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comments1.xml" ContentType="application/vnd.openxmlformats-officedocument.spreadsheetml.comments+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comments2.xml" ContentType="application/vnd.openxmlformats-officedocument.spreadsheetml.comments+xml"/>
  <Override PartName="/xl/drawings/drawing84.xml" ContentType="application/vnd.openxmlformats-officedocument.drawing+xml"/>
  <Override PartName="/xl/drawings/drawing85.xml" ContentType="application/vnd.openxmlformats-officedocument.drawing+xml"/>
  <Override PartName="/xl/tables/table1.xml" ContentType="application/vnd.openxmlformats-officedocument.spreadsheetml.table+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defaultThemeVersion="124226"/>
  <bookViews>
    <workbookView xWindow="-420" yWindow="1356" windowWidth="13968" windowHeight="3528" tabRatio="777"/>
  </bookViews>
  <sheets>
    <sheet name="使い方" sheetId="252" r:id="rId1"/>
    <sheet name="グローバルメニュー" sheetId="202" r:id="rId2"/>
    <sheet name="現金出納帳" sheetId="205" r:id="rId3"/>
    <sheet name="AA銀行" sheetId="204" r:id="rId4"/>
    <sheet name="BB銀行" sheetId="203" r:id="rId5"/>
    <sheet name="CC銀行" sheetId="115" r:id="rId6"/>
    <sheet name="PayPal" sheetId="241" r:id="rId7"/>
    <sheet name="為替差損益" sheetId="242" r:id="rId8"/>
    <sheet name="未払金帳" sheetId="69" r:id="rId9"/>
    <sheet name="借入金" sheetId="236" r:id="rId10"/>
    <sheet name="事業主借" sheetId="17" r:id="rId11"/>
    <sheet name="事業主貸" sheetId="18" r:id="rId12"/>
    <sheet name="A8net" sheetId="233" r:id="rId13"/>
    <sheet name="A8net売掛帳" sheetId="234" r:id="rId14"/>
    <sheet name="Access Trade" sheetId="231" r:id="rId15"/>
    <sheet name="Access Trade売掛帳" sheetId="232" r:id="rId16"/>
    <sheet name="Affiliate B" sheetId="229" r:id="rId17"/>
    <sheet name="Affiliate B売掛帳" sheetId="230" r:id="rId18"/>
    <sheet name="JANet" sheetId="227" r:id="rId19"/>
    <sheet name="JANet売掛帳" sheetId="228" r:id="rId20"/>
    <sheet name="バリューコマース" sheetId="225" r:id="rId21"/>
    <sheet name="バリューコマース売掛帳" sheetId="226" r:id="rId22"/>
    <sheet name="リンクシェア" sheetId="223" r:id="rId23"/>
    <sheet name="リンクシェア売掛帳" sheetId="224" r:id="rId24"/>
    <sheet name="モバ８" sheetId="221" r:id="rId25"/>
    <sheet name="モバ８売掛帳" sheetId="222" r:id="rId26"/>
    <sheet name="電脳卸" sheetId="219" r:id="rId27"/>
    <sheet name="電脳卸売掛帳" sheetId="220" r:id="rId28"/>
    <sheet name="インフォトップ" sheetId="217" r:id="rId29"/>
    <sheet name="インフォトップ売掛帳" sheetId="218" r:id="rId30"/>
    <sheet name="インフォカート" sheetId="215" r:id="rId31"/>
    <sheet name="インフォカート売掛帳" sheetId="216" r:id="rId32"/>
    <sheet name="グーグル" sheetId="214" r:id="rId33"/>
    <sheet name="グーグル売掛帳" sheetId="213" r:id="rId34"/>
    <sheet name="アマゾン" sheetId="212" r:id="rId35"/>
    <sheet name="アマゾン売掛帳" sheetId="211" r:id="rId36"/>
    <sheet name="楽天" sheetId="209" r:id="rId37"/>
    <sheet name="楽天売掛帳" sheetId="208" r:id="rId38"/>
    <sheet name="ヤフー" sheetId="175" r:id="rId39"/>
    <sheet name="ヤフー売掛帳" sheetId="189" r:id="rId40"/>
    <sheet name="その他売上帳" sheetId="117" r:id="rId41"/>
    <sheet name="その他売掛帳" sheetId="190" r:id="rId42"/>
    <sheet name="雑収入" sheetId="132" r:id="rId43"/>
    <sheet name="仕入帳" sheetId="133" r:id="rId44"/>
    <sheet name="買掛帳" sheetId="191" r:id="rId45"/>
    <sheet name="商品台帳 " sheetId="134" r:id="rId46"/>
    <sheet name="租税公課" sheetId="28" r:id="rId47"/>
    <sheet name="荷造運賃" sheetId="29" r:id="rId48"/>
    <sheet name="水道光熱費" sheetId="27" r:id="rId49"/>
    <sheet name="旅費交通費" sheetId="30" r:id="rId50"/>
    <sheet name="通信費" sheetId="31" r:id="rId51"/>
    <sheet name="広告宣伝費" sheetId="32" r:id="rId52"/>
    <sheet name="接待交際費" sheetId="33" r:id="rId53"/>
    <sheet name="損害保険料" sheetId="34" r:id="rId54"/>
    <sheet name="修繕費" sheetId="35" r:id="rId55"/>
    <sheet name="消耗品費" sheetId="26" r:id="rId56"/>
    <sheet name="福利厚生費" sheetId="37" r:id="rId57"/>
    <sheet name="給料賃金" sheetId="38" r:id="rId58"/>
    <sheet name="外注工賃" sheetId="39" r:id="rId59"/>
    <sheet name="利子割引料" sheetId="40" r:id="rId60"/>
    <sheet name="地代家賃" sheetId="41" r:id="rId61"/>
    <sheet name="貸倒金" sheetId="42" r:id="rId62"/>
    <sheet name="リース料" sheetId="193" r:id="rId63"/>
    <sheet name="事務用品費" sheetId="194" r:id="rId64"/>
    <sheet name="新聞図書費" sheetId="195" r:id="rId65"/>
    <sheet name="諸会費" sheetId="196" r:id="rId66"/>
    <sheet name="研修費" sheetId="197" r:id="rId67"/>
    <sheet name="支払手数料" sheetId="240" r:id="rId68"/>
    <sheet name="雑費" sheetId="43" r:id="rId69"/>
    <sheet name="経費帳予備（１）" sheetId="198" r:id="rId70"/>
    <sheet name="経費帳予備（２）" sheetId="200" r:id="rId71"/>
    <sheet name="経費帳予備（３）" sheetId="201" r:id="rId72"/>
    <sheet name="固定資産台帳 (1)" sheetId="135" r:id="rId73"/>
    <sheet name="固定資産台帳 (2)" sheetId="136" r:id="rId74"/>
    <sheet name="固定資産台帳 (3)" sheetId="137" r:id="rId75"/>
    <sheet name="固定資産台帳 (4)" sheetId="138" r:id="rId76"/>
    <sheet name="固定資産台帳 (5)" sheetId="139" r:id="rId77"/>
    <sheet name="固定資産台帳（白紙）" sheetId="140" r:id="rId78"/>
    <sheet name="固定資産台帳（見本）" sheetId="251" r:id="rId79"/>
    <sheet name="損益計算書" sheetId="141" r:id="rId80"/>
    <sheet name="月別売上仕入" sheetId="142" r:id="rId81"/>
    <sheet name="特別控除額" sheetId="143" r:id="rId82"/>
    <sheet name="減価償却費の計算" sheetId="144" r:id="rId83"/>
    <sheet name="貸借対照表" sheetId="145" r:id="rId84"/>
    <sheet name="元入金" sheetId="146" r:id="rId85"/>
    <sheet name="メニュー" sheetId="192" r:id="rId86"/>
    <sheet name="記帳ガイド" sheetId="238" r:id="rId87"/>
    <sheet name="支払・受取方法一覧" sheetId="239" r:id="rId88"/>
    <sheet name="前年度" sheetId="235" r:id="rId89"/>
    <sheet name="来年度" sheetId="237" r:id="rId90"/>
    <sheet name="減価償却方法" sheetId="243" r:id="rId91"/>
    <sheet name="家事事業按分" sheetId="250" r:id="rId92"/>
    <sheet name="色分けの意味" sheetId="244" r:id="rId93"/>
  </sheets>
  <definedNames>
    <definedName name="A8net売掛帳A1">A8net売掛帳!$A$1</definedName>
    <definedName name="A8net売上帳A1">A8net!$A$1</definedName>
    <definedName name="AA銀行10月A510">AA銀行!$A$510</definedName>
    <definedName name="AA銀行11月A566">AA銀行!$A$566</definedName>
    <definedName name="AA銀行12月A622">AA銀行!$A$622</definedName>
    <definedName name="AA銀行1月A1">AA銀行!$A$1</definedName>
    <definedName name="AA銀行2月A62">AA銀行!$A$62</definedName>
    <definedName name="AA銀行3月A118">AA銀行!$A$118</definedName>
    <definedName name="AA銀行4月A174">AA銀行!$A$174</definedName>
    <definedName name="AA銀行5月A230">AA銀行!$A$230</definedName>
    <definedName name="AA銀行6月A286">AA銀行!$A$286</definedName>
    <definedName name="AA銀行7月A342">AA銀行!$A$342</definedName>
    <definedName name="AA銀行8月A398">AA銀行!$A$398</definedName>
    <definedName name="AA銀行9月A454">AA銀行!$A$454</definedName>
    <definedName name="AA銀行A1">AA銀行!$A$1</definedName>
    <definedName name="AccessTrade売掛帳A1">'Access Trade売掛帳'!$A$1</definedName>
    <definedName name="AccessTrade売上帳A1">'Access Trade'!$A$1</definedName>
    <definedName name="AffiliateB売掛帳A1">'Affiliate B売掛帳'!$A$1</definedName>
    <definedName name="AffiliateB売上帳A1">'Affiliate B'!$A$1</definedName>
    <definedName name="BB銀行10月A510">BB銀行!$A$510</definedName>
    <definedName name="BB銀行11月A566">BB銀行!$A$566</definedName>
    <definedName name="BB銀行12月A622">BB銀行!$A$622</definedName>
    <definedName name="BB銀行1月A1">BB銀行!$A$1</definedName>
    <definedName name="BB銀行2月A62">BB銀行!$A$62</definedName>
    <definedName name="BB銀行3月A118">BB銀行!$A$118</definedName>
    <definedName name="BB銀行4月A174">BB銀行!$A$174</definedName>
    <definedName name="BB銀行5月A230">BB銀行!$A$230</definedName>
    <definedName name="BB銀行6月A286">BB銀行!$A$286</definedName>
    <definedName name="BB銀行7月A342">BB銀行!$A$342</definedName>
    <definedName name="BB銀行8月A398">BB銀行!$A$398</definedName>
    <definedName name="BB銀行9月A454">BB銀行!$A$454</definedName>
    <definedName name="BB銀行A1">BB銀行!$A$1</definedName>
    <definedName name="CC銀行10月A510">CC銀行!$A$510</definedName>
    <definedName name="CC銀行11月A566">CC銀行!$A$566</definedName>
    <definedName name="CC銀行12月A622">CC銀行!$A$622</definedName>
    <definedName name="CC銀行1月A1">CC銀行!$A$1</definedName>
    <definedName name="CC銀行2月A62">CC銀行!$A$62</definedName>
    <definedName name="CC銀行3月A118">CC銀行!$A$118</definedName>
    <definedName name="CC銀行4月A174">CC銀行!$A$174</definedName>
    <definedName name="CC銀行5月A230">CC銀行!$A$230</definedName>
    <definedName name="CC銀行6月A286">CC銀行!$A$286</definedName>
    <definedName name="CC銀行7月A342">CC銀行!$A$342</definedName>
    <definedName name="CC銀行8月A398">CC銀行!$A$398</definedName>
    <definedName name="CC銀行9月A454">CC銀行!$A$454</definedName>
    <definedName name="JANet売掛帳A1">JANet売掛帳!$A$1</definedName>
    <definedName name="JANet売上帳A1">JANet!$A$1</definedName>
    <definedName name="PayPal10月A510">PayPal!$A$510</definedName>
    <definedName name="PayPal11月A566">PayPal!$A$566</definedName>
    <definedName name="PayPal12月A622">PayPal!$A$622</definedName>
    <definedName name="PayPal1月A1">PayPal!$A$1</definedName>
    <definedName name="PayPal2月A62">PayPal!$A$62</definedName>
    <definedName name="PayPal3月A118">PayPal!$A$118</definedName>
    <definedName name="PayPal4月A174">PayPal!$A$174</definedName>
    <definedName name="PayPal5月A230">PayPal!$A$230</definedName>
    <definedName name="PayPal6月A286">PayPal!$A$286</definedName>
    <definedName name="PayPal7月A342">PayPal!$A$342</definedName>
    <definedName name="PayPal8月A398">PayPal!$A$398</definedName>
    <definedName name="PayPal9月A454">PayPal!$A$454</definedName>
    <definedName name="アマゾン売掛帳A1">アマゾン売掛帳!$A$1</definedName>
    <definedName name="アマゾン売上帳A1">アマゾン!$A$1</definedName>
    <definedName name="インフォカート売掛帳A1">インフォカート売掛帳!$A$1</definedName>
    <definedName name="インフォカート売上帳A1">インフォカート!$A$1</definedName>
    <definedName name="インフォトップ売掛帳A1">インフォトップ売掛帳!$A$1</definedName>
    <definedName name="インフォトップ売上帳A1">インフォトップ!$A$1</definedName>
    <definedName name="おさいぽA38">支払・受取方法一覧!$A$41</definedName>
    <definedName name="キャリア決済A25">支払・受取方法一覧!$A$28</definedName>
    <definedName name="グーグル売掛帳A1">グーグル売掛帳!$A$1</definedName>
    <definedName name="グーグル売上帳A1">グーグル!$A$1</definedName>
    <definedName name="グローバルメニューA1">グローバルメニュー!$A$1</definedName>
    <definedName name="その他売掛帳10月A576">その他売掛帳!$A$576</definedName>
    <definedName name="その他売掛帳11月A634">その他売掛帳!$A$634</definedName>
    <definedName name="その他売掛帳12月A691">その他売掛帳!$A$691</definedName>
    <definedName name="その他売掛帳1月A62">その他売掛帳!$A$62</definedName>
    <definedName name="その他売掛帳2月A120">その他売掛帳!$A$120</definedName>
    <definedName name="その他売掛帳3月A177">その他売掛帳!$A$177</definedName>
    <definedName name="その他売掛帳4月A234">その他売掛帳!$A$234</definedName>
    <definedName name="その他売掛帳5月A291">その他売掛帳!$A$291</definedName>
    <definedName name="その他売掛帳6月A348">その他売掛帳!$A$348</definedName>
    <definedName name="その他売掛帳7月A405">その他売掛帳!$A$405</definedName>
    <definedName name="その他売掛帳8月A462">その他売掛帳!$A$462</definedName>
    <definedName name="その他売掛帳9月A519">その他売掛帳!$A$519</definedName>
    <definedName name="その他売掛帳前期繰越A1">その他売掛帳!$A$1</definedName>
    <definedName name="その他売上帳10月A527">その他売上帳!$A$528</definedName>
    <definedName name="その他売上帳11月A585">その他売上帳!$A$586</definedName>
    <definedName name="その他売上帳12月A643">その他売上帳!$A$644</definedName>
    <definedName name="その他売上帳1月A1">その他売上帳!$A$1</definedName>
    <definedName name="その他売上帳2月A63">その他売上帳!$A$64</definedName>
    <definedName name="その他売上帳3月A121">その他売上帳!$A$122</definedName>
    <definedName name="その他売上帳4月A179">その他売上帳!$A$180</definedName>
    <definedName name="その他売上帳5月A237">その他売上帳!$A$238</definedName>
    <definedName name="その他売上帳6月A295">その他売上帳!$A$296</definedName>
    <definedName name="その他売上帳7月A353">その他売上帳!$A$354</definedName>
    <definedName name="その他売上帳8月A411">その他売上帳!$A$412</definedName>
    <definedName name="その他売上帳9月A469">その他売上帳!$A$470</definedName>
    <definedName name="その他売上帳A1">その他売上帳!$A$1</definedName>
    <definedName name="その他売上帳合計A697">その他売上帳!$A$697</definedName>
    <definedName name="バリューコマース売掛帳A1">バリューコマース売掛帳!$A$1</definedName>
    <definedName name="バリューコマース売上帳A1">バリューコマース!$A$1</definedName>
    <definedName name="ペイジーA32">支払・受取方法一覧!$A$35</definedName>
    <definedName name="メニューA1">メニュー!$A$1</definedName>
    <definedName name="モバ8売掛帳A1">モバ８売掛帳!$A$1</definedName>
    <definedName name="モバ8売上帳A1">モバ８!$A$1</definedName>
    <definedName name="ヤフー売掛帳A1">ヤフー売掛帳!$A$1</definedName>
    <definedName name="ヤフー売上帳A1">ヤフー!$A$1</definedName>
    <definedName name="リース料A4">リース料!$A$4</definedName>
    <definedName name="リンクシェア売掛帳A1">リンクシェア売掛帳!$A$1</definedName>
    <definedName name="リンクシェア売上帳A1">リンクシェア!$A$1</definedName>
    <definedName name="為替差損益A1">為替差損益!$A$1</definedName>
    <definedName name="家事事業按分A1">家事事業按分!$A$1</definedName>
    <definedName name="荷造運賃A1">荷造運賃!$A$1</definedName>
    <definedName name="外注工賃A1">外注工賃!$A$1</definedName>
    <definedName name="楽天売掛帳A1">楽天売掛帳!$A$1</definedName>
    <definedName name="楽天売上帳A1">楽天!$A$1</definedName>
    <definedName name="記帳ガイドA1">記帳ガイド!$A$1</definedName>
    <definedName name="記帳ガイドあ行A4">記帳ガイド!$A$4</definedName>
    <definedName name="記帳ガイドか行A118">記帳ガイド!$A$118</definedName>
    <definedName name="記帳ガイドさ行A242">記帳ガイド!$A$242</definedName>
    <definedName name="記帳ガイドた行A371">記帳ガイド!$A$371</definedName>
    <definedName name="記帳ガイドな行A396">記帳ガイド!$A$396</definedName>
    <definedName name="記帳ガイドは行A410">記帳ガイド!$A$410</definedName>
    <definedName name="記帳ガイドま行A471">記帳ガイド!$A$471</definedName>
    <definedName name="記帳ガイドや行A481">記帳ガイド!$A$481</definedName>
    <definedName name="記帳ガイドら行A521">記帳ガイド!$A$521</definedName>
    <definedName name="記帳ガイドわ行A558">記帳ガイド!$A$558</definedName>
    <definedName name="記帳ガイド英数字A559">記帳ガイド!$A$559</definedName>
    <definedName name="記入帳簿一覧A1">記帳ガイド!$A$1</definedName>
    <definedName name="給料賃金A1">給料賃金!$A$1</definedName>
    <definedName name="経費帳予備1A1">'経費帳予備（１）'!$A$1</definedName>
    <definedName name="経費帳予備2A1">'経費帳予備（２）'!$A$1</definedName>
    <definedName name="経費帳予備3A1">'経費帳予備（３）'!$A$1</definedName>
    <definedName name="月別売上仕入A1">月別売上仕入!$A$1</definedName>
    <definedName name="研修費A1">研修費!$A$1</definedName>
    <definedName name="元入金A1">元入金!$A$1</definedName>
    <definedName name="減価償却費の計算A1">減価償却費の計算!$A$1</definedName>
    <definedName name="減価償却方法A1">減価償却方法!$A$1</definedName>
    <definedName name="現金出納帳10月A510">現金出納帳!$A$510</definedName>
    <definedName name="現金出納帳11月A566">現金出納帳!$A$566</definedName>
    <definedName name="現金出納帳12月A622">現金出納帳!$A$622</definedName>
    <definedName name="現金出納帳1月A1">現金出納帳!$A$1</definedName>
    <definedName name="現金出納帳2月A62">現金出納帳!$A$62</definedName>
    <definedName name="現金出納帳3月A118">現金出納帳!$A$118</definedName>
    <definedName name="現金出納帳4月A174">現金出納帳!$A$174</definedName>
    <definedName name="現金出納帳5月A230">現金出納帳!$A$230</definedName>
    <definedName name="現金出納帳6月A286">現金出納帳!$A$286</definedName>
    <definedName name="現金出納帳7月A342">現金出納帳!$A$342</definedName>
    <definedName name="現金出納帳8月A398">現金出納帳!$A$398</definedName>
    <definedName name="現金出納帳9月A454">現金出納帳!$A$454</definedName>
    <definedName name="固定資産台帳1A1">'固定資産台帳 (1)'!$A$1</definedName>
    <definedName name="固定資産台帳2A1">'固定資産台帳 (2)'!$A$1</definedName>
    <definedName name="固定資産台帳3A1">'固定資産台帳 (3)'!$A$1</definedName>
    <definedName name="固定資産台帳4A1">'固定資産台帳 (4)'!$A$1</definedName>
    <definedName name="固定資産台帳5A1">'固定資産台帳 (5)'!$A$1</definedName>
    <definedName name="固定資産台帳白紙A1" localSheetId="78">'固定資産台帳（見本）'!$A$1</definedName>
    <definedName name="固定資産台帳白紙A1">'固定資産台帳（白紙）'!$A$1</definedName>
    <definedName name="広告宣伝費A4">広告宣伝費!$A$4</definedName>
    <definedName name="雑収入A1" localSheetId="7">為替差損益!$A$1</definedName>
    <definedName name="雑収入A1">雑収入!$A$1</definedName>
    <definedName name="雑費A1">雑費!$A$1</definedName>
    <definedName name="仕入帳10月A527">仕入帳!$A$528</definedName>
    <definedName name="仕入帳11月A585">仕入帳!$A$586</definedName>
    <definedName name="仕入帳12月A643">仕入帳!$A$644</definedName>
    <definedName name="仕入帳1月A1">仕入帳!$A$1</definedName>
    <definedName name="仕入帳2月A63">仕入帳!$A$64</definedName>
    <definedName name="仕入帳3月A121">仕入帳!$A$122</definedName>
    <definedName name="仕入帳4月A179">仕入帳!$A$180</definedName>
    <definedName name="仕入帳5月A237">仕入帳!$A$238</definedName>
    <definedName name="仕入帳6月A295">仕入帳!$A$296</definedName>
    <definedName name="仕入帳7月A353">仕入帳!$A$354</definedName>
    <definedName name="仕入帳8月A411">仕入帳!$A$412</definedName>
    <definedName name="仕入帳9月A469">仕入帳!$A$470</definedName>
    <definedName name="仕入帳A1">仕入帳!$A$1</definedName>
    <definedName name="仕入帳合計表A697">仕入帳!$A$697</definedName>
    <definedName name="支払・受取方法A1">支払・受取方法一覧!$A$1</definedName>
    <definedName name="支払手数料A1">支払手数料!$A$1</definedName>
    <definedName name="事業主借A1">事業主借!$A$1</definedName>
    <definedName name="事業主貸A1">事業主貸!$A$1</definedName>
    <definedName name="事務用品費A1">事務用品費!$A$1</definedName>
    <definedName name="借入金A1">借入金!$A$1</definedName>
    <definedName name="修繕費A1">修繕費!$A$1</definedName>
    <definedName name="諸会費A1">諸会費!$A$1</definedName>
    <definedName name="商品台帳10ページ目A520">'商品台帳 '!$A$520</definedName>
    <definedName name="商品台帳11ページ目A572">'商品台帳 '!$A$572</definedName>
    <definedName name="商品台帳12ページ目A624">'商品台帳 '!$A$624</definedName>
    <definedName name="商品台帳1ページ目A52">'商品台帳 '!$A$52</definedName>
    <definedName name="商品台帳2ページ目A104">'商品台帳 '!$A$104</definedName>
    <definedName name="商品台帳3ページ目A156">'商品台帳 '!$A$156</definedName>
    <definedName name="商品台帳4ページ目A208">'商品台帳 '!$A$208</definedName>
    <definedName name="商品台帳5ページ目A260">'商品台帳 '!$A$260</definedName>
    <definedName name="商品台帳6ページ目A312">'商品台帳 '!$A$312</definedName>
    <definedName name="商品台帳7ページ目A364">'商品台帳 '!$A$364</definedName>
    <definedName name="商品台帳8ページ目A416">'商品台帳 '!$A$416</definedName>
    <definedName name="商品台帳9ページ目A468">'商品台帳 '!$A$468</definedName>
    <definedName name="商品台帳期末A676">'商品台帳 '!$A$676</definedName>
    <definedName name="商品台帳前期繰越A1">'商品台帳 '!$A$1</definedName>
    <definedName name="消耗品費A1">消耗品費!$A$1</definedName>
    <definedName name="新聞図書費A1">新聞図書費!$A$1</definedName>
    <definedName name="水道光熱費A1">水道光熱費!$A$1</definedName>
    <definedName name="接待交際費A4">接待交際費!$A$4</definedName>
    <definedName name="前年度A1">前年度!$A$1</definedName>
    <definedName name="租税公課A1">租税公課!$A$1</definedName>
    <definedName name="損益計算書A1">損益計算書!$A$1</definedName>
    <definedName name="損害保険料A4">損害保険料!$A$4</definedName>
    <definedName name="貸借対照表B1">貸借対照表!$B$1</definedName>
    <definedName name="貸倒金A1">貸倒金!$A$1</definedName>
    <definedName name="地代家賃A4">地代家賃!$A$4</definedName>
    <definedName name="通信費A4">通信費!$A$4</definedName>
    <definedName name="電脳卸売掛帳A1">電脳卸売掛帳!$A$1</definedName>
    <definedName name="電脳卸売上帳A1">電脳卸!$A$1</definedName>
    <definedName name="特別控除額D2">特別控除額!$D$2</definedName>
    <definedName name="買掛帳10月A595">買掛帳!$A$595</definedName>
    <definedName name="買掛帳11月A655">買掛帳!$A$655</definedName>
    <definedName name="買掛帳12月A715">買掛帳!$A$715</definedName>
    <definedName name="買掛帳1月A59">買掛帳!$A$59</definedName>
    <definedName name="買掛帳2月A119">買掛帳!$A$119</definedName>
    <definedName name="買掛帳3月A178">買掛帳!$A$178</definedName>
    <definedName name="買掛帳4月A237">買掛帳!$A$237</definedName>
    <definedName name="買掛帳5月A296">買掛帳!$A$296</definedName>
    <definedName name="買掛帳6月A355">買掛帳!$A$355</definedName>
    <definedName name="買掛帳7月A415">買掛帳!$A$415</definedName>
    <definedName name="買掛帳8月A475">買掛帳!$A$475</definedName>
    <definedName name="買掛帳9月A535">買掛帳!$A$535</definedName>
    <definedName name="買掛帳前期繰越A1">買掛帳!$A$1</definedName>
    <definedName name="福利厚生費A1">福利厚生費!$A$1</definedName>
    <definedName name="未払金帳A1">未払金帳!$A$1</definedName>
    <definedName name="来年度A1">来年度!$A$1</definedName>
    <definedName name="利子割引料A1">利子割引料!$A$1</definedName>
    <definedName name="旅費交通費A1">旅費交通費!$A$1</definedName>
  </definedNames>
  <calcPr calcId="145621"/>
</workbook>
</file>

<file path=xl/calcChain.xml><?xml version="1.0" encoding="utf-8"?>
<calcChain xmlns="http://schemas.openxmlformats.org/spreadsheetml/2006/main">
  <c r="I55" i="189" l="1"/>
  <c r="I55" i="208"/>
  <c r="I55" i="211"/>
  <c r="I55" i="213"/>
  <c r="I55" i="216"/>
  <c r="I55" i="218"/>
  <c r="I55" i="220"/>
  <c r="I55" i="222"/>
  <c r="I55" i="224"/>
  <c r="I55" i="226"/>
  <c r="I55" i="228"/>
  <c r="I55" i="230"/>
  <c r="I55" i="232"/>
  <c r="I55" i="234"/>
  <c r="I9" i="138"/>
  <c r="M9" i="138" s="1"/>
  <c r="I9" i="137"/>
  <c r="M9" i="137" s="1"/>
  <c r="I9" i="136"/>
  <c r="K9" i="136" s="1"/>
  <c r="I9" i="135"/>
  <c r="M9" i="135" s="1"/>
  <c r="G56" i="191"/>
  <c r="F56" i="191"/>
  <c r="G4" i="189"/>
  <c r="G4" i="208"/>
  <c r="G4" i="211"/>
  <c r="G4" i="213"/>
  <c r="G4" i="216"/>
  <c r="G4" i="218"/>
  <c r="G4" i="220"/>
  <c r="G4" i="222"/>
  <c r="G4" i="224"/>
  <c r="G4" i="226"/>
  <c r="G4" i="228"/>
  <c r="G4" i="230"/>
  <c r="G4" i="232"/>
  <c r="G4" i="234"/>
  <c r="K9" i="138" l="1"/>
  <c r="K9" i="137"/>
  <c r="K9" i="135"/>
  <c r="G127" i="134" l="1"/>
  <c r="G126" i="134"/>
  <c r="G125" i="134"/>
  <c r="G124" i="134"/>
  <c r="G669" i="134"/>
  <c r="G668" i="134"/>
  <c r="G667" i="134"/>
  <c r="G666" i="134"/>
  <c r="G665" i="134"/>
  <c r="G664" i="134"/>
  <c r="G663" i="134"/>
  <c r="G662" i="134"/>
  <c r="G661" i="134"/>
  <c r="G660" i="134"/>
  <c r="G659" i="134"/>
  <c r="G658" i="134"/>
  <c r="G657" i="134"/>
  <c r="G656" i="134"/>
  <c r="G655" i="134"/>
  <c r="G654" i="134"/>
  <c r="G653" i="134"/>
  <c r="G652" i="134"/>
  <c r="G651" i="134"/>
  <c r="G650" i="134"/>
  <c r="G647" i="134"/>
  <c r="G646" i="134"/>
  <c r="G645" i="134"/>
  <c r="G644" i="134"/>
  <c r="G643" i="134"/>
  <c r="G642" i="134"/>
  <c r="G641" i="134"/>
  <c r="G640" i="134"/>
  <c r="G639" i="134"/>
  <c r="G638" i="134"/>
  <c r="G637" i="134"/>
  <c r="G636" i="134"/>
  <c r="G635" i="134"/>
  <c r="G634" i="134"/>
  <c r="G633" i="134"/>
  <c r="G632" i="134"/>
  <c r="G631" i="134"/>
  <c r="G630" i="134"/>
  <c r="G629" i="134"/>
  <c r="G628" i="134"/>
  <c r="G617" i="134"/>
  <c r="G616" i="134"/>
  <c r="G615" i="134"/>
  <c r="G614" i="134"/>
  <c r="G613" i="134"/>
  <c r="G612" i="134"/>
  <c r="G611" i="134"/>
  <c r="G610" i="134"/>
  <c r="G609" i="134"/>
  <c r="G608" i="134"/>
  <c r="G607" i="134"/>
  <c r="G606" i="134"/>
  <c r="G605" i="134"/>
  <c r="G604" i="134"/>
  <c r="G603" i="134"/>
  <c r="G602" i="134"/>
  <c r="G601" i="134"/>
  <c r="G600" i="134"/>
  <c r="G599" i="134"/>
  <c r="G598" i="134"/>
  <c r="G595" i="134"/>
  <c r="G594" i="134"/>
  <c r="G593" i="134"/>
  <c r="G592" i="134"/>
  <c r="G591" i="134"/>
  <c r="G590" i="134"/>
  <c r="G589" i="134"/>
  <c r="G588" i="134"/>
  <c r="G587" i="134"/>
  <c r="G586" i="134"/>
  <c r="G585" i="134"/>
  <c r="G584" i="134"/>
  <c r="G583" i="134"/>
  <c r="G582" i="134"/>
  <c r="G581" i="134"/>
  <c r="G580" i="134"/>
  <c r="G579" i="134"/>
  <c r="G578" i="134"/>
  <c r="G577" i="134"/>
  <c r="G576" i="134"/>
  <c r="G565" i="134"/>
  <c r="G564" i="134"/>
  <c r="G563" i="134"/>
  <c r="G562" i="134"/>
  <c r="G561" i="134"/>
  <c r="G560" i="134"/>
  <c r="G559" i="134"/>
  <c r="G558" i="134"/>
  <c r="G557" i="134"/>
  <c r="G556" i="134"/>
  <c r="G555" i="134"/>
  <c r="G554" i="134"/>
  <c r="G553" i="134"/>
  <c r="G552" i="134"/>
  <c r="G551" i="134"/>
  <c r="G550" i="134"/>
  <c r="G549" i="134"/>
  <c r="G548" i="134"/>
  <c r="G547" i="134"/>
  <c r="G546" i="134"/>
  <c r="G543" i="134"/>
  <c r="G542" i="134"/>
  <c r="G541" i="134"/>
  <c r="G540" i="134"/>
  <c r="G539" i="134"/>
  <c r="G538" i="134"/>
  <c r="G537" i="134"/>
  <c r="G536" i="134"/>
  <c r="G535" i="134"/>
  <c r="G534" i="134"/>
  <c r="G533" i="134"/>
  <c r="G532" i="134"/>
  <c r="G531" i="134"/>
  <c r="G530" i="134"/>
  <c r="G529" i="134"/>
  <c r="G528" i="134"/>
  <c r="G527" i="134"/>
  <c r="G526" i="134"/>
  <c r="G525" i="134"/>
  <c r="G524" i="134"/>
  <c r="G513" i="134"/>
  <c r="G512" i="134"/>
  <c r="G511" i="134"/>
  <c r="G510" i="134"/>
  <c r="G509" i="134"/>
  <c r="G508" i="134"/>
  <c r="G507" i="134"/>
  <c r="G506" i="134"/>
  <c r="G505" i="134"/>
  <c r="G504" i="134"/>
  <c r="G503" i="134"/>
  <c r="G502" i="134"/>
  <c r="G501" i="134"/>
  <c r="G500" i="134"/>
  <c r="G499" i="134"/>
  <c r="G498" i="134"/>
  <c r="G497" i="134"/>
  <c r="G496" i="134"/>
  <c r="G495" i="134"/>
  <c r="G494" i="134"/>
  <c r="G491" i="134"/>
  <c r="G490" i="134"/>
  <c r="G489" i="134"/>
  <c r="G488" i="134"/>
  <c r="G487" i="134"/>
  <c r="G486" i="134"/>
  <c r="G485" i="134"/>
  <c r="G484" i="134"/>
  <c r="G483" i="134"/>
  <c r="G482" i="134"/>
  <c r="G481" i="134"/>
  <c r="G480" i="134"/>
  <c r="G479" i="134"/>
  <c r="G478" i="134"/>
  <c r="G477" i="134"/>
  <c r="G476" i="134"/>
  <c r="G475" i="134"/>
  <c r="G474" i="134"/>
  <c r="G473" i="134"/>
  <c r="G472" i="134"/>
  <c r="G461" i="134"/>
  <c r="G460" i="134"/>
  <c r="G459" i="134"/>
  <c r="G458" i="134"/>
  <c r="G457" i="134"/>
  <c r="G456" i="134"/>
  <c r="G455" i="134"/>
  <c r="G454" i="134"/>
  <c r="G453" i="134"/>
  <c r="G452" i="134"/>
  <c r="G451" i="134"/>
  <c r="G450" i="134"/>
  <c r="G449" i="134"/>
  <c r="G448" i="134"/>
  <c r="G447" i="134"/>
  <c r="G446" i="134"/>
  <c r="G445" i="134"/>
  <c r="G444" i="134"/>
  <c r="G443" i="134"/>
  <c r="G442" i="134"/>
  <c r="G439" i="134"/>
  <c r="G438" i="134"/>
  <c r="G437" i="134"/>
  <c r="G436" i="134"/>
  <c r="G435" i="134"/>
  <c r="G434" i="134"/>
  <c r="G433" i="134"/>
  <c r="G432" i="134"/>
  <c r="G431" i="134"/>
  <c r="G430" i="134"/>
  <c r="G429" i="134"/>
  <c r="G428" i="134"/>
  <c r="G427" i="134"/>
  <c r="G426" i="134"/>
  <c r="G425" i="134"/>
  <c r="G424" i="134"/>
  <c r="G423" i="134"/>
  <c r="G422" i="134"/>
  <c r="G421" i="134"/>
  <c r="G420" i="134"/>
  <c r="G409" i="134"/>
  <c r="G408" i="134"/>
  <c r="G407" i="134"/>
  <c r="G406" i="134"/>
  <c r="G405" i="134"/>
  <c r="G404" i="134"/>
  <c r="G403" i="134"/>
  <c r="G402" i="134"/>
  <c r="G401" i="134"/>
  <c r="G400" i="134"/>
  <c r="G399" i="134"/>
  <c r="G398" i="134"/>
  <c r="G397" i="134"/>
  <c r="G396" i="134"/>
  <c r="G395" i="134"/>
  <c r="G394" i="134"/>
  <c r="G393" i="134"/>
  <c r="G392" i="134"/>
  <c r="G391" i="134"/>
  <c r="G390" i="134"/>
  <c r="G387" i="134"/>
  <c r="G386" i="134"/>
  <c r="G385" i="134"/>
  <c r="G384" i="134"/>
  <c r="G383" i="134"/>
  <c r="G382" i="134"/>
  <c r="G381" i="134"/>
  <c r="G380" i="134"/>
  <c r="G379" i="134"/>
  <c r="G378" i="134"/>
  <c r="G377" i="134"/>
  <c r="G376" i="134"/>
  <c r="G375" i="134"/>
  <c r="G374" i="134"/>
  <c r="G373" i="134"/>
  <c r="G372" i="134"/>
  <c r="G371" i="134"/>
  <c r="G370" i="134"/>
  <c r="G369" i="134"/>
  <c r="G368" i="134"/>
  <c r="G357" i="134"/>
  <c r="G356" i="134"/>
  <c r="G355" i="134"/>
  <c r="G354" i="134"/>
  <c r="G353" i="134"/>
  <c r="G352" i="134"/>
  <c r="G351" i="134"/>
  <c r="G350" i="134"/>
  <c r="G349" i="134"/>
  <c r="G348" i="134"/>
  <c r="G347" i="134"/>
  <c r="G346" i="134"/>
  <c r="G345" i="134"/>
  <c r="G344" i="134"/>
  <c r="G343" i="134"/>
  <c r="G342" i="134"/>
  <c r="G341" i="134"/>
  <c r="G340" i="134"/>
  <c r="G339" i="134"/>
  <c r="G338" i="134"/>
  <c r="G335" i="134"/>
  <c r="G334" i="134"/>
  <c r="G333" i="134"/>
  <c r="G332" i="134"/>
  <c r="G331" i="134"/>
  <c r="G330" i="134"/>
  <c r="G329" i="134"/>
  <c r="G328" i="134"/>
  <c r="G327" i="134"/>
  <c r="G326" i="134"/>
  <c r="G325" i="134"/>
  <c r="G324" i="134"/>
  <c r="G323" i="134"/>
  <c r="G322" i="134"/>
  <c r="G321" i="134"/>
  <c r="G320" i="134"/>
  <c r="G319" i="134"/>
  <c r="G318" i="134"/>
  <c r="G317" i="134"/>
  <c r="G316" i="134"/>
  <c r="G305" i="134"/>
  <c r="G304" i="134"/>
  <c r="G303" i="134"/>
  <c r="G302" i="134"/>
  <c r="G301" i="134"/>
  <c r="G300" i="134"/>
  <c r="G299" i="134"/>
  <c r="G298" i="134"/>
  <c r="G297" i="134"/>
  <c r="G296" i="134"/>
  <c r="G295" i="134"/>
  <c r="G294" i="134"/>
  <c r="G293" i="134"/>
  <c r="G292" i="134"/>
  <c r="G291" i="134"/>
  <c r="G290" i="134"/>
  <c r="G289" i="134"/>
  <c r="G288" i="134"/>
  <c r="G287" i="134"/>
  <c r="G286" i="134"/>
  <c r="G283" i="134"/>
  <c r="G282" i="134"/>
  <c r="G281" i="134"/>
  <c r="G280" i="134"/>
  <c r="G279" i="134"/>
  <c r="G278" i="134"/>
  <c r="G277" i="134"/>
  <c r="G276" i="134"/>
  <c r="G275" i="134"/>
  <c r="G274" i="134"/>
  <c r="G273" i="134"/>
  <c r="G272" i="134"/>
  <c r="G271" i="134"/>
  <c r="G270" i="134"/>
  <c r="G269" i="134"/>
  <c r="G268" i="134"/>
  <c r="G267" i="134"/>
  <c r="G266" i="134"/>
  <c r="G265" i="134"/>
  <c r="G264" i="134"/>
  <c r="G253" i="134"/>
  <c r="G252" i="134"/>
  <c r="G251" i="134"/>
  <c r="G250" i="134"/>
  <c r="G249" i="134"/>
  <c r="G248" i="134"/>
  <c r="G247" i="134"/>
  <c r="G246" i="134"/>
  <c r="G245" i="134"/>
  <c r="G244" i="134"/>
  <c r="G243" i="134"/>
  <c r="G242" i="134"/>
  <c r="G241" i="134"/>
  <c r="G240" i="134"/>
  <c r="G239" i="134"/>
  <c r="G238" i="134"/>
  <c r="G237" i="134"/>
  <c r="G236" i="134"/>
  <c r="G235" i="134"/>
  <c r="G234" i="134"/>
  <c r="G231" i="134"/>
  <c r="G230" i="134"/>
  <c r="G229" i="134"/>
  <c r="G228" i="134"/>
  <c r="G227" i="134"/>
  <c r="G226" i="134"/>
  <c r="G225" i="134"/>
  <c r="G224" i="134"/>
  <c r="G223" i="134"/>
  <c r="G222" i="134"/>
  <c r="G221" i="134"/>
  <c r="G220" i="134"/>
  <c r="G219" i="134"/>
  <c r="G218" i="134"/>
  <c r="G217" i="134"/>
  <c r="G216" i="134"/>
  <c r="G215" i="134"/>
  <c r="G214" i="134"/>
  <c r="G213" i="134"/>
  <c r="G212" i="134"/>
  <c r="G201" i="134"/>
  <c r="G200" i="134"/>
  <c r="G199" i="134"/>
  <c r="G198" i="134"/>
  <c r="G197" i="134"/>
  <c r="G196" i="134"/>
  <c r="G195" i="134"/>
  <c r="G194" i="134"/>
  <c r="G193" i="134"/>
  <c r="G192" i="134"/>
  <c r="G191" i="134"/>
  <c r="G190" i="134"/>
  <c r="G189" i="134"/>
  <c r="G188" i="134"/>
  <c r="G187" i="134"/>
  <c r="G186" i="134"/>
  <c r="G185" i="134"/>
  <c r="G184" i="134"/>
  <c r="G183" i="134"/>
  <c r="G182" i="134"/>
  <c r="G179" i="134"/>
  <c r="G178" i="134"/>
  <c r="G177" i="134"/>
  <c r="G176" i="134"/>
  <c r="G175" i="134"/>
  <c r="G174" i="134"/>
  <c r="G173" i="134"/>
  <c r="G172" i="134"/>
  <c r="G171" i="134"/>
  <c r="G170" i="134"/>
  <c r="G169" i="134"/>
  <c r="G168" i="134"/>
  <c r="G167" i="134"/>
  <c r="G166" i="134"/>
  <c r="G165" i="134"/>
  <c r="G164" i="134"/>
  <c r="G163" i="134"/>
  <c r="G162" i="134"/>
  <c r="G161" i="134"/>
  <c r="G160" i="134"/>
  <c r="G149" i="134"/>
  <c r="G148" i="134"/>
  <c r="G147" i="134"/>
  <c r="G146" i="134"/>
  <c r="G144" i="134"/>
  <c r="G143" i="134"/>
  <c r="G142" i="134"/>
  <c r="G141" i="134"/>
  <c r="G139" i="134"/>
  <c r="G138" i="134"/>
  <c r="G137" i="134"/>
  <c r="G136" i="134"/>
  <c r="G134" i="134"/>
  <c r="G133" i="134"/>
  <c r="G132" i="134"/>
  <c r="G131" i="134"/>
  <c r="G122" i="134"/>
  <c r="G121" i="134"/>
  <c r="G120" i="134"/>
  <c r="G119" i="134"/>
  <c r="G117" i="134"/>
  <c r="G116" i="134"/>
  <c r="G115" i="134"/>
  <c r="G114" i="134"/>
  <c r="G112" i="134"/>
  <c r="G111" i="134"/>
  <c r="G110" i="134"/>
  <c r="G109" i="134"/>
  <c r="G97" i="134"/>
  <c r="G96" i="134"/>
  <c r="G95" i="134"/>
  <c r="G94" i="134"/>
  <c r="G92" i="134"/>
  <c r="G91" i="134"/>
  <c r="G90" i="134"/>
  <c r="G89" i="134"/>
  <c r="G87" i="134"/>
  <c r="G86" i="134"/>
  <c r="G85" i="134"/>
  <c r="G84" i="134"/>
  <c r="G82" i="134"/>
  <c r="G81" i="134"/>
  <c r="G80" i="134"/>
  <c r="G79" i="134"/>
  <c r="G75" i="134"/>
  <c r="G74" i="134"/>
  <c r="G73" i="134"/>
  <c r="G72" i="134"/>
  <c r="G70" i="134"/>
  <c r="G69" i="134"/>
  <c r="G68" i="134"/>
  <c r="G67" i="134"/>
  <c r="G65" i="134"/>
  <c r="G64" i="134"/>
  <c r="G63" i="134"/>
  <c r="G62" i="134"/>
  <c r="G60" i="134"/>
  <c r="G59" i="134"/>
  <c r="G58" i="134"/>
  <c r="G57" i="134"/>
  <c r="I9" i="251" l="1"/>
  <c r="M9" i="251" s="1"/>
  <c r="J8" i="251"/>
  <c r="J10" i="251"/>
  <c r="J9" i="251"/>
  <c r="G8" i="251"/>
  <c r="L42" i="251"/>
  <c r="H42" i="251"/>
  <c r="I42" i="135"/>
  <c r="K9" i="251" l="1"/>
  <c r="I10" i="251"/>
  <c r="M10" i="251" s="1"/>
  <c r="J42" i="251"/>
  <c r="G42" i="251"/>
  <c r="E673" i="115"/>
  <c r="D673" i="115"/>
  <c r="E673" i="203"/>
  <c r="D673" i="203"/>
  <c r="E673" i="204"/>
  <c r="D673" i="204"/>
  <c r="E673" i="205"/>
  <c r="D673" i="205"/>
  <c r="E615" i="115"/>
  <c r="E617" i="115" s="1"/>
  <c r="D615" i="115"/>
  <c r="E559" i="115"/>
  <c r="E561" i="115" s="1"/>
  <c r="D559" i="115"/>
  <c r="E503" i="115"/>
  <c r="E505" i="115" s="1"/>
  <c r="D503" i="115"/>
  <c r="E447" i="115"/>
  <c r="E449" i="115" s="1"/>
  <c r="D447" i="115"/>
  <c r="E391" i="115"/>
  <c r="E393" i="115" s="1"/>
  <c r="D391" i="115"/>
  <c r="E335" i="115"/>
  <c r="E337" i="115" s="1"/>
  <c r="D335" i="115"/>
  <c r="E279" i="115"/>
  <c r="E281" i="115" s="1"/>
  <c r="D279" i="115"/>
  <c r="E223" i="115"/>
  <c r="E225" i="115" s="1"/>
  <c r="D223" i="115"/>
  <c r="E167" i="115"/>
  <c r="E169" i="115" s="1"/>
  <c r="D167" i="115"/>
  <c r="E111" i="115"/>
  <c r="E113" i="115" s="1"/>
  <c r="D111" i="115"/>
  <c r="E55" i="115"/>
  <c r="E57" i="115" s="1"/>
  <c r="D55" i="115"/>
  <c r="E675" i="115" l="1"/>
  <c r="K10" i="251"/>
  <c r="K42" i="251"/>
  <c r="I42" i="251"/>
  <c r="M42" i="251"/>
  <c r="F673" i="115"/>
  <c r="F673" i="203"/>
  <c r="F615" i="115"/>
  <c r="F559" i="115"/>
  <c r="F503" i="115"/>
  <c r="F447" i="115"/>
  <c r="F391" i="115"/>
  <c r="F335" i="115"/>
  <c r="F279" i="115"/>
  <c r="F223" i="115"/>
  <c r="F167" i="115"/>
  <c r="F111" i="115"/>
  <c r="F55" i="115"/>
  <c r="E615" i="203" l="1"/>
  <c r="E617" i="203" s="1"/>
  <c r="D615" i="203"/>
  <c r="E559" i="203"/>
  <c r="E561" i="203" s="1"/>
  <c r="D559" i="203"/>
  <c r="E503" i="203"/>
  <c r="E505" i="203" s="1"/>
  <c r="D503" i="203"/>
  <c r="E447" i="203"/>
  <c r="E449" i="203" s="1"/>
  <c r="D447" i="203"/>
  <c r="E391" i="203"/>
  <c r="E393" i="203" s="1"/>
  <c r="D391" i="203"/>
  <c r="E335" i="203"/>
  <c r="E337" i="203" s="1"/>
  <c r="D335" i="203"/>
  <c r="E279" i="203"/>
  <c r="E281" i="203" s="1"/>
  <c r="D279" i="203"/>
  <c r="E223" i="203"/>
  <c r="E225" i="203" s="1"/>
  <c r="D223" i="203"/>
  <c r="E167" i="203"/>
  <c r="E169" i="203" s="1"/>
  <c r="D167" i="203"/>
  <c r="E111" i="203"/>
  <c r="E113" i="203" s="1"/>
  <c r="D111" i="203"/>
  <c r="E55" i="203"/>
  <c r="D55" i="203"/>
  <c r="E615" i="204"/>
  <c r="E617" i="204" s="1"/>
  <c r="D615" i="204"/>
  <c r="E559" i="204"/>
  <c r="E561" i="204" s="1"/>
  <c r="D559" i="204"/>
  <c r="E503" i="204"/>
  <c r="E505" i="204" s="1"/>
  <c r="D503" i="204"/>
  <c r="F503" i="204" s="1"/>
  <c r="E447" i="204"/>
  <c r="E449" i="204" s="1"/>
  <c r="D447" i="204"/>
  <c r="E391" i="204"/>
  <c r="E393" i="204" s="1"/>
  <c r="D391" i="204"/>
  <c r="E335" i="204"/>
  <c r="E337" i="204" s="1"/>
  <c r="D335" i="204"/>
  <c r="E279" i="204"/>
  <c r="E281" i="204" s="1"/>
  <c r="D279" i="204"/>
  <c r="E223" i="204"/>
  <c r="E225" i="204" s="1"/>
  <c r="D223" i="204"/>
  <c r="E167" i="204"/>
  <c r="E169" i="204" s="1"/>
  <c r="D167" i="204"/>
  <c r="E111" i="204"/>
  <c r="E113" i="204" s="1"/>
  <c r="D111" i="204"/>
  <c r="E55" i="204"/>
  <c r="D55" i="204"/>
  <c r="E615" i="205"/>
  <c r="E617" i="205" s="1"/>
  <c r="D615" i="205"/>
  <c r="E559" i="205"/>
  <c r="E561" i="205" s="1"/>
  <c r="D559" i="205"/>
  <c r="E505" i="205"/>
  <c r="E503" i="205"/>
  <c r="D503" i="205"/>
  <c r="F503" i="205" s="1"/>
  <c r="E447" i="205"/>
  <c r="E449" i="205" s="1"/>
  <c r="D447" i="205"/>
  <c r="F447" i="205" s="1"/>
  <c r="E391" i="205"/>
  <c r="E393" i="205" s="1"/>
  <c r="D391" i="205"/>
  <c r="E335" i="205"/>
  <c r="E337" i="205" s="1"/>
  <c r="D335" i="205"/>
  <c r="E279" i="205"/>
  <c r="E281" i="205" s="1"/>
  <c r="D279" i="205"/>
  <c r="E223" i="205"/>
  <c r="E225" i="205" s="1"/>
  <c r="D223" i="205"/>
  <c r="E167" i="205"/>
  <c r="F167" i="205" s="1"/>
  <c r="D167" i="205"/>
  <c r="E111" i="205"/>
  <c r="E113" i="205" s="1"/>
  <c r="D111" i="205"/>
  <c r="E55" i="205"/>
  <c r="D55" i="205"/>
  <c r="E57" i="203" l="1"/>
  <c r="E675" i="203"/>
  <c r="E169" i="205"/>
  <c r="E675" i="205"/>
  <c r="E57" i="205"/>
  <c r="F55" i="205"/>
  <c r="E57" i="204"/>
  <c r="E675" i="204"/>
  <c r="F615" i="203"/>
  <c r="F559" i="203"/>
  <c r="F503" i="203"/>
  <c r="F447" i="203"/>
  <c r="F391" i="203"/>
  <c r="F335" i="203"/>
  <c r="F279" i="203"/>
  <c r="F223" i="203"/>
  <c r="F167" i="203"/>
  <c r="F111" i="203"/>
  <c r="F55" i="203"/>
  <c r="F615" i="204"/>
  <c r="F559" i="204"/>
  <c r="F447" i="204"/>
  <c r="F391" i="204"/>
  <c r="F335" i="204"/>
  <c r="F279" i="204"/>
  <c r="F223" i="204"/>
  <c r="F167" i="204"/>
  <c r="F111" i="204"/>
  <c r="F55" i="204"/>
  <c r="F615" i="205"/>
  <c r="F559" i="205"/>
  <c r="F391" i="205"/>
  <c r="F335" i="205"/>
  <c r="F279" i="205"/>
  <c r="F223" i="205"/>
  <c r="F111" i="205"/>
  <c r="W669" i="134" l="1"/>
  <c r="S669" i="134"/>
  <c r="O669" i="134"/>
  <c r="K669" i="134"/>
  <c r="W668" i="134"/>
  <c r="S668" i="134"/>
  <c r="O668" i="134"/>
  <c r="K668" i="134"/>
  <c r="W667" i="134"/>
  <c r="S667" i="134"/>
  <c r="O667" i="134"/>
  <c r="K667" i="134"/>
  <c r="W666" i="134"/>
  <c r="S666" i="134"/>
  <c r="O666" i="134"/>
  <c r="K666" i="134"/>
  <c r="X665" i="134"/>
  <c r="W665" i="134"/>
  <c r="S665" i="134"/>
  <c r="O665" i="134"/>
  <c r="K665" i="134"/>
  <c r="W664" i="134"/>
  <c r="S664" i="134"/>
  <c r="O664" i="134"/>
  <c r="K664" i="134"/>
  <c r="W663" i="134"/>
  <c r="S663" i="134"/>
  <c r="O663" i="134"/>
  <c r="K663" i="134"/>
  <c r="W662" i="134"/>
  <c r="S662" i="134"/>
  <c r="O662" i="134"/>
  <c r="K662" i="134"/>
  <c r="W661" i="134"/>
  <c r="S661" i="134"/>
  <c r="O661" i="134"/>
  <c r="K661" i="134"/>
  <c r="X660" i="134"/>
  <c r="W660" i="134"/>
  <c r="S660" i="134"/>
  <c r="O660" i="134"/>
  <c r="K660" i="134"/>
  <c r="W659" i="134"/>
  <c r="S659" i="134"/>
  <c r="O659" i="134"/>
  <c r="K659" i="134"/>
  <c r="W658" i="134"/>
  <c r="S658" i="134"/>
  <c r="O658" i="134"/>
  <c r="K658" i="134"/>
  <c r="W657" i="134"/>
  <c r="S657" i="134"/>
  <c r="O657" i="134"/>
  <c r="K657" i="134"/>
  <c r="W656" i="134"/>
  <c r="S656" i="134"/>
  <c r="O656" i="134"/>
  <c r="K656" i="134"/>
  <c r="X655" i="134"/>
  <c r="W655" i="134"/>
  <c r="S655" i="134"/>
  <c r="O655" i="134"/>
  <c r="K655" i="134"/>
  <c r="W654" i="134"/>
  <c r="S654" i="134"/>
  <c r="O654" i="134"/>
  <c r="K654" i="134"/>
  <c r="W653" i="134"/>
  <c r="S653" i="134"/>
  <c r="O653" i="134"/>
  <c r="K653" i="134"/>
  <c r="W652" i="134"/>
  <c r="S652" i="134"/>
  <c r="O652" i="134"/>
  <c r="K652" i="134"/>
  <c r="W651" i="134"/>
  <c r="S651" i="134"/>
  <c r="O651" i="134"/>
  <c r="K651" i="134"/>
  <c r="X650" i="134"/>
  <c r="W650" i="134"/>
  <c r="S650" i="134"/>
  <c r="O650" i="134"/>
  <c r="K650" i="134"/>
  <c r="W647" i="134"/>
  <c r="S647" i="134"/>
  <c r="O647" i="134"/>
  <c r="K647" i="134"/>
  <c r="W646" i="134"/>
  <c r="S646" i="134"/>
  <c r="O646" i="134"/>
  <c r="K646" i="134"/>
  <c r="W645" i="134"/>
  <c r="S645" i="134"/>
  <c r="O645" i="134"/>
  <c r="K645" i="134"/>
  <c r="W644" i="134"/>
  <c r="S644" i="134"/>
  <c r="O644" i="134"/>
  <c r="K644" i="134"/>
  <c r="X643" i="134"/>
  <c r="W643" i="134"/>
  <c r="S643" i="134"/>
  <c r="O643" i="134"/>
  <c r="K643" i="134"/>
  <c r="W642" i="134"/>
  <c r="S642" i="134"/>
  <c r="O642" i="134"/>
  <c r="K642" i="134"/>
  <c r="W641" i="134"/>
  <c r="S641" i="134"/>
  <c r="O641" i="134"/>
  <c r="K641" i="134"/>
  <c r="W640" i="134"/>
  <c r="S640" i="134"/>
  <c r="O640" i="134"/>
  <c r="K640" i="134"/>
  <c r="W639" i="134"/>
  <c r="S639" i="134"/>
  <c r="O639" i="134"/>
  <c r="K639" i="134"/>
  <c r="X638" i="134"/>
  <c r="W638" i="134"/>
  <c r="S638" i="134"/>
  <c r="O638" i="134"/>
  <c r="K638" i="134"/>
  <c r="W637" i="134"/>
  <c r="S637" i="134"/>
  <c r="O637" i="134"/>
  <c r="K637" i="134"/>
  <c r="W636" i="134"/>
  <c r="S636" i="134"/>
  <c r="O636" i="134"/>
  <c r="K636" i="134"/>
  <c r="W635" i="134"/>
  <c r="S635" i="134"/>
  <c r="O635" i="134"/>
  <c r="K635" i="134"/>
  <c r="W634" i="134"/>
  <c r="S634" i="134"/>
  <c r="O634" i="134"/>
  <c r="K634" i="134"/>
  <c r="X633" i="134"/>
  <c r="W633" i="134"/>
  <c r="S633" i="134"/>
  <c r="O633" i="134"/>
  <c r="K633" i="134"/>
  <c r="W632" i="134"/>
  <c r="S632" i="134"/>
  <c r="O632" i="134"/>
  <c r="K632" i="134"/>
  <c r="W631" i="134"/>
  <c r="S631" i="134"/>
  <c r="O631" i="134"/>
  <c r="K631" i="134"/>
  <c r="W630" i="134"/>
  <c r="S630" i="134"/>
  <c r="O630" i="134"/>
  <c r="K630" i="134"/>
  <c r="W629" i="134"/>
  <c r="S629" i="134"/>
  <c r="O629" i="134"/>
  <c r="K629" i="134"/>
  <c r="X628" i="134"/>
  <c r="W628" i="134"/>
  <c r="S628" i="134"/>
  <c r="O628" i="134"/>
  <c r="K628" i="134"/>
  <c r="G672" i="134"/>
  <c r="W617" i="134"/>
  <c r="S617" i="134"/>
  <c r="O617" i="134"/>
  <c r="K617" i="134"/>
  <c r="W616" i="134"/>
  <c r="S616" i="134"/>
  <c r="O616" i="134"/>
  <c r="K616" i="134"/>
  <c r="W615" i="134"/>
  <c r="S615" i="134"/>
  <c r="O615" i="134"/>
  <c r="K615" i="134"/>
  <c r="W614" i="134"/>
  <c r="S614" i="134"/>
  <c r="O614" i="134"/>
  <c r="K614" i="134"/>
  <c r="X613" i="134"/>
  <c r="W613" i="134"/>
  <c r="S613" i="134"/>
  <c r="O613" i="134"/>
  <c r="K613" i="134"/>
  <c r="W612" i="134"/>
  <c r="S612" i="134"/>
  <c r="O612" i="134"/>
  <c r="K612" i="134"/>
  <c r="W611" i="134"/>
  <c r="S611" i="134"/>
  <c r="O611" i="134"/>
  <c r="K611" i="134"/>
  <c r="W610" i="134"/>
  <c r="S610" i="134"/>
  <c r="O610" i="134"/>
  <c r="K610" i="134"/>
  <c r="W609" i="134"/>
  <c r="S609" i="134"/>
  <c r="O609" i="134"/>
  <c r="K609" i="134"/>
  <c r="X608" i="134"/>
  <c r="W608" i="134"/>
  <c r="S608" i="134"/>
  <c r="O608" i="134"/>
  <c r="K608" i="134"/>
  <c r="W607" i="134"/>
  <c r="S607" i="134"/>
  <c r="O607" i="134"/>
  <c r="K607" i="134"/>
  <c r="W606" i="134"/>
  <c r="S606" i="134"/>
  <c r="O606" i="134"/>
  <c r="K606" i="134"/>
  <c r="W605" i="134"/>
  <c r="S605" i="134"/>
  <c r="O605" i="134"/>
  <c r="K605" i="134"/>
  <c r="W604" i="134"/>
  <c r="S604" i="134"/>
  <c r="O604" i="134"/>
  <c r="K604" i="134"/>
  <c r="X603" i="134"/>
  <c r="W603" i="134"/>
  <c r="S603" i="134"/>
  <c r="O603" i="134"/>
  <c r="K603" i="134"/>
  <c r="W602" i="134"/>
  <c r="S602" i="134"/>
  <c r="O602" i="134"/>
  <c r="K602" i="134"/>
  <c r="W601" i="134"/>
  <c r="S601" i="134"/>
  <c r="O601" i="134"/>
  <c r="K601" i="134"/>
  <c r="W600" i="134"/>
  <c r="S600" i="134"/>
  <c r="O600" i="134"/>
  <c r="K600" i="134"/>
  <c r="W599" i="134"/>
  <c r="S599" i="134"/>
  <c r="O599" i="134"/>
  <c r="K599" i="134"/>
  <c r="X598" i="134"/>
  <c r="W598" i="134"/>
  <c r="S598" i="134"/>
  <c r="O598" i="134"/>
  <c r="K598" i="134"/>
  <c r="W595" i="134"/>
  <c r="S595" i="134"/>
  <c r="O595" i="134"/>
  <c r="K595" i="134"/>
  <c r="W594" i="134"/>
  <c r="S594" i="134"/>
  <c r="O594" i="134"/>
  <c r="K594" i="134"/>
  <c r="W593" i="134"/>
  <c r="S593" i="134"/>
  <c r="O593" i="134"/>
  <c r="K593" i="134"/>
  <c r="W592" i="134"/>
  <c r="S592" i="134"/>
  <c r="O592" i="134"/>
  <c r="K592" i="134"/>
  <c r="X591" i="134"/>
  <c r="W591" i="134"/>
  <c r="S591" i="134"/>
  <c r="O591" i="134"/>
  <c r="K591" i="134"/>
  <c r="W590" i="134"/>
  <c r="S590" i="134"/>
  <c r="O590" i="134"/>
  <c r="K590" i="134"/>
  <c r="W589" i="134"/>
  <c r="S589" i="134"/>
  <c r="O589" i="134"/>
  <c r="K589" i="134"/>
  <c r="W588" i="134"/>
  <c r="S588" i="134"/>
  <c r="O588" i="134"/>
  <c r="K588" i="134"/>
  <c r="W587" i="134"/>
  <c r="S587" i="134"/>
  <c r="O587" i="134"/>
  <c r="K587" i="134"/>
  <c r="X586" i="134"/>
  <c r="W586" i="134"/>
  <c r="S586" i="134"/>
  <c r="O586" i="134"/>
  <c r="K586" i="134"/>
  <c r="W585" i="134"/>
  <c r="S585" i="134"/>
  <c r="O585" i="134"/>
  <c r="K585" i="134"/>
  <c r="W584" i="134"/>
  <c r="S584" i="134"/>
  <c r="O584" i="134"/>
  <c r="K584" i="134"/>
  <c r="W583" i="134"/>
  <c r="S583" i="134"/>
  <c r="O583" i="134"/>
  <c r="K583" i="134"/>
  <c r="W582" i="134"/>
  <c r="S582" i="134"/>
  <c r="O582" i="134"/>
  <c r="K582" i="134"/>
  <c r="X581" i="134"/>
  <c r="W581" i="134"/>
  <c r="S581" i="134"/>
  <c r="O581" i="134"/>
  <c r="K581" i="134"/>
  <c r="W580" i="134"/>
  <c r="S580" i="134"/>
  <c r="O580" i="134"/>
  <c r="K580" i="134"/>
  <c r="W579" i="134"/>
  <c r="S579" i="134"/>
  <c r="O579" i="134"/>
  <c r="K579" i="134"/>
  <c r="W578" i="134"/>
  <c r="S578" i="134"/>
  <c r="O578" i="134"/>
  <c r="K578" i="134"/>
  <c r="W577" i="134"/>
  <c r="S577" i="134"/>
  <c r="O577" i="134"/>
  <c r="K577" i="134"/>
  <c r="X576" i="134"/>
  <c r="W576" i="134"/>
  <c r="S576" i="134"/>
  <c r="O576" i="134"/>
  <c r="K576" i="134"/>
  <c r="G620" i="134"/>
  <c r="W565" i="134"/>
  <c r="S565" i="134"/>
  <c r="O565" i="134"/>
  <c r="K565" i="134"/>
  <c r="W564" i="134"/>
  <c r="S564" i="134"/>
  <c r="O564" i="134"/>
  <c r="K564" i="134"/>
  <c r="W563" i="134"/>
  <c r="S563" i="134"/>
  <c r="O563" i="134"/>
  <c r="K563" i="134"/>
  <c r="W562" i="134"/>
  <c r="S562" i="134"/>
  <c r="O562" i="134"/>
  <c r="K562" i="134"/>
  <c r="X561" i="134"/>
  <c r="W561" i="134"/>
  <c r="S561" i="134"/>
  <c r="O561" i="134"/>
  <c r="K561" i="134"/>
  <c r="W560" i="134"/>
  <c r="S560" i="134"/>
  <c r="O560" i="134"/>
  <c r="K560" i="134"/>
  <c r="W559" i="134"/>
  <c r="S559" i="134"/>
  <c r="O559" i="134"/>
  <c r="K559" i="134"/>
  <c r="W558" i="134"/>
  <c r="S558" i="134"/>
  <c r="O558" i="134"/>
  <c r="K558" i="134"/>
  <c r="W557" i="134"/>
  <c r="S557" i="134"/>
  <c r="O557" i="134"/>
  <c r="K557" i="134"/>
  <c r="X556" i="134"/>
  <c r="W556" i="134"/>
  <c r="S556" i="134"/>
  <c r="O556" i="134"/>
  <c r="K556" i="134"/>
  <c r="W555" i="134"/>
  <c r="S555" i="134"/>
  <c r="O555" i="134"/>
  <c r="K555" i="134"/>
  <c r="W554" i="134"/>
  <c r="S554" i="134"/>
  <c r="O554" i="134"/>
  <c r="K554" i="134"/>
  <c r="W553" i="134"/>
  <c r="S553" i="134"/>
  <c r="O553" i="134"/>
  <c r="K553" i="134"/>
  <c r="W552" i="134"/>
  <c r="S552" i="134"/>
  <c r="O552" i="134"/>
  <c r="K552" i="134"/>
  <c r="X551" i="134"/>
  <c r="W551" i="134"/>
  <c r="S551" i="134"/>
  <c r="O551" i="134"/>
  <c r="K551" i="134"/>
  <c r="W550" i="134"/>
  <c r="S550" i="134"/>
  <c r="O550" i="134"/>
  <c r="K550" i="134"/>
  <c r="W549" i="134"/>
  <c r="S549" i="134"/>
  <c r="O549" i="134"/>
  <c r="K549" i="134"/>
  <c r="W548" i="134"/>
  <c r="S548" i="134"/>
  <c r="O548" i="134"/>
  <c r="K548" i="134"/>
  <c r="W547" i="134"/>
  <c r="S547" i="134"/>
  <c r="O547" i="134"/>
  <c r="K547" i="134"/>
  <c r="X546" i="134"/>
  <c r="W546" i="134"/>
  <c r="S546" i="134"/>
  <c r="O546" i="134"/>
  <c r="K546" i="134"/>
  <c r="W543" i="134"/>
  <c r="S543" i="134"/>
  <c r="O543" i="134"/>
  <c r="K543" i="134"/>
  <c r="W542" i="134"/>
  <c r="S542" i="134"/>
  <c r="O542" i="134"/>
  <c r="K542" i="134"/>
  <c r="W541" i="134"/>
  <c r="S541" i="134"/>
  <c r="O541" i="134"/>
  <c r="K541" i="134"/>
  <c r="W540" i="134"/>
  <c r="S540" i="134"/>
  <c r="O540" i="134"/>
  <c r="K540" i="134"/>
  <c r="X539" i="134"/>
  <c r="W539" i="134"/>
  <c r="S539" i="134"/>
  <c r="O539" i="134"/>
  <c r="K539" i="134"/>
  <c r="W538" i="134"/>
  <c r="S538" i="134"/>
  <c r="O538" i="134"/>
  <c r="K538" i="134"/>
  <c r="W537" i="134"/>
  <c r="S537" i="134"/>
  <c r="O537" i="134"/>
  <c r="K537" i="134"/>
  <c r="W536" i="134"/>
  <c r="S536" i="134"/>
  <c r="O536" i="134"/>
  <c r="K536" i="134"/>
  <c r="W535" i="134"/>
  <c r="S535" i="134"/>
  <c r="O535" i="134"/>
  <c r="K535" i="134"/>
  <c r="X534" i="134"/>
  <c r="W534" i="134"/>
  <c r="S534" i="134"/>
  <c r="O534" i="134"/>
  <c r="K534" i="134"/>
  <c r="W533" i="134"/>
  <c r="S533" i="134"/>
  <c r="O533" i="134"/>
  <c r="K533" i="134"/>
  <c r="W532" i="134"/>
  <c r="S532" i="134"/>
  <c r="O532" i="134"/>
  <c r="K532" i="134"/>
  <c r="W531" i="134"/>
  <c r="S531" i="134"/>
  <c r="O531" i="134"/>
  <c r="K531" i="134"/>
  <c r="W530" i="134"/>
  <c r="S530" i="134"/>
  <c r="O530" i="134"/>
  <c r="K530" i="134"/>
  <c r="X529" i="134"/>
  <c r="W529" i="134"/>
  <c r="S529" i="134"/>
  <c r="O529" i="134"/>
  <c r="K529" i="134"/>
  <c r="W528" i="134"/>
  <c r="S528" i="134"/>
  <c r="O528" i="134"/>
  <c r="K528" i="134"/>
  <c r="W527" i="134"/>
  <c r="S527" i="134"/>
  <c r="O527" i="134"/>
  <c r="K527" i="134"/>
  <c r="W526" i="134"/>
  <c r="S526" i="134"/>
  <c r="O526" i="134"/>
  <c r="K526" i="134"/>
  <c r="W525" i="134"/>
  <c r="S525" i="134"/>
  <c r="O525" i="134"/>
  <c r="K525" i="134"/>
  <c r="X524" i="134"/>
  <c r="W524" i="134"/>
  <c r="S524" i="134"/>
  <c r="O524" i="134"/>
  <c r="K524" i="134"/>
  <c r="G568" i="134"/>
  <c r="W513" i="134"/>
  <c r="S513" i="134"/>
  <c r="O513" i="134"/>
  <c r="K513" i="134"/>
  <c r="W512" i="134"/>
  <c r="S512" i="134"/>
  <c r="O512" i="134"/>
  <c r="K512" i="134"/>
  <c r="W511" i="134"/>
  <c r="S511" i="134"/>
  <c r="O511" i="134"/>
  <c r="K511" i="134"/>
  <c r="W510" i="134"/>
  <c r="S510" i="134"/>
  <c r="O510" i="134"/>
  <c r="K510" i="134"/>
  <c r="X509" i="134"/>
  <c r="W509" i="134"/>
  <c r="S509" i="134"/>
  <c r="O509" i="134"/>
  <c r="K509" i="134"/>
  <c r="W508" i="134"/>
  <c r="S508" i="134"/>
  <c r="O508" i="134"/>
  <c r="K508" i="134"/>
  <c r="W507" i="134"/>
  <c r="S507" i="134"/>
  <c r="O507" i="134"/>
  <c r="K507" i="134"/>
  <c r="W506" i="134"/>
  <c r="S506" i="134"/>
  <c r="O506" i="134"/>
  <c r="K506" i="134"/>
  <c r="W505" i="134"/>
  <c r="S505" i="134"/>
  <c r="O505" i="134"/>
  <c r="K505" i="134"/>
  <c r="X504" i="134"/>
  <c r="W504" i="134"/>
  <c r="S504" i="134"/>
  <c r="O504" i="134"/>
  <c r="K504" i="134"/>
  <c r="W503" i="134"/>
  <c r="S503" i="134"/>
  <c r="O503" i="134"/>
  <c r="K503" i="134"/>
  <c r="W502" i="134"/>
  <c r="S502" i="134"/>
  <c r="O502" i="134"/>
  <c r="K502" i="134"/>
  <c r="W501" i="134"/>
  <c r="S501" i="134"/>
  <c r="O501" i="134"/>
  <c r="K501" i="134"/>
  <c r="W500" i="134"/>
  <c r="S500" i="134"/>
  <c r="O500" i="134"/>
  <c r="K500" i="134"/>
  <c r="X499" i="134"/>
  <c r="W499" i="134"/>
  <c r="S499" i="134"/>
  <c r="O499" i="134"/>
  <c r="K499" i="134"/>
  <c r="W498" i="134"/>
  <c r="S498" i="134"/>
  <c r="O498" i="134"/>
  <c r="K498" i="134"/>
  <c r="W497" i="134"/>
  <c r="S497" i="134"/>
  <c r="O497" i="134"/>
  <c r="K497" i="134"/>
  <c r="W496" i="134"/>
  <c r="S496" i="134"/>
  <c r="O496" i="134"/>
  <c r="K496" i="134"/>
  <c r="W495" i="134"/>
  <c r="S495" i="134"/>
  <c r="O495" i="134"/>
  <c r="K495" i="134"/>
  <c r="X494" i="134"/>
  <c r="W494" i="134"/>
  <c r="S494" i="134"/>
  <c r="O494" i="134"/>
  <c r="K494" i="134"/>
  <c r="W491" i="134"/>
  <c r="S491" i="134"/>
  <c r="O491" i="134"/>
  <c r="K491" i="134"/>
  <c r="W490" i="134"/>
  <c r="S490" i="134"/>
  <c r="O490" i="134"/>
  <c r="K490" i="134"/>
  <c r="W489" i="134"/>
  <c r="S489" i="134"/>
  <c r="O489" i="134"/>
  <c r="K489" i="134"/>
  <c r="W488" i="134"/>
  <c r="S488" i="134"/>
  <c r="O488" i="134"/>
  <c r="K488" i="134"/>
  <c r="X487" i="134"/>
  <c r="W487" i="134"/>
  <c r="S487" i="134"/>
  <c r="O487" i="134"/>
  <c r="K487" i="134"/>
  <c r="W486" i="134"/>
  <c r="S486" i="134"/>
  <c r="O486" i="134"/>
  <c r="K486" i="134"/>
  <c r="W485" i="134"/>
  <c r="S485" i="134"/>
  <c r="O485" i="134"/>
  <c r="K485" i="134"/>
  <c r="W484" i="134"/>
  <c r="S484" i="134"/>
  <c r="O484" i="134"/>
  <c r="K484" i="134"/>
  <c r="W483" i="134"/>
  <c r="S483" i="134"/>
  <c r="O483" i="134"/>
  <c r="K483" i="134"/>
  <c r="X482" i="134"/>
  <c r="W482" i="134"/>
  <c r="S482" i="134"/>
  <c r="O482" i="134"/>
  <c r="K482" i="134"/>
  <c r="W481" i="134"/>
  <c r="S481" i="134"/>
  <c r="O481" i="134"/>
  <c r="K481" i="134"/>
  <c r="W480" i="134"/>
  <c r="S480" i="134"/>
  <c r="O480" i="134"/>
  <c r="K480" i="134"/>
  <c r="W479" i="134"/>
  <c r="S479" i="134"/>
  <c r="O479" i="134"/>
  <c r="K479" i="134"/>
  <c r="W478" i="134"/>
  <c r="S478" i="134"/>
  <c r="O478" i="134"/>
  <c r="K478" i="134"/>
  <c r="X477" i="134"/>
  <c r="W477" i="134"/>
  <c r="S477" i="134"/>
  <c r="O477" i="134"/>
  <c r="K477" i="134"/>
  <c r="W476" i="134"/>
  <c r="S476" i="134"/>
  <c r="O476" i="134"/>
  <c r="K476" i="134"/>
  <c r="W475" i="134"/>
  <c r="S475" i="134"/>
  <c r="O475" i="134"/>
  <c r="K475" i="134"/>
  <c r="W474" i="134"/>
  <c r="S474" i="134"/>
  <c r="O474" i="134"/>
  <c r="K474" i="134"/>
  <c r="W473" i="134"/>
  <c r="S473" i="134"/>
  <c r="O473" i="134"/>
  <c r="K473" i="134"/>
  <c r="X472" i="134"/>
  <c r="W472" i="134"/>
  <c r="S472" i="134"/>
  <c r="O472" i="134"/>
  <c r="K472" i="134"/>
  <c r="G516" i="134"/>
  <c r="W461" i="134"/>
  <c r="S461" i="134"/>
  <c r="O461" i="134"/>
  <c r="K461" i="134"/>
  <c r="W460" i="134"/>
  <c r="S460" i="134"/>
  <c r="O460" i="134"/>
  <c r="K460" i="134"/>
  <c r="W459" i="134"/>
  <c r="S459" i="134"/>
  <c r="O459" i="134"/>
  <c r="K459" i="134"/>
  <c r="W458" i="134"/>
  <c r="S458" i="134"/>
  <c r="O458" i="134"/>
  <c r="K458" i="134"/>
  <c r="X457" i="134"/>
  <c r="W457" i="134"/>
  <c r="S457" i="134"/>
  <c r="O457" i="134"/>
  <c r="K457" i="134"/>
  <c r="W456" i="134"/>
  <c r="S456" i="134"/>
  <c r="O456" i="134"/>
  <c r="K456" i="134"/>
  <c r="W455" i="134"/>
  <c r="S455" i="134"/>
  <c r="O455" i="134"/>
  <c r="K455" i="134"/>
  <c r="W454" i="134"/>
  <c r="S454" i="134"/>
  <c r="O454" i="134"/>
  <c r="K454" i="134"/>
  <c r="W453" i="134"/>
  <c r="S453" i="134"/>
  <c r="O453" i="134"/>
  <c r="K453" i="134"/>
  <c r="X452" i="134"/>
  <c r="W452" i="134"/>
  <c r="S452" i="134"/>
  <c r="O452" i="134"/>
  <c r="K452" i="134"/>
  <c r="W451" i="134"/>
  <c r="S451" i="134"/>
  <c r="O451" i="134"/>
  <c r="K451" i="134"/>
  <c r="W450" i="134"/>
  <c r="S450" i="134"/>
  <c r="O450" i="134"/>
  <c r="K450" i="134"/>
  <c r="W449" i="134"/>
  <c r="S449" i="134"/>
  <c r="O449" i="134"/>
  <c r="K449" i="134"/>
  <c r="W448" i="134"/>
  <c r="S448" i="134"/>
  <c r="O448" i="134"/>
  <c r="K448" i="134"/>
  <c r="X447" i="134"/>
  <c r="W447" i="134"/>
  <c r="S447" i="134"/>
  <c r="O447" i="134"/>
  <c r="K447" i="134"/>
  <c r="W446" i="134"/>
  <c r="S446" i="134"/>
  <c r="O446" i="134"/>
  <c r="K446" i="134"/>
  <c r="W445" i="134"/>
  <c r="S445" i="134"/>
  <c r="O445" i="134"/>
  <c r="K445" i="134"/>
  <c r="W444" i="134"/>
  <c r="S444" i="134"/>
  <c r="O444" i="134"/>
  <c r="K444" i="134"/>
  <c r="W443" i="134"/>
  <c r="S443" i="134"/>
  <c r="O443" i="134"/>
  <c r="K443" i="134"/>
  <c r="X442" i="134"/>
  <c r="W442" i="134"/>
  <c r="S442" i="134"/>
  <c r="O442" i="134"/>
  <c r="K442" i="134"/>
  <c r="W439" i="134"/>
  <c r="S439" i="134"/>
  <c r="O439" i="134"/>
  <c r="K439" i="134"/>
  <c r="W438" i="134"/>
  <c r="S438" i="134"/>
  <c r="O438" i="134"/>
  <c r="K438" i="134"/>
  <c r="W437" i="134"/>
  <c r="S437" i="134"/>
  <c r="O437" i="134"/>
  <c r="K437" i="134"/>
  <c r="W436" i="134"/>
  <c r="S436" i="134"/>
  <c r="O436" i="134"/>
  <c r="K436" i="134"/>
  <c r="X435" i="134"/>
  <c r="W435" i="134"/>
  <c r="S435" i="134"/>
  <c r="O435" i="134"/>
  <c r="K435" i="134"/>
  <c r="W434" i="134"/>
  <c r="S434" i="134"/>
  <c r="O434" i="134"/>
  <c r="K434" i="134"/>
  <c r="W433" i="134"/>
  <c r="S433" i="134"/>
  <c r="O433" i="134"/>
  <c r="K433" i="134"/>
  <c r="W432" i="134"/>
  <c r="S432" i="134"/>
  <c r="O432" i="134"/>
  <c r="K432" i="134"/>
  <c r="W431" i="134"/>
  <c r="S431" i="134"/>
  <c r="O431" i="134"/>
  <c r="K431" i="134"/>
  <c r="X430" i="134"/>
  <c r="W430" i="134"/>
  <c r="S430" i="134"/>
  <c r="O430" i="134"/>
  <c r="K430" i="134"/>
  <c r="W429" i="134"/>
  <c r="S429" i="134"/>
  <c r="O429" i="134"/>
  <c r="K429" i="134"/>
  <c r="W428" i="134"/>
  <c r="S428" i="134"/>
  <c r="O428" i="134"/>
  <c r="K428" i="134"/>
  <c r="W427" i="134"/>
  <c r="S427" i="134"/>
  <c r="O427" i="134"/>
  <c r="K427" i="134"/>
  <c r="W426" i="134"/>
  <c r="S426" i="134"/>
  <c r="O426" i="134"/>
  <c r="K426" i="134"/>
  <c r="X425" i="134"/>
  <c r="W425" i="134"/>
  <c r="S425" i="134"/>
  <c r="O425" i="134"/>
  <c r="K425" i="134"/>
  <c r="W424" i="134"/>
  <c r="S424" i="134"/>
  <c r="O424" i="134"/>
  <c r="K424" i="134"/>
  <c r="W423" i="134"/>
  <c r="S423" i="134"/>
  <c r="O423" i="134"/>
  <c r="K423" i="134"/>
  <c r="W422" i="134"/>
  <c r="S422" i="134"/>
  <c r="O422" i="134"/>
  <c r="K422" i="134"/>
  <c r="W421" i="134"/>
  <c r="S421" i="134"/>
  <c r="O421" i="134"/>
  <c r="K421" i="134"/>
  <c r="X420" i="134"/>
  <c r="W420" i="134"/>
  <c r="S420" i="134"/>
  <c r="O420" i="134"/>
  <c r="K420" i="134"/>
  <c r="G464" i="134"/>
  <c r="W409" i="134"/>
  <c r="S409" i="134"/>
  <c r="O409" i="134"/>
  <c r="K409" i="134"/>
  <c r="W408" i="134"/>
  <c r="S408" i="134"/>
  <c r="O408" i="134"/>
  <c r="K408" i="134"/>
  <c r="W407" i="134"/>
  <c r="S407" i="134"/>
  <c r="O407" i="134"/>
  <c r="K407" i="134"/>
  <c r="W406" i="134"/>
  <c r="S406" i="134"/>
  <c r="O406" i="134"/>
  <c r="K406" i="134"/>
  <c r="X405" i="134"/>
  <c r="W405" i="134"/>
  <c r="S405" i="134"/>
  <c r="O405" i="134"/>
  <c r="K405" i="134"/>
  <c r="W404" i="134"/>
  <c r="S404" i="134"/>
  <c r="O404" i="134"/>
  <c r="K404" i="134"/>
  <c r="W403" i="134"/>
  <c r="S403" i="134"/>
  <c r="O403" i="134"/>
  <c r="K403" i="134"/>
  <c r="W402" i="134"/>
  <c r="S402" i="134"/>
  <c r="O402" i="134"/>
  <c r="K402" i="134"/>
  <c r="W401" i="134"/>
  <c r="S401" i="134"/>
  <c r="O401" i="134"/>
  <c r="K401" i="134"/>
  <c r="X400" i="134"/>
  <c r="W400" i="134"/>
  <c r="S400" i="134"/>
  <c r="O400" i="134"/>
  <c r="K400" i="134"/>
  <c r="W399" i="134"/>
  <c r="S399" i="134"/>
  <c r="O399" i="134"/>
  <c r="K399" i="134"/>
  <c r="W398" i="134"/>
  <c r="S398" i="134"/>
  <c r="O398" i="134"/>
  <c r="K398" i="134"/>
  <c r="W397" i="134"/>
  <c r="S397" i="134"/>
  <c r="O397" i="134"/>
  <c r="K397" i="134"/>
  <c r="W396" i="134"/>
  <c r="S396" i="134"/>
  <c r="O396" i="134"/>
  <c r="K396" i="134"/>
  <c r="X395" i="134"/>
  <c r="W395" i="134"/>
  <c r="S395" i="134"/>
  <c r="O395" i="134"/>
  <c r="K395" i="134"/>
  <c r="W394" i="134"/>
  <c r="S394" i="134"/>
  <c r="O394" i="134"/>
  <c r="K394" i="134"/>
  <c r="W393" i="134"/>
  <c r="S393" i="134"/>
  <c r="O393" i="134"/>
  <c r="K393" i="134"/>
  <c r="W392" i="134"/>
  <c r="S392" i="134"/>
  <c r="O392" i="134"/>
  <c r="K392" i="134"/>
  <c r="W391" i="134"/>
  <c r="S391" i="134"/>
  <c r="O391" i="134"/>
  <c r="K391" i="134"/>
  <c r="X390" i="134"/>
  <c r="W390" i="134"/>
  <c r="S390" i="134"/>
  <c r="O390" i="134"/>
  <c r="K390" i="134"/>
  <c r="W387" i="134"/>
  <c r="S387" i="134"/>
  <c r="O387" i="134"/>
  <c r="K387" i="134"/>
  <c r="W386" i="134"/>
  <c r="S386" i="134"/>
  <c r="O386" i="134"/>
  <c r="K386" i="134"/>
  <c r="W385" i="134"/>
  <c r="S385" i="134"/>
  <c r="O385" i="134"/>
  <c r="K385" i="134"/>
  <c r="W384" i="134"/>
  <c r="S384" i="134"/>
  <c r="O384" i="134"/>
  <c r="K384" i="134"/>
  <c r="X383" i="134"/>
  <c r="W383" i="134"/>
  <c r="S383" i="134"/>
  <c r="O383" i="134"/>
  <c r="K383" i="134"/>
  <c r="W382" i="134"/>
  <c r="S382" i="134"/>
  <c r="O382" i="134"/>
  <c r="K382" i="134"/>
  <c r="W381" i="134"/>
  <c r="S381" i="134"/>
  <c r="O381" i="134"/>
  <c r="K381" i="134"/>
  <c r="W380" i="134"/>
  <c r="S380" i="134"/>
  <c r="O380" i="134"/>
  <c r="K380" i="134"/>
  <c r="W379" i="134"/>
  <c r="S379" i="134"/>
  <c r="O379" i="134"/>
  <c r="K379" i="134"/>
  <c r="X378" i="134"/>
  <c r="W378" i="134"/>
  <c r="S378" i="134"/>
  <c r="O378" i="134"/>
  <c r="K378" i="134"/>
  <c r="W377" i="134"/>
  <c r="S377" i="134"/>
  <c r="O377" i="134"/>
  <c r="K377" i="134"/>
  <c r="W376" i="134"/>
  <c r="S376" i="134"/>
  <c r="O376" i="134"/>
  <c r="K376" i="134"/>
  <c r="W375" i="134"/>
  <c r="S375" i="134"/>
  <c r="O375" i="134"/>
  <c r="K375" i="134"/>
  <c r="W374" i="134"/>
  <c r="S374" i="134"/>
  <c r="O374" i="134"/>
  <c r="K374" i="134"/>
  <c r="X373" i="134"/>
  <c r="W373" i="134"/>
  <c r="S373" i="134"/>
  <c r="O373" i="134"/>
  <c r="K373" i="134"/>
  <c r="W372" i="134"/>
  <c r="S372" i="134"/>
  <c r="O372" i="134"/>
  <c r="K372" i="134"/>
  <c r="W371" i="134"/>
  <c r="S371" i="134"/>
  <c r="O371" i="134"/>
  <c r="K371" i="134"/>
  <c r="W370" i="134"/>
  <c r="S370" i="134"/>
  <c r="O370" i="134"/>
  <c r="K370" i="134"/>
  <c r="W369" i="134"/>
  <c r="S369" i="134"/>
  <c r="O369" i="134"/>
  <c r="K369" i="134"/>
  <c r="X368" i="134"/>
  <c r="W368" i="134"/>
  <c r="S368" i="134"/>
  <c r="O368" i="134"/>
  <c r="K368" i="134"/>
  <c r="G412" i="134"/>
  <c r="W357" i="134"/>
  <c r="S357" i="134"/>
  <c r="O357" i="134"/>
  <c r="K357" i="134"/>
  <c r="W356" i="134"/>
  <c r="S356" i="134"/>
  <c r="O356" i="134"/>
  <c r="K356" i="134"/>
  <c r="W355" i="134"/>
  <c r="S355" i="134"/>
  <c r="O355" i="134"/>
  <c r="K355" i="134"/>
  <c r="W354" i="134"/>
  <c r="S354" i="134"/>
  <c r="O354" i="134"/>
  <c r="K354" i="134"/>
  <c r="X353" i="134"/>
  <c r="W353" i="134"/>
  <c r="S353" i="134"/>
  <c r="O353" i="134"/>
  <c r="K353" i="134"/>
  <c r="W352" i="134"/>
  <c r="S352" i="134"/>
  <c r="O352" i="134"/>
  <c r="K352" i="134"/>
  <c r="W351" i="134"/>
  <c r="S351" i="134"/>
  <c r="O351" i="134"/>
  <c r="K351" i="134"/>
  <c r="W350" i="134"/>
  <c r="S350" i="134"/>
  <c r="O350" i="134"/>
  <c r="K350" i="134"/>
  <c r="W349" i="134"/>
  <c r="S349" i="134"/>
  <c r="O349" i="134"/>
  <c r="K349" i="134"/>
  <c r="X348" i="134"/>
  <c r="W348" i="134"/>
  <c r="S348" i="134"/>
  <c r="O348" i="134"/>
  <c r="K348" i="134"/>
  <c r="W347" i="134"/>
  <c r="S347" i="134"/>
  <c r="O347" i="134"/>
  <c r="K347" i="134"/>
  <c r="W346" i="134"/>
  <c r="S346" i="134"/>
  <c r="O346" i="134"/>
  <c r="K346" i="134"/>
  <c r="W345" i="134"/>
  <c r="S345" i="134"/>
  <c r="O345" i="134"/>
  <c r="K345" i="134"/>
  <c r="W344" i="134"/>
  <c r="S344" i="134"/>
  <c r="O344" i="134"/>
  <c r="K344" i="134"/>
  <c r="X343" i="134"/>
  <c r="W343" i="134"/>
  <c r="S343" i="134"/>
  <c r="O343" i="134"/>
  <c r="K343" i="134"/>
  <c r="W342" i="134"/>
  <c r="S342" i="134"/>
  <c r="O342" i="134"/>
  <c r="K342" i="134"/>
  <c r="W341" i="134"/>
  <c r="S341" i="134"/>
  <c r="O341" i="134"/>
  <c r="K341" i="134"/>
  <c r="W340" i="134"/>
  <c r="S340" i="134"/>
  <c r="O340" i="134"/>
  <c r="K340" i="134"/>
  <c r="W339" i="134"/>
  <c r="S339" i="134"/>
  <c r="O339" i="134"/>
  <c r="K339" i="134"/>
  <c r="X338" i="134"/>
  <c r="W338" i="134"/>
  <c r="S338" i="134"/>
  <c r="O338" i="134"/>
  <c r="K338" i="134"/>
  <c r="W335" i="134"/>
  <c r="S335" i="134"/>
  <c r="O335" i="134"/>
  <c r="K335" i="134"/>
  <c r="W334" i="134"/>
  <c r="S334" i="134"/>
  <c r="O334" i="134"/>
  <c r="K334" i="134"/>
  <c r="W333" i="134"/>
  <c r="S333" i="134"/>
  <c r="O333" i="134"/>
  <c r="K333" i="134"/>
  <c r="W332" i="134"/>
  <c r="S332" i="134"/>
  <c r="O332" i="134"/>
  <c r="K332" i="134"/>
  <c r="X331" i="134"/>
  <c r="W331" i="134"/>
  <c r="S331" i="134"/>
  <c r="O331" i="134"/>
  <c r="K331" i="134"/>
  <c r="W330" i="134"/>
  <c r="S330" i="134"/>
  <c r="O330" i="134"/>
  <c r="K330" i="134"/>
  <c r="W329" i="134"/>
  <c r="S329" i="134"/>
  <c r="O329" i="134"/>
  <c r="K329" i="134"/>
  <c r="W328" i="134"/>
  <c r="S328" i="134"/>
  <c r="O328" i="134"/>
  <c r="K328" i="134"/>
  <c r="W327" i="134"/>
  <c r="S327" i="134"/>
  <c r="O327" i="134"/>
  <c r="K327" i="134"/>
  <c r="X326" i="134"/>
  <c r="W326" i="134"/>
  <c r="S326" i="134"/>
  <c r="O326" i="134"/>
  <c r="K326" i="134"/>
  <c r="W325" i="134"/>
  <c r="S325" i="134"/>
  <c r="O325" i="134"/>
  <c r="K325" i="134"/>
  <c r="W324" i="134"/>
  <c r="S324" i="134"/>
  <c r="O324" i="134"/>
  <c r="K324" i="134"/>
  <c r="W323" i="134"/>
  <c r="S323" i="134"/>
  <c r="O323" i="134"/>
  <c r="K323" i="134"/>
  <c r="W322" i="134"/>
  <c r="S322" i="134"/>
  <c r="O322" i="134"/>
  <c r="K322" i="134"/>
  <c r="X321" i="134"/>
  <c r="W321" i="134"/>
  <c r="S321" i="134"/>
  <c r="O321" i="134"/>
  <c r="K321" i="134"/>
  <c r="W320" i="134"/>
  <c r="S320" i="134"/>
  <c r="O320" i="134"/>
  <c r="K320" i="134"/>
  <c r="W319" i="134"/>
  <c r="S319" i="134"/>
  <c r="O319" i="134"/>
  <c r="K319" i="134"/>
  <c r="W318" i="134"/>
  <c r="S318" i="134"/>
  <c r="O318" i="134"/>
  <c r="K318" i="134"/>
  <c r="W317" i="134"/>
  <c r="S317" i="134"/>
  <c r="O317" i="134"/>
  <c r="K317" i="134"/>
  <c r="X316" i="134"/>
  <c r="W316" i="134"/>
  <c r="S316" i="134"/>
  <c r="O316" i="134"/>
  <c r="K316" i="134"/>
  <c r="G360" i="134"/>
  <c r="W305" i="134"/>
  <c r="S305" i="134"/>
  <c r="O305" i="134"/>
  <c r="K305" i="134"/>
  <c r="W304" i="134"/>
  <c r="S304" i="134"/>
  <c r="O304" i="134"/>
  <c r="K304" i="134"/>
  <c r="W303" i="134"/>
  <c r="S303" i="134"/>
  <c r="O303" i="134"/>
  <c r="K303" i="134"/>
  <c r="W302" i="134"/>
  <c r="S302" i="134"/>
  <c r="O302" i="134"/>
  <c r="K302" i="134"/>
  <c r="X301" i="134"/>
  <c r="W301" i="134"/>
  <c r="S301" i="134"/>
  <c r="O301" i="134"/>
  <c r="K301" i="134"/>
  <c r="W300" i="134"/>
  <c r="S300" i="134"/>
  <c r="O300" i="134"/>
  <c r="K300" i="134"/>
  <c r="W299" i="134"/>
  <c r="S299" i="134"/>
  <c r="O299" i="134"/>
  <c r="K299" i="134"/>
  <c r="W298" i="134"/>
  <c r="S298" i="134"/>
  <c r="O298" i="134"/>
  <c r="K298" i="134"/>
  <c r="W297" i="134"/>
  <c r="S297" i="134"/>
  <c r="O297" i="134"/>
  <c r="K297" i="134"/>
  <c r="X296" i="134"/>
  <c r="W296" i="134"/>
  <c r="S296" i="134"/>
  <c r="O296" i="134"/>
  <c r="K296" i="134"/>
  <c r="W295" i="134"/>
  <c r="S295" i="134"/>
  <c r="O295" i="134"/>
  <c r="K295" i="134"/>
  <c r="W294" i="134"/>
  <c r="S294" i="134"/>
  <c r="O294" i="134"/>
  <c r="K294" i="134"/>
  <c r="W293" i="134"/>
  <c r="S293" i="134"/>
  <c r="O293" i="134"/>
  <c r="K293" i="134"/>
  <c r="W292" i="134"/>
  <c r="S292" i="134"/>
  <c r="O292" i="134"/>
  <c r="K292" i="134"/>
  <c r="X291" i="134"/>
  <c r="W291" i="134"/>
  <c r="S291" i="134"/>
  <c r="O291" i="134"/>
  <c r="K291" i="134"/>
  <c r="W290" i="134"/>
  <c r="S290" i="134"/>
  <c r="O290" i="134"/>
  <c r="K290" i="134"/>
  <c r="W289" i="134"/>
  <c r="S289" i="134"/>
  <c r="O289" i="134"/>
  <c r="K289" i="134"/>
  <c r="W288" i="134"/>
  <c r="S288" i="134"/>
  <c r="O288" i="134"/>
  <c r="K288" i="134"/>
  <c r="W287" i="134"/>
  <c r="S287" i="134"/>
  <c r="O287" i="134"/>
  <c r="K287" i="134"/>
  <c r="X286" i="134"/>
  <c r="W286" i="134"/>
  <c r="S286" i="134"/>
  <c r="O286" i="134"/>
  <c r="K286" i="134"/>
  <c r="W283" i="134"/>
  <c r="S283" i="134"/>
  <c r="O283" i="134"/>
  <c r="K283" i="134"/>
  <c r="W282" i="134"/>
  <c r="S282" i="134"/>
  <c r="O282" i="134"/>
  <c r="K282" i="134"/>
  <c r="W281" i="134"/>
  <c r="S281" i="134"/>
  <c r="O281" i="134"/>
  <c r="K281" i="134"/>
  <c r="W280" i="134"/>
  <c r="S280" i="134"/>
  <c r="O280" i="134"/>
  <c r="K280" i="134"/>
  <c r="X279" i="134"/>
  <c r="W279" i="134"/>
  <c r="S279" i="134"/>
  <c r="O279" i="134"/>
  <c r="K279" i="134"/>
  <c r="W278" i="134"/>
  <c r="S278" i="134"/>
  <c r="O278" i="134"/>
  <c r="K278" i="134"/>
  <c r="W277" i="134"/>
  <c r="S277" i="134"/>
  <c r="O277" i="134"/>
  <c r="K277" i="134"/>
  <c r="W276" i="134"/>
  <c r="S276" i="134"/>
  <c r="O276" i="134"/>
  <c r="K276" i="134"/>
  <c r="W275" i="134"/>
  <c r="S275" i="134"/>
  <c r="O275" i="134"/>
  <c r="K275" i="134"/>
  <c r="X274" i="134"/>
  <c r="W274" i="134"/>
  <c r="S274" i="134"/>
  <c r="O274" i="134"/>
  <c r="K274" i="134"/>
  <c r="W273" i="134"/>
  <c r="S273" i="134"/>
  <c r="O273" i="134"/>
  <c r="K273" i="134"/>
  <c r="W272" i="134"/>
  <c r="S272" i="134"/>
  <c r="O272" i="134"/>
  <c r="K272" i="134"/>
  <c r="W271" i="134"/>
  <c r="S271" i="134"/>
  <c r="O271" i="134"/>
  <c r="K271" i="134"/>
  <c r="W270" i="134"/>
  <c r="S270" i="134"/>
  <c r="O270" i="134"/>
  <c r="K270" i="134"/>
  <c r="X269" i="134"/>
  <c r="W269" i="134"/>
  <c r="S269" i="134"/>
  <c r="O269" i="134"/>
  <c r="K269" i="134"/>
  <c r="W268" i="134"/>
  <c r="S268" i="134"/>
  <c r="O268" i="134"/>
  <c r="K268" i="134"/>
  <c r="W267" i="134"/>
  <c r="S267" i="134"/>
  <c r="O267" i="134"/>
  <c r="K267" i="134"/>
  <c r="W266" i="134"/>
  <c r="S266" i="134"/>
  <c r="O266" i="134"/>
  <c r="K266" i="134"/>
  <c r="W265" i="134"/>
  <c r="S265" i="134"/>
  <c r="O265" i="134"/>
  <c r="K265" i="134"/>
  <c r="X264" i="134"/>
  <c r="W264" i="134"/>
  <c r="S264" i="134"/>
  <c r="O264" i="134"/>
  <c r="K264" i="134"/>
  <c r="G308" i="134"/>
  <c r="W253" i="134"/>
  <c r="S253" i="134"/>
  <c r="O253" i="134"/>
  <c r="K253" i="134"/>
  <c r="W252" i="134"/>
  <c r="S252" i="134"/>
  <c r="O252" i="134"/>
  <c r="K252" i="134"/>
  <c r="W251" i="134"/>
  <c r="S251" i="134"/>
  <c r="O251" i="134"/>
  <c r="K251" i="134"/>
  <c r="W250" i="134"/>
  <c r="S250" i="134"/>
  <c r="O250" i="134"/>
  <c r="K250" i="134"/>
  <c r="X249" i="134"/>
  <c r="W249" i="134"/>
  <c r="S249" i="134"/>
  <c r="O249" i="134"/>
  <c r="K249" i="134"/>
  <c r="W248" i="134"/>
  <c r="S248" i="134"/>
  <c r="O248" i="134"/>
  <c r="K248" i="134"/>
  <c r="W247" i="134"/>
  <c r="S247" i="134"/>
  <c r="O247" i="134"/>
  <c r="K247" i="134"/>
  <c r="W246" i="134"/>
  <c r="S246" i="134"/>
  <c r="O246" i="134"/>
  <c r="K246" i="134"/>
  <c r="W245" i="134"/>
  <c r="S245" i="134"/>
  <c r="O245" i="134"/>
  <c r="K245" i="134"/>
  <c r="X244" i="134"/>
  <c r="W244" i="134"/>
  <c r="S244" i="134"/>
  <c r="O244" i="134"/>
  <c r="K244" i="134"/>
  <c r="W243" i="134"/>
  <c r="S243" i="134"/>
  <c r="O243" i="134"/>
  <c r="K243" i="134"/>
  <c r="W242" i="134"/>
  <c r="S242" i="134"/>
  <c r="O242" i="134"/>
  <c r="K242" i="134"/>
  <c r="W241" i="134"/>
  <c r="S241" i="134"/>
  <c r="O241" i="134"/>
  <c r="K241" i="134"/>
  <c r="W240" i="134"/>
  <c r="S240" i="134"/>
  <c r="O240" i="134"/>
  <c r="K240" i="134"/>
  <c r="X239" i="134"/>
  <c r="W239" i="134"/>
  <c r="S239" i="134"/>
  <c r="O239" i="134"/>
  <c r="K239" i="134"/>
  <c r="W238" i="134"/>
  <c r="S238" i="134"/>
  <c r="O238" i="134"/>
  <c r="K238" i="134"/>
  <c r="W237" i="134"/>
  <c r="S237" i="134"/>
  <c r="O237" i="134"/>
  <c r="K237" i="134"/>
  <c r="W236" i="134"/>
  <c r="S236" i="134"/>
  <c r="O236" i="134"/>
  <c r="K236" i="134"/>
  <c r="W235" i="134"/>
  <c r="S235" i="134"/>
  <c r="O235" i="134"/>
  <c r="K235" i="134"/>
  <c r="X234" i="134"/>
  <c r="W234" i="134"/>
  <c r="S234" i="134"/>
  <c r="O234" i="134"/>
  <c r="K234" i="134"/>
  <c r="W231" i="134"/>
  <c r="S231" i="134"/>
  <c r="O231" i="134"/>
  <c r="K231" i="134"/>
  <c r="W230" i="134"/>
  <c r="S230" i="134"/>
  <c r="O230" i="134"/>
  <c r="K230" i="134"/>
  <c r="W229" i="134"/>
  <c r="S229" i="134"/>
  <c r="O229" i="134"/>
  <c r="K229" i="134"/>
  <c r="W228" i="134"/>
  <c r="S228" i="134"/>
  <c r="O228" i="134"/>
  <c r="K228" i="134"/>
  <c r="X227" i="134"/>
  <c r="W227" i="134"/>
  <c r="S227" i="134"/>
  <c r="O227" i="134"/>
  <c r="K227" i="134"/>
  <c r="W226" i="134"/>
  <c r="S226" i="134"/>
  <c r="O226" i="134"/>
  <c r="K226" i="134"/>
  <c r="W225" i="134"/>
  <c r="S225" i="134"/>
  <c r="O225" i="134"/>
  <c r="K225" i="134"/>
  <c r="W224" i="134"/>
  <c r="S224" i="134"/>
  <c r="O224" i="134"/>
  <c r="K224" i="134"/>
  <c r="W223" i="134"/>
  <c r="S223" i="134"/>
  <c r="O223" i="134"/>
  <c r="K223" i="134"/>
  <c r="X222" i="134"/>
  <c r="W222" i="134"/>
  <c r="S222" i="134"/>
  <c r="O222" i="134"/>
  <c r="K222" i="134"/>
  <c r="W221" i="134"/>
  <c r="S221" i="134"/>
  <c r="O221" i="134"/>
  <c r="K221" i="134"/>
  <c r="W220" i="134"/>
  <c r="S220" i="134"/>
  <c r="O220" i="134"/>
  <c r="K220" i="134"/>
  <c r="W219" i="134"/>
  <c r="S219" i="134"/>
  <c r="O219" i="134"/>
  <c r="K219" i="134"/>
  <c r="W218" i="134"/>
  <c r="S218" i="134"/>
  <c r="O218" i="134"/>
  <c r="K218" i="134"/>
  <c r="X217" i="134"/>
  <c r="W217" i="134"/>
  <c r="S217" i="134"/>
  <c r="O217" i="134"/>
  <c r="K217" i="134"/>
  <c r="W216" i="134"/>
  <c r="S216" i="134"/>
  <c r="O216" i="134"/>
  <c r="K216" i="134"/>
  <c r="W215" i="134"/>
  <c r="S215" i="134"/>
  <c r="O215" i="134"/>
  <c r="K215" i="134"/>
  <c r="W214" i="134"/>
  <c r="S214" i="134"/>
  <c r="O214" i="134"/>
  <c r="K214" i="134"/>
  <c r="W213" i="134"/>
  <c r="S213" i="134"/>
  <c r="O213" i="134"/>
  <c r="K213" i="134"/>
  <c r="X212" i="134"/>
  <c r="W212" i="134"/>
  <c r="S212" i="134"/>
  <c r="O212" i="134"/>
  <c r="K212" i="134"/>
  <c r="G256" i="134"/>
  <c r="W201" i="134"/>
  <c r="S201" i="134"/>
  <c r="O201" i="134"/>
  <c r="K201" i="134"/>
  <c r="W200" i="134"/>
  <c r="S200" i="134"/>
  <c r="O200" i="134"/>
  <c r="K200" i="134"/>
  <c r="W199" i="134"/>
  <c r="S199" i="134"/>
  <c r="O199" i="134"/>
  <c r="K199" i="134"/>
  <c r="W198" i="134"/>
  <c r="S198" i="134"/>
  <c r="O198" i="134"/>
  <c r="K198" i="134"/>
  <c r="X197" i="134"/>
  <c r="W197" i="134"/>
  <c r="S197" i="134"/>
  <c r="O197" i="134"/>
  <c r="K197" i="134"/>
  <c r="W196" i="134"/>
  <c r="S196" i="134"/>
  <c r="O196" i="134"/>
  <c r="K196" i="134"/>
  <c r="W195" i="134"/>
  <c r="S195" i="134"/>
  <c r="O195" i="134"/>
  <c r="K195" i="134"/>
  <c r="W194" i="134"/>
  <c r="S194" i="134"/>
  <c r="O194" i="134"/>
  <c r="K194" i="134"/>
  <c r="W193" i="134"/>
  <c r="S193" i="134"/>
  <c r="O193" i="134"/>
  <c r="K193" i="134"/>
  <c r="X192" i="134"/>
  <c r="W192" i="134"/>
  <c r="S192" i="134"/>
  <c r="O192" i="134"/>
  <c r="K192" i="134"/>
  <c r="W191" i="134"/>
  <c r="S191" i="134"/>
  <c r="O191" i="134"/>
  <c r="K191" i="134"/>
  <c r="W190" i="134"/>
  <c r="S190" i="134"/>
  <c r="O190" i="134"/>
  <c r="K190" i="134"/>
  <c r="W189" i="134"/>
  <c r="S189" i="134"/>
  <c r="O189" i="134"/>
  <c r="K189" i="134"/>
  <c r="W188" i="134"/>
  <c r="S188" i="134"/>
  <c r="O188" i="134"/>
  <c r="K188" i="134"/>
  <c r="X187" i="134"/>
  <c r="W187" i="134"/>
  <c r="S187" i="134"/>
  <c r="O187" i="134"/>
  <c r="K187" i="134"/>
  <c r="W186" i="134"/>
  <c r="S186" i="134"/>
  <c r="O186" i="134"/>
  <c r="K186" i="134"/>
  <c r="W185" i="134"/>
  <c r="S185" i="134"/>
  <c r="O185" i="134"/>
  <c r="K185" i="134"/>
  <c r="W184" i="134"/>
  <c r="S184" i="134"/>
  <c r="O184" i="134"/>
  <c r="K184" i="134"/>
  <c r="W183" i="134"/>
  <c r="S183" i="134"/>
  <c r="O183" i="134"/>
  <c r="K183" i="134"/>
  <c r="X182" i="134"/>
  <c r="W182" i="134"/>
  <c r="S182" i="134"/>
  <c r="O182" i="134"/>
  <c r="K182" i="134"/>
  <c r="W179" i="134"/>
  <c r="S179" i="134"/>
  <c r="O179" i="134"/>
  <c r="K179" i="134"/>
  <c r="W178" i="134"/>
  <c r="S178" i="134"/>
  <c r="O178" i="134"/>
  <c r="K178" i="134"/>
  <c r="W177" i="134"/>
  <c r="S177" i="134"/>
  <c r="O177" i="134"/>
  <c r="K177" i="134"/>
  <c r="W176" i="134"/>
  <c r="S176" i="134"/>
  <c r="O176" i="134"/>
  <c r="K176" i="134"/>
  <c r="X175" i="134"/>
  <c r="W175" i="134"/>
  <c r="S175" i="134"/>
  <c r="O175" i="134"/>
  <c r="K175" i="134"/>
  <c r="W174" i="134"/>
  <c r="S174" i="134"/>
  <c r="O174" i="134"/>
  <c r="K174" i="134"/>
  <c r="W173" i="134"/>
  <c r="S173" i="134"/>
  <c r="O173" i="134"/>
  <c r="K173" i="134"/>
  <c r="W172" i="134"/>
  <c r="S172" i="134"/>
  <c r="O172" i="134"/>
  <c r="K172" i="134"/>
  <c r="W171" i="134"/>
  <c r="S171" i="134"/>
  <c r="O171" i="134"/>
  <c r="K171" i="134"/>
  <c r="X170" i="134"/>
  <c r="W170" i="134"/>
  <c r="S170" i="134"/>
  <c r="O170" i="134"/>
  <c r="K170" i="134"/>
  <c r="W169" i="134"/>
  <c r="S169" i="134"/>
  <c r="O169" i="134"/>
  <c r="K169" i="134"/>
  <c r="W168" i="134"/>
  <c r="S168" i="134"/>
  <c r="O168" i="134"/>
  <c r="K168" i="134"/>
  <c r="W167" i="134"/>
  <c r="S167" i="134"/>
  <c r="O167" i="134"/>
  <c r="K167" i="134"/>
  <c r="W166" i="134"/>
  <c r="S166" i="134"/>
  <c r="O166" i="134"/>
  <c r="K166" i="134"/>
  <c r="X165" i="134"/>
  <c r="W165" i="134"/>
  <c r="S165" i="134"/>
  <c r="O165" i="134"/>
  <c r="K165" i="134"/>
  <c r="W164" i="134"/>
  <c r="S164" i="134"/>
  <c r="O164" i="134"/>
  <c r="K164" i="134"/>
  <c r="W163" i="134"/>
  <c r="S163" i="134"/>
  <c r="O163" i="134"/>
  <c r="K163" i="134"/>
  <c r="W162" i="134"/>
  <c r="S162" i="134"/>
  <c r="O162" i="134"/>
  <c r="K162" i="134"/>
  <c r="W161" i="134"/>
  <c r="S161" i="134"/>
  <c r="O161" i="134"/>
  <c r="K161" i="134"/>
  <c r="X160" i="134"/>
  <c r="W160" i="134"/>
  <c r="S160" i="134"/>
  <c r="O160" i="134"/>
  <c r="K160" i="134"/>
  <c r="G204" i="134"/>
  <c r="W149" i="134"/>
  <c r="S149" i="134"/>
  <c r="O149" i="134"/>
  <c r="K149" i="134"/>
  <c r="W148" i="134"/>
  <c r="S148" i="134"/>
  <c r="O148" i="134"/>
  <c r="K148" i="134"/>
  <c r="W147" i="134"/>
  <c r="S147" i="134"/>
  <c r="O147" i="134"/>
  <c r="K147" i="134"/>
  <c r="W146" i="134"/>
  <c r="S146" i="134"/>
  <c r="O146" i="134"/>
  <c r="K146" i="134"/>
  <c r="X145" i="134"/>
  <c r="W145" i="134"/>
  <c r="S145" i="134"/>
  <c r="O145" i="134"/>
  <c r="K145" i="134"/>
  <c r="G145" i="134"/>
  <c r="W144" i="134"/>
  <c r="S144" i="134"/>
  <c r="O144" i="134"/>
  <c r="K144" i="134"/>
  <c r="W143" i="134"/>
  <c r="S143" i="134"/>
  <c r="O143" i="134"/>
  <c r="K143" i="134"/>
  <c r="W142" i="134"/>
  <c r="S142" i="134"/>
  <c r="O142" i="134"/>
  <c r="K142" i="134"/>
  <c r="W141" i="134"/>
  <c r="S141" i="134"/>
  <c r="O141" i="134"/>
  <c r="K141" i="134"/>
  <c r="X140" i="134"/>
  <c r="W140" i="134"/>
  <c r="S140" i="134"/>
  <c r="O140" i="134"/>
  <c r="K140" i="134"/>
  <c r="G140" i="134"/>
  <c r="W139" i="134"/>
  <c r="S139" i="134"/>
  <c r="O139" i="134"/>
  <c r="K139" i="134"/>
  <c r="W138" i="134"/>
  <c r="S138" i="134"/>
  <c r="O138" i="134"/>
  <c r="K138" i="134"/>
  <c r="W137" i="134"/>
  <c r="S137" i="134"/>
  <c r="O137" i="134"/>
  <c r="K137" i="134"/>
  <c r="W136" i="134"/>
  <c r="S136" i="134"/>
  <c r="O136" i="134"/>
  <c r="K136" i="134"/>
  <c r="X135" i="134"/>
  <c r="W135" i="134"/>
  <c r="S135" i="134"/>
  <c r="O135" i="134"/>
  <c r="K135" i="134"/>
  <c r="G135" i="134"/>
  <c r="W134" i="134"/>
  <c r="S134" i="134"/>
  <c r="O134" i="134"/>
  <c r="K134" i="134"/>
  <c r="W133" i="134"/>
  <c r="S133" i="134"/>
  <c r="O133" i="134"/>
  <c r="K133" i="134"/>
  <c r="W132" i="134"/>
  <c r="S132" i="134"/>
  <c r="O132" i="134"/>
  <c r="K132" i="134"/>
  <c r="W131" i="134"/>
  <c r="S131" i="134"/>
  <c r="O131" i="134"/>
  <c r="K131" i="134"/>
  <c r="X130" i="134"/>
  <c r="W130" i="134"/>
  <c r="S130" i="134"/>
  <c r="O130" i="134"/>
  <c r="K130" i="134"/>
  <c r="G130" i="134"/>
  <c r="W127" i="134"/>
  <c r="S127" i="134"/>
  <c r="O127" i="134"/>
  <c r="K127" i="134"/>
  <c r="W126" i="134"/>
  <c r="S126" i="134"/>
  <c r="O126" i="134"/>
  <c r="K126" i="134"/>
  <c r="W125" i="134"/>
  <c r="S125" i="134"/>
  <c r="O125" i="134"/>
  <c r="K125" i="134"/>
  <c r="W124" i="134"/>
  <c r="S124" i="134"/>
  <c r="O124" i="134"/>
  <c r="K124" i="134"/>
  <c r="X123" i="134"/>
  <c r="W123" i="134"/>
  <c r="S123" i="134"/>
  <c r="O123" i="134"/>
  <c r="K123" i="134"/>
  <c r="G123" i="134"/>
  <c r="W122" i="134"/>
  <c r="S122" i="134"/>
  <c r="O122" i="134"/>
  <c r="K122" i="134"/>
  <c r="W121" i="134"/>
  <c r="S121" i="134"/>
  <c r="O121" i="134"/>
  <c r="K121" i="134"/>
  <c r="W120" i="134"/>
  <c r="S120" i="134"/>
  <c r="O120" i="134"/>
  <c r="K120" i="134"/>
  <c r="W119" i="134"/>
  <c r="S119" i="134"/>
  <c r="O119" i="134"/>
  <c r="K119" i="134"/>
  <c r="X118" i="134"/>
  <c r="W118" i="134"/>
  <c r="S118" i="134"/>
  <c r="O118" i="134"/>
  <c r="K118" i="134"/>
  <c r="G118" i="134"/>
  <c r="W117" i="134"/>
  <c r="S117" i="134"/>
  <c r="O117" i="134"/>
  <c r="K117" i="134"/>
  <c r="W116" i="134"/>
  <c r="S116" i="134"/>
  <c r="O116" i="134"/>
  <c r="K116" i="134"/>
  <c r="W115" i="134"/>
  <c r="S115" i="134"/>
  <c r="O115" i="134"/>
  <c r="K115" i="134"/>
  <c r="W114" i="134"/>
  <c r="S114" i="134"/>
  <c r="O114" i="134"/>
  <c r="K114" i="134"/>
  <c r="X113" i="134"/>
  <c r="W113" i="134"/>
  <c r="S113" i="134"/>
  <c r="O113" i="134"/>
  <c r="K113" i="134"/>
  <c r="G113" i="134"/>
  <c r="W112" i="134"/>
  <c r="S112" i="134"/>
  <c r="O112" i="134"/>
  <c r="K112" i="134"/>
  <c r="W111" i="134"/>
  <c r="S111" i="134"/>
  <c r="O111" i="134"/>
  <c r="K111" i="134"/>
  <c r="W110" i="134"/>
  <c r="S110" i="134"/>
  <c r="O110" i="134"/>
  <c r="K110" i="134"/>
  <c r="W109" i="134"/>
  <c r="S109" i="134"/>
  <c r="O109" i="134"/>
  <c r="K109" i="134"/>
  <c r="X108" i="134"/>
  <c r="W108" i="134"/>
  <c r="S108" i="134"/>
  <c r="O108" i="134"/>
  <c r="K108" i="134"/>
  <c r="G108" i="134"/>
  <c r="H123" i="191"/>
  <c r="H124" i="191"/>
  <c r="H125" i="191"/>
  <c r="H126" i="191" s="1"/>
  <c r="H127" i="191"/>
  <c r="H128" i="191"/>
  <c r="H129" i="191"/>
  <c r="H130" i="191" s="1"/>
  <c r="H131" i="191"/>
  <c r="H132" i="191"/>
  <c r="H133" i="191"/>
  <c r="H134" i="191"/>
  <c r="H135" i="191"/>
  <c r="H136" i="191"/>
  <c r="H137" i="191"/>
  <c r="H138" i="191" s="1"/>
  <c r="H139" i="191"/>
  <c r="H140" i="191"/>
  <c r="H141" i="191"/>
  <c r="H142" i="191"/>
  <c r="H143" i="191"/>
  <c r="H144" i="191"/>
  <c r="H145" i="191"/>
  <c r="H146" i="191" s="1"/>
  <c r="H147" i="191"/>
  <c r="H148" i="191"/>
  <c r="H149" i="191"/>
  <c r="H150" i="191"/>
  <c r="H151" i="191"/>
  <c r="H152" i="191"/>
  <c r="H153" i="191"/>
  <c r="H154" i="191" s="1"/>
  <c r="H155" i="191"/>
  <c r="H156" i="191" s="1"/>
  <c r="H157" i="191"/>
  <c r="H158" i="191"/>
  <c r="H159" i="191"/>
  <c r="H160" i="191"/>
  <c r="H161" i="191"/>
  <c r="H162" i="191" s="1"/>
  <c r="H163" i="191"/>
  <c r="H164" i="191"/>
  <c r="H165" i="191"/>
  <c r="H166" i="191" s="1"/>
  <c r="H167" i="191"/>
  <c r="H168" i="191"/>
  <c r="H169" i="191"/>
  <c r="H170" i="191" s="1"/>
  <c r="H171" i="191"/>
  <c r="H172" i="191" s="1"/>
  <c r="F173" i="191"/>
  <c r="G173" i="191"/>
  <c r="S152" i="134" l="1"/>
  <c r="O152" i="134"/>
  <c r="K672" i="134"/>
  <c r="O672" i="134"/>
  <c r="S672" i="134"/>
  <c r="W672" i="134"/>
  <c r="K620" i="134"/>
  <c r="O620" i="134"/>
  <c r="S620" i="134"/>
  <c r="W620" i="134"/>
  <c r="O568" i="134"/>
  <c r="S568" i="134"/>
  <c r="K568" i="134"/>
  <c r="W568" i="134"/>
  <c r="O516" i="134"/>
  <c r="K516" i="134"/>
  <c r="S516" i="134"/>
  <c r="W516" i="134"/>
  <c r="O464" i="134"/>
  <c r="K464" i="134"/>
  <c r="S464" i="134"/>
  <c r="W464" i="134"/>
  <c r="K412" i="134"/>
  <c r="O412" i="134"/>
  <c r="S412" i="134"/>
  <c r="W412" i="134"/>
  <c r="O360" i="134"/>
  <c r="S360" i="134"/>
  <c r="K360" i="134"/>
  <c r="W360" i="134"/>
  <c r="K308" i="134"/>
  <c r="O308" i="134"/>
  <c r="S308" i="134"/>
  <c r="W308" i="134"/>
  <c r="O256" i="134"/>
  <c r="K256" i="134"/>
  <c r="S256" i="134"/>
  <c r="W256" i="134"/>
  <c r="K204" i="134"/>
  <c r="O204" i="134"/>
  <c r="S204" i="134"/>
  <c r="W204" i="134"/>
  <c r="K152" i="134"/>
  <c r="W152" i="134"/>
  <c r="G152" i="134"/>
  <c r="H173" i="191"/>
  <c r="W97" i="134"/>
  <c r="S97" i="134"/>
  <c r="O97" i="134"/>
  <c r="K97" i="134"/>
  <c r="W96" i="134"/>
  <c r="S96" i="134"/>
  <c r="O96" i="134"/>
  <c r="K96" i="134"/>
  <c r="W95" i="134"/>
  <c r="S95" i="134"/>
  <c r="O95" i="134"/>
  <c r="K95" i="134"/>
  <c r="W94" i="134"/>
  <c r="S94" i="134"/>
  <c r="O94" i="134"/>
  <c r="K94" i="134"/>
  <c r="W93" i="134"/>
  <c r="S93" i="134"/>
  <c r="O93" i="134"/>
  <c r="K93" i="134"/>
  <c r="G93" i="134"/>
  <c r="W92" i="134"/>
  <c r="S92" i="134"/>
  <c r="O92" i="134"/>
  <c r="K92" i="134"/>
  <c r="W91" i="134"/>
  <c r="S91" i="134"/>
  <c r="O91" i="134"/>
  <c r="K91" i="134"/>
  <c r="W90" i="134"/>
  <c r="S90" i="134"/>
  <c r="O90" i="134"/>
  <c r="K90" i="134"/>
  <c r="W89" i="134"/>
  <c r="S89" i="134"/>
  <c r="O89" i="134"/>
  <c r="K89" i="134"/>
  <c r="W88" i="134"/>
  <c r="S88" i="134"/>
  <c r="O88" i="134"/>
  <c r="K88" i="134"/>
  <c r="G88" i="134"/>
  <c r="W87" i="134"/>
  <c r="S87" i="134"/>
  <c r="O87" i="134"/>
  <c r="K87" i="134"/>
  <c r="W86" i="134"/>
  <c r="S86" i="134"/>
  <c r="O86" i="134"/>
  <c r="K86" i="134"/>
  <c r="W85" i="134"/>
  <c r="S85" i="134"/>
  <c r="O85" i="134"/>
  <c r="K85" i="134"/>
  <c r="W84" i="134"/>
  <c r="S84" i="134"/>
  <c r="O84" i="134"/>
  <c r="K84" i="134"/>
  <c r="W83" i="134"/>
  <c r="S83" i="134"/>
  <c r="O83" i="134"/>
  <c r="K83" i="134"/>
  <c r="G83" i="134"/>
  <c r="W82" i="134"/>
  <c r="S82" i="134"/>
  <c r="O82" i="134"/>
  <c r="K82" i="134"/>
  <c r="W81" i="134"/>
  <c r="S81" i="134"/>
  <c r="O81" i="134"/>
  <c r="K81" i="134"/>
  <c r="W80" i="134"/>
  <c r="S80" i="134"/>
  <c r="O80" i="134"/>
  <c r="K80" i="134"/>
  <c r="W79" i="134"/>
  <c r="S79" i="134"/>
  <c r="O79" i="134"/>
  <c r="K79" i="134"/>
  <c r="W78" i="134"/>
  <c r="S78" i="134"/>
  <c r="O78" i="134"/>
  <c r="K78" i="134"/>
  <c r="G78" i="134"/>
  <c r="X83" i="134"/>
  <c r="X78" i="134"/>
  <c r="X71" i="134"/>
  <c r="X66" i="134"/>
  <c r="X61" i="134"/>
  <c r="X56" i="134"/>
  <c r="X88" i="134"/>
  <c r="X93" i="134"/>
  <c r="D99" i="250" l="1"/>
  <c r="D102" i="250" s="1"/>
  <c r="E99" i="250"/>
  <c r="E47" i="250"/>
  <c r="E50" i="250" s="1"/>
  <c r="D47" i="250"/>
  <c r="D50" i="250" s="1"/>
  <c r="F99" i="250"/>
  <c r="F74" i="250"/>
  <c r="D74" i="250" s="1"/>
  <c r="E62" i="250"/>
  <c r="D62" i="250"/>
  <c r="E61" i="250"/>
  <c r="D61" i="250"/>
  <c r="E9" i="250"/>
  <c r="D9" i="250"/>
  <c r="E10" i="250"/>
  <c r="D10" i="250"/>
  <c r="F47" i="250"/>
  <c r="F22" i="250"/>
  <c r="D22" i="250" s="1"/>
  <c r="D3" i="204"/>
  <c r="D3" i="203"/>
  <c r="F5" i="203"/>
  <c r="F6" i="203" s="1"/>
  <c r="F7" i="203" s="1"/>
  <c r="F8" i="203" s="1"/>
  <c r="F9" i="203" s="1"/>
  <c r="F10" i="203" s="1"/>
  <c r="F11" i="203" s="1"/>
  <c r="F12" i="203" s="1"/>
  <c r="F13" i="203" s="1"/>
  <c r="F14" i="203" s="1"/>
  <c r="F15" i="203" s="1"/>
  <c r="F16" i="203" s="1"/>
  <c r="F17" i="203" s="1"/>
  <c r="F18" i="203" s="1"/>
  <c r="F19" i="203" s="1"/>
  <c r="F20" i="203" s="1"/>
  <c r="F21" i="203" s="1"/>
  <c r="F22" i="203" s="1"/>
  <c r="F23" i="203" s="1"/>
  <c r="F24" i="203" s="1"/>
  <c r="F25" i="203" s="1"/>
  <c r="F26" i="203" s="1"/>
  <c r="F27" i="203" s="1"/>
  <c r="F28" i="203" s="1"/>
  <c r="F29" i="203" s="1"/>
  <c r="F30" i="203" s="1"/>
  <c r="F31" i="203" s="1"/>
  <c r="F32" i="203" s="1"/>
  <c r="F33" i="203" s="1"/>
  <c r="F34" i="203" s="1"/>
  <c r="F35" i="203" s="1"/>
  <c r="F36" i="203" s="1"/>
  <c r="F37" i="203" s="1"/>
  <c r="F38" i="203" s="1"/>
  <c r="F39" i="203" s="1"/>
  <c r="F40" i="203" s="1"/>
  <c r="F41" i="203" s="1"/>
  <c r="F42" i="203" s="1"/>
  <c r="F43" i="203" s="1"/>
  <c r="F44" i="203" s="1"/>
  <c r="F45" i="203" s="1"/>
  <c r="F46" i="203" s="1"/>
  <c r="F47" i="203" s="1"/>
  <c r="F48" i="203" s="1"/>
  <c r="F49" i="203" s="1"/>
  <c r="F50" i="203" s="1"/>
  <c r="F51" i="203" s="1"/>
  <c r="F52" i="203" s="1"/>
  <c r="F53" i="203" s="1"/>
  <c r="F54" i="203" s="1"/>
  <c r="F4" i="203"/>
  <c r="D3" i="115"/>
  <c r="E91" i="250"/>
  <c r="D91" i="250"/>
  <c r="D39" i="250"/>
  <c r="E36" i="250"/>
  <c r="E39" i="250" s="1"/>
  <c r="D57" i="115" l="1"/>
  <c r="F57" i="115" s="1"/>
  <c r="D675" i="115"/>
  <c r="F675" i="115" s="1"/>
  <c r="D57" i="203"/>
  <c r="F57" i="203" s="1"/>
  <c r="D675" i="203"/>
  <c r="F675" i="203" s="1"/>
  <c r="F3" i="204"/>
  <c r="F4" i="204" s="1"/>
  <c r="F5" i="204" s="1"/>
  <c r="F6" i="204" s="1"/>
  <c r="F7" i="204" s="1"/>
  <c r="F8" i="204" s="1"/>
  <c r="F9" i="204" s="1"/>
  <c r="F10" i="204" s="1"/>
  <c r="F11" i="204" s="1"/>
  <c r="F12" i="204" s="1"/>
  <c r="F13" i="204" s="1"/>
  <c r="F14" i="204" s="1"/>
  <c r="F15" i="204" s="1"/>
  <c r="F16" i="204" s="1"/>
  <c r="F17" i="204" s="1"/>
  <c r="F18" i="204" s="1"/>
  <c r="F19" i="204" s="1"/>
  <c r="F20" i="204" s="1"/>
  <c r="F21" i="204" s="1"/>
  <c r="F22" i="204" s="1"/>
  <c r="F23" i="204" s="1"/>
  <c r="F24" i="204" s="1"/>
  <c r="F25" i="204" s="1"/>
  <c r="F26" i="204" s="1"/>
  <c r="F27" i="204" s="1"/>
  <c r="F28" i="204" s="1"/>
  <c r="F29" i="204" s="1"/>
  <c r="F30" i="204" s="1"/>
  <c r="F31" i="204" s="1"/>
  <c r="F32" i="204" s="1"/>
  <c r="F33" i="204" s="1"/>
  <c r="F34" i="204" s="1"/>
  <c r="F35" i="204" s="1"/>
  <c r="F36" i="204" s="1"/>
  <c r="F37" i="204" s="1"/>
  <c r="F38" i="204" s="1"/>
  <c r="F39" i="204" s="1"/>
  <c r="F40" i="204" s="1"/>
  <c r="F41" i="204" s="1"/>
  <c r="F42" i="204" s="1"/>
  <c r="F43" i="204" s="1"/>
  <c r="F44" i="204" s="1"/>
  <c r="F45" i="204" s="1"/>
  <c r="F46" i="204" s="1"/>
  <c r="F47" i="204" s="1"/>
  <c r="F48" i="204" s="1"/>
  <c r="F49" i="204" s="1"/>
  <c r="F50" i="204" s="1"/>
  <c r="F51" i="204" s="1"/>
  <c r="F52" i="204" s="1"/>
  <c r="F53" i="204" s="1"/>
  <c r="F54" i="204" s="1"/>
  <c r="D675" i="204"/>
  <c r="D57" i="204"/>
  <c r="F57" i="204" s="1"/>
  <c r="D61" i="203"/>
  <c r="E13" i="250"/>
  <c r="D65" i="250"/>
  <c r="E65" i="250"/>
  <c r="D13" i="250"/>
  <c r="F3" i="203"/>
  <c r="D79" i="250"/>
  <c r="E75" i="250"/>
  <c r="D51" i="250"/>
  <c r="D27" i="250"/>
  <c r="E23" i="250"/>
  <c r="E27" i="250" s="1"/>
  <c r="G54" i="133"/>
  <c r="F54" i="133"/>
  <c r="E54" i="133"/>
  <c r="D54" i="133"/>
  <c r="G112" i="133"/>
  <c r="F112" i="133"/>
  <c r="E112" i="133"/>
  <c r="D112" i="133"/>
  <c r="G170" i="133"/>
  <c r="F170" i="133"/>
  <c r="E170" i="133"/>
  <c r="D170" i="133"/>
  <c r="G228" i="133"/>
  <c r="F228" i="133"/>
  <c r="E228" i="133"/>
  <c r="D228" i="133"/>
  <c r="G286" i="133"/>
  <c r="F286" i="133"/>
  <c r="E286" i="133"/>
  <c r="D286" i="133"/>
  <c r="G344" i="133"/>
  <c r="F344" i="133"/>
  <c r="E344" i="133"/>
  <c r="D344" i="133"/>
  <c r="G402" i="133"/>
  <c r="F402" i="133"/>
  <c r="E402" i="133"/>
  <c r="D402" i="133"/>
  <c r="G460" i="133"/>
  <c r="F460" i="133"/>
  <c r="E460" i="133"/>
  <c r="D460" i="133"/>
  <c r="G518" i="133"/>
  <c r="F518" i="133"/>
  <c r="E518" i="133"/>
  <c r="D518" i="133"/>
  <c r="G576" i="133"/>
  <c r="F576" i="133"/>
  <c r="E576" i="133"/>
  <c r="D576" i="133"/>
  <c r="G634" i="133"/>
  <c r="F634" i="133"/>
  <c r="E634" i="133"/>
  <c r="D634" i="133"/>
  <c r="G741" i="190"/>
  <c r="F741" i="190"/>
  <c r="H739" i="190"/>
  <c r="H740" i="190" s="1"/>
  <c r="H737" i="190"/>
  <c r="H738" i="190" s="1"/>
  <c r="H736" i="190"/>
  <c r="H735" i="190"/>
  <c r="H733" i="190"/>
  <c r="H734" i="190" s="1"/>
  <c r="H731" i="190"/>
  <c r="H732" i="190" s="1"/>
  <c r="H729" i="190"/>
  <c r="H730" i="190" s="1"/>
  <c r="H727" i="190"/>
  <c r="H728" i="190" s="1"/>
  <c r="H725" i="190"/>
  <c r="H726" i="190" s="1"/>
  <c r="H723" i="190"/>
  <c r="H724" i="190" s="1"/>
  <c r="H721" i="190"/>
  <c r="H722" i="190" s="1"/>
  <c r="H720" i="190"/>
  <c r="H719" i="190"/>
  <c r="H718" i="190"/>
  <c r="H717" i="190"/>
  <c r="H715" i="190"/>
  <c r="H716" i="190" s="1"/>
  <c r="H713" i="190"/>
  <c r="H714" i="190" s="1"/>
  <c r="H712" i="190"/>
  <c r="H711" i="190"/>
  <c r="H709" i="190"/>
  <c r="H710" i="190" s="1"/>
  <c r="H707" i="190"/>
  <c r="H708" i="190" s="1"/>
  <c r="H705" i="190"/>
  <c r="H706" i="190" s="1"/>
  <c r="H704" i="190"/>
  <c r="H703" i="190"/>
  <c r="H702" i="190"/>
  <c r="H701" i="190"/>
  <c r="H699" i="190"/>
  <c r="H700" i="190" s="1"/>
  <c r="H697" i="190"/>
  <c r="H698" i="190" s="1"/>
  <c r="H695" i="190"/>
  <c r="H696" i="190" s="1"/>
  <c r="H694" i="190"/>
  <c r="H693" i="190"/>
  <c r="H691" i="190"/>
  <c r="H692" i="190" s="1"/>
  <c r="G684" i="190"/>
  <c r="F684" i="190"/>
  <c r="H682" i="190"/>
  <c r="H683" i="190" s="1"/>
  <c r="H680" i="190"/>
  <c r="H681" i="190" s="1"/>
  <c r="H678" i="190"/>
  <c r="H679" i="190" s="1"/>
  <c r="H676" i="190"/>
  <c r="H677" i="190" s="1"/>
  <c r="H674" i="190"/>
  <c r="H675" i="190" s="1"/>
  <c r="H672" i="190"/>
  <c r="H673" i="190" s="1"/>
  <c r="H670" i="190"/>
  <c r="H671" i="190" s="1"/>
  <c r="H668" i="190"/>
  <c r="H669" i="190" s="1"/>
  <c r="H667" i="190"/>
  <c r="H666" i="190"/>
  <c r="H664" i="190"/>
  <c r="H665" i="190" s="1"/>
  <c r="H662" i="190"/>
  <c r="H663" i="190" s="1"/>
  <c r="H660" i="190"/>
  <c r="H661" i="190" s="1"/>
  <c r="H658" i="190"/>
  <c r="H659" i="190" s="1"/>
  <c r="H657" i="190"/>
  <c r="H656" i="190"/>
  <c r="H655" i="190"/>
  <c r="H654" i="190"/>
  <c r="H653" i="190"/>
  <c r="H652" i="190"/>
  <c r="H650" i="190"/>
  <c r="H651" i="190" s="1"/>
  <c r="H648" i="190"/>
  <c r="H649" i="190" s="1"/>
  <c r="H646" i="190"/>
  <c r="H647" i="190" s="1"/>
  <c r="H644" i="190"/>
  <c r="H645" i="190" s="1"/>
  <c r="H643" i="190"/>
  <c r="H642" i="190"/>
  <c r="H640" i="190"/>
  <c r="H641" i="190" s="1"/>
  <c r="H639" i="190"/>
  <c r="H638" i="190"/>
  <c r="H637" i="190"/>
  <c r="H636" i="190"/>
  <c r="H634" i="190"/>
  <c r="H635" i="190" s="1"/>
  <c r="G626" i="190"/>
  <c r="F626" i="190"/>
  <c r="H625" i="190"/>
  <c r="H624" i="190"/>
  <c r="H622" i="190"/>
  <c r="H623" i="190" s="1"/>
  <c r="H621" i="190"/>
  <c r="H620" i="190"/>
  <c r="H618" i="190"/>
  <c r="H619" i="190" s="1"/>
  <c r="H617" i="190"/>
  <c r="H616" i="190"/>
  <c r="H614" i="190"/>
  <c r="H615" i="190" s="1"/>
  <c r="H612" i="190"/>
  <c r="H613" i="190" s="1"/>
  <c r="H610" i="190"/>
  <c r="H611" i="190" s="1"/>
  <c r="H608" i="190"/>
  <c r="H609" i="190" s="1"/>
  <c r="H606" i="190"/>
  <c r="H607" i="190" s="1"/>
  <c r="H605" i="190"/>
  <c r="H604" i="190"/>
  <c r="H603" i="190"/>
  <c r="H602" i="190"/>
  <c r="H600" i="190"/>
  <c r="H601" i="190" s="1"/>
  <c r="H599" i="190"/>
  <c r="H598" i="190"/>
  <c r="H596" i="190"/>
  <c r="H597" i="190" s="1"/>
  <c r="H594" i="190"/>
  <c r="H595" i="190" s="1"/>
  <c r="H593" i="190"/>
  <c r="H592" i="190"/>
  <c r="H590" i="190"/>
  <c r="H591" i="190" s="1"/>
  <c r="H588" i="190"/>
  <c r="H589" i="190" s="1"/>
  <c r="H586" i="190"/>
  <c r="H587" i="190" s="1"/>
  <c r="H584" i="190"/>
  <c r="H585" i="190" s="1"/>
  <c r="H582" i="190"/>
  <c r="H583" i="190" s="1"/>
  <c r="H580" i="190"/>
  <c r="H581" i="190" s="1"/>
  <c r="H578" i="190"/>
  <c r="H579" i="190" s="1"/>
  <c r="H576" i="190"/>
  <c r="H577" i="190" s="1"/>
  <c r="G569" i="190"/>
  <c r="F569" i="190"/>
  <c r="H567" i="190"/>
  <c r="H568" i="190" s="1"/>
  <c r="H565" i="190"/>
  <c r="H566" i="190" s="1"/>
  <c r="H563" i="190"/>
  <c r="H564" i="190" s="1"/>
  <c r="H561" i="190"/>
  <c r="H562" i="190" s="1"/>
  <c r="H559" i="190"/>
  <c r="H560" i="190" s="1"/>
  <c r="H557" i="190"/>
  <c r="H558" i="190" s="1"/>
  <c r="H556" i="190"/>
  <c r="H555" i="190"/>
  <c r="H554" i="190"/>
  <c r="H553" i="190"/>
  <c r="H551" i="190"/>
  <c r="H552" i="190" s="1"/>
  <c r="H549" i="190"/>
  <c r="H550" i="190" s="1"/>
  <c r="H547" i="190"/>
  <c r="H548" i="190" s="1"/>
  <c r="H546" i="190"/>
  <c r="H545" i="190"/>
  <c r="H543" i="190"/>
  <c r="H544" i="190" s="1"/>
  <c r="H541" i="190"/>
  <c r="H542" i="190" s="1"/>
  <c r="H539" i="190"/>
  <c r="H540" i="190" s="1"/>
  <c r="H537" i="190"/>
  <c r="H538" i="190" s="1"/>
  <c r="H535" i="190"/>
  <c r="H536" i="190" s="1"/>
  <c r="H533" i="190"/>
  <c r="H534" i="190" s="1"/>
  <c r="H531" i="190"/>
  <c r="H532" i="190" s="1"/>
  <c r="H529" i="190"/>
  <c r="H530" i="190" s="1"/>
  <c r="H527" i="190"/>
  <c r="H528" i="190" s="1"/>
  <c r="H525" i="190"/>
  <c r="H526" i="190" s="1"/>
  <c r="H524" i="190"/>
  <c r="H523" i="190"/>
  <c r="H521" i="190"/>
  <c r="H522" i="190" s="1"/>
  <c r="H519" i="190"/>
  <c r="H520" i="190" s="1"/>
  <c r="G512" i="190"/>
  <c r="F512" i="190"/>
  <c r="H510" i="190"/>
  <c r="H511" i="190" s="1"/>
  <c r="H508" i="190"/>
  <c r="H509" i="190" s="1"/>
  <c r="H506" i="190"/>
  <c r="H507" i="190" s="1"/>
  <c r="H505" i="190"/>
  <c r="H504" i="190"/>
  <c r="H503" i="190"/>
  <c r="H502" i="190"/>
  <c r="H500" i="190"/>
  <c r="H501" i="190" s="1"/>
  <c r="H498" i="190"/>
  <c r="H499" i="190" s="1"/>
  <c r="H496" i="190"/>
  <c r="H497" i="190" s="1"/>
  <c r="H494" i="190"/>
  <c r="H495" i="190" s="1"/>
  <c r="H492" i="190"/>
  <c r="H493" i="190" s="1"/>
  <c r="H490" i="190"/>
  <c r="H491" i="190" s="1"/>
  <c r="H488" i="190"/>
  <c r="H489" i="190" s="1"/>
  <c r="H487" i="190"/>
  <c r="H486" i="190"/>
  <c r="H485" i="190"/>
  <c r="H484" i="190"/>
  <c r="H482" i="190"/>
  <c r="H483" i="190" s="1"/>
  <c r="H481" i="190"/>
  <c r="H480" i="190"/>
  <c r="H479" i="190"/>
  <c r="H478" i="190"/>
  <c r="H476" i="190"/>
  <c r="H477" i="190" s="1"/>
  <c r="H474" i="190"/>
  <c r="H475" i="190" s="1"/>
  <c r="H472" i="190"/>
  <c r="H473" i="190" s="1"/>
  <c r="H471" i="190"/>
  <c r="H470" i="190"/>
  <c r="H468" i="190"/>
  <c r="H469" i="190" s="1"/>
  <c r="H466" i="190"/>
  <c r="H467" i="190" s="1"/>
  <c r="H465" i="190"/>
  <c r="H464" i="190"/>
  <c r="H463" i="190"/>
  <c r="H462" i="190"/>
  <c r="G455" i="190"/>
  <c r="F455" i="190"/>
  <c r="H453" i="190"/>
  <c r="H454" i="190" s="1"/>
  <c r="H451" i="190"/>
  <c r="H452" i="190" s="1"/>
  <c r="H450" i="190"/>
  <c r="H449" i="190"/>
  <c r="H447" i="190"/>
  <c r="H448" i="190" s="1"/>
  <c r="H446" i="190"/>
  <c r="H445" i="190"/>
  <c r="H443" i="190"/>
  <c r="H444" i="190" s="1"/>
  <c r="H441" i="190"/>
  <c r="H442" i="190" s="1"/>
  <c r="H439" i="190"/>
  <c r="H440" i="190" s="1"/>
  <c r="H438" i="190"/>
  <c r="H437" i="190"/>
  <c r="H435" i="190"/>
  <c r="H436" i="190" s="1"/>
  <c r="H433" i="190"/>
  <c r="H434" i="190" s="1"/>
  <c r="H431" i="190"/>
  <c r="H432" i="190" s="1"/>
  <c r="H430" i="190"/>
  <c r="H429" i="190"/>
  <c r="H427" i="190"/>
  <c r="H428" i="190" s="1"/>
  <c r="H425" i="190"/>
  <c r="H426" i="190" s="1"/>
  <c r="H423" i="190"/>
  <c r="H424" i="190" s="1"/>
  <c r="H422" i="190"/>
  <c r="H421" i="190"/>
  <c r="H419" i="190"/>
  <c r="H420" i="190" s="1"/>
  <c r="H417" i="190"/>
  <c r="H418" i="190" s="1"/>
  <c r="H415" i="190"/>
  <c r="H416" i="190" s="1"/>
  <c r="H413" i="190"/>
  <c r="H414" i="190" s="1"/>
  <c r="H412" i="190"/>
  <c r="H411" i="190"/>
  <c r="H410" i="190"/>
  <c r="H409" i="190"/>
  <c r="H407" i="190"/>
  <c r="H408" i="190" s="1"/>
  <c r="H405" i="190"/>
  <c r="H406" i="190" s="1"/>
  <c r="G398" i="190"/>
  <c r="F398" i="190"/>
  <c r="H396" i="190"/>
  <c r="H397" i="190" s="1"/>
  <c r="H394" i="190"/>
  <c r="H395" i="190" s="1"/>
  <c r="H392" i="190"/>
  <c r="H393" i="190" s="1"/>
  <c r="H390" i="190"/>
  <c r="H391" i="190" s="1"/>
  <c r="H388" i="190"/>
  <c r="H389" i="190" s="1"/>
  <c r="H386" i="190"/>
  <c r="H387" i="190" s="1"/>
  <c r="H384" i="190"/>
  <c r="H385" i="190" s="1"/>
  <c r="H382" i="190"/>
  <c r="H383" i="190" s="1"/>
  <c r="H380" i="190"/>
  <c r="H381" i="190" s="1"/>
  <c r="H378" i="190"/>
  <c r="H379" i="190" s="1"/>
  <c r="H376" i="190"/>
  <c r="H377" i="190" s="1"/>
  <c r="H375" i="190"/>
  <c r="H374" i="190"/>
  <c r="H372" i="190"/>
  <c r="H373" i="190" s="1"/>
  <c r="H370" i="190"/>
  <c r="H371" i="190" s="1"/>
  <c r="H368" i="190"/>
  <c r="H369" i="190" s="1"/>
  <c r="H367" i="190"/>
  <c r="H366" i="190"/>
  <c r="H364" i="190"/>
  <c r="H365" i="190" s="1"/>
  <c r="H362" i="190"/>
  <c r="H363" i="190" s="1"/>
  <c r="H360" i="190"/>
  <c r="H361" i="190" s="1"/>
  <c r="H359" i="190"/>
  <c r="H358" i="190"/>
  <c r="H356" i="190"/>
  <c r="H357" i="190" s="1"/>
  <c r="H354" i="190"/>
  <c r="H355" i="190" s="1"/>
  <c r="H352" i="190"/>
  <c r="H353" i="190" s="1"/>
  <c r="H350" i="190"/>
  <c r="H351" i="190" s="1"/>
  <c r="H348" i="190"/>
  <c r="H349" i="190" s="1"/>
  <c r="G341" i="190"/>
  <c r="F341" i="190"/>
  <c r="H340" i="190"/>
  <c r="H339" i="190"/>
  <c r="H337" i="190"/>
  <c r="H338" i="190" s="1"/>
  <c r="H335" i="190"/>
  <c r="H336" i="190" s="1"/>
  <c r="H333" i="190"/>
  <c r="H334" i="190" s="1"/>
  <c r="H331" i="190"/>
  <c r="H332" i="190" s="1"/>
  <c r="H329" i="190"/>
  <c r="H330" i="190" s="1"/>
  <c r="H327" i="190"/>
  <c r="H328" i="190" s="1"/>
  <c r="H325" i="190"/>
  <c r="H326" i="190" s="1"/>
  <c r="H323" i="190"/>
  <c r="H324" i="190" s="1"/>
  <c r="H322" i="190"/>
  <c r="H321" i="190"/>
  <c r="H320" i="190"/>
  <c r="H319" i="190"/>
  <c r="H317" i="190"/>
  <c r="H318" i="190" s="1"/>
  <c r="H315" i="190"/>
  <c r="H316" i="190" s="1"/>
  <c r="H313" i="190"/>
  <c r="H314" i="190" s="1"/>
  <c r="H311" i="190"/>
  <c r="H312" i="190" s="1"/>
  <c r="H310" i="190"/>
  <c r="H309" i="190"/>
  <c r="H307" i="190"/>
  <c r="H308" i="190" s="1"/>
  <c r="H305" i="190"/>
  <c r="H306" i="190" s="1"/>
  <c r="H303" i="190"/>
  <c r="H304" i="190" s="1"/>
  <c r="H301" i="190"/>
  <c r="H302" i="190" s="1"/>
  <c r="H299" i="190"/>
  <c r="H300" i="190" s="1"/>
  <c r="H297" i="190"/>
  <c r="H298" i="190" s="1"/>
  <c r="H296" i="190"/>
  <c r="H295" i="190"/>
  <c r="H293" i="190"/>
  <c r="H294" i="190" s="1"/>
  <c r="H292" i="190"/>
  <c r="H291" i="190"/>
  <c r="G284" i="190"/>
  <c r="F284" i="190"/>
  <c r="H283" i="190"/>
  <c r="H282" i="190"/>
  <c r="H280" i="190"/>
  <c r="H281" i="190" s="1"/>
  <c r="H279" i="190"/>
  <c r="H278" i="190"/>
  <c r="H276" i="190"/>
  <c r="H277" i="190" s="1"/>
  <c r="H275" i="190"/>
  <c r="H274" i="190"/>
  <c r="H273" i="190"/>
  <c r="H272" i="190"/>
  <c r="H270" i="190"/>
  <c r="H271" i="190" s="1"/>
  <c r="H268" i="190"/>
  <c r="H269" i="190" s="1"/>
  <c r="H266" i="190"/>
  <c r="H267" i="190" s="1"/>
  <c r="H264" i="190"/>
  <c r="H265" i="190" s="1"/>
  <c r="H262" i="190"/>
  <c r="H263" i="190" s="1"/>
  <c r="H260" i="190"/>
  <c r="H261" i="190" s="1"/>
  <c r="H258" i="190"/>
  <c r="H259" i="190" s="1"/>
  <c r="H256" i="190"/>
  <c r="H257" i="190" s="1"/>
  <c r="H254" i="190"/>
  <c r="H255" i="190" s="1"/>
  <c r="H252" i="190"/>
  <c r="H253" i="190" s="1"/>
  <c r="H251" i="190"/>
  <c r="H250" i="190"/>
  <c r="H248" i="190"/>
  <c r="H249" i="190" s="1"/>
  <c r="H246" i="190"/>
  <c r="H247" i="190" s="1"/>
  <c r="H244" i="190"/>
  <c r="H245" i="190" s="1"/>
  <c r="H243" i="190"/>
  <c r="H242" i="190"/>
  <c r="H240" i="190"/>
  <c r="H241" i="190" s="1"/>
  <c r="H238" i="190"/>
  <c r="H239" i="190" s="1"/>
  <c r="H236" i="190"/>
  <c r="H237" i="190" s="1"/>
  <c r="H235" i="190"/>
  <c r="H234" i="190"/>
  <c r="G227" i="190"/>
  <c r="F227" i="190"/>
  <c r="H225" i="190"/>
  <c r="H226" i="190" s="1"/>
  <c r="H223" i="190"/>
  <c r="H224" i="190" s="1"/>
  <c r="H222" i="190"/>
  <c r="H221" i="190"/>
  <c r="H219" i="190"/>
  <c r="H220" i="190" s="1"/>
  <c r="H217" i="190"/>
  <c r="H218" i="190" s="1"/>
  <c r="H215" i="190"/>
  <c r="H216" i="190" s="1"/>
  <c r="H213" i="190"/>
  <c r="H214" i="190" s="1"/>
  <c r="H211" i="190"/>
  <c r="H212" i="190" s="1"/>
  <c r="H210" i="190"/>
  <c r="H209" i="190"/>
  <c r="H207" i="190"/>
  <c r="H208" i="190" s="1"/>
  <c r="H205" i="190"/>
  <c r="H206" i="190" s="1"/>
  <c r="H203" i="190"/>
  <c r="H204" i="190" s="1"/>
  <c r="H201" i="190"/>
  <c r="H202" i="190" s="1"/>
  <c r="H199" i="190"/>
  <c r="H200" i="190" s="1"/>
  <c r="H198" i="190"/>
  <c r="H197" i="190"/>
  <c r="H195" i="190"/>
  <c r="H196" i="190" s="1"/>
  <c r="H193" i="190"/>
  <c r="H194" i="190" s="1"/>
  <c r="H191" i="190"/>
  <c r="H192" i="190" s="1"/>
  <c r="H190" i="190"/>
  <c r="H189" i="190"/>
  <c r="H187" i="190"/>
  <c r="H188" i="190" s="1"/>
  <c r="H185" i="190"/>
  <c r="H186" i="190" s="1"/>
  <c r="H183" i="190"/>
  <c r="H184" i="190" s="1"/>
  <c r="H181" i="190"/>
  <c r="H182" i="190" s="1"/>
  <c r="H179" i="190"/>
  <c r="H180" i="190" s="1"/>
  <c r="H177" i="190"/>
  <c r="H178" i="190" s="1"/>
  <c r="G170" i="190"/>
  <c r="F170" i="190"/>
  <c r="H169" i="190"/>
  <c r="H168" i="190"/>
  <c r="H167" i="190"/>
  <c r="H166" i="190"/>
  <c r="H165" i="190"/>
  <c r="H164" i="190"/>
  <c r="H163" i="190"/>
  <c r="H162" i="190"/>
  <c r="H161" i="190"/>
  <c r="H160" i="190"/>
  <c r="H159" i="190"/>
  <c r="H158" i="190"/>
  <c r="H157" i="190"/>
  <c r="H156" i="190"/>
  <c r="H155" i="190"/>
  <c r="H154" i="190"/>
  <c r="H153" i="190"/>
  <c r="H152" i="190"/>
  <c r="H151" i="190"/>
  <c r="H150" i="190"/>
  <c r="H149" i="190"/>
  <c r="H148" i="190"/>
  <c r="H147" i="190"/>
  <c r="H146" i="190"/>
  <c r="H145" i="190"/>
  <c r="H144" i="190"/>
  <c r="H143" i="190"/>
  <c r="H142" i="190"/>
  <c r="H141" i="190"/>
  <c r="H140" i="190"/>
  <c r="H139" i="190"/>
  <c r="H138" i="190"/>
  <c r="H137" i="190"/>
  <c r="H136" i="190"/>
  <c r="H135" i="190"/>
  <c r="H134" i="190"/>
  <c r="H133" i="190"/>
  <c r="H132" i="190"/>
  <c r="H131" i="190"/>
  <c r="H130" i="190"/>
  <c r="H129" i="190"/>
  <c r="H128" i="190"/>
  <c r="H127" i="190"/>
  <c r="H126" i="190"/>
  <c r="H125" i="190"/>
  <c r="H124" i="190"/>
  <c r="H123" i="190"/>
  <c r="H122" i="190"/>
  <c r="H121" i="190"/>
  <c r="H120" i="190"/>
  <c r="H62" i="190"/>
  <c r="H63" i="190"/>
  <c r="H64" i="190"/>
  <c r="H65" i="190"/>
  <c r="H66" i="190"/>
  <c r="H67" i="190" s="1"/>
  <c r="H68" i="190"/>
  <c r="H69" i="190" s="1"/>
  <c r="H70" i="190"/>
  <c r="H71" i="190" s="1"/>
  <c r="H72" i="190"/>
  <c r="H73" i="190" s="1"/>
  <c r="H74" i="190"/>
  <c r="H75" i="190" s="1"/>
  <c r="H76" i="190"/>
  <c r="H77" i="190" s="1"/>
  <c r="H78" i="190"/>
  <c r="H79" i="190" s="1"/>
  <c r="H80" i="190"/>
  <c r="H81" i="190" s="1"/>
  <c r="H82" i="190"/>
  <c r="H83" i="190" s="1"/>
  <c r="H84" i="190"/>
  <c r="H85" i="190" s="1"/>
  <c r="H86" i="190"/>
  <c r="H87" i="190" s="1"/>
  <c r="H88" i="190"/>
  <c r="H89" i="190"/>
  <c r="H90" i="190"/>
  <c r="H91" i="190" s="1"/>
  <c r="H92" i="190"/>
  <c r="H93" i="190" s="1"/>
  <c r="H94" i="190"/>
  <c r="H95" i="190" s="1"/>
  <c r="H96" i="190"/>
  <c r="H97" i="190"/>
  <c r="H98" i="190"/>
  <c r="H99" i="190" s="1"/>
  <c r="H100" i="190"/>
  <c r="H101" i="190" s="1"/>
  <c r="H102" i="190"/>
  <c r="H103" i="190" s="1"/>
  <c r="H104" i="190"/>
  <c r="H105" i="190" s="1"/>
  <c r="H106" i="190"/>
  <c r="H107" i="190" s="1"/>
  <c r="H108" i="190"/>
  <c r="H109" i="190" s="1"/>
  <c r="H110" i="190"/>
  <c r="H111" i="190" s="1"/>
  <c r="F112" i="190"/>
  <c r="G112" i="190"/>
  <c r="H569" i="190" l="1"/>
  <c r="F61" i="203"/>
  <c r="F62" i="203" s="1"/>
  <c r="F63" i="203" s="1"/>
  <c r="F64" i="203" s="1"/>
  <c r="F65" i="203" s="1"/>
  <c r="F66" i="203" s="1"/>
  <c r="F67" i="203" s="1"/>
  <c r="F68" i="203" s="1"/>
  <c r="F69" i="203" s="1"/>
  <c r="F70" i="203" s="1"/>
  <c r="F71" i="203" s="1"/>
  <c r="F72" i="203" s="1"/>
  <c r="F73" i="203" s="1"/>
  <c r="F74" i="203" s="1"/>
  <c r="F75" i="203" s="1"/>
  <c r="F76" i="203" s="1"/>
  <c r="F77" i="203" s="1"/>
  <c r="F78" i="203" s="1"/>
  <c r="F79" i="203" s="1"/>
  <c r="F80" i="203" s="1"/>
  <c r="F81" i="203" s="1"/>
  <c r="F82" i="203" s="1"/>
  <c r="F83" i="203" s="1"/>
  <c r="F84" i="203" s="1"/>
  <c r="F85" i="203" s="1"/>
  <c r="F86" i="203" s="1"/>
  <c r="F87" i="203" s="1"/>
  <c r="F88" i="203" s="1"/>
  <c r="F89" i="203" s="1"/>
  <c r="F90" i="203" s="1"/>
  <c r="F91" i="203" s="1"/>
  <c r="F92" i="203" s="1"/>
  <c r="F93" i="203" s="1"/>
  <c r="F94" i="203" s="1"/>
  <c r="F95" i="203" s="1"/>
  <c r="F96" i="203" s="1"/>
  <c r="F97" i="203" s="1"/>
  <c r="F98" i="203" s="1"/>
  <c r="F99" i="203" s="1"/>
  <c r="F100" i="203" s="1"/>
  <c r="F101" i="203" s="1"/>
  <c r="F102" i="203" s="1"/>
  <c r="F103" i="203" s="1"/>
  <c r="F104" i="203" s="1"/>
  <c r="F105" i="203" s="1"/>
  <c r="F106" i="203" s="1"/>
  <c r="F107" i="203" s="1"/>
  <c r="F108" i="203" s="1"/>
  <c r="F109" i="203" s="1"/>
  <c r="F110" i="203" s="1"/>
  <c r="D113" i="203"/>
  <c r="F113" i="203" s="1"/>
  <c r="D117" i="203" s="1"/>
  <c r="D169" i="203" s="1"/>
  <c r="F169" i="203" s="1"/>
  <c r="H626" i="190"/>
  <c r="H455" i="190"/>
  <c r="H341" i="190"/>
  <c r="H741" i="190"/>
  <c r="H227" i="190"/>
  <c r="D461" i="133"/>
  <c r="D229" i="133"/>
  <c r="D113" i="133"/>
  <c r="F635" i="133"/>
  <c r="F519" i="133"/>
  <c r="F403" i="133"/>
  <c r="F287" i="133"/>
  <c r="F171" i="133"/>
  <c r="D345" i="133"/>
  <c r="F55" i="133"/>
  <c r="F577" i="133"/>
  <c r="F461" i="133"/>
  <c r="F345" i="133"/>
  <c r="F229" i="133"/>
  <c r="F113" i="133"/>
  <c r="D635" i="133"/>
  <c r="D519" i="133"/>
  <c r="D403" i="133"/>
  <c r="D287" i="133"/>
  <c r="D171" i="133"/>
  <c r="D55" i="133"/>
  <c r="D577" i="133"/>
  <c r="D14" i="250"/>
  <c r="D66" i="250"/>
  <c r="D61" i="204"/>
  <c r="D113" i="204" s="1"/>
  <c r="F113" i="204" s="1"/>
  <c r="E79" i="250"/>
  <c r="E102" i="250"/>
  <c r="D103" i="250" s="1"/>
  <c r="H112" i="190"/>
  <c r="H684" i="190"/>
  <c r="H170" i="190"/>
  <c r="H284" i="190"/>
  <c r="H398" i="190"/>
  <c r="H512" i="190"/>
  <c r="G693" i="117"/>
  <c r="F693" i="117"/>
  <c r="E693" i="117"/>
  <c r="D693" i="117"/>
  <c r="G635" i="117"/>
  <c r="F635" i="117"/>
  <c r="E635" i="117"/>
  <c r="D635" i="117"/>
  <c r="G577" i="117"/>
  <c r="F577" i="117"/>
  <c r="G578" i="117" s="1"/>
  <c r="E577" i="117"/>
  <c r="D577" i="117"/>
  <c r="G519" i="117"/>
  <c r="F519" i="117"/>
  <c r="E519" i="117"/>
  <c r="D519" i="117"/>
  <c r="G461" i="117"/>
  <c r="F461" i="117"/>
  <c r="G462" i="117" s="1"/>
  <c r="E461" i="117"/>
  <c r="D461" i="117"/>
  <c r="G403" i="117"/>
  <c r="F403" i="117"/>
  <c r="E403" i="117"/>
  <c r="D403" i="117"/>
  <c r="G345" i="117"/>
  <c r="F345" i="117"/>
  <c r="E345" i="117"/>
  <c r="D345" i="117"/>
  <c r="G287" i="117"/>
  <c r="F287" i="117"/>
  <c r="E287" i="117"/>
  <c r="D287" i="117"/>
  <c r="E288" i="117" s="1"/>
  <c r="G229" i="117"/>
  <c r="F229" i="117"/>
  <c r="G230" i="117" s="1"/>
  <c r="E229" i="117"/>
  <c r="D229" i="117"/>
  <c r="G171" i="117"/>
  <c r="F171" i="117"/>
  <c r="E171" i="117"/>
  <c r="D171" i="117"/>
  <c r="G113" i="117"/>
  <c r="F113" i="117"/>
  <c r="G114" i="117" s="1"/>
  <c r="E113" i="117"/>
  <c r="D113" i="117"/>
  <c r="E114" i="117" s="1"/>
  <c r="G115" i="117" s="1"/>
  <c r="C701" i="117" s="1"/>
  <c r="H55" i="189"/>
  <c r="I54" i="189"/>
  <c r="F54" i="189"/>
  <c r="I53" i="189"/>
  <c r="F53" i="189"/>
  <c r="I52" i="189"/>
  <c r="F52" i="189"/>
  <c r="I51" i="189"/>
  <c r="F51" i="189"/>
  <c r="I50" i="189"/>
  <c r="F50" i="189"/>
  <c r="I49" i="189"/>
  <c r="F49" i="189"/>
  <c r="I48" i="189"/>
  <c r="F48" i="189"/>
  <c r="I47" i="189"/>
  <c r="F47" i="189"/>
  <c r="I46" i="189"/>
  <c r="F46" i="189"/>
  <c r="I45" i="189"/>
  <c r="F45" i="189"/>
  <c r="I44" i="189"/>
  <c r="F44" i="189"/>
  <c r="I43" i="189"/>
  <c r="F43" i="189"/>
  <c r="I42" i="189"/>
  <c r="F42" i="189"/>
  <c r="I41" i="189"/>
  <c r="F41" i="189"/>
  <c r="I40" i="189"/>
  <c r="F40" i="189"/>
  <c r="I39" i="189"/>
  <c r="F39" i="189"/>
  <c r="I38" i="189"/>
  <c r="F38" i="189"/>
  <c r="I37" i="189"/>
  <c r="F37" i="189"/>
  <c r="I36" i="189"/>
  <c r="F36" i="189"/>
  <c r="I35" i="189"/>
  <c r="F35" i="189"/>
  <c r="I34" i="189"/>
  <c r="F34" i="189"/>
  <c r="I33" i="189"/>
  <c r="F33" i="189"/>
  <c r="I32" i="189"/>
  <c r="F32" i="189"/>
  <c r="I31" i="189"/>
  <c r="F31" i="189"/>
  <c r="I30" i="189"/>
  <c r="F30" i="189"/>
  <c r="I29" i="189"/>
  <c r="F29" i="189"/>
  <c r="I28" i="189"/>
  <c r="F28" i="189"/>
  <c r="I27" i="189"/>
  <c r="F27" i="189"/>
  <c r="I26" i="189"/>
  <c r="F26" i="189"/>
  <c r="I25" i="189"/>
  <c r="F25" i="189"/>
  <c r="I24" i="189"/>
  <c r="F24" i="189"/>
  <c r="I23" i="189"/>
  <c r="F23" i="189"/>
  <c r="I22" i="189"/>
  <c r="F22" i="189"/>
  <c r="I21" i="189"/>
  <c r="F21" i="189"/>
  <c r="I20" i="189"/>
  <c r="F20" i="189"/>
  <c r="I19" i="189"/>
  <c r="F19" i="189"/>
  <c r="I18" i="189"/>
  <c r="F18" i="189"/>
  <c r="I17" i="189"/>
  <c r="F17" i="189"/>
  <c r="I16" i="189"/>
  <c r="F16" i="189"/>
  <c r="I15" i="189"/>
  <c r="F15" i="189"/>
  <c r="I14" i="189"/>
  <c r="F14" i="189"/>
  <c r="I13" i="189"/>
  <c r="F13" i="189"/>
  <c r="I12" i="189"/>
  <c r="F12" i="189"/>
  <c r="I11" i="189"/>
  <c r="F11" i="189"/>
  <c r="I10" i="189"/>
  <c r="F10" i="189"/>
  <c r="I9" i="189"/>
  <c r="F9" i="189"/>
  <c r="I8" i="189"/>
  <c r="F8" i="189"/>
  <c r="I7" i="189"/>
  <c r="F7" i="189"/>
  <c r="I6" i="189"/>
  <c r="F6" i="189"/>
  <c r="I5" i="189"/>
  <c r="F5" i="189"/>
  <c r="G55" i="189"/>
  <c r="H55" i="208"/>
  <c r="I54" i="208"/>
  <c r="F54" i="208"/>
  <c r="I53" i="208"/>
  <c r="F53" i="208"/>
  <c r="I52" i="208"/>
  <c r="F52" i="208"/>
  <c r="I51" i="208"/>
  <c r="F51" i="208"/>
  <c r="I50" i="208"/>
  <c r="F50" i="208"/>
  <c r="I49" i="208"/>
  <c r="F49" i="208"/>
  <c r="I48" i="208"/>
  <c r="F48" i="208"/>
  <c r="I47" i="208"/>
  <c r="F47" i="208"/>
  <c r="I46" i="208"/>
  <c r="F46" i="208"/>
  <c r="I45" i="208"/>
  <c r="F45" i="208"/>
  <c r="I44" i="208"/>
  <c r="F44" i="208"/>
  <c r="I43" i="208"/>
  <c r="F43" i="208"/>
  <c r="I42" i="208"/>
  <c r="F42" i="208"/>
  <c r="I41" i="208"/>
  <c r="F41" i="208"/>
  <c r="I40" i="208"/>
  <c r="F40" i="208"/>
  <c r="I39" i="208"/>
  <c r="F39" i="208"/>
  <c r="I38" i="208"/>
  <c r="F38" i="208"/>
  <c r="I37" i="208"/>
  <c r="F37" i="208"/>
  <c r="I36" i="208"/>
  <c r="F36" i="208"/>
  <c r="I35" i="208"/>
  <c r="F35" i="208"/>
  <c r="I34" i="208"/>
  <c r="F34" i="208"/>
  <c r="I33" i="208"/>
  <c r="F33" i="208"/>
  <c r="I32" i="208"/>
  <c r="F32" i="208"/>
  <c r="I31" i="208"/>
  <c r="F31" i="208"/>
  <c r="I30" i="208"/>
  <c r="F30" i="208"/>
  <c r="I29" i="208"/>
  <c r="F29" i="208"/>
  <c r="I28" i="208"/>
  <c r="F28" i="208"/>
  <c r="I27" i="208"/>
  <c r="F27" i="208"/>
  <c r="I26" i="208"/>
  <c r="F26" i="208"/>
  <c r="I25" i="208"/>
  <c r="F25" i="208"/>
  <c r="I24" i="208"/>
  <c r="F24" i="208"/>
  <c r="I23" i="208"/>
  <c r="F23" i="208"/>
  <c r="I22" i="208"/>
  <c r="F22" i="208"/>
  <c r="I21" i="208"/>
  <c r="F21" i="208"/>
  <c r="I20" i="208"/>
  <c r="F20" i="208"/>
  <c r="I19" i="208"/>
  <c r="F19" i="208"/>
  <c r="I18" i="208"/>
  <c r="F18" i="208"/>
  <c r="I17" i="208"/>
  <c r="F17" i="208"/>
  <c r="I16" i="208"/>
  <c r="F16" i="208"/>
  <c r="I15" i="208"/>
  <c r="F15" i="208"/>
  <c r="I14" i="208"/>
  <c r="F14" i="208"/>
  <c r="I13" i="208"/>
  <c r="F13" i="208"/>
  <c r="I12" i="208"/>
  <c r="F12" i="208"/>
  <c r="I11" i="208"/>
  <c r="F11" i="208"/>
  <c r="I10" i="208"/>
  <c r="F10" i="208"/>
  <c r="I9" i="208"/>
  <c r="F9" i="208"/>
  <c r="I8" i="208"/>
  <c r="F8" i="208"/>
  <c r="I7" i="208"/>
  <c r="F7" i="208"/>
  <c r="I6" i="208"/>
  <c r="F6" i="208"/>
  <c r="I5" i="208"/>
  <c r="F5" i="208"/>
  <c r="G55" i="208"/>
  <c r="H55" i="211"/>
  <c r="I54" i="211"/>
  <c r="F54" i="211"/>
  <c r="I53" i="211"/>
  <c r="F53" i="211"/>
  <c r="I52" i="211"/>
  <c r="F52" i="211"/>
  <c r="I51" i="211"/>
  <c r="F51" i="211"/>
  <c r="I50" i="211"/>
  <c r="F50" i="211"/>
  <c r="I49" i="211"/>
  <c r="F49" i="211"/>
  <c r="I48" i="211"/>
  <c r="F48" i="211"/>
  <c r="I47" i="211"/>
  <c r="F47" i="211"/>
  <c r="I46" i="211"/>
  <c r="F46" i="211"/>
  <c r="I45" i="211"/>
  <c r="F45" i="211"/>
  <c r="I44" i="211"/>
  <c r="F44" i="211"/>
  <c r="I43" i="211"/>
  <c r="F43" i="211"/>
  <c r="I42" i="211"/>
  <c r="F42" i="211"/>
  <c r="I41" i="211"/>
  <c r="F41" i="211"/>
  <c r="I40" i="211"/>
  <c r="F40" i="211"/>
  <c r="I39" i="211"/>
  <c r="F39" i="211"/>
  <c r="I38" i="211"/>
  <c r="F38" i="211"/>
  <c r="I37" i="211"/>
  <c r="F37" i="211"/>
  <c r="I36" i="211"/>
  <c r="F36" i="211"/>
  <c r="I35" i="211"/>
  <c r="F35" i="211"/>
  <c r="I34" i="211"/>
  <c r="F34" i="211"/>
  <c r="I33" i="211"/>
  <c r="F33" i="211"/>
  <c r="I32" i="211"/>
  <c r="F32" i="211"/>
  <c r="I31" i="211"/>
  <c r="F31" i="211"/>
  <c r="I30" i="211"/>
  <c r="F30" i="211"/>
  <c r="I29" i="211"/>
  <c r="F29" i="211"/>
  <c r="I28" i="211"/>
  <c r="F28" i="211"/>
  <c r="I27" i="211"/>
  <c r="F27" i="211"/>
  <c r="I26" i="211"/>
  <c r="F26" i="211"/>
  <c r="I25" i="211"/>
  <c r="F25" i="211"/>
  <c r="I24" i="211"/>
  <c r="F24" i="211"/>
  <c r="I23" i="211"/>
  <c r="F23" i="211"/>
  <c r="I22" i="211"/>
  <c r="F22" i="211"/>
  <c r="I21" i="211"/>
  <c r="F21" i="211"/>
  <c r="I20" i="211"/>
  <c r="F20" i="211"/>
  <c r="I19" i="211"/>
  <c r="F19" i="211"/>
  <c r="I18" i="211"/>
  <c r="F18" i="211"/>
  <c r="I17" i="211"/>
  <c r="F17" i="211"/>
  <c r="I16" i="211"/>
  <c r="F16" i="211"/>
  <c r="I15" i="211"/>
  <c r="F15" i="211"/>
  <c r="I14" i="211"/>
  <c r="F14" i="211"/>
  <c r="I13" i="211"/>
  <c r="F13" i="211"/>
  <c r="I12" i="211"/>
  <c r="F12" i="211"/>
  <c r="I11" i="211"/>
  <c r="F11" i="211"/>
  <c r="I10" i="211"/>
  <c r="F10" i="211"/>
  <c r="I9" i="211"/>
  <c r="F9" i="211"/>
  <c r="I8" i="211"/>
  <c r="F8" i="211"/>
  <c r="I7" i="211"/>
  <c r="F7" i="211"/>
  <c r="I6" i="211"/>
  <c r="F6" i="211"/>
  <c r="I5" i="211"/>
  <c r="F5" i="211"/>
  <c r="G55" i="211"/>
  <c r="H55" i="213"/>
  <c r="I54" i="213"/>
  <c r="F54" i="213"/>
  <c r="I53" i="213"/>
  <c r="F53" i="213"/>
  <c r="I52" i="213"/>
  <c r="F52" i="213"/>
  <c r="I51" i="213"/>
  <c r="F51" i="213"/>
  <c r="I50" i="213"/>
  <c r="F50" i="213"/>
  <c r="I49" i="213"/>
  <c r="F49" i="213"/>
  <c r="I48" i="213"/>
  <c r="F48" i="213"/>
  <c r="I47" i="213"/>
  <c r="F47" i="213"/>
  <c r="I46" i="213"/>
  <c r="F46" i="213"/>
  <c r="I45" i="213"/>
  <c r="F45" i="213"/>
  <c r="I44" i="213"/>
  <c r="F44" i="213"/>
  <c r="I43" i="213"/>
  <c r="F43" i="213"/>
  <c r="I42" i="213"/>
  <c r="F42" i="213"/>
  <c r="I41" i="213"/>
  <c r="F41" i="213"/>
  <c r="I40" i="213"/>
  <c r="F40" i="213"/>
  <c r="I39" i="213"/>
  <c r="F39" i="213"/>
  <c r="I38" i="213"/>
  <c r="F38" i="213"/>
  <c r="I37" i="213"/>
  <c r="F37" i="213"/>
  <c r="I36" i="213"/>
  <c r="F36" i="213"/>
  <c r="I35" i="213"/>
  <c r="F35" i="213"/>
  <c r="I34" i="213"/>
  <c r="F34" i="213"/>
  <c r="I33" i="213"/>
  <c r="F33" i="213"/>
  <c r="I32" i="213"/>
  <c r="F32" i="213"/>
  <c r="I31" i="213"/>
  <c r="F31" i="213"/>
  <c r="I30" i="213"/>
  <c r="F30" i="213"/>
  <c r="I29" i="213"/>
  <c r="F29" i="213"/>
  <c r="I28" i="213"/>
  <c r="F28" i="213"/>
  <c r="I27" i="213"/>
  <c r="F27" i="213"/>
  <c r="I26" i="213"/>
  <c r="F26" i="213"/>
  <c r="I25" i="213"/>
  <c r="F25" i="213"/>
  <c r="I24" i="213"/>
  <c r="F24" i="213"/>
  <c r="I23" i="213"/>
  <c r="F23" i="213"/>
  <c r="I22" i="213"/>
  <c r="F22" i="213"/>
  <c r="I21" i="213"/>
  <c r="F21" i="213"/>
  <c r="I20" i="213"/>
  <c r="F20" i="213"/>
  <c r="I19" i="213"/>
  <c r="F19" i="213"/>
  <c r="I18" i="213"/>
  <c r="F18" i="213"/>
  <c r="I17" i="213"/>
  <c r="F17" i="213"/>
  <c r="I16" i="213"/>
  <c r="F16" i="213"/>
  <c r="I15" i="213"/>
  <c r="F15" i="213"/>
  <c r="I14" i="213"/>
  <c r="F14" i="213"/>
  <c r="I13" i="213"/>
  <c r="F13" i="213"/>
  <c r="I12" i="213"/>
  <c r="F12" i="213"/>
  <c r="I11" i="213"/>
  <c r="F11" i="213"/>
  <c r="I10" i="213"/>
  <c r="F10" i="213"/>
  <c r="I9" i="213"/>
  <c r="F9" i="213"/>
  <c r="I8" i="213"/>
  <c r="F8" i="213"/>
  <c r="I7" i="213"/>
  <c r="F7" i="213"/>
  <c r="I6" i="213"/>
  <c r="F6" i="213"/>
  <c r="I5" i="213"/>
  <c r="F5" i="213"/>
  <c r="G55" i="213"/>
  <c r="H55" i="216"/>
  <c r="I54" i="216"/>
  <c r="F54" i="216"/>
  <c r="I53" i="216"/>
  <c r="F53" i="216"/>
  <c r="I52" i="216"/>
  <c r="F52" i="216"/>
  <c r="I51" i="216"/>
  <c r="F51" i="216"/>
  <c r="I50" i="216"/>
  <c r="F50" i="216"/>
  <c r="I49" i="216"/>
  <c r="F49" i="216"/>
  <c r="I48" i="216"/>
  <c r="F48" i="216"/>
  <c r="I47" i="216"/>
  <c r="F47" i="216"/>
  <c r="I46" i="216"/>
  <c r="F46" i="216"/>
  <c r="I45" i="216"/>
  <c r="F45" i="216"/>
  <c r="I44" i="216"/>
  <c r="F44" i="216"/>
  <c r="I43" i="216"/>
  <c r="F43" i="216"/>
  <c r="I42" i="216"/>
  <c r="F42" i="216"/>
  <c r="I41" i="216"/>
  <c r="F41" i="216"/>
  <c r="I40" i="216"/>
  <c r="F40" i="216"/>
  <c r="I39" i="216"/>
  <c r="F39" i="216"/>
  <c r="I38" i="216"/>
  <c r="F38" i="216"/>
  <c r="I37" i="216"/>
  <c r="F37" i="216"/>
  <c r="I36" i="216"/>
  <c r="F36" i="216"/>
  <c r="I35" i="216"/>
  <c r="F35" i="216"/>
  <c r="I34" i="216"/>
  <c r="F34" i="216"/>
  <c r="I33" i="216"/>
  <c r="F33" i="216"/>
  <c r="I32" i="216"/>
  <c r="F32" i="216"/>
  <c r="I31" i="216"/>
  <c r="F31" i="216"/>
  <c r="I30" i="216"/>
  <c r="F30" i="216"/>
  <c r="I29" i="216"/>
  <c r="F29" i="216"/>
  <c r="I28" i="216"/>
  <c r="F28" i="216"/>
  <c r="I27" i="216"/>
  <c r="F27" i="216"/>
  <c r="I26" i="216"/>
  <c r="F26" i="216"/>
  <c r="I25" i="216"/>
  <c r="F25" i="216"/>
  <c r="I24" i="216"/>
  <c r="F24" i="216"/>
  <c r="I23" i="216"/>
  <c r="F23" i="216"/>
  <c r="I22" i="216"/>
  <c r="F22" i="216"/>
  <c r="I21" i="216"/>
  <c r="F21" i="216"/>
  <c r="I20" i="216"/>
  <c r="F20" i="216"/>
  <c r="I19" i="216"/>
  <c r="F19" i="216"/>
  <c r="I18" i="216"/>
  <c r="F18" i="216"/>
  <c r="I17" i="216"/>
  <c r="F17" i="216"/>
  <c r="I16" i="216"/>
  <c r="F16" i="216"/>
  <c r="I15" i="216"/>
  <c r="F15" i="216"/>
  <c r="I14" i="216"/>
  <c r="F14" i="216"/>
  <c r="I13" i="216"/>
  <c r="F13" i="216"/>
  <c r="I12" i="216"/>
  <c r="F12" i="216"/>
  <c r="I11" i="216"/>
  <c r="F11" i="216"/>
  <c r="I10" i="216"/>
  <c r="F10" i="216"/>
  <c r="I9" i="216"/>
  <c r="F9" i="216"/>
  <c r="I8" i="216"/>
  <c r="F8" i="216"/>
  <c r="I7" i="216"/>
  <c r="F7" i="216"/>
  <c r="I6" i="216"/>
  <c r="F6" i="216"/>
  <c r="I5" i="216"/>
  <c r="F5" i="216"/>
  <c r="G55" i="216"/>
  <c r="H55" i="218"/>
  <c r="I54" i="218"/>
  <c r="F54" i="218"/>
  <c r="I53" i="218"/>
  <c r="F53" i="218"/>
  <c r="I52" i="218"/>
  <c r="F52" i="218"/>
  <c r="I51" i="218"/>
  <c r="F51" i="218"/>
  <c r="I50" i="218"/>
  <c r="F50" i="218"/>
  <c r="I49" i="218"/>
  <c r="F49" i="218"/>
  <c r="I48" i="218"/>
  <c r="F48" i="218"/>
  <c r="I47" i="218"/>
  <c r="F47" i="218"/>
  <c r="I46" i="218"/>
  <c r="F46" i="218"/>
  <c r="I45" i="218"/>
  <c r="F45" i="218"/>
  <c r="I44" i="218"/>
  <c r="F44" i="218"/>
  <c r="I43" i="218"/>
  <c r="F43" i="218"/>
  <c r="I42" i="218"/>
  <c r="F42" i="218"/>
  <c r="I41" i="218"/>
  <c r="F41" i="218"/>
  <c r="I40" i="218"/>
  <c r="F40" i="218"/>
  <c r="I39" i="218"/>
  <c r="F39" i="218"/>
  <c r="I38" i="218"/>
  <c r="F38" i="218"/>
  <c r="I37" i="218"/>
  <c r="F37" i="218"/>
  <c r="I36" i="218"/>
  <c r="F36" i="218"/>
  <c r="I35" i="218"/>
  <c r="F35" i="218"/>
  <c r="I34" i="218"/>
  <c r="F34" i="218"/>
  <c r="I33" i="218"/>
  <c r="F33" i="218"/>
  <c r="I32" i="218"/>
  <c r="F32" i="218"/>
  <c r="I31" i="218"/>
  <c r="F31" i="218"/>
  <c r="I30" i="218"/>
  <c r="F30" i="218"/>
  <c r="I29" i="218"/>
  <c r="F29" i="218"/>
  <c r="I28" i="218"/>
  <c r="F28" i="218"/>
  <c r="I27" i="218"/>
  <c r="F27" i="218"/>
  <c r="I26" i="218"/>
  <c r="F26" i="218"/>
  <c r="I25" i="218"/>
  <c r="F25" i="218"/>
  <c r="I24" i="218"/>
  <c r="F24" i="218"/>
  <c r="I23" i="218"/>
  <c r="F23" i="218"/>
  <c r="I22" i="218"/>
  <c r="F22" i="218"/>
  <c r="I21" i="218"/>
  <c r="F21" i="218"/>
  <c r="I20" i="218"/>
  <c r="F20" i="218"/>
  <c r="I19" i="218"/>
  <c r="F19" i="218"/>
  <c r="I18" i="218"/>
  <c r="F18" i="218"/>
  <c r="I17" i="218"/>
  <c r="F17" i="218"/>
  <c r="I16" i="218"/>
  <c r="F16" i="218"/>
  <c r="I15" i="218"/>
  <c r="F15" i="218"/>
  <c r="I14" i="218"/>
  <c r="F14" i="218"/>
  <c r="I13" i="218"/>
  <c r="F13" i="218"/>
  <c r="I12" i="218"/>
  <c r="F12" i="218"/>
  <c r="I11" i="218"/>
  <c r="F11" i="218"/>
  <c r="I10" i="218"/>
  <c r="F10" i="218"/>
  <c r="I9" i="218"/>
  <c r="F9" i="218"/>
  <c r="I8" i="218"/>
  <c r="F8" i="218"/>
  <c r="I7" i="218"/>
  <c r="F7" i="218"/>
  <c r="I6" i="218"/>
  <c r="F6" i="218"/>
  <c r="I5" i="218"/>
  <c r="F5" i="218"/>
  <c r="G55" i="218"/>
  <c r="H55" i="220"/>
  <c r="I54" i="220"/>
  <c r="F54" i="220"/>
  <c r="I53" i="220"/>
  <c r="F53" i="220"/>
  <c r="I52" i="220"/>
  <c r="F52" i="220"/>
  <c r="I51" i="220"/>
  <c r="F51" i="220"/>
  <c r="I50" i="220"/>
  <c r="F50" i="220"/>
  <c r="I49" i="220"/>
  <c r="F49" i="220"/>
  <c r="I48" i="220"/>
  <c r="F48" i="220"/>
  <c r="I47" i="220"/>
  <c r="F47" i="220"/>
  <c r="I46" i="220"/>
  <c r="F46" i="220"/>
  <c r="I45" i="220"/>
  <c r="F45" i="220"/>
  <c r="I44" i="220"/>
  <c r="F44" i="220"/>
  <c r="I43" i="220"/>
  <c r="F43" i="220"/>
  <c r="I42" i="220"/>
  <c r="F42" i="220"/>
  <c r="I41" i="220"/>
  <c r="F41" i="220"/>
  <c r="I40" i="220"/>
  <c r="F40" i="220"/>
  <c r="I39" i="220"/>
  <c r="F39" i="220"/>
  <c r="I38" i="220"/>
  <c r="F38" i="220"/>
  <c r="I37" i="220"/>
  <c r="F37" i="220"/>
  <c r="I36" i="220"/>
  <c r="F36" i="220"/>
  <c r="I35" i="220"/>
  <c r="F35" i="220"/>
  <c r="I34" i="220"/>
  <c r="F34" i="220"/>
  <c r="I33" i="220"/>
  <c r="F33" i="220"/>
  <c r="I32" i="220"/>
  <c r="F32" i="220"/>
  <c r="I31" i="220"/>
  <c r="F31" i="220"/>
  <c r="I30" i="220"/>
  <c r="F30" i="220"/>
  <c r="I29" i="220"/>
  <c r="F29" i="220"/>
  <c r="I28" i="220"/>
  <c r="F28" i="220"/>
  <c r="I27" i="220"/>
  <c r="F27" i="220"/>
  <c r="I26" i="220"/>
  <c r="F26" i="220"/>
  <c r="I25" i="220"/>
  <c r="F25" i="220"/>
  <c r="I24" i="220"/>
  <c r="F24" i="220"/>
  <c r="I23" i="220"/>
  <c r="F23" i="220"/>
  <c r="I22" i="220"/>
  <c r="F22" i="220"/>
  <c r="I21" i="220"/>
  <c r="F21" i="220"/>
  <c r="I20" i="220"/>
  <c r="F20" i="220"/>
  <c r="I19" i="220"/>
  <c r="F19" i="220"/>
  <c r="I18" i="220"/>
  <c r="F18" i="220"/>
  <c r="I17" i="220"/>
  <c r="F17" i="220"/>
  <c r="I16" i="220"/>
  <c r="F16" i="220"/>
  <c r="I15" i="220"/>
  <c r="F15" i="220"/>
  <c r="I14" i="220"/>
  <c r="F14" i="220"/>
  <c r="I13" i="220"/>
  <c r="F13" i="220"/>
  <c r="I12" i="220"/>
  <c r="F12" i="220"/>
  <c r="I11" i="220"/>
  <c r="F11" i="220"/>
  <c r="I10" i="220"/>
  <c r="F10" i="220"/>
  <c r="I9" i="220"/>
  <c r="F9" i="220"/>
  <c r="I8" i="220"/>
  <c r="F8" i="220"/>
  <c r="I7" i="220"/>
  <c r="F7" i="220"/>
  <c r="I6" i="220"/>
  <c r="F6" i="220"/>
  <c r="I5" i="220"/>
  <c r="F5" i="220"/>
  <c r="G55" i="220"/>
  <c r="H55" i="222"/>
  <c r="I54" i="222"/>
  <c r="F54" i="222"/>
  <c r="I53" i="222"/>
  <c r="F53" i="222"/>
  <c r="I52" i="222"/>
  <c r="F52" i="222"/>
  <c r="I51" i="222"/>
  <c r="F51" i="222"/>
  <c r="I50" i="222"/>
  <c r="F50" i="222"/>
  <c r="I49" i="222"/>
  <c r="F49" i="222"/>
  <c r="I48" i="222"/>
  <c r="F48" i="222"/>
  <c r="I47" i="222"/>
  <c r="F47" i="222"/>
  <c r="I46" i="222"/>
  <c r="F46" i="222"/>
  <c r="I45" i="222"/>
  <c r="F45" i="222"/>
  <c r="I44" i="222"/>
  <c r="F44" i="222"/>
  <c r="I43" i="222"/>
  <c r="F43" i="222"/>
  <c r="I42" i="222"/>
  <c r="F42" i="222"/>
  <c r="I41" i="222"/>
  <c r="F41" i="222"/>
  <c r="I40" i="222"/>
  <c r="F40" i="222"/>
  <c r="I39" i="222"/>
  <c r="F39" i="222"/>
  <c r="I38" i="222"/>
  <c r="F38" i="222"/>
  <c r="I37" i="222"/>
  <c r="F37" i="222"/>
  <c r="I36" i="222"/>
  <c r="F36" i="222"/>
  <c r="I35" i="222"/>
  <c r="F35" i="222"/>
  <c r="I34" i="222"/>
  <c r="F34" i="222"/>
  <c r="I33" i="222"/>
  <c r="F33" i="222"/>
  <c r="I32" i="222"/>
  <c r="F32" i="222"/>
  <c r="I31" i="222"/>
  <c r="F31" i="222"/>
  <c r="I30" i="222"/>
  <c r="F30" i="222"/>
  <c r="I29" i="222"/>
  <c r="F29" i="222"/>
  <c r="I28" i="222"/>
  <c r="F28" i="222"/>
  <c r="I27" i="222"/>
  <c r="F27" i="222"/>
  <c r="I26" i="222"/>
  <c r="F26" i="222"/>
  <c r="I25" i="222"/>
  <c r="F25" i="222"/>
  <c r="I24" i="222"/>
  <c r="F24" i="222"/>
  <c r="I23" i="222"/>
  <c r="F23" i="222"/>
  <c r="I22" i="222"/>
  <c r="F22" i="222"/>
  <c r="I21" i="222"/>
  <c r="F21" i="222"/>
  <c r="I20" i="222"/>
  <c r="F20" i="222"/>
  <c r="I19" i="222"/>
  <c r="F19" i="222"/>
  <c r="I18" i="222"/>
  <c r="F18" i="222"/>
  <c r="I17" i="222"/>
  <c r="F17" i="222"/>
  <c r="I16" i="222"/>
  <c r="F16" i="222"/>
  <c r="I15" i="222"/>
  <c r="F15" i="222"/>
  <c r="I14" i="222"/>
  <c r="F14" i="222"/>
  <c r="I13" i="222"/>
  <c r="F13" i="222"/>
  <c r="I12" i="222"/>
  <c r="F12" i="222"/>
  <c r="I11" i="222"/>
  <c r="F11" i="222"/>
  <c r="I10" i="222"/>
  <c r="F10" i="222"/>
  <c r="I9" i="222"/>
  <c r="F9" i="222"/>
  <c r="I8" i="222"/>
  <c r="F8" i="222"/>
  <c r="I7" i="222"/>
  <c r="F7" i="222"/>
  <c r="I6" i="222"/>
  <c r="F6" i="222"/>
  <c r="I5" i="222"/>
  <c r="F5" i="222"/>
  <c r="G55" i="222"/>
  <c r="H55" i="224"/>
  <c r="I54" i="224"/>
  <c r="F54" i="224"/>
  <c r="I53" i="224"/>
  <c r="F53" i="224"/>
  <c r="I52" i="224"/>
  <c r="F52" i="224"/>
  <c r="I51" i="224"/>
  <c r="F51" i="224"/>
  <c r="I50" i="224"/>
  <c r="F50" i="224"/>
  <c r="I49" i="224"/>
  <c r="F49" i="224"/>
  <c r="I48" i="224"/>
  <c r="F48" i="224"/>
  <c r="I47" i="224"/>
  <c r="F47" i="224"/>
  <c r="I46" i="224"/>
  <c r="F46" i="224"/>
  <c r="I45" i="224"/>
  <c r="F45" i="224"/>
  <c r="I44" i="224"/>
  <c r="F44" i="224"/>
  <c r="I43" i="224"/>
  <c r="F43" i="224"/>
  <c r="I42" i="224"/>
  <c r="F42" i="224"/>
  <c r="I41" i="224"/>
  <c r="F41" i="224"/>
  <c r="I40" i="224"/>
  <c r="F40" i="224"/>
  <c r="I39" i="224"/>
  <c r="F39" i="224"/>
  <c r="I38" i="224"/>
  <c r="F38" i="224"/>
  <c r="I37" i="224"/>
  <c r="F37" i="224"/>
  <c r="I36" i="224"/>
  <c r="F36" i="224"/>
  <c r="I35" i="224"/>
  <c r="F35" i="224"/>
  <c r="I34" i="224"/>
  <c r="F34" i="224"/>
  <c r="I33" i="224"/>
  <c r="F33" i="224"/>
  <c r="I32" i="224"/>
  <c r="F32" i="224"/>
  <c r="I31" i="224"/>
  <c r="F31" i="224"/>
  <c r="I30" i="224"/>
  <c r="F30" i="224"/>
  <c r="I29" i="224"/>
  <c r="F29" i="224"/>
  <c r="I28" i="224"/>
  <c r="F28" i="224"/>
  <c r="I27" i="224"/>
  <c r="F27" i="224"/>
  <c r="I26" i="224"/>
  <c r="F26" i="224"/>
  <c r="I25" i="224"/>
  <c r="F25" i="224"/>
  <c r="I24" i="224"/>
  <c r="F24" i="224"/>
  <c r="I23" i="224"/>
  <c r="F23" i="224"/>
  <c r="I22" i="224"/>
  <c r="F22" i="224"/>
  <c r="I21" i="224"/>
  <c r="F21" i="224"/>
  <c r="I20" i="224"/>
  <c r="F20" i="224"/>
  <c r="I19" i="224"/>
  <c r="F19" i="224"/>
  <c r="I18" i="224"/>
  <c r="F18" i="224"/>
  <c r="I17" i="224"/>
  <c r="F17" i="224"/>
  <c r="I16" i="224"/>
  <c r="F16" i="224"/>
  <c r="I15" i="224"/>
  <c r="F15" i="224"/>
  <c r="I14" i="224"/>
  <c r="F14" i="224"/>
  <c r="I13" i="224"/>
  <c r="F13" i="224"/>
  <c r="I12" i="224"/>
  <c r="F12" i="224"/>
  <c r="I11" i="224"/>
  <c r="F11" i="224"/>
  <c r="I10" i="224"/>
  <c r="F10" i="224"/>
  <c r="I9" i="224"/>
  <c r="F9" i="224"/>
  <c r="I8" i="224"/>
  <c r="F8" i="224"/>
  <c r="I7" i="224"/>
  <c r="F7" i="224"/>
  <c r="I6" i="224"/>
  <c r="F6" i="224"/>
  <c r="I5" i="224"/>
  <c r="F5" i="224"/>
  <c r="G55" i="224"/>
  <c r="H55" i="226"/>
  <c r="I54" i="226"/>
  <c r="F54" i="226"/>
  <c r="I53" i="226"/>
  <c r="F53" i="226"/>
  <c r="I52" i="226"/>
  <c r="F52" i="226"/>
  <c r="I51" i="226"/>
  <c r="F51" i="226"/>
  <c r="I50" i="226"/>
  <c r="F50" i="226"/>
  <c r="I49" i="226"/>
  <c r="F49" i="226"/>
  <c r="I48" i="226"/>
  <c r="F48" i="226"/>
  <c r="I47" i="226"/>
  <c r="F47" i="226"/>
  <c r="I46" i="226"/>
  <c r="F46" i="226"/>
  <c r="I45" i="226"/>
  <c r="F45" i="226"/>
  <c r="I44" i="226"/>
  <c r="F44" i="226"/>
  <c r="I43" i="226"/>
  <c r="F43" i="226"/>
  <c r="I42" i="226"/>
  <c r="F42" i="226"/>
  <c r="I41" i="226"/>
  <c r="F41" i="226"/>
  <c r="I40" i="226"/>
  <c r="F40" i="226"/>
  <c r="I39" i="226"/>
  <c r="F39" i="226"/>
  <c r="I38" i="226"/>
  <c r="F38" i="226"/>
  <c r="I37" i="226"/>
  <c r="F37" i="226"/>
  <c r="I36" i="226"/>
  <c r="F36" i="226"/>
  <c r="I35" i="226"/>
  <c r="F35" i="226"/>
  <c r="I34" i="226"/>
  <c r="F34" i="226"/>
  <c r="I33" i="226"/>
  <c r="F33" i="226"/>
  <c r="I32" i="226"/>
  <c r="F32" i="226"/>
  <c r="I31" i="226"/>
  <c r="F31" i="226"/>
  <c r="I30" i="226"/>
  <c r="F30" i="226"/>
  <c r="I29" i="226"/>
  <c r="F29" i="226"/>
  <c r="I28" i="226"/>
  <c r="F28" i="226"/>
  <c r="I27" i="226"/>
  <c r="F27" i="226"/>
  <c r="I26" i="226"/>
  <c r="F26" i="226"/>
  <c r="I25" i="226"/>
  <c r="F25" i="226"/>
  <c r="I24" i="226"/>
  <c r="F24" i="226"/>
  <c r="I23" i="226"/>
  <c r="F23" i="226"/>
  <c r="I22" i="226"/>
  <c r="F22" i="226"/>
  <c r="I21" i="226"/>
  <c r="F21" i="226"/>
  <c r="I20" i="226"/>
  <c r="F20" i="226"/>
  <c r="I19" i="226"/>
  <c r="F19" i="226"/>
  <c r="I18" i="226"/>
  <c r="F18" i="226"/>
  <c r="I17" i="226"/>
  <c r="F17" i="226"/>
  <c r="I16" i="226"/>
  <c r="F16" i="226"/>
  <c r="I15" i="226"/>
  <c r="F15" i="226"/>
  <c r="I14" i="226"/>
  <c r="F14" i="226"/>
  <c r="I13" i="226"/>
  <c r="F13" i="226"/>
  <c r="I12" i="226"/>
  <c r="F12" i="226"/>
  <c r="I11" i="226"/>
  <c r="F11" i="226"/>
  <c r="I10" i="226"/>
  <c r="F10" i="226"/>
  <c r="I9" i="226"/>
  <c r="F9" i="226"/>
  <c r="I8" i="226"/>
  <c r="F8" i="226"/>
  <c r="I7" i="226"/>
  <c r="F7" i="226"/>
  <c r="I6" i="226"/>
  <c r="F6" i="226"/>
  <c r="I5" i="226"/>
  <c r="F5" i="226"/>
  <c r="I4" i="226"/>
  <c r="H55" i="228"/>
  <c r="I54" i="228"/>
  <c r="F54" i="228"/>
  <c r="I53" i="228"/>
  <c r="F53" i="228"/>
  <c r="I52" i="228"/>
  <c r="F52" i="228"/>
  <c r="I51" i="228"/>
  <c r="F51" i="228"/>
  <c r="I50" i="228"/>
  <c r="F50" i="228"/>
  <c r="I49" i="228"/>
  <c r="F49" i="228"/>
  <c r="I48" i="228"/>
  <c r="F48" i="228"/>
  <c r="I47" i="228"/>
  <c r="F47" i="228"/>
  <c r="I46" i="228"/>
  <c r="F46" i="228"/>
  <c r="I45" i="228"/>
  <c r="F45" i="228"/>
  <c r="I44" i="228"/>
  <c r="F44" i="228"/>
  <c r="I43" i="228"/>
  <c r="F43" i="228"/>
  <c r="I42" i="228"/>
  <c r="F42" i="228"/>
  <c r="I41" i="228"/>
  <c r="F41" i="228"/>
  <c r="I40" i="228"/>
  <c r="F40" i="228"/>
  <c r="I39" i="228"/>
  <c r="F39" i="228"/>
  <c r="I38" i="228"/>
  <c r="F38" i="228"/>
  <c r="I37" i="228"/>
  <c r="F37" i="228"/>
  <c r="I36" i="228"/>
  <c r="F36" i="228"/>
  <c r="I35" i="228"/>
  <c r="F35" i="228"/>
  <c r="I34" i="228"/>
  <c r="F34" i="228"/>
  <c r="I33" i="228"/>
  <c r="F33" i="228"/>
  <c r="I32" i="228"/>
  <c r="F32" i="228"/>
  <c r="I31" i="228"/>
  <c r="F31" i="228"/>
  <c r="I30" i="228"/>
  <c r="F30" i="228"/>
  <c r="I29" i="228"/>
  <c r="F29" i="228"/>
  <c r="I28" i="228"/>
  <c r="F28" i="228"/>
  <c r="I27" i="228"/>
  <c r="F27" i="228"/>
  <c r="I26" i="228"/>
  <c r="F26" i="228"/>
  <c r="I25" i="228"/>
  <c r="F25" i="228"/>
  <c r="I24" i="228"/>
  <c r="F24" i="228"/>
  <c r="I23" i="228"/>
  <c r="F23" i="228"/>
  <c r="I22" i="228"/>
  <c r="F22" i="228"/>
  <c r="I21" i="228"/>
  <c r="F21" i="228"/>
  <c r="I20" i="228"/>
  <c r="F20" i="228"/>
  <c r="I19" i="228"/>
  <c r="F19" i="228"/>
  <c r="I18" i="228"/>
  <c r="F18" i="228"/>
  <c r="I17" i="228"/>
  <c r="F17" i="228"/>
  <c r="I16" i="228"/>
  <c r="F16" i="228"/>
  <c r="I15" i="228"/>
  <c r="F15" i="228"/>
  <c r="I14" i="228"/>
  <c r="F14" i="228"/>
  <c r="I13" i="228"/>
  <c r="F13" i="228"/>
  <c r="I12" i="228"/>
  <c r="F12" i="228"/>
  <c r="I11" i="228"/>
  <c r="F11" i="228"/>
  <c r="I10" i="228"/>
  <c r="F10" i="228"/>
  <c r="I9" i="228"/>
  <c r="F9" i="228"/>
  <c r="I8" i="228"/>
  <c r="F8" i="228"/>
  <c r="I7" i="228"/>
  <c r="F7" i="228"/>
  <c r="I6" i="228"/>
  <c r="F6" i="228"/>
  <c r="I5" i="228"/>
  <c r="F5" i="228"/>
  <c r="G55" i="228"/>
  <c r="H55" i="230"/>
  <c r="I54" i="230"/>
  <c r="F54" i="230"/>
  <c r="I53" i="230"/>
  <c r="F53" i="230"/>
  <c r="I52" i="230"/>
  <c r="F52" i="230"/>
  <c r="I51" i="230"/>
  <c r="F51" i="230"/>
  <c r="I50" i="230"/>
  <c r="F50" i="230"/>
  <c r="I49" i="230"/>
  <c r="F49" i="230"/>
  <c r="I48" i="230"/>
  <c r="F48" i="230"/>
  <c r="I47" i="230"/>
  <c r="F47" i="230"/>
  <c r="I46" i="230"/>
  <c r="F46" i="230"/>
  <c r="I45" i="230"/>
  <c r="F45" i="230"/>
  <c r="I44" i="230"/>
  <c r="F44" i="230"/>
  <c r="I43" i="230"/>
  <c r="F43" i="230"/>
  <c r="I42" i="230"/>
  <c r="F42" i="230"/>
  <c r="I41" i="230"/>
  <c r="F41" i="230"/>
  <c r="I40" i="230"/>
  <c r="F40" i="230"/>
  <c r="I39" i="230"/>
  <c r="F39" i="230"/>
  <c r="I38" i="230"/>
  <c r="F38" i="230"/>
  <c r="I37" i="230"/>
  <c r="F37" i="230"/>
  <c r="I36" i="230"/>
  <c r="F36" i="230"/>
  <c r="I35" i="230"/>
  <c r="F35" i="230"/>
  <c r="I34" i="230"/>
  <c r="F34" i="230"/>
  <c r="I33" i="230"/>
  <c r="F33" i="230"/>
  <c r="I32" i="230"/>
  <c r="F32" i="230"/>
  <c r="I31" i="230"/>
  <c r="F31" i="230"/>
  <c r="I30" i="230"/>
  <c r="F30" i="230"/>
  <c r="I29" i="230"/>
  <c r="F29" i="230"/>
  <c r="I28" i="230"/>
  <c r="F28" i="230"/>
  <c r="I27" i="230"/>
  <c r="F27" i="230"/>
  <c r="I26" i="230"/>
  <c r="F26" i="230"/>
  <c r="I25" i="230"/>
  <c r="F25" i="230"/>
  <c r="I24" i="230"/>
  <c r="F24" i="230"/>
  <c r="I23" i="230"/>
  <c r="F23" i="230"/>
  <c r="I22" i="230"/>
  <c r="F22" i="230"/>
  <c r="I21" i="230"/>
  <c r="F21" i="230"/>
  <c r="I20" i="230"/>
  <c r="F20" i="230"/>
  <c r="I19" i="230"/>
  <c r="F19" i="230"/>
  <c r="I18" i="230"/>
  <c r="F18" i="230"/>
  <c r="I17" i="230"/>
  <c r="F17" i="230"/>
  <c r="I16" i="230"/>
  <c r="F16" i="230"/>
  <c r="I15" i="230"/>
  <c r="F15" i="230"/>
  <c r="I14" i="230"/>
  <c r="F14" i="230"/>
  <c r="I13" i="230"/>
  <c r="F13" i="230"/>
  <c r="I12" i="230"/>
  <c r="F12" i="230"/>
  <c r="I11" i="230"/>
  <c r="F11" i="230"/>
  <c r="I10" i="230"/>
  <c r="F10" i="230"/>
  <c r="I9" i="230"/>
  <c r="F9" i="230"/>
  <c r="I8" i="230"/>
  <c r="F8" i="230"/>
  <c r="F7" i="230"/>
  <c r="F6" i="230"/>
  <c r="I5" i="230"/>
  <c r="I6" i="230" s="1"/>
  <c r="I7" i="230" s="1"/>
  <c r="F5" i="230"/>
  <c r="I4" i="230"/>
  <c r="H55" i="232"/>
  <c r="I54" i="232"/>
  <c r="F54" i="232"/>
  <c r="I53" i="232"/>
  <c r="F53" i="232"/>
  <c r="I52" i="232"/>
  <c r="F52" i="232"/>
  <c r="I51" i="232"/>
  <c r="F51" i="232"/>
  <c r="I50" i="232"/>
  <c r="F50" i="232"/>
  <c r="I49" i="232"/>
  <c r="F49" i="232"/>
  <c r="I48" i="232"/>
  <c r="F48" i="232"/>
  <c r="I47" i="232"/>
  <c r="F47" i="232"/>
  <c r="I46" i="232"/>
  <c r="F46" i="232"/>
  <c r="I45" i="232"/>
  <c r="F45" i="232"/>
  <c r="I44" i="232"/>
  <c r="F44" i="232"/>
  <c r="I43" i="232"/>
  <c r="F43" i="232"/>
  <c r="I42" i="232"/>
  <c r="F42" i="232"/>
  <c r="I41" i="232"/>
  <c r="F41" i="232"/>
  <c r="I40" i="232"/>
  <c r="F40" i="232"/>
  <c r="I39" i="232"/>
  <c r="F39" i="232"/>
  <c r="I38" i="232"/>
  <c r="F38" i="232"/>
  <c r="I37" i="232"/>
  <c r="F37" i="232"/>
  <c r="I36" i="232"/>
  <c r="F36" i="232"/>
  <c r="I35" i="232"/>
  <c r="F35" i="232"/>
  <c r="I34" i="232"/>
  <c r="F34" i="232"/>
  <c r="I33" i="232"/>
  <c r="F33" i="232"/>
  <c r="I32" i="232"/>
  <c r="F32" i="232"/>
  <c r="I31" i="232"/>
  <c r="F31" i="232"/>
  <c r="I30" i="232"/>
  <c r="F30" i="232"/>
  <c r="I29" i="232"/>
  <c r="F29" i="232"/>
  <c r="I28" i="232"/>
  <c r="F28" i="232"/>
  <c r="I27" i="232"/>
  <c r="F27" i="232"/>
  <c r="I26" i="232"/>
  <c r="F26" i="232"/>
  <c r="I25" i="232"/>
  <c r="F25" i="232"/>
  <c r="I24" i="232"/>
  <c r="F24" i="232"/>
  <c r="I23" i="232"/>
  <c r="F23" i="232"/>
  <c r="I22" i="232"/>
  <c r="F22" i="232"/>
  <c r="I21" i="232"/>
  <c r="F21" i="232"/>
  <c r="I20" i="232"/>
  <c r="F20" i="232"/>
  <c r="I19" i="232"/>
  <c r="F19" i="232"/>
  <c r="I18" i="232"/>
  <c r="F18" i="232"/>
  <c r="I17" i="232"/>
  <c r="F17" i="232"/>
  <c r="I16" i="232"/>
  <c r="F16" i="232"/>
  <c r="I15" i="232"/>
  <c r="F15" i="232"/>
  <c r="I14" i="232"/>
  <c r="F14" i="232"/>
  <c r="I13" i="232"/>
  <c r="F13" i="232"/>
  <c r="I12" i="232"/>
  <c r="F12" i="232"/>
  <c r="I11" i="232"/>
  <c r="F11" i="232"/>
  <c r="I10" i="232"/>
  <c r="F10" i="232"/>
  <c r="I9" i="232"/>
  <c r="F9" i="232"/>
  <c r="I8" i="232"/>
  <c r="F8" i="232"/>
  <c r="I7" i="232"/>
  <c r="F7" i="232"/>
  <c r="I6" i="232"/>
  <c r="F6" i="232"/>
  <c r="I5" i="232"/>
  <c r="F5" i="232"/>
  <c r="G55" i="232"/>
  <c r="G16" i="175"/>
  <c r="F16" i="175"/>
  <c r="H15" i="175"/>
  <c r="H14" i="175"/>
  <c r="H13" i="175"/>
  <c r="H12" i="175"/>
  <c r="H11" i="175"/>
  <c r="H10" i="175"/>
  <c r="H9" i="175"/>
  <c r="H8" i="175"/>
  <c r="H7" i="175"/>
  <c r="H6" i="175"/>
  <c r="H5" i="175"/>
  <c r="H4" i="175"/>
  <c r="G16" i="209"/>
  <c r="F16" i="209"/>
  <c r="H15" i="209"/>
  <c r="H14" i="209"/>
  <c r="H13" i="209"/>
  <c r="H12" i="209"/>
  <c r="H11" i="209"/>
  <c r="H10" i="209"/>
  <c r="H9" i="209"/>
  <c r="H8" i="209"/>
  <c r="H7" i="209"/>
  <c r="H6" i="209"/>
  <c r="H5" i="209"/>
  <c r="H4" i="209"/>
  <c r="G16" i="212"/>
  <c r="F16" i="212"/>
  <c r="H15" i="212"/>
  <c r="H14" i="212"/>
  <c r="H13" i="212"/>
  <c r="H12" i="212"/>
  <c r="H11" i="212"/>
  <c r="H10" i="212"/>
  <c r="H9" i="212"/>
  <c r="H8" i="212"/>
  <c r="H7" i="212"/>
  <c r="H6" i="212"/>
  <c r="H5" i="212"/>
  <c r="H4" i="212"/>
  <c r="G16" i="214"/>
  <c r="F16" i="214"/>
  <c r="H15" i="214"/>
  <c r="H14" i="214"/>
  <c r="H13" i="214"/>
  <c r="H12" i="214"/>
  <c r="H11" i="214"/>
  <c r="H10" i="214"/>
  <c r="H9" i="214"/>
  <c r="H8" i="214"/>
  <c r="H7" i="214"/>
  <c r="H6" i="214"/>
  <c r="H5" i="214"/>
  <c r="H4" i="214"/>
  <c r="G16" i="215"/>
  <c r="F16" i="215"/>
  <c r="H15" i="215"/>
  <c r="H14" i="215"/>
  <c r="H13" i="215"/>
  <c r="H12" i="215"/>
  <c r="H11" i="215"/>
  <c r="H10" i="215"/>
  <c r="H9" i="215"/>
  <c r="H8" i="215"/>
  <c r="H7" i="215"/>
  <c r="H6" i="215"/>
  <c r="H5" i="215"/>
  <c r="H4" i="215"/>
  <c r="G16" i="217"/>
  <c r="F16" i="217"/>
  <c r="H15" i="217"/>
  <c r="H14" i="217"/>
  <c r="H13" i="217"/>
  <c r="H12" i="217"/>
  <c r="H11" i="217"/>
  <c r="H10" i="217"/>
  <c r="H9" i="217"/>
  <c r="H8" i="217"/>
  <c r="H7" i="217"/>
  <c r="H6" i="217"/>
  <c r="H5" i="217"/>
  <c r="H4" i="217"/>
  <c r="G16" i="219"/>
  <c r="F16" i="219"/>
  <c r="H15" i="219"/>
  <c r="H14" i="219"/>
  <c r="H13" i="219"/>
  <c r="H12" i="219"/>
  <c r="H11" i="219"/>
  <c r="H10" i="219"/>
  <c r="H9" i="219"/>
  <c r="H8" i="219"/>
  <c r="H7" i="219"/>
  <c r="H6" i="219"/>
  <c r="H5" i="219"/>
  <c r="H4" i="219"/>
  <c r="G16" i="221"/>
  <c r="F16" i="221"/>
  <c r="H15" i="221"/>
  <c r="H14" i="221"/>
  <c r="H13" i="221"/>
  <c r="H12" i="221"/>
  <c r="H11" i="221"/>
  <c r="H10" i="221"/>
  <c r="H9" i="221"/>
  <c r="H8" i="221"/>
  <c r="H7" i="221"/>
  <c r="H6" i="221"/>
  <c r="H5" i="221"/>
  <c r="H4" i="221"/>
  <c r="G16" i="223"/>
  <c r="F16" i="223"/>
  <c r="H15" i="223"/>
  <c r="H14" i="223"/>
  <c r="H13" i="223"/>
  <c r="H12" i="223"/>
  <c r="H11" i="223"/>
  <c r="H10" i="223"/>
  <c r="H9" i="223"/>
  <c r="H8" i="223"/>
  <c r="H7" i="223"/>
  <c r="H6" i="223"/>
  <c r="H5" i="223"/>
  <c r="H4" i="223"/>
  <c r="G16" i="225"/>
  <c r="F16" i="225"/>
  <c r="H15" i="225"/>
  <c r="H14" i="225"/>
  <c r="H13" i="225"/>
  <c r="H12" i="225"/>
  <c r="H11" i="225"/>
  <c r="H10" i="225"/>
  <c r="H9" i="225"/>
  <c r="H8" i="225"/>
  <c r="H7" i="225"/>
  <c r="H6" i="225"/>
  <c r="H5" i="225"/>
  <c r="H4" i="225"/>
  <c r="G16" i="227"/>
  <c r="F16" i="227"/>
  <c r="H15" i="227"/>
  <c r="H14" i="227"/>
  <c r="H13" i="227"/>
  <c r="H12" i="227"/>
  <c r="H11" i="227"/>
  <c r="H10" i="227"/>
  <c r="H9" i="227"/>
  <c r="H8" i="227"/>
  <c r="H7" i="227"/>
  <c r="H6" i="227"/>
  <c r="H5" i="227"/>
  <c r="H4" i="227"/>
  <c r="G16" i="229"/>
  <c r="F16" i="229"/>
  <c r="H15" i="229"/>
  <c r="H14" i="229"/>
  <c r="H13" i="229"/>
  <c r="H12" i="229"/>
  <c r="H11" i="229"/>
  <c r="H10" i="229"/>
  <c r="H9" i="229"/>
  <c r="H8" i="229"/>
  <c r="H7" i="229"/>
  <c r="H6" i="229"/>
  <c r="H5" i="229"/>
  <c r="H4" i="229"/>
  <c r="G16" i="231"/>
  <c r="F16" i="231"/>
  <c r="H15" i="231"/>
  <c r="H14" i="231"/>
  <c r="H13" i="231"/>
  <c r="H12" i="231"/>
  <c r="H11" i="231"/>
  <c r="H10" i="231"/>
  <c r="H9" i="231"/>
  <c r="H8" i="231"/>
  <c r="H7" i="231"/>
  <c r="H6" i="231"/>
  <c r="H5" i="231"/>
  <c r="H4" i="231"/>
  <c r="F5" i="115"/>
  <c r="F6" i="115" s="1"/>
  <c r="F7" i="115" s="1"/>
  <c r="F8" i="115" s="1"/>
  <c r="F9" i="115" s="1"/>
  <c r="F10" i="115" s="1"/>
  <c r="F11" i="115" s="1"/>
  <c r="F12" i="115" s="1"/>
  <c r="F13" i="115" s="1"/>
  <c r="F14" i="115" s="1"/>
  <c r="F15" i="115" s="1"/>
  <c r="F16" i="115" s="1"/>
  <c r="F17" i="115" s="1"/>
  <c r="F18" i="115" s="1"/>
  <c r="F19" i="115" s="1"/>
  <c r="F20" i="115" s="1"/>
  <c r="F21" i="115" s="1"/>
  <c r="F22" i="115" s="1"/>
  <c r="F23" i="115" s="1"/>
  <c r="F24" i="115" s="1"/>
  <c r="F25" i="115" s="1"/>
  <c r="F26" i="115" s="1"/>
  <c r="F27" i="115" s="1"/>
  <c r="F28" i="115" s="1"/>
  <c r="F29" i="115" s="1"/>
  <c r="F30" i="115" s="1"/>
  <c r="F31" i="115" s="1"/>
  <c r="F32" i="115" s="1"/>
  <c r="F33" i="115" s="1"/>
  <c r="F34" i="115" s="1"/>
  <c r="F35" i="115" s="1"/>
  <c r="F36" i="115" s="1"/>
  <c r="F37" i="115" s="1"/>
  <c r="F38" i="115" s="1"/>
  <c r="F39" i="115" s="1"/>
  <c r="F40" i="115" s="1"/>
  <c r="F41" i="115" s="1"/>
  <c r="F42" i="115" s="1"/>
  <c r="F43" i="115" s="1"/>
  <c r="F44" i="115" s="1"/>
  <c r="F45" i="115" s="1"/>
  <c r="F46" i="115" s="1"/>
  <c r="F47" i="115" s="1"/>
  <c r="F48" i="115" s="1"/>
  <c r="F49" i="115" s="1"/>
  <c r="F50" i="115" s="1"/>
  <c r="F51" i="115" s="1"/>
  <c r="F52" i="115" s="1"/>
  <c r="F53" i="115" s="1"/>
  <c r="F54" i="115" s="1"/>
  <c r="F4" i="115"/>
  <c r="F3" i="115"/>
  <c r="G55" i="226" l="1"/>
  <c r="I4" i="211"/>
  <c r="G55" i="230"/>
  <c r="I4" i="224"/>
  <c r="I4" i="216"/>
  <c r="I4" i="213"/>
  <c r="I4" i="222"/>
  <c r="I4" i="220"/>
  <c r="I4" i="218"/>
  <c r="I4" i="228"/>
  <c r="I4" i="232"/>
  <c r="I4" i="208"/>
  <c r="E230" i="117"/>
  <c r="G231" i="117" s="1"/>
  <c r="C703" i="117" s="1"/>
  <c r="H16" i="223"/>
  <c r="H16" i="175"/>
  <c r="H16" i="209"/>
  <c r="H16" i="212"/>
  <c r="H16" i="214"/>
  <c r="H16" i="215"/>
  <c r="H16" i="219"/>
  <c r="H16" i="217"/>
  <c r="H16" i="221"/>
  <c r="H16" i="225"/>
  <c r="H16" i="227"/>
  <c r="F117" i="203"/>
  <c r="F118" i="203" s="1"/>
  <c r="F119" i="203" s="1"/>
  <c r="F120" i="203" s="1"/>
  <c r="F121" i="203" s="1"/>
  <c r="F122" i="203" s="1"/>
  <c r="F123" i="203" s="1"/>
  <c r="F124" i="203" s="1"/>
  <c r="F125" i="203" s="1"/>
  <c r="F126" i="203" s="1"/>
  <c r="F127" i="203" s="1"/>
  <c r="F128" i="203" s="1"/>
  <c r="F129" i="203" s="1"/>
  <c r="F130" i="203" s="1"/>
  <c r="F131" i="203" s="1"/>
  <c r="F132" i="203" s="1"/>
  <c r="F133" i="203" s="1"/>
  <c r="F134" i="203" s="1"/>
  <c r="F135" i="203" s="1"/>
  <c r="F136" i="203" s="1"/>
  <c r="F137" i="203" s="1"/>
  <c r="F138" i="203" s="1"/>
  <c r="F139" i="203" s="1"/>
  <c r="F140" i="203" s="1"/>
  <c r="F141" i="203" s="1"/>
  <c r="F142" i="203" s="1"/>
  <c r="F143" i="203" s="1"/>
  <c r="F144" i="203" s="1"/>
  <c r="F145" i="203" s="1"/>
  <c r="F146" i="203" s="1"/>
  <c r="F147" i="203" s="1"/>
  <c r="F148" i="203" s="1"/>
  <c r="F149" i="203" s="1"/>
  <c r="F150" i="203" s="1"/>
  <c r="F151" i="203" s="1"/>
  <c r="F152" i="203" s="1"/>
  <c r="F153" i="203" s="1"/>
  <c r="F154" i="203" s="1"/>
  <c r="F155" i="203" s="1"/>
  <c r="F156" i="203" s="1"/>
  <c r="F157" i="203" s="1"/>
  <c r="F158" i="203" s="1"/>
  <c r="F159" i="203" s="1"/>
  <c r="F160" i="203" s="1"/>
  <c r="F161" i="203" s="1"/>
  <c r="F162" i="203" s="1"/>
  <c r="F163" i="203" s="1"/>
  <c r="F164" i="203" s="1"/>
  <c r="F165" i="203" s="1"/>
  <c r="F166" i="203" s="1"/>
  <c r="H16" i="229"/>
  <c r="H16" i="231"/>
  <c r="G694" i="117"/>
  <c r="E694" i="117"/>
  <c r="E636" i="117"/>
  <c r="G636" i="117"/>
  <c r="G637" i="117" s="1"/>
  <c r="C710" i="117" s="1"/>
  <c r="E578" i="117"/>
  <c r="G579" i="117" s="1"/>
  <c r="C709" i="117" s="1"/>
  <c r="E520" i="117"/>
  <c r="G520" i="117"/>
  <c r="E462" i="117"/>
  <c r="G463" i="117" s="1"/>
  <c r="C707" i="117" s="1"/>
  <c r="E404" i="117"/>
  <c r="G404" i="117"/>
  <c r="G346" i="117"/>
  <c r="E346" i="117"/>
  <c r="G288" i="117"/>
  <c r="G289" i="117" s="1"/>
  <c r="C704" i="117" s="1"/>
  <c r="G172" i="117"/>
  <c r="E172" i="117"/>
  <c r="G173" i="117" s="1"/>
  <c r="C702" i="117" s="1"/>
  <c r="F61" i="204"/>
  <c r="F62" i="204" s="1"/>
  <c r="F63" i="204" s="1"/>
  <c r="F64" i="204" s="1"/>
  <c r="F65" i="204" s="1"/>
  <c r="F66" i="204" s="1"/>
  <c r="F67" i="204" s="1"/>
  <c r="F68" i="204" s="1"/>
  <c r="F69" i="204" s="1"/>
  <c r="F70" i="204" s="1"/>
  <c r="F71" i="204" s="1"/>
  <c r="F72" i="204" s="1"/>
  <c r="F73" i="204" s="1"/>
  <c r="F74" i="204" s="1"/>
  <c r="F75" i="204" s="1"/>
  <c r="F76" i="204" s="1"/>
  <c r="F77" i="204" s="1"/>
  <c r="F78" i="204" s="1"/>
  <c r="F79" i="204" s="1"/>
  <c r="F80" i="204" s="1"/>
  <c r="F81" i="204" s="1"/>
  <c r="F82" i="204" s="1"/>
  <c r="F83" i="204" s="1"/>
  <c r="F84" i="204" s="1"/>
  <c r="F85" i="204" s="1"/>
  <c r="F86" i="204" s="1"/>
  <c r="F87" i="204" s="1"/>
  <c r="F88" i="204" s="1"/>
  <c r="F89" i="204" s="1"/>
  <c r="F90" i="204" s="1"/>
  <c r="F91" i="204" s="1"/>
  <c r="F92" i="204" s="1"/>
  <c r="F93" i="204" s="1"/>
  <c r="F94" i="204" s="1"/>
  <c r="F95" i="204" s="1"/>
  <c r="F96" i="204" s="1"/>
  <c r="F97" i="204" s="1"/>
  <c r="F98" i="204" s="1"/>
  <c r="F99" i="204" s="1"/>
  <c r="F100" i="204" s="1"/>
  <c r="F101" i="204" s="1"/>
  <c r="F102" i="204" s="1"/>
  <c r="F103" i="204" s="1"/>
  <c r="F104" i="204" s="1"/>
  <c r="F105" i="204" s="1"/>
  <c r="F106" i="204" s="1"/>
  <c r="F107" i="204" s="1"/>
  <c r="F108" i="204" s="1"/>
  <c r="F109" i="204" s="1"/>
  <c r="F110" i="204" s="1"/>
  <c r="D173" i="203"/>
  <c r="D225" i="203" s="1"/>
  <c r="F225" i="203" s="1"/>
  <c r="I4" i="189"/>
  <c r="G521" i="117" l="1"/>
  <c r="C708" i="117" s="1"/>
  <c r="D61" i="115"/>
  <c r="D113" i="115" s="1"/>
  <c r="F113" i="115" s="1"/>
  <c r="G695" i="117"/>
  <c r="C711" i="117" s="1"/>
  <c r="G405" i="117"/>
  <c r="C706" i="117" s="1"/>
  <c r="G347" i="117"/>
  <c r="C705" i="117" s="1"/>
  <c r="D117" i="204"/>
  <c r="D169" i="204" s="1"/>
  <c r="F169" i="204" s="1"/>
  <c r="F173" i="203"/>
  <c r="F174" i="203" s="1"/>
  <c r="F175" i="203" s="1"/>
  <c r="F176" i="203" s="1"/>
  <c r="F177" i="203" s="1"/>
  <c r="F178" i="203" s="1"/>
  <c r="F179" i="203" s="1"/>
  <c r="F180" i="203" s="1"/>
  <c r="F181" i="203" s="1"/>
  <c r="F182" i="203" s="1"/>
  <c r="F183" i="203" s="1"/>
  <c r="F184" i="203" s="1"/>
  <c r="F185" i="203" s="1"/>
  <c r="F186" i="203" s="1"/>
  <c r="F187" i="203" s="1"/>
  <c r="F188" i="203" s="1"/>
  <c r="F189" i="203" s="1"/>
  <c r="F190" i="203" s="1"/>
  <c r="F191" i="203" s="1"/>
  <c r="F192" i="203" s="1"/>
  <c r="F193" i="203" s="1"/>
  <c r="F194" i="203" s="1"/>
  <c r="F195" i="203" s="1"/>
  <c r="F196" i="203" s="1"/>
  <c r="F197" i="203" s="1"/>
  <c r="F198" i="203" s="1"/>
  <c r="F199" i="203" s="1"/>
  <c r="F200" i="203" s="1"/>
  <c r="F201" i="203" s="1"/>
  <c r="F202" i="203" s="1"/>
  <c r="F203" i="203" s="1"/>
  <c r="F204" i="203" s="1"/>
  <c r="F205" i="203" s="1"/>
  <c r="F206" i="203" s="1"/>
  <c r="F207" i="203" s="1"/>
  <c r="F208" i="203" s="1"/>
  <c r="F209" i="203" s="1"/>
  <c r="F210" i="203" s="1"/>
  <c r="F211" i="203" s="1"/>
  <c r="F212" i="203" s="1"/>
  <c r="F213" i="203" s="1"/>
  <c r="F214" i="203" s="1"/>
  <c r="F215" i="203" s="1"/>
  <c r="F216" i="203" s="1"/>
  <c r="F217" i="203" s="1"/>
  <c r="F218" i="203" s="1"/>
  <c r="F219" i="203" s="1"/>
  <c r="F220" i="203" s="1"/>
  <c r="F221" i="203" s="1"/>
  <c r="F222" i="203" s="1"/>
  <c r="H5" i="191"/>
  <c r="H4" i="191"/>
  <c r="G56" i="190"/>
  <c r="F56" i="190"/>
  <c r="H5" i="190"/>
  <c r="H4" i="190"/>
  <c r="H7" i="190"/>
  <c r="H6" i="190"/>
  <c r="F61" i="115" l="1"/>
  <c r="F62" i="115" s="1"/>
  <c r="F63" i="115" s="1"/>
  <c r="F64" i="115" s="1"/>
  <c r="F65" i="115" s="1"/>
  <c r="F66" i="115" s="1"/>
  <c r="F67" i="115" s="1"/>
  <c r="F68" i="115" s="1"/>
  <c r="F69" i="115" s="1"/>
  <c r="F70" i="115" s="1"/>
  <c r="F71" i="115" s="1"/>
  <c r="F72" i="115" s="1"/>
  <c r="F73" i="115" s="1"/>
  <c r="F74" i="115" s="1"/>
  <c r="F75" i="115" s="1"/>
  <c r="F76" i="115" s="1"/>
  <c r="F77" i="115" s="1"/>
  <c r="F78" i="115" s="1"/>
  <c r="F79" i="115" s="1"/>
  <c r="F80" i="115" s="1"/>
  <c r="F81" i="115" s="1"/>
  <c r="F82" i="115" s="1"/>
  <c r="F83" i="115" s="1"/>
  <c r="F84" i="115" s="1"/>
  <c r="F85" i="115" s="1"/>
  <c r="F86" i="115" s="1"/>
  <c r="F87" i="115" s="1"/>
  <c r="F88" i="115" s="1"/>
  <c r="F89" i="115" s="1"/>
  <c r="F90" i="115" s="1"/>
  <c r="F91" i="115" s="1"/>
  <c r="F92" i="115" s="1"/>
  <c r="F93" i="115" s="1"/>
  <c r="F94" i="115" s="1"/>
  <c r="F95" i="115" s="1"/>
  <c r="F96" i="115" s="1"/>
  <c r="F97" i="115" s="1"/>
  <c r="F98" i="115" s="1"/>
  <c r="F99" i="115" s="1"/>
  <c r="F100" i="115" s="1"/>
  <c r="F101" i="115" s="1"/>
  <c r="F102" i="115" s="1"/>
  <c r="F103" i="115" s="1"/>
  <c r="F104" i="115" s="1"/>
  <c r="F105" i="115" s="1"/>
  <c r="F106" i="115" s="1"/>
  <c r="F107" i="115" s="1"/>
  <c r="F108" i="115" s="1"/>
  <c r="F109" i="115" s="1"/>
  <c r="F110" i="115" s="1"/>
  <c r="F117" i="204"/>
  <c r="F118" i="204" s="1"/>
  <c r="F119" i="204" s="1"/>
  <c r="F120" i="204" s="1"/>
  <c r="F121" i="204" s="1"/>
  <c r="F122" i="204" s="1"/>
  <c r="F123" i="204" s="1"/>
  <c r="F124" i="204" s="1"/>
  <c r="F125" i="204" s="1"/>
  <c r="F126" i="204" s="1"/>
  <c r="F127" i="204" s="1"/>
  <c r="F128" i="204" s="1"/>
  <c r="F129" i="204" s="1"/>
  <c r="F130" i="204" s="1"/>
  <c r="F131" i="204" s="1"/>
  <c r="F132" i="204" s="1"/>
  <c r="F133" i="204" s="1"/>
  <c r="F134" i="204" s="1"/>
  <c r="F135" i="204" s="1"/>
  <c r="F136" i="204" s="1"/>
  <c r="F137" i="204" s="1"/>
  <c r="F138" i="204" s="1"/>
  <c r="F139" i="204" s="1"/>
  <c r="F140" i="204" s="1"/>
  <c r="F141" i="204" s="1"/>
  <c r="F142" i="204" s="1"/>
  <c r="F143" i="204" s="1"/>
  <c r="F144" i="204" s="1"/>
  <c r="F145" i="204" s="1"/>
  <c r="F146" i="204" s="1"/>
  <c r="F147" i="204" s="1"/>
  <c r="F148" i="204" s="1"/>
  <c r="F149" i="204" s="1"/>
  <c r="F150" i="204" s="1"/>
  <c r="F151" i="204" s="1"/>
  <c r="F152" i="204" s="1"/>
  <c r="F153" i="204" s="1"/>
  <c r="F154" i="204" s="1"/>
  <c r="F155" i="204" s="1"/>
  <c r="F156" i="204" s="1"/>
  <c r="F157" i="204" s="1"/>
  <c r="F158" i="204" s="1"/>
  <c r="F159" i="204" s="1"/>
  <c r="F160" i="204" s="1"/>
  <c r="F161" i="204" s="1"/>
  <c r="F162" i="204" s="1"/>
  <c r="F163" i="204" s="1"/>
  <c r="F164" i="204" s="1"/>
  <c r="F165" i="204" s="1"/>
  <c r="F166" i="204" s="1"/>
  <c r="D229" i="203"/>
  <c r="D281" i="203" s="1"/>
  <c r="F281" i="203" s="1"/>
  <c r="D117" i="115" l="1"/>
  <c r="D169" i="115" s="1"/>
  <c r="F169" i="115" s="1"/>
  <c r="D173" i="204"/>
  <c r="D225" i="204" s="1"/>
  <c r="F225" i="204" s="1"/>
  <c r="F229" i="203"/>
  <c r="F230" i="203" s="1"/>
  <c r="F231" i="203" s="1"/>
  <c r="F232" i="203" s="1"/>
  <c r="F233" i="203" s="1"/>
  <c r="F234" i="203" s="1"/>
  <c r="F235" i="203" s="1"/>
  <c r="F236" i="203" s="1"/>
  <c r="F237" i="203" s="1"/>
  <c r="F238" i="203" s="1"/>
  <c r="F239" i="203" s="1"/>
  <c r="F240" i="203" s="1"/>
  <c r="F241" i="203" s="1"/>
  <c r="F242" i="203" s="1"/>
  <c r="F243" i="203" s="1"/>
  <c r="F244" i="203" s="1"/>
  <c r="F245" i="203" s="1"/>
  <c r="F246" i="203" s="1"/>
  <c r="F247" i="203" s="1"/>
  <c r="F248" i="203" s="1"/>
  <c r="F249" i="203" s="1"/>
  <c r="F250" i="203" s="1"/>
  <c r="F251" i="203" s="1"/>
  <c r="F252" i="203" s="1"/>
  <c r="F253" i="203" s="1"/>
  <c r="F254" i="203" s="1"/>
  <c r="F255" i="203" s="1"/>
  <c r="F256" i="203" s="1"/>
  <c r="F257" i="203" s="1"/>
  <c r="F258" i="203" s="1"/>
  <c r="F259" i="203" s="1"/>
  <c r="F260" i="203" s="1"/>
  <c r="F261" i="203" s="1"/>
  <c r="F262" i="203" s="1"/>
  <c r="F263" i="203" s="1"/>
  <c r="F264" i="203" s="1"/>
  <c r="F265" i="203" s="1"/>
  <c r="F266" i="203" s="1"/>
  <c r="F267" i="203" s="1"/>
  <c r="F268" i="203" s="1"/>
  <c r="F269" i="203" s="1"/>
  <c r="F270" i="203" s="1"/>
  <c r="F271" i="203" s="1"/>
  <c r="F272" i="203" s="1"/>
  <c r="F273" i="203" s="1"/>
  <c r="F274" i="203" s="1"/>
  <c r="F275" i="203" s="1"/>
  <c r="F276" i="203" s="1"/>
  <c r="F277" i="203" s="1"/>
  <c r="F278" i="203" s="1"/>
  <c r="E55" i="132"/>
  <c r="D55" i="132"/>
  <c r="D56" i="132" l="1"/>
  <c r="F117" i="115"/>
  <c r="F118" i="115" s="1"/>
  <c r="F119" i="115" s="1"/>
  <c r="F120" i="115" s="1"/>
  <c r="F121" i="115" s="1"/>
  <c r="F122" i="115" s="1"/>
  <c r="F123" i="115" s="1"/>
  <c r="F124" i="115" s="1"/>
  <c r="F125" i="115" s="1"/>
  <c r="F126" i="115" s="1"/>
  <c r="F127" i="115" s="1"/>
  <c r="F128" i="115" s="1"/>
  <c r="F129" i="115" s="1"/>
  <c r="F130" i="115" s="1"/>
  <c r="F131" i="115" s="1"/>
  <c r="F132" i="115" s="1"/>
  <c r="F133" i="115" s="1"/>
  <c r="F134" i="115" s="1"/>
  <c r="F135" i="115" s="1"/>
  <c r="F136" i="115" s="1"/>
  <c r="F137" i="115" s="1"/>
  <c r="F138" i="115" s="1"/>
  <c r="F139" i="115" s="1"/>
  <c r="F140" i="115" s="1"/>
  <c r="F141" i="115" s="1"/>
  <c r="F142" i="115" s="1"/>
  <c r="F143" i="115" s="1"/>
  <c r="F144" i="115" s="1"/>
  <c r="F145" i="115" s="1"/>
  <c r="F146" i="115" s="1"/>
  <c r="F147" i="115" s="1"/>
  <c r="F148" i="115" s="1"/>
  <c r="F149" i="115" s="1"/>
  <c r="F150" i="115" s="1"/>
  <c r="F151" i="115" s="1"/>
  <c r="F152" i="115" s="1"/>
  <c r="F153" i="115" s="1"/>
  <c r="F154" i="115" s="1"/>
  <c r="F155" i="115" s="1"/>
  <c r="F156" i="115" s="1"/>
  <c r="F157" i="115" s="1"/>
  <c r="F158" i="115" s="1"/>
  <c r="F159" i="115" s="1"/>
  <c r="F160" i="115" s="1"/>
  <c r="F161" i="115" s="1"/>
  <c r="F162" i="115" s="1"/>
  <c r="F163" i="115" s="1"/>
  <c r="F164" i="115" s="1"/>
  <c r="F165" i="115" s="1"/>
  <c r="F166" i="115" s="1"/>
  <c r="F173" i="204"/>
  <c r="F174" i="204" s="1"/>
  <c r="F175" i="204" s="1"/>
  <c r="F176" i="204" s="1"/>
  <c r="F177" i="204" s="1"/>
  <c r="F178" i="204" s="1"/>
  <c r="F179" i="204" s="1"/>
  <c r="F180" i="204" s="1"/>
  <c r="F181" i="204" s="1"/>
  <c r="F182" i="204" s="1"/>
  <c r="F183" i="204" s="1"/>
  <c r="F184" i="204" s="1"/>
  <c r="F185" i="204" s="1"/>
  <c r="F186" i="204" s="1"/>
  <c r="F187" i="204" s="1"/>
  <c r="F188" i="204" s="1"/>
  <c r="F189" i="204" s="1"/>
  <c r="F190" i="204" s="1"/>
  <c r="F191" i="204" s="1"/>
  <c r="F192" i="204" s="1"/>
  <c r="F193" i="204" s="1"/>
  <c r="F194" i="204" s="1"/>
  <c r="F195" i="204" s="1"/>
  <c r="F196" i="204" s="1"/>
  <c r="F197" i="204" s="1"/>
  <c r="F198" i="204" s="1"/>
  <c r="F199" i="204" s="1"/>
  <c r="F200" i="204" s="1"/>
  <c r="F201" i="204" s="1"/>
  <c r="F202" i="204" s="1"/>
  <c r="F203" i="204" s="1"/>
  <c r="F204" i="204" s="1"/>
  <c r="F205" i="204" s="1"/>
  <c r="F206" i="204" s="1"/>
  <c r="F207" i="204" s="1"/>
  <c r="F208" i="204" s="1"/>
  <c r="F209" i="204" s="1"/>
  <c r="F210" i="204" s="1"/>
  <c r="F211" i="204" s="1"/>
  <c r="F212" i="204" s="1"/>
  <c r="F213" i="204" s="1"/>
  <c r="F214" i="204" s="1"/>
  <c r="F215" i="204" s="1"/>
  <c r="F216" i="204" s="1"/>
  <c r="F217" i="204" s="1"/>
  <c r="F218" i="204" s="1"/>
  <c r="F219" i="204" s="1"/>
  <c r="F220" i="204" s="1"/>
  <c r="F221" i="204" s="1"/>
  <c r="F222" i="204" s="1"/>
  <c r="D285" i="203"/>
  <c r="D337" i="203" s="1"/>
  <c r="F337" i="203" s="1"/>
  <c r="I4" i="234"/>
  <c r="D3" i="236"/>
  <c r="F3" i="236" s="1"/>
  <c r="D3" i="69"/>
  <c r="F3" i="69" s="1"/>
  <c r="D3" i="241"/>
  <c r="F3" i="241" s="1"/>
  <c r="D3" i="205"/>
  <c r="F3" i="205" l="1"/>
  <c r="D57" i="205"/>
  <c r="D675" i="205"/>
  <c r="D173" i="115"/>
  <c r="D225" i="115" s="1"/>
  <c r="F225" i="115" s="1"/>
  <c r="D229" i="204"/>
  <c r="D281" i="204" s="1"/>
  <c r="F281" i="204" s="1"/>
  <c r="F285" i="203"/>
  <c r="F286" i="203" s="1"/>
  <c r="F287" i="203" s="1"/>
  <c r="F288" i="203" s="1"/>
  <c r="F289" i="203" s="1"/>
  <c r="F290" i="203" s="1"/>
  <c r="F291" i="203" s="1"/>
  <c r="F292" i="203" s="1"/>
  <c r="F293" i="203" s="1"/>
  <c r="F294" i="203" s="1"/>
  <c r="F295" i="203" s="1"/>
  <c r="F296" i="203" s="1"/>
  <c r="F297" i="203" s="1"/>
  <c r="F298" i="203" s="1"/>
  <c r="F299" i="203" s="1"/>
  <c r="F300" i="203" s="1"/>
  <c r="F301" i="203" s="1"/>
  <c r="F302" i="203" s="1"/>
  <c r="F303" i="203" s="1"/>
  <c r="F304" i="203" s="1"/>
  <c r="F305" i="203" s="1"/>
  <c r="F306" i="203" s="1"/>
  <c r="F307" i="203" s="1"/>
  <c r="F308" i="203" s="1"/>
  <c r="F309" i="203" s="1"/>
  <c r="F310" i="203" s="1"/>
  <c r="F311" i="203" s="1"/>
  <c r="F312" i="203" s="1"/>
  <c r="F313" i="203" s="1"/>
  <c r="F314" i="203" s="1"/>
  <c r="F315" i="203" s="1"/>
  <c r="F316" i="203" s="1"/>
  <c r="F317" i="203" s="1"/>
  <c r="F318" i="203" s="1"/>
  <c r="F319" i="203" s="1"/>
  <c r="F320" i="203" s="1"/>
  <c r="F321" i="203" s="1"/>
  <c r="F322" i="203" s="1"/>
  <c r="F323" i="203" s="1"/>
  <c r="F324" i="203" s="1"/>
  <c r="F325" i="203" s="1"/>
  <c r="F326" i="203" s="1"/>
  <c r="F327" i="203" s="1"/>
  <c r="F328" i="203" s="1"/>
  <c r="F329" i="203" s="1"/>
  <c r="F330" i="203" s="1"/>
  <c r="F331" i="203" s="1"/>
  <c r="F332" i="203" s="1"/>
  <c r="F333" i="203" s="1"/>
  <c r="F334" i="203" s="1"/>
  <c r="D6" i="241"/>
  <c r="D55" i="241" s="1"/>
  <c r="E6" i="241"/>
  <c r="E55" i="241" s="1"/>
  <c r="E57" i="241" s="1"/>
  <c r="C17" i="145"/>
  <c r="D57" i="241" l="1"/>
  <c r="F57" i="241" s="1"/>
  <c r="F55" i="241"/>
  <c r="F173" i="115"/>
  <c r="F174" i="115" s="1"/>
  <c r="F175" i="115" s="1"/>
  <c r="F176" i="115" s="1"/>
  <c r="F177" i="115" s="1"/>
  <c r="F178" i="115" s="1"/>
  <c r="F179" i="115" s="1"/>
  <c r="F180" i="115" s="1"/>
  <c r="F181" i="115" s="1"/>
  <c r="F182" i="115" s="1"/>
  <c r="F183" i="115" s="1"/>
  <c r="F184" i="115" s="1"/>
  <c r="F185" i="115" s="1"/>
  <c r="F186" i="115" s="1"/>
  <c r="F187" i="115" s="1"/>
  <c r="F188" i="115" s="1"/>
  <c r="F189" i="115" s="1"/>
  <c r="F190" i="115" s="1"/>
  <c r="F191" i="115" s="1"/>
  <c r="F192" i="115" s="1"/>
  <c r="F193" i="115" s="1"/>
  <c r="F194" i="115" s="1"/>
  <c r="F195" i="115" s="1"/>
  <c r="F196" i="115" s="1"/>
  <c r="F197" i="115" s="1"/>
  <c r="F198" i="115" s="1"/>
  <c r="F199" i="115" s="1"/>
  <c r="F200" i="115" s="1"/>
  <c r="F201" i="115" s="1"/>
  <c r="F202" i="115" s="1"/>
  <c r="F203" i="115" s="1"/>
  <c r="F204" i="115" s="1"/>
  <c r="F205" i="115" s="1"/>
  <c r="F206" i="115" s="1"/>
  <c r="F207" i="115" s="1"/>
  <c r="F208" i="115" s="1"/>
  <c r="F209" i="115" s="1"/>
  <c r="F210" i="115" s="1"/>
  <c r="F211" i="115" s="1"/>
  <c r="F212" i="115" s="1"/>
  <c r="F213" i="115" s="1"/>
  <c r="F214" i="115" s="1"/>
  <c r="F215" i="115" s="1"/>
  <c r="F216" i="115" s="1"/>
  <c r="F217" i="115" s="1"/>
  <c r="F218" i="115" s="1"/>
  <c r="F219" i="115" s="1"/>
  <c r="F220" i="115" s="1"/>
  <c r="F221" i="115" s="1"/>
  <c r="F222" i="115" s="1"/>
  <c r="F229" i="204"/>
  <c r="F230" i="204" s="1"/>
  <c r="F231" i="204" s="1"/>
  <c r="F232" i="204" s="1"/>
  <c r="F233" i="204" s="1"/>
  <c r="F234" i="204" s="1"/>
  <c r="F235" i="204" s="1"/>
  <c r="F236" i="204" s="1"/>
  <c r="F237" i="204" s="1"/>
  <c r="F238" i="204" s="1"/>
  <c r="F239" i="204" s="1"/>
  <c r="F240" i="204" s="1"/>
  <c r="F241" i="204" s="1"/>
  <c r="F242" i="204" s="1"/>
  <c r="F243" i="204" s="1"/>
  <c r="F244" i="204" s="1"/>
  <c r="F245" i="204" s="1"/>
  <c r="F246" i="204" s="1"/>
  <c r="F247" i="204" s="1"/>
  <c r="F248" i="204" s="1"/>
  <c r="F249" i="204" s="1"/>
  <c r="F250" i="204" s="1"/>
  <c r="F251" i="204" s="1"/>
  <c r="F252" i="204" s="1"/>
  <c r="F253" i="204" s="1"/>
  <c r="F254" i="204" s="1"/>
  <c r="F255" i="204" s="1"/>
  <c r="F256" i="204" s="1"/>
  <c r="F257" i="204" s="1"/>
  <c r="F258" i="204" s="1"/>
  <c r="F259" i="204" s="1"/>
  <c r="F260" i="204" s="1"/>
  <c r="F261" i="204" s="1"/>
  <c r="F262" i="204" s="1"/>
  <c r="F263" i="204" s="1"/>
  <c r="F264" i="204" s="1"/>
  <c r="F265" i="204" s="1"/>
  <c r="F266" i="204" s="1"/>
  <c r="F267" i="204" s="1"/>
  <c r="F268" i="204" s="1"/>
  <c r="F269" i="204" s="1"/>
  <c r="F270" i="204" s="1"/>
  <c r="F271" i="204" s="1"/>
  <c r="F272" i="204" s="1"/>
  <c r="F273" i="204" s="1"/>
  <c r="F274" i="204" s="1"/>
  <c r="F275" i="204" s="1"/>
  <c r="F276" i="204" s="1"/>
  <c r="F277" i="204" s="1"/>
  <c r="F278" i="204" s="1"/>
  <c r="D341" i="203"/>
  <c r="D393" i="203" s="1"/>
  <c r="F393" i="203" s="1"/>
  <c r="F6" i="241"/>
  <c r="F7" i="241"/>
  <c r="F8" i="241" s="1"/>
  <c r="F5" i="145"/>
  <c r="D229" i="115" l="1"/>
  <c r="D281" i="115" s="1"/>
  <c r="F281" i="115" s="1"/>
  <c r="D285" i="204"/>
  <c r="D337" i="204" s="1"/>
  <c r="F337" i="204" s="1"/>
  <c r="F341" i="203"/>
  <c r="F342" i="203" s="1"/>
  <c r="F343" i="203" s="1"/>
  <c r="F344" i="203" s="1"/>
  <c r="F345" i="203" s="1"/>
  <c r="F346" i="203" s="1"/>
  <c r="F347" i="203" s="1"/>
  <c r="F348" i="203" s="1"/>
  <c r="F349" i="203" s="1"/>
  <c r="F350" i="203" s="1"/>
  <c r="F351" i="203" s="1"/>
  <c r="F352" i="203" s="1"/>
  <c r="F353" i="203" s="1"/>
  <c r="F354" i="203" s="1"/>
  <c r="F355" i="203" s="1"/>
  <c r="F356" i="203" s="1"/>
  <c r="F357" i="203" s="1"/>
  <c r="F358" i="203" s="1"/>
  <c r="F359" i="203" s="1"/>
  <c r="F360" i="203" s="1"/>
  <c r="F361" i="203" s="1"/>
  <c r="F362" i="203" s="1"/>
  <c r="F363" i="203" s="1"/>
  <c r="F364" i="203" s="1"/>
  <c r="F365" i="203" s="1"/>
  <c r="F366" i="203" s="1"/>
  <c r="F367" i="203" s="1"/>
  <c r="F368" i="203" s="1"/>
  <c r="F369" i="203" s="1"/>
  <c r="F370" i="203" s="1"/>
  <c r="F371" i="203" s="1"/>
  <c r="F372" i="203" s="1"/>
  <c r="F373" i="203" s="1"/>
  <c r="F374" i="203" s="1"/>
  <c r="F375" i="203" s="1"/>
  <c r="F376" i="203" s="1"/>
  <c r="F377" i="203" s="1"/>
  <c r="F378" i="203" s="1"/>
  <c r="F379" i="203" s="1"/>
  <c r="F380" i="203" s="1"/>
  <c r="F381" i="203" s="1"/>
  <c r="F382" i="203" s="1"/>
  <c r="F383" i="203" s="1"/>
  <c r="F384" i="203" s="1"/>
  <c r="F385" i="203" s="1"/>
  <c r="F386" i="203" s="1"/>
  <c r="F387" i="203" s="1"/>
  <c r="F388" i="203" s="1"/>
  <c r="F389" i="203" s="1"/>
  <c r="F390" i="203" s="1"/>
  <c r="G769" i="191"/>
  <c r="F769" i="191"/>
  <c r="H768" i="191"/>
  <c r="H767" i="191"/>
  <c r="H766" i="191"/>
  <c r="H765" i="191"/>
  <c r="H764" i="191"/>
  <c r="H763" i="191"/>
  <c r="H762" i="191"/>
  <c r="H761" i="191"/>
  <c r="H760" i="191"/>
  <c r="H759" i="191"/>
  <c r="H758" i="191"/>
  <c r="H757" i="191"/>
  <c r="H756" i="191"/>
  <c r="H755" i="191"/>
  <c r="H754" i="191"/>
  <c r="H753" i="191"/>
  <c r="H752" i="191"/>
  <c r="H751" i="191"/>
  <c r="H750" i="191"/>
  <c r="H749" i="191"/>
  <c r="H748" i="191"/>
  <c r="H747" i="191"/>
  <c r="H746" i="191"/>
  <c r="H745" i="191"/>
  <c r="H744" i="191"/>
  <c r="H743" i="191"/>
  <c r="H742" i="191"/>
  <c r="H741" i="191"/>
  <c r="H740" i="191"/>
  <c r="H739" i="191"/>
  <c r="H738" i="191"/>
  <c r="H737" i="191"/>
  <c r="H736" i="191"/>
  <c r="H735" i="191"/>
  <c r="H734" i="191"/>
  <c r="H733" i="191"/>
  <c r="H732" i="191"/>
  <c r="H731" i="191"/>
  <c r="H730" i="191"/>
  <c r="H729" i="191"/>
  <c r="H728" i="191"/>
  <c r="H727" i="191"/>
  <c r="H726" i="191"/>
  <c r="H725" i="191"/>
  <c r="H724" i="191"/>
  <c r="H723" i="191"/>
  <c r="H722" i="191"/>
  <c r="H721" i="191"/>
  <c r="H720" i="191"/>
  <c r="H719" i="191"/>
  <c r="G709" i="191"/>
  <c r="F709" i="191"/>
  <c r="H708" i="191"/>
  <c r="H707" i="191"/>
  <c r="H705" i="191"/>
  <c r="H706" i="191" s="1"/>
  <c r="H703" i="191"/>
  <c r="H704" i="191" s="1"/>
  <c r="H702" i="191"/>
  <c r="H701" i="191"/>
  <c r="H699" i="191"/>
  <c r="H700" i="191" s="1"/>
  <c r="H697" i="191"/>
  <c r="H698" i="191" s="1"/>
  <c r="H695" i="191"/>
  <c r="H696" i="191" s="1"/>
  <c r="H694" i="191"/>
  <c r="H693" i="191"/>
  <c r="H691" i="191"/>
  <c r="H692" i="191" s="1"/>
  <c r="H689" i="191"/>
  <c r="H690" i="191" s="1"/>
  <c r="H687" i="191"/>
  <c r="H688" i="191" s="1"/>
  <c r="H686" i="191"/>
  <c r="H685" i="191"/>
  <c r="H683" i="191"/>
  <c r="H684" i="191" s="1"/>
  <c r="H681" i="191"/>
  <c r="H682" i="191" s="1"/>
  <c r="H679" i="191"/>
  <c r="H680" i="191" s="1"/>
  <c r="H678" i="191"/>
  <c r="H677" i="191"/>
  <c r="H675" i="191"/>
  <c r="H676" i="191" s="1"/>
  <c r="H673" i="191"/>
  <c r="H674" i="191" s="1"/>
  <c r="H671" i="191"/>
  <c r="H672" i="191" s="1"/>
  <c r="H670" i="191"/>
  <c r="H669" i="191"/>
  <c r="H667" i="191"/>
  <c r="H668" i="191" s="1"/>
  <c r="H665" i="191"/>
  <c r="H666" i="191" s="1"/>
  <c r="H663" i="191"/>
  <c r="H664" i="191" s="1"/>
  <c r="H661" i="191"/>
  <c r="H662" i="191" s="1"/>
  <c r="H659" i="191"/>
  <c r="H660" i="191" s="1"/>
  <c r="G649" i="191"/>
  <c r="F649" i="191"/>
  <c r="H647" i="191"/>
  <c r="H648" i="191" s="1"/>
  <c r="H645" i="191"/>
  <c r="H646" i="191" s="1"/>
  <c r="H643" i="191"/>
  <c r="H644" i="191" s="1"/>
  <c r="H641" i="191"/>
  <c r="H642" i="191" s="1"/>
  <c r="H640" i="191"/>
  <c r="H639" i="191"/>
  <c r="H637" i="191"/>
  <c r="H638" i="191" s="1"/>
  <c r="H635" i="191"/>
  <c r="H636" i="191" s="1"/>
  <c r="H633" i="191"/>
  <c r="H634" i="191" s="1"/>
  <c r="H631" i="191"/>
  <c r="H632" i="191" s="1"/>
  <c r="H629" i="191"/>
  <c r="H630" i="191" s="1"/>
  <c r="H627" i="191"/>
  <c r="H628" i="191" s="1"/>
  <c r="H625" i="191"/>
  <c r="H626" i="191" s="1"/>
  <c r="H623" i="191"/>
  <c r="H624" i="191" s="1"/>
  <c r="H621" i="191"/>
  <c r="H622" i="191" s="1"/>
  <c r="H619" i="191"/>
  <c r="H620" i="191" s="1"/>
  <c r="H617" i="191"/>
  <c r="H618" i="191" s="1"/>
  <c r="H615" i="191"/>
  <c r="H616" i="191" s="1"/>
  <c r="H613" i="191"/>
  <c r="H614" i="191" s="1"/>
  <c r="H611" i="191"/>
  <c r="H612" i="191" s="1"/>
  <c r="H609" i="191"/>
  <c r="H610" i="191" s="1"/>
  <c r="H607" i="191"/>
  <c r="H608" i="191" s="1"/>
  <c r="H605" i="191"/>
  <c r="H606" i="191" s="1"/>
  <c r="H603" i="191"/>
  <c r="H604" i="191" s="1"/>
  <c r="H601" i="191"/>
  <c r="H602" i="191" s="1"/>
  <c r="H599" i="191"/>
  <c r="H600" i="191" s="1"/>
  <c r="G589" i="191"/>
  <c r="F589" i="191"/>
  <c r="H587" i="191"/>
  <c r="H588" i="191" s="1"/>
  <c r="H586" i="191"/>
  <c r="H585" i="191"/>
  <c r="H583" i="191"/>
  <c r="H584" i="191" s="1"/>
  <c r="H581" i="191"/>
  <c r="H582" i="191" s="1"/>
  <c r="H579" i="191"/>
  <c r="H580" i="191" s="1"/>
  <c r="H577" i="191"/>
  <c r="H578" i="191" s="1"/>
  <c r="H575" i="191"/>
  <c r="H576" i="191" s="1"/>
  <c r="H573" i="191"/>
  <c r="H574" i="191" s="1"/>
  <c r="H572" i="191"/>
  <c r="H571" i="191"/>
  <c r="H569" i="191"/>
  <c r="H570" i="191" s="1"/>
  <c r="H567" i="191"/>
  <c r="H568" i="191" s="1"/>
  <c r="H565" i="191"/>
  <c r="H566" i="191" s="1"/>
  <c r="H564" i="191"/>
  <c r="H563" i="191"/>
  <c r="H561" i="191"/>
  <c r="H562" i="191" s="1"/>
  <c r="H559" i="191"/>
  <c r="H560" i="191" s="1"/>
  <c r="H557" i="191"/>
  <c r="H558" i="191" s="1"/>
  <c r="H555" i="191"/>
  <c r="H556" i="191" s="1"/>
  <c r="H553" i="191"/>
  <c r="H554" i="191" s="1"/>
  <c r="H551" i="191"/>
  <c r="H552" i="191" s="1"/>
  <c r="H549" i="191"/>
  <c r="H550" i="191" s="1"/>
  <c r="H547" i="191"/>
  <c r="H548" i="191" s="1"/>
  <c r="H545" i="191"/>
  <c r="H546" i="191" s="1"/>
  <c r="H544" i="191"/>
  <c r="H543" i="191"/>
  <c r="H541" i="191"/>
  <c r="H542" i="191" s="1"/>
  <c r="H539" i="191"/>
  <c r="H540" i="191" s="1"/>
  <c r="G529" i="191"/>
  <c r="F529" i="191"/>
  <c r="H527" i="191"/>
  <c r="H528" i="191" s="1"/>
  <c r="H525" i="191"/>
  <c r="H526" i="191" s="1"/>
  <c r="H524" i="191"/>
  <c r="H523" i="191"/>
  <c r="H521" i="191"/>
  <c r="H522" i="191" s="1"/>
  <c r="H519" i="191"/>
  <c r="H520" i="191" s="1"/>
  <c r="H518" i="191"/>
  <c r="H517" i="191"/>
  <c r="H515" i="191"/>
  <c r="H516" i="191" s="1"/>
  <c r="H513" i="191"/>
  <c r="H514" i="191" s="1"/>
  <c r="H512" i="191"/>
  <c r="H511" i="191"/>
  <c r="H509" i="191"/>
  <c r="H510" i="191" s="1"/>
  <c r="H507" i="191"/>
  <c r="H508" i="191" s="1"/>
  <c r="H505" i="191"/>
  <c r="H506" i="191" s="1"/>
  <c r="H504" i="191"/>
  <c r="H503" i="191"/>
  <c r="H501" i="191"/>
  <c r="H502" i="191" s="1"/>
  <c r="H500" i="191"/>
  <c r="H499" i="191"/>
  <c r="H497" i="191"/>
  <c r="H498" i="191" s="1"/>
  <c r="H495" i="191"/>
  <c r="H496" i="191" s="1"/>
  <c r="H493" i="191"/>
  <c r="H494" i="191" s="1"/>
  <c r="H491" i="191"/>
  <c r="H492" i="191" s="1"/>
  <c r="H490" i="191"/>
  <c r="H489" i="191"/>
  <c r="H488" i="191"/>
  <c r="H487" i="191"/>
  <c r="H485" i="191"/>
  <c r="H486" i="191" s="1"/>
  <c r="H483" i="191"/>
  <c r="H484" i="191" s="1"/>
  <c r="H481" i="191"/>
  <c r="H482" i="191" s="1"/>
  <c r="H480" i="191"/>
  <c r="H479" i="191"/>
  <c r="G469" i="191"/>
  <c r="F469" i="191"/>
  <c r="H467" i="191"/>
  <c r="H468" i="191" s="1"/>
  <c r="H465" i="191"/>
  <c r="H466" i="191" s="1"/>
  <c r="H463" i="191"/>
  <c r="H464" i="191" s="1"/>
  <c r="H461" i="191"/>
  <c r="H462" i="191" s="1"/>
  <c r="H460" i="191"/>
  <c r="H459" i="191"/>
  <c r="H457" i="191"/>
  <c r="H458" i="191" s="1"/>
  <c r="H456" i="191"/>
  <c r="H455" i="191"/>
  <c r="H453" i="191"/>
  <c r="H454" i="191" s="1"/>
  <c r="H451" i="191"/>
  <c r="H452" i="191" s="1"/>
  <c r="H449" i="191"/>
  <c r="H450" i="191" s="1"/>
  <c r="H448" i="191"/>
  <c r="H447" i="191"/>
  <c r="H445" i="191"/>
  <c r="H446" i="191" s="1"/>
  <c r="H444" i="191"/>
  <c r="H443" i="191"/>
  <c r="H441" i="191"/>
  <c r="H442" i="191" s="1"/>
  <c r="H439" i="191"/>
  <c r="H440" i="191" s="1"/>
  <c r="H437" i="191"/>
  <c r="H438" i="191" s="1"/>
  <c r="H436" i="191"/>
  <c r="H435" i="191"/>
  <c r="H433" i="191"/>
  <c r="H434" i="191" s="1"/>
  <c r="H432" i="191"/>
  <c r="H431" i="191"/>
  <c r="H429" i="191"/>
  <c r="H430" i="191" s="1"/>
  <c r="H427" i="191"/>
  <c r="H428" i="191" s="1"/>
  <c r="H425" i="191"/>
  <c r="H426" i="191" s="1"/>
  <c r="H423" i="191"/>
  <c r="H424" i="191" s="1"/>
  <c r="H421" i="191"/>
  <c r="H422" i="191" s="1"/>
  <c r="H419" i="191"/>
  <c r="H420" i="191" s="1"/>
  <c r="G409" i="191"/>
  <c r="F409" i="191"/>
  <c r="H407" i="191"/>
  <c r="H408" i="191" s="1"/>
  <c r="H405" i="191"/>
  <c r="H406" i="191" s="1"/>
  <c r="H403" i="191"/>
  <c r="H404" i="191" s="1"/>
  <c r="H401" i="191"/>
  <c r="H402" i="191" s="1"/>
  <c r="H399" i="191"/>
  <c r="H400" i="191" s="1"/>
  <c r="H397" i="191"/>
  <c r="H398" i="191" s="1"/>
  <c r="H396" i="191"/>
  <c r="H395" i="191"/>
  <c r="H393" i="191"/>
  <c r="H394" i="191" s="1"/>
  <c r="H391" i="191"/>
  <c r="H392" i="191" s="1"/>
  <c r="H389" i="191"/>
  <c r="H390" i="191" s="1"/>
  <c r="H387" i="191"/>
  <c r="H388" i="191" s="1"/>
  <c r="H385" i="191"/>
  <c r="H386" i="191" s="1"/>
  <c r="H383" i="191"/>
  <c r="H384" i="191" s="1"/>
  <c r="H381" i="191"/>
  <c r="H382" i="191" s="1"/>
  <c r="H379" i="191"/>
  <c r="H380" i="191" s="1"/>
  <c r="H377" i="191"/>
  <c r="H378" i="191" s="1"/>
  <c r="H375" i="191"/>
  <c r="H376" i="191" s="1"/>
  <c r="H373" i="191"/>
  <c r="H374" i="191" s="1"/>
  <c r="H372" i="191"/>
  <c r="H371" i="191"/>
  <c r="H369" i="191"/>
  <c r="H370" i="191" s="1"/>
  <c r="H367" i="191"/>
  <c r="H368" i="191" s="1"/>
  <c r="H365" i="191"/>
  <c r="H366" i="191" s="1"/>
  <c r="H363" i="191"/>
  <c r="H364" i="191" s="1"/>
  <c r="H361" i="191"/>
  <c r="H362" i="191" s="1"/>
  <c r="H359" i="191"/>
  <c r="H360" i="191" s="1"/>
  <c r="G350" i="191"/>
  <c r="F350" i="191"/>
  <c r="H348" i="191"/>
  <c r="H349" i="191" s="1"/>
  <c r="H347" i="191"/>
  <c r="H346" i="191"/>
  <c r="H344" i="191"/>
  <c r="H345" i="191" s="1"/>
  <c r="H342" i="191"/>
  <c r="H343" i="191" s="1"/>
  <c r="H340" i="191"/>
  <c r="H341" i="191" s="1"/>
  <c r="H338" i="191"/>
  <c r="H339" i="191" s="1"/>
  <c r="H336" i="191"/>
  <c r="H337" i="191" s="1"/>
  <c r="H334" i="191"/>
  <c r="H335" i="191" s="1"/>
  <c r="H333" i="191"/>
  <c r="H332" i="191"/>
  <c r="H330" i="191"/>
  <c r="H331" i="191" s="1"/>
  <c r="H328" i="191"/>
  <c r="H329" i="191" s="1"/>
  <c r="H326" i="191"/>
  <c r="H327" i="191" s="1"/>
  <c r="H324" i="191"/>
  <c r="H325" i="191" s="1"/>
  <c r="H322" i="191"/>
  <c r="H323" i="191" s="1"/>
  <c r="H320" i="191"/>
  <c r="H321" i="191" s="1"/>
  <c r="H319" i="191"/>
  <c r="H318" i="191"/>
  <c r="H316" i="191"/>
  <c r="H317" i="191" s="1"/>
  <c r="H314" i="191"/>
  <c r="H315" i="191" s="1"/>
  <c r="H312" i="191"/>
  <c r="H313" i="191" s="1"/>
  <c r="H310" i="191"/>
  <c r="H311" i="191" s="1"/>
  <c r="H308" i="191"/>
  <c r="H309" i="191" s="1"/>
  <c r="H306" i="191"/>
  <c r="H307" i="191" s="1"/>
  <c r="H305" i="191"/>
  <c r="H304" i="191"/>
  <c r="H302" i="191"/>
  <c r="H303" i="191" s="1"/>
  <c r="H300" i="191"/>
  <c r="H301" i="191" s="1"/>
  <c r="G291" i="191"/>
  <c r="F291" i="191"/>
  <c r="H289" i="191"/>
  <c r="H290" i="191" s="1"/>
  <c r="H287" i="191"/>
  <c r="H288" i="191" s="1"/>
  <c r="H286" i="191"/>
  <c r="H285" i="191"/>
  <c r="H283" i="191"/>
  <c r="H284" i="191" s="1"/>
  <c r="H281" i="191"/>
  <c r="H282" i="191" s="1"/>
  <c r="H279" i="191"/>
  <c r="H280" i="191" s="1"/>
  <c r="H278" i="191"/>
  <c r="H277" i="191"/>
  <c r="H275" i="191"/>
  <c r="H276" i="191" s="1"/>
  <c r="H274" i="191"/>
  <c r="H273" i="191"/>
  <c r="H271" i="191"/>
  <c r="H272" i="191" s="1"/>
  <c r="H269" i="191"/>
  <c r="H270" i="191" s="1"/>
  <c r="H267" i="191"/>
  <c r="H268" i="191" s="1"/>
  <c r="H266" i="191"/>
  <c r="H265" i="191"/>
  <c r="H263" i="191"/>
  <c r="H264" i="191" s="1"/>
  <c r="H262" i="191"/>
  <c r="H261" i="191"/>
  <c r="H259" i="191"/>
  <c r="H260" i="191" s="1"/>
  <c r="H257" i="191"/>
  <c r="H258" i="191" s="1"/>
  <c r="H255" i="191"/>
  <c r="H256" i="191" s="1"/>
  <c r="H254" i="191"/>
  <c r="H253" i="191"/>
  <c r="H251" i="191"/>
  <c r="H252" i="191" s="1"/>
  <c r="H250" i="191"/>
  <c r="H249" i="191"/>
  <c r="H247" i="191"/>
  <c r="H248" i="191" s="1"/>
  <c r="H245" i="191"/>
  <c r="H246" i="191" s="1"/>
  <c r="H243" i="191"/>
  <c r="H244" i="191" s="1"/>
  <c r="H242" i="191"/>
  <c r="H241" i="191"/>
  <c r="G232" i="191"/>
  <c r="F232" i="191"/>
  <c r="H230" i="191"/>
  <c r="H231" i="191" s="1"/>
  <c r="H228" i="191"/>
  <c r="H229" i="191" s="1"/>
  <c r="H226" i="191"/>
  <c r="H227" i="191" s="1"/>
  <c r="H224" i="191"/>
  <c r="H225" i="191" s="1"/>
  <c r="H222" i="191"/>
  <c r="H223" i="191" s="1"/>
  <c r="H220" i="191"/>
  <c r="H221" i="191" s="1"/>
  <c r="H218" i="191"/>
  <c r="H219" i="191" s="1"/>
  <c r="H217" i="191"/>
  <c r="H216" i="191"/>
  <c r="H214" i="191"/>
  <c r="H215" i="191" s="1"/>
  <c r="H212" i="191"/>
  <c r="H213" i="191" s="1"/>
  <c r="H210" i="191"/>
  <c r="H211" i="191" s="1"/>
  <c r="H208" i="191"/>
  <c r="H209" i="191" s="1"/>
  <c r="H206" i="191"/>
  <c r="H207" i="191" s="1"/>
  <c r="H204" i="191"/>
  <c r="H205" i="191" s="1"/>
  <c r="H203" i="191"/>
  <c r="H202" i="191"/>
  <c r="H200" i="191"/>
  <c r="H201" i="191" s="1"/>
  <c r="H198" i="191"/>
  <c r="H199" i="191" s="1"/>
  <c r="H196" i="191"/>
  <c r="H197" i="191" s="1"/>
  <c r="H194" i="191"/>
  <c r="H195" i="191" s="1"/>
  <c r="H192" i="191"/>
  <c r="H193" i="191" s="1"/>
  <c r="H190" i="191"/>
  <c r="H191" i="191" s="1"/>
  <c r="H189" i="191"/>
  <c r="H188" i="191"/>
  <c r="H186" i="191"/>
  <c r="H187" i="191" s="1"/>
  <c r="H184" i="191"/>
  <c r="H185" i="191" s="1"/>
  <c r="H182" i="191"/>
  <c r="H183" i="191" s="1"/>
  <c r="G113" i="191"/>
  <c r="F113" i="191"/>
  <c r="H111" i="191"/>
  <c r="H112" i="191" s="1"/>
  <c r="H110" i="191"/>
  <c r="H109" i="191"/>
  <c r="H107" i="191"/>
  <c r="H108" i="191" s="1"/>
  <c r="H105" i="191"/>
  <c r="H106" i="191" s="1"/>
  <c r="H103" i="191"/>
  <c r="H104" i="191" s="1"/>
  <c r="H101" i="191"/>
  <c r="H102" i="191" s="1"/>
  <c r="H99" i="191"/>
  <c r="H100" i="191" s="1"/>
  <c r="H97" i="191"/>
  <c r="H98" i="191" s="1"/>
  <c r="H96" i="191"/>
  <c r="H95" i="191"/>
  <c r="H93" i="191"/>
  <c r="H94" i="191" s="1"/>
  <c r="H91" i="191"/>
  <c r="H92" i="191" s="1"/>
  <c r="H89" i="191"/>
  <c r="H90" i="191" s="1"/>
  <c r="H87" i="191"/>
  <c r="H88" i="191" s="1"/>
  <c r="H85" i="191"/>
  <c r="H86" i="191" s="1"/>
  <c r="H83" i="191"/>
  <c r="H84" i="191" s="1"/>
  <c r="H82" i="191"/>
  <c r="H81" i="191"/>
  <c r="H79" i="191"/>
  <c r="H80" i="191" s="1"/>
  <c r="H77" i="191"/>
  <c r="H78" i="191" s="1"/>
  <c r="H75" i="191"/>
  <c r="H76" i="191" s="1"/>
  <c r="H73" i="191"/>
  <c r="H74" i="191" s="1"/>
  <c r="H71" i="191"/>
  <c r="H72" i="191" s="1"/>
  <c r="H69" i="191"/>
  <c r="H70" i="191" s="1"/>
  <c r="H68" i="191"/>
  <c r="H67" i="191"/>
  <c r="H65" i="191"/>
  <c r="H66" i="191" s="1"/>
  <c r="H63" i="191"/>
  <c r="H64" i="191" s="1"/>
  <c r="H55" i="191"/>
  <c r="H54" i="191"/>
  <c r="H53" i="191"/>
  <c r="H52" i="191"/>
  <c r="H51" i="191"/>
  <c r="H50" i="191"/>
  <c r="H49" i="191"/>
  <c r="H48" i="191"/>
  <c r="H47" i="191"/>
  <c r="H46" i="191"/>
  <c r="H45" i="191"/>
  <c r="H44" i="191"/>
  <c r="H43" i="191"/>
  <c r="H42" i="191"/>
  <c r="H41" i="191"/>
  <c r="H40" i="191"/>
  <c r="H39" i="191"/>
  <c r="H38" i="191"/>
  <c r="H37" i="191"/>
  <c r="H36" i="191"/>
  <c r="H35" i="191"/>
  <c r="H34" i="191"/>
  <c r="H33" i="191"/>
  <c r="H32" i="191"/>
  <c r="H31" i="191"/>
  <c r="H30" i="191"/>
  <c r="H29" i="191"/>
  <c r="H28" i="191"/>
  <c r="H27" i="191"/>
  <c r="H26" i="191"/>
  <c r="H25" i="191"/>
  <c r="H24" i="191"/>
  <c r="H23" i="191"/>
  <c r="H22" i="191"/>
  <c r="H21" i="191"/>
  <c r="H20" i="191"/>
  <c r="H19" i="191"/>
  <c r="H18" i="191"/>
  <c r="H17" i="191"/>
  <c r="H16" i="191"/>
  <c r="H15" i="191"/>
  <c r="H14" i="191"/>
  <c r="H13" i="191"/>
  <c r="H12" i="191"/>
  <c r="H11" i="191"/>
  <c r="H10" i="191"/>
  <c r="H9" i="191"/>
  <c r="H8" i="191"/>
  <c r="H7" i="191"/>
  <c r="H6" i="191"/>
  <c r="H649" i="191" l="1"/>
  <c r="H409" i="191"/>
  <c r="H350" i="191"/>
  <c r="F229" i="115"/>
  <c r="F230" i="115" s="1"/>
  <c r="F231" i="115" s="1"/>
  <c r="F232" i="115" s="1"/>
  <c r="F233" i="115" s="1"/>
  <c r="F234" i="115" s="1"/>
  <c r="F235" i="115" s="1"/>
  <c r="F236" i="115" s="1"/>
  <c r="F237" i="115" s="1"/>
  <c r="F238" i="115" s="1"/>
  <c r="F239" i="115" s="1"/>
  <c r="F240" i="115" s="1"/>
  <c r="F241" i="115" s="1"/>
  <c r="F242" i="115" s="1"/>
  <c r="F243" i="115" s="1"/>
  <c r="F244" i="115" s="1"/>
  <c r="F245" i="115" s="1"/>
  <c r="F246" i="115" s="1"/>
  <c r="F247" i="115" s="1"/>
  <c r="F248" i="115" s="1"/>
  <c r="F249" i="115" s="1"/>
  <c r="F250" i="115" s="1"/>
  <c r="F251" i="115" s="1"/>
  <c r="F252" i="115" s="1"/>
  <c r="F253" i="115" s="1"/>
  <c r="F254" i="115" s="1"/>
  <c r="F255" i="115" s="1"/>
  <c r="F256" i="115" s="1"/>
  <c r="F257" i="115" s="1"/>
  <c r="F258" i="115" s="1"/>
  <c r="F259" i="115" s="1"/>
  <c r="F260" i="115" s="1"/>
  <c r="F261" i="115" s="1"/>
  <c r="F262" i="115" s="1"/>
  <c r="F263" i="115" s="1"/>
  <c r="F264" i="115" s="1"/>
  <c r="F265" i="115" s="1"/>
  <c r="F266" i="115" s="1"/>
  <c r="F267" i="115" s="1"/>
  <c r="F268" i="115" s="1"/>
  <c r="F269" i="115" s="1"/>
  <c r="F270" i="115" s="1"/>
  <c r="F271" i="115" s="1"/>
  <c r="F272" i="115" s="1"/>
  <c r="F273" i="115" s="1"/>
  <c r="F274" i="115" s="1"/>
  <c r="F275" i="115" s="1"/>
  <c r="F276" i="115" s="1"/>
  <c r="F277" i="115" s="1"/>
  <c r="F278" i="115" s="1"/>
  <c r="F285" i="204"/>
  <c r="F286" i="204" s="1"/>
  <c r="F287" i="204" s="1"/>
  <c r="F288" i="204" s="1"/>
  <c r="F289" i="204" s="1"/>
  <c r="F290" i="204" s="1"/>
  <c r="F291" i="204" s="1"/>
  <c r="F292" i="204" s="1"/>
  <c r="F293" i="204" s="1"/>
  <c r="F294" i="204" s="1"/>
  <c r="F295" i="204" s="1"/>
  <c r="F296" i="204" s="1"/>
  <c r="F297" i="204" s="1"/>
  <c r="F298" i="204" s="1"/>
  <c r="F299" i="204" s="1"/>
  <c r="F300" i="204" s="1"/>
  <c r="F301" i="204" s="1"/>
  <c r="F302" i="204" s="1"/>
  <c r="F303" i="204" s="1"/>
  <c r="F304" i="204" s="1"/>
  <c r="F305" i="204" s="1"/>
  <c r="F306" i="204" s="1"/>
  <c r="F307" i="204" s="1"/>
  <c r="F308" i="204" s="1"/>
  <c r="F309" i="204" s="1"/>
  <c r="F310" i="204" s="1"/>
  <c r="F311" i="204" s="1"/>
  <c r="F312" i="204" s="1"/>
  <c r="F313" i="204" s="1"/>
  <c r="F314" i="204" s="1"/>
  <c r="F315" i="204" s="1"/>
  <c r="F316" i="204" s="1"/>
  <c r="F317" i="204" s="1"/>
  <c r="F318" i="204" s="1"/>
  <c r="F319" i="204" s="1"/>
  <c r="F320" i="204" s="1"/>
  <c r="F321" i="204" s="1"/>
  <c r="F322" i="204" s="1"/>
  <c r="F323" i="204" s="1"/>
  <c r="F324" i="204" s="1"/>
  <c r="F325" i="204" s="1"/>
  <c r="F326" i="204" s="1"/>
  <c r="F327" i="204" s="1"/>
  <c r="F328" i="204" s="1"/>
  <c r="F329" i="204" s="1"/>
  <c r="F330" i="204" s="1"/>
  <c r="F331" i="204" s="1"/>
  <c r="F332" i="204" s="1"/>
  <c r="F333" i="204" s="1"/>
  <c r="F334" i="204" s="1"/>
  <c r="D397" i="203"/>
  <c r="D449" i="203" s="1"/>
  <c r="F449" i="203" s="1"/>
  <c r="H232" i="191"/>
  <c r="H291" i="191"/>
  <c r="H529" i="191"/>
  <c r="H589" i="191"/>
  <c r="H769" i="191"/>
  <c r="H709" i="191"/>
  <c r="H469" i="191"/>
  <c r="H56" i="191"/>
  <c r="H113" i="191"/>
  <c r="H55" i="190"/>
  <c r="H54" i="190"/>
  <c r="H53" i="190"/>
  <c r="H52" i="190"/>
  <c r="H51" i="190"/>
  <c r="H50" i="190"/>
  <c r="H49" i="190"/>
  <c r="H48" i="190"/>
  <c r="H47" i="190"/>
  <c r="H46" i="190"/>
  <c r="H45" i="190"/>
  <c r="H44" i="190"/>
  <c r="H43" i="190"/>
  <c r="H42" i="190"/>
  <c r="H41" i="190"/>
  <c r="H40" i="190"/>
  <c r="H39" i="190"/>
  <c r="H38" i="190"/>
  <c r="H37" i="190"/>
  <c r="H36" i="190"/>
  <c r="H35" i="190"/>
  <c r="H34" i="190"/>
  <c r="H33" i="190"/>
  <c r="H32" i="190"/>
  <c r="H31" i="190"/>
  <c r="H30" i="190"/>
  <c r="H29" i="190"/>
  <c r="H28" i="190"/>
  <c r="H27" i="190"/>
  <c r="H26" i="190"/>
  <c r="H25" i="190"/>
  <c r="H24" i="190"/>
  <c r="H23" i="190"/>
  <c r="H22" i="190"/>
  <c r="H21" i="190"/>
  <c r="H20" i="190"/>
  <c r="H19" i="190"/>
  <c r="H18" i="190"/>
  <c r="H17" i="190"/>
  <c r="H16" i="190"/>
  <c r="D285" i="115" l="1"/>
  <c r="D337" i="115" s="1"/>
  <c r="F337" i="115" s="1"/>
  <c r="D341" i="204"/>
  <c r="D393" i="204" s="1"/>
  <c r="F393" i="204" s="1"/>
  <c r="F397" i="203"/>
  <c r="F398" i="203" s="1"/>
  <c r="F399" i="203" s="1"/>
  <c r="F400" i="203" s="1"/>
  <c r="F401" i="203" s="1"/>
  <c r="F402" i="203" s="1"/>
  <c r="F403" i="203" s="1"/>
  <c r="F404" i="203" s="1"/>
  <c r="F405" i="203" s="1"/>
  <c r="F406" i="203" s="1"/>
  <c r="F407" i="203" s="1"/>
  <c r="F408" i="203" s="1"/>
  <c r="F409" i="203" s="1"/>
  <c r="F410" i="203" s="1"/>
  <c r="F411" i="203" s="1"/>
  <c r="F412" i="203" s="1"/>
  <c r="F413" i="203" s="1"/>
  <c r="F414" i="203" s="1"/>
  <c r="F415" i="203" s="1"/>
  <c r="F416" i="203" s="1"/>
  <c r="F417" i="203" s="1"/>
  <c r="F418" i="203" s="1"/>
  <c r="F419" i="203" s="1"/>
  <c r="F420" i="203" s="1"/>
  <c r="F421" i="203" s="1"/>
  <c r="F422" i="203" s="1"/>
  <c r="F423" i="203" s="1"/>
  <c r="F424" i="203" s="1"/>
  <c r="F425" i="203" s="1"/>
  <c r="F426" i="203" s="1"/>
  <c r="F427" i="203" s="1"/>
  <c r="F428" i="203" s="1"/>
  <c r="F429" i="203" s="1"/>
  <c r="F430" i="203" s="1"/>
  <c r="F431" i="203" s="1"/>
  <c r="F432" i="203" s="1"/>
  <c r="F433" i="203" s="1"/>
  <c r="F434" i="203" s="1"/>
  <c r="F435" i="203" s="1"/>
  <c r="F436" i="203" s="1"/>
  <c r="F437" i="203" s="1"/>
  <c r="F438" i="203" s="1"/>
  <c r="F439" i="203" s="1"/>
  <c r="F440" i="203" s="1"/>
  <c r="F441" i="203" s="1"/>
  <c r="F442" i="203" s="1"/>
  <c r="F443" i="203" s="1"/>
  <c r="F444" i="203" s="1"/>
  <c r="F445" i="203" s="1"/>
  <c r="F446" i="203" s="1"/>
  <c r="H115" i="191"/>
  <c r="H56" i="190"/>
  <c r="C9" i="145" s="1"/>
  <c r="H175" i="191" l="1"/>
  <c r="H234" i="191" s="1"/>
  <c r="H293" i="191" s="1"/>
  <c r="H352" i="191" s="1"/>
  <c r="H411" i="191" s="1"/>
  <c r="H471" i="191" s="1"/>
  <c r="H531" i="191" s="1"/>
  <c r="H591" i="191" s="1"/>
  <c r="H651" i="191" s="1"/>
  <c r="H711" i="191" s="1"/>
  <c r="H771" i="191" s="1"/>
  <c r="G5" i="145" s="1"/>
  <c r="F285" i="115"/>
  <c r="F286" i="115" s="1"/>
  <c r="F287" i="115" s="1"/>
  <c r="F288" i="115" s="1"/>
  <c r="F289" i="115" s="1"/>
  <c r="F290" i="115" s="1"/>
  <c r="F291" i="115" s="1"/>
  <c r="F292" i="115" s="1"/>
  <c r="F293" i="115" s="1"/>
  <c r="F294" i="115" s="1"/>
  <c r="F295" i="115" s="1"/>
  <c r="F296" i="115" s="1"/>
  <c r="F297" i="115" s="1"/>
  <c r="F298" i="115" s="1"/>
  <c r="F299" i="115" s="1"/>
  <c r="F300" i="115" s="1"/>
  <c r="F301" i="115" s="1"/>
  <c r="F302" i="115" s="1"/>
  <c r="F303" i="115" s="1"/>
  <c r="F304" i="115" s="1"/>
  <c r="F305" i="115" s="1"/>
  <c r="F306" i="115" s="1"/>
  <c r="F307" i="115" s="1"/>
  <c r="F308" i="115" s="1"/>
  <c r="F309" i="115" s="1"/>
  <c r="F310" i="115" s="1"/>
  <c r="F311" i="115" s="1"/>
  <c r="F312" i="115" s="1"/>
  <c r="F313" i="115" s="1"/>
  <c r="F314" i="115" s="1"/>
  <c r="F315" i="115" s="1"/>
  <c r="F316" i="115" s="1"/>
  <c r="F317" i="115" s="1"/>
  <c r="F318" i="115" s="1"/>
  <c r="F319" i="115" s="1"/>
  <c r="F320" i="115" s="1"/>
  <c r="F321" i="115" s="1"/>
  <c r="F322" i="115" s="1"/>
  <c r="F323" i="115" s="1"/>
  <c r="F324" i="115" s="1"/>
  <c r="F325" i="115" s="1"/>
  <c r="F326" i="115" s="1"/>
  <c r="F327" i="115" s="1"/>
  <c r="F328" i="115" s="1"/>
  <c r="F329" i="115" s="1"/>
  <c r="F330" i="115" s="1"/>
  <c r="F331" i="115" s="1"/>
  <c r="F332" i="115" s="1"/>
  <c r="F333" i="115" s="1"/>
  <c r="F334" i="115" s="1"/>
  <c r="F341" i="204"/>
  <c r="F342" i="204" s="1"/>
  <c r="F343" i="204" s="1"/>
  <c r="F344" i="204" s="1"/>
  <c r="F345" i="204" s="1"/>
  <c r="F346" i="204" s="1"/>
  <c r="F347" i="204" s="1"/>
  <c r="F348" i="204" s="1"/>
  <c r="F349" i="204" s="1"/>
  <c r="F350" i="204" s="1"/>
  <c r="F351" i="204" s="1"/>
  <c r="F352" i="204" s="1"/>
  <c r="F353" i="204" s="1"/>
  <c r="F354" i="204" s="1"/>
  <c r="F355" i="204" s="1"/>
  <c r="F356" i="204" s="1"/>
  <c r="F357" i="204" s="1"/>
  <c r="F358" i="204" s="1"/>
  <c r="F359" i="204" s="1"/>
  <c r="F360" i="204" s="1"/>
  <c r="F361" i="204" s="1"/>
  <c r="F362" i="204" s="1"/>
  <c r="F363" i="204" s="1"/>
  <c r="F364" i="204" s="1"/>
  <c r="F365" i="204" s="1"/>
  <c r="F366" i="204" s="1"/>
  <c r="F367" i="204" s="1"/>
  <c r="F368" i="204" s="1"/>
  <c r="F369" i="204" s="1"/>
  <c r="F370" i="204" s="1"/>
  <c r="F371" i="204" s="1"/>
  <c r="F372" i="204" s="1"/>
  <c r="F373" i="204" s="1"/>
  <c r="F374" i="204" s="1"/>
  <c r="F375" i="204" s="1"/>
  <c r="F376" i="204" s="1"/>
  <c r="F377" i="204" s="1"/>
  <c r="F378" i="204" s="1"/>
  <c r="F379" i="204" s="1"/>
  <c r="F380" i="204" s="1"/>
  <c r="F381" i="204" s="1"/>
  <c r="F382" i="204" s="1"/>
  <c r="F383" i="204" s="1"/>
  <c r="F384" i="204" s="1"/>
  <c r="F385" i="204" s="1"/>
  <c r="F386" i="204" s="1"/>
  <c r="F387" i="204" s="1"/>
  <c r="F388" i="204" s="1"/>
  <c r="F389" i="204" s="1"/>
  <c r="F390" i="204" s="1"/>
  <c r="D453" i="203"/>
  <c r="D505" i="203" s="1"/>
  <c r="F505" i="203" s="1"/>
  <c r="H114" i="190"/>
  <c r="H172" i="190" s="1"/>
  <c r="H229" i="190" s="1"/>
  <c r="H286" i="190" s="1"/>
  <c r="H343" i="190" s="1"/>
  <c r="H400" i="190" s="1"/>
  <c r="H457" i="190" s="1"/>
  <c r="H514" i="190" s="1"/>
  <c r="H571" i="190" s="1"/>
  <c r="H628" i="190" s="1"/>
  <c r="H686" i="190" s="1"/>
  <c r="H743" i="190" s="1"/>
  <c r="B22" i="237" s="1"/>
  <c r="F111" i="242"/>
  <c r="F55" i="242"/>
  <c r="E55" i="242"/>
  <c r="D110" i="242"/>
  <c r="D109" i="242"/>
  <c r="D108" i="242"/>
  <c r="D107" i="242"/>
  <c r="D106" i="242"/>
  <c r="D105" i="242"/>
  <c r="D104" i="242"/>
  <c r="D103" i="242"/>
  <c r="D102" i="242"/>
  <c r="D101" i="242"/>
  <c r="D100" i="242"/>
  <c r="D99" i="242"/>
  <c r="D98" i="242"/>
  <c r="D97" i="242"/>
  <c r="D96" i="242"/>
  <c r="D95" i="242"/>
  <c r="D94" i="242"/>
  <c r="D93" i="242"/>
  <c r="D92" i="242"/>
  <c r="D91" i="242"/>
  <c r="D90" i="242"/>
  <c r="D89" i="242"/>
  <c r="D88" i="242"/>
  <c r="D87" i="242"/>
  <c r="D86" i="242"/>
  <c r="D85" i="242"/>
  <c r="D84" i="242"/>
  <c r="D83" i="242"/>
  <c r="D82" i="242"/>
  <c r="D81" i="242"/>
  <c r="D80" i="242"/>
  <c r="D79" i="242"/>
  <c r="D78" i="242"/>
  <c r="D77" i="242"/>
  <c r="D76" i="242"/>
  <c r="D75" i="242"/>
  <c r="D74" i="242"/>
  <c r="D73" i="242"/>
  <c r="D72" i="242"/>
  <c r="D71" i="242"/>
  <c r="D70" i="242"/>
  <c r="D69" i="242"/>
  <c r="D68" i="242"/>
  <c r="D67" i="242"/>
  <c r="D66" i="242"/>
  <c r="D65" i="242"/>
  <c r="D64" i="242"/>
  <c r="G63" i="242"/>
  <c r="G64" i="242" s="1"/>
  <c r="G65" i="242" s="1"/>
  <c r="G66" i="242" s="1"/>
  <c r="G67" i="242" s="1"/>
  <c r="G68" i="242" s="1"/>
  <c r="G69" i="242" s="1"/>
  <c r="G70" i="242" s="1"/>
  <c r="G71" i="242" s="1"/>
  <c r="G72" i="242" s="1"/>
  <c r="G73" i="242" s="1"/>
  <c r="G74" i="242" s="1"/>
  <c r="G75" i="242" s="1"/>
  <c r="G76" i="242" s="1"/>
  <c r="G77" i="242" s="1"/>
  <c r="G78" i="242" s="1"/>
  <c r="G79" i="242" s="1"/>
  <c r="G80" i="242" s="1"/>
  <c r="G81" i="242" s="1"/>
  <c r="G82" i="242" s="1"/>
  <c r="G83" i="242" s="1"/>
  <c r="G84" i="242" s="1"/>
  <c r="G85" i="242" s="1"/>
  <c r="G86" i="242" s="1"/>
  <c r="G87" i="242" s="1"/>
  <c r="G88" i="242" s="1"/>
  <c r="G89" i="242" s="1"/>
  <c r="G90" i="242" s="1"/>
  <c r="G91" i="242" s="1"/>
  <c r="G92" i="242" s="1"/>
  <c r="G93" i="242" s="1"/>
  <c r="G94" i="242" s="1"/>
  <c r="G95" i="242" s="1"/>
  <c r="G96" i="242" s="1"/>
  <c r="G97" i="242" s="1"/>
  <c r="G98" i="242" s="1"/>
  <c r="G99" i="242" s="1"/>
  <c r="G100" i="242" s="1"/>
  <c r="G101" i="242" s="1"/>
  <c r="G102" i="242" s="1"/>
  <c r="G103" i="242" s="1"/>
  <c r="G104" i="242" s="1"/>
  <c r="G105" i="242" s="1"/>
  <c r="G106" i="242" s="1"/>
  <c r="G107" i="242" s="1"/>
  <c r="G108" i="242" s="1"/>
  <c r="G109" i="242" s="1"/>
  <c r="G110" i="242" s="1"/>
  <c r="D63" i="242"/>
  <c r="D62" i="242"/>
  <c r="G5" i="242"/>
  <c r="G6" i="242"/>
  <c r="G7" i="242"/>
  <c r="G8" i="242"/>
  <c r="G9" i="242"/>
  <c r="G10" i="242"/>
  <c r="G11" i="242"/>
  <c r="G12" i="242"/>
  <c r="G13" i="242"/>
  <c r="G14" i="242"/>
  <c r="G15" i="242"/>
  <c r="G16" i="242" s="1"/>
  <c r="G17" i="242" s="1"/>
  <c r="G18" i="242" s="1"/>
  <c r="G19" i="242" s="1"/>
  <c r="G20" i="242" s="1"/>
  <c r="G21" i="242" s="1"/>
  <c r="G22" i="242" s="1"/>
  <c r="G23" i="242" s="1"/>
  <c r="G24" i="242" s="1"/>
  <c r="G25" i="242" s="1"/>
  <c r="G26" i="242" s="1"/>
  <c r="G27" i="242" s="1"/>
  <c r="G28" i="242" s="1"/>
  <c r="G29" i="242" s="1"/>
  <c r="G30" i="242" s="1"/>
  <c r="G31" i="242" s="1"/>
  <c r="G32" i="242" s="1"/>
  <c r="G33" i="242" s="1"/>
  <c r="G34" i="242" s="1"/>
  <c r="G35" i="242" s="1"/>
  <c r="G36" i="242" s="1"/>
  <c r="G37" i="242" s="1"/>
  <c r="G38" i="242" s="1"/>
  <c r="G39" i="242" s="1"/>
  <c r="G40" i="242" s="1"/>
  <c r="G41" i="242" s="1"/>
  <c r="G42" i="242" s="1"/>
  <c r="G43" i="242" s="1"/>
  <c r="G44" i="242" s="1"/>
  <c r="G45" i="242" s="1"/>
  <c r="G46" i="242" s="1"/>
  <c r="G47" i="242" s="1"/>
  <c r="G48" i="242" s="1"/>
  <c r="G49" i="242" s="1"/>
  <c r="G50" i="242" s="1"/>
  <c r="G51" i="242" s="1"/>
  <c r="G52" i="242" s="1"/>
  <c r="G53" i="242" s="1"/>
  <c r="G54" i="242" s="1"/>
  <c r="G4" i="242"/>
  <c r="D5" i="242"/>
  <c r="D6" i="242"/>
  <c r="D7" i="242"/>
  <c r="D8" i="242"/>
  <c r="D9" i="242"/>
  <c r="D10" i="242"/>
  <c r="D11" i="242"/>
  <c r="D12" i="242"/>
  <c r="D13" i="242"/>
  <c r="D14" i="242"/>
  <c r="D15" i="242"/>
  <c r="D16" i="242"/>
  <c r="D17" i="242"/>
  <c r="D18" i="242"/>
  <c r="D19" i="242"/>
  <c r="D20" i="242"/>
  <c r="D21" i="242"/>
  <c r="D22" i="242"/>
  <c r="D23" i="242"/>
  <c r="D24" i="242"/>
  <c r="D25" i="242"/>
  <c r="D26" i="242"/>
  <c r="D27" i="242"/>
  <c r="D28" i="242"/>
  <c r="D29" i="242"/>
  <c r="D30" i="242"/>
  <c r="D31" i="242"/>
  <c r="D32" i="242"/>
  <c r="D33" i="242"/>
  <c r="D34" i="242"/>
  <c r="D35" i="242"/>
  <c r="D36" i="242"/>
  <c r="D37" i="242"/>
  <c r="D38" i="242"/>
  <c r="D39" i="242"/>
  <c r="D40" i="242"/>
  <c r="D41" i="242"/>
  <c r="D42" i="242"/>
  <c r="D43" i="242"/>
  <c r="D44" i="242"/>
  <c r="D45" i="242"/>
  <c r="D46" i="242"/>
  <c r="D47" i="242"/>
  <c r="D48" i="242"/>
  <c r="D49" i="242"/>
  <c r="D50" i="242"/>
  <c r="D51" i="242"/>
  <c r="D52" i="242"/>
  <c r="D53" i="242"/>
  <c r="D54" i="242"/>
  <c r="D4" i="242"/>
  <c r="H15" i="190"/>
  <c r="H14" i="190"/>
  <c r="H13" i="190"/>
  <c r="H12" i="190"/>
  <c r="H10" i="190"/>
  <c r="H11" i="190" s="1"/>
  <c r="H8" i="190"/>
  <c r="H9" i="190" s="1"/>
  <c r="D341" i="115" l="1"/>
  <c r="D393" i="115" s="1"/>
  <c r="F393" i="115" s="1"/>
  <c r="D397" i="204"/>
  <c r="D449" i="204" s="1"/>
  <c r="F449" i="204" s="1"/>
  <c r="F453" i="203"/>
  <c r="F454" i="203" s="1"/>
  <c r="F455" i="203" s="1"/>
  <c r="F456" i="203" s="1"/>
  <c r="F457" i="203" s="1"/>
  <c r="F458" i="203" s="1"/>
  <c r="F459" i="203" s="1"/>
  <c r="F460" i="203" s="1"/>
  <c r="F461" i="203" s="1"/>
  <c r="F462" i="203" s="1"/>
  <c r="F463" i="203" s="1"/>
  <c r="F464" i="203" s="1"/>
  <c r="F465" i="203" s="1"/>
  <c r="F466" i="203" s="1"/>
  <c r="F467" i="203" s="1"/>
  <c r="F468" i="203" s="1"/>
  <c r="F469" i="203" s="1"/>
  <c r="F470" i="203" s="1"/>
  <c r="F471" i="203" s="1"/>
  <c r="F472" i="203" s="1"/>
  <c r="F473" i="203" s="1"/>
  <c r="F474" i="203" s="1"/>
  <c r="F475" i="203" s="1"/>
  <c r="F476" i="203" s="1"/>
  <c r="F477" i="203" s="1"/>
  <c r="F478" i="203" s="1"/>
  <c r="F479" i="203" s="1"/>
  <c r="F480" i="203" s="1"/>
  <c r="F481" i="203" s="1"/>
  <c r="F482" i="203" s="1"/>
  <c r="F483" i="203" s="1"/>
  <c r="F484" i="203" s="1"/>
  <c r="F485" i="203" s="1"/>
  <c r="F486" i="203" s="1"/>
  <c r="F487" i="203" s="1"/>
  <c r="F488" i="203" s="1"/>
  <c r="F489" i="203" s="1"/>
  <c r="F490" i="203" s="1"/>
  <c r="F491" i="203" s="1"/>
  <c r="F492" i="203" s="1"/>
  <c r="F493" i="203" s="1"/>
  <c r="F494" i="203" s="1"/>
  <c r="F495" i="203" s="1"/>
  <c r="F496" i="203" s="1"/>
  <c r="F497" i="203" s="1"/>
  <c r="F498" i="203" s="1"/>
  <c r="F499" i="203" s="1"/>
  <c r="F500" i="203" s="1"/>
  <c r="F501" i="203" s="1"/>
  <c r="F502" i="203" s="1"/>
  <c r="G55" i="242"/>
  <c r="E61" i="242" s="1"/>
  <c r="F341" i="115" l="1"/>
  <c r="F342" i="115" s="1"/>
  <c r="F343" i="115" s="1"/>
  <c r="F344" i="115" s="1"/>
  <c r="F345" i="115" s="1"/>
  <c r="F346" i="115" s="1"/>
  <c r="F347" i="115" s="1"/>
  <c r="F348" i="115" s="1"/>
  <c r="F349" i="115" s="1"/>
  <c r="F350" i="115" s="1"/>
  <c r="F351" i="115" s="1"/>
  <c r="F352" i="115" s="1"/>
  <c r="F353" i="115" s="1"/>
  <c r="F354" i="115" s="1"/>
  <c r="F355" i="115" s="1"/>
  <c r="F356" i="115" s="1"/>
  <c r="F357" i="115" s="1"/>
  <c r="F358" i="115" s="1"/>
  <c r="F359" i="115" s="1"/>
  <c r="F360" i="115" s="1"/>
  <c r="F361" i="115" s="1"/>
  <c r="F362" i="115" s="1"/>
  <c r="F363" i="115" s="1"/>
  <c r="F364" i="115" s="1"/>
  <c r="F365" i="115" s="1"/>
  <c r="F366" i="115" s="1"/>
  <c r="F367" i="115" s="1"/>
  <c r="F368" i="115" s="1"/>
  <c r="F369" i="115" s="1"/>
  <c r="F370" i="115" s="1"/>
  <c r="F371" i="115" s="1"/>
  <c r="F372" i="115" s="1"/>
  <c r="F373" i="115" s="1"/>
  <c r="F374" i="115" s="1"/>
  <c r="F375" i="115" s="1"/>
  <c r="F376" i="115" s="1"/>
  <c r="F377" i="115" s="1"/>
  <c r="F378" i="115" s="1"/>
  <c r="F379" i="115" s="1"/>
  <c r="F380" i="115" s="1"/>
  <c r="F381" i="115" s="1"/>
  <c r="F382" i="115" s="1"/>
  <c r="F383" i="115" s="1"/>
  <c r="F384" i="115" s="1"/>
  <c r="F385" i="115" s="1"/>
  <c r="F386" i="115" s="1"/>
  <c r="F387" i="115" s="1"/>
  <c r="F388" i="115" s="1"/>
  <c r="F389" i="115" s="1"/>
  <c r="F390" i="115" s="1"/>
  <c r="F397" i="204"/>
  <c r="F398" i="204" s="1"/>
  <c r="F399" i="204" s="1"/>
  <c r="F400" i="204" s="1"/>
  <c r="F401" i="204" s="1"/>
  <c r="F402" i="204" s="1"/>
  <c r="F403" i="204" s="1"/>
  <c r="F404" i="204" s="1"/>
  <c r="F405" i="204" s="1"/>
  <c r="F406" i="204" s="1"/>
  <c r="F407" i="204" s="1"/>
  <c r="F408" i="204" s="1"/>
  <c r="F409" i="204" s="1"/>
  <c r="F410" i="204" s="1"/>
  <c r="F411" i="204" s="1"/>
  <c r="F412" i="204" s="1"/>
  <c r="F413" i="204" s="1"/>
  <c r="F414" i="204" s="1"/>
  <c r="F415" i="204" s="1"/>
  <c r="F416" i="204" s="1"/>
  <c r="F417" i="204" s="1"/>
  <c r="F418" i="204" s="1"/>
  <c r="F419" i="204" s="1"/>
  <c r="F420" i="204" s="1"/>
  <c r="F421" i="204" s="1"/>
  <c r="F422" i="204" s="1"/>
  <c r="F423" i="204" s="1"/>
  <c r="F424" i="204" s="1"/>
  <c r="F425" i="204" s="1"/>
  <c r="F426" i="204" s="1"/>
  <c r="F427" i="204" s="1"/>
  <c r="F428" i="204" s="1"/>
  <c r="F429" i="204" s="1"/>
  <c r="F430" i="204" s="1"/>
  <c r="F431" i="204" s="1"/>
  <c r="F432" i="204" s="1"/>
  <c r="F433" i="204" s="1"/>
  <c r="F434" i="204" s="1"/>
  <c r="F435" i="204" s="1"/>
  <c r="F436" i="204" s="1"/>
  <c r="F437" i="204" s="1"/>
  <c r="F438" i="204" s="1"/>
  <c r="F439" i="204" s="1"/>
  <c r="F440" i="204" s="1"/>
  <c r="F441" i="204" s="1"/>
  <c r="F442" i="204" s="1"/>
  <c r="F443" i="204" s="1"/>
  <c r="F444" i="204" s="1"/>
  <c r="F445" i="204" s="1"/>
  <c r="F446" i="204" s="1"/>
  <c r="D509" i="203"/>
  <c r="D561" i="203" s="1"/>
  <c r="F561" i="203" s="1"/>
  <c r="E111" i="242"/>
  <c r="G111" i="242" s="1"/>
  <c r="G61" i="242"/>
  <c r="G62" i="242" s="1"/>
  <c r="D397" i="115" l="1"/>
  <c r="D449" i="115" s="1"/>
  <c r="F449" i="115" s="1"/>
  <c r="D453" i="204"/>
  <c r="D505" i="204" s="1"/>
  <c r="F505" i="204" s="1"/>
  <c r="F509" i="203"/>
  <c r="F510" i="203" s="1"/>
  <c r="F511" i="203" s="1"/>
  <c r="F512" i="203" s="1"/>
  <c r="F513" i="203" s="1"/>
  <c r="F514" i="203" s="1"/>
  <c r="F515" i="203" s="1"/>
  <c r="F516" i="203" s="1"/>
  <c r="F517" i="203" s="1"/>
  <c r="F518" i="203" s="1"/>
  <c r="F519" i="203" s="1"/>
  <c r="F520" i="203" s="1"/>
  <c r="F521" i="203" s="1"/>
  <c r="F522" i="203" s="1"/>
  <c r="F523" i="203" s="1"/>
  <c r="F524" i="203" s="1"/>
  <c r="F525" i="203" s="1"/>
  <c r="F526" i="203" s="1"/>
  <c r="F527" i="203" s="1"/>
  <c r="F528" i="203" s="1"/>
  <c r="F529" i="203" s="1"/>
  <c r="F530" i="203" s="1"/>
  <c r="F531" i="203" s="1"/>
  <c r="F532" i="203" s="1"/>
  <c r="F533" i="203" s="1"/>
  <c r="F534" i="203" s="1"/>
  <c r="F535" i="203" s="1"/>
  <c r="F536" i="203" s="1"/>
  <c r="F537" i="203" s="1"/>
  <c r="F538" i="203" s="1"/>
  <c r="F539" i="203" s="1"/>
  <c r="F540" i="203" s="1"/>
  <c r="F541" i="203" s="1"/>
  <c r="F542" i="203" s="1"/>
  <c r="F543" i="203" s="1"/>
  <c r="F544" i="203" s="1"/>
  <c r="F545" i="203" s="1"/>
  <c r="F546" i="203" s="1"/>
  <c r="F547" i="203" s="1"/>
  <c r="F548" i="203" s="1"/>
  <c r="F549" i="203" s="1"/>
  <c r="F550" i="203" s="1"/>
  <c r="F551" i="203" s="1"/>
  <c r="F552" i="203" s="1"/>
  <c r="F553" i="203" s="1"/>
  <c r="F554" i="203" s="1"/>
  <c r="F555" i="203" s="1"/>
  <c r="F556" i="203" s="1"/>
  <c r="F557" i="203" s="1"/>
  <c r="F558" i="203" s="1"/>
  <c r="F10" i="241"/>
  <c r="F11" i="241" s="1"/>
  <c r="F12" i="241" s="1"/>
  <c r="F13" i="241" s="1"/>
  <c r="F14" i="241" s="1"/>
  <c r="F15" i="241" s="1"/>
  <c r="F16" i="241" s="1"/>
  <c r="F17" i="241" s="1"/>
  <c r="F18" i="241" s="1"/>
  <c r="F19" i="241" s="1"/>
  <c r="F20" i="241" s="1"/>
  <c r="F21" i="241" s="1"/>
  <c r="F22" i="241" s="1"/>
  <c r="F23" i="241" s="1"/>
  <c r="F24" i="241" s="1"/>
  <c r="F25" i="241" s="1"/>
  <c r="F26" i="241" s="1"/>
  <c r="F27" i="241" s="1"/>
  <c r="F28" i="241" s="1"/>
  <c r="F29" i="241" s="1"/>
  <c r="F30" i="241" s="1"/>
  <c r="F31" i="241" s="1"/>
  <c r="F32" i="241" s="1"/>
  <c r="F33" i="241" s="1"/>
  <c r="F34" i="241" s="1"/>
  <c r="F35" i="241" s="1"/>
  <c r="F36" i="241" s="1"/>
  <c r="F37" i="241" s="1"/>
  <c r="F38" i="241" s="1"/>
  <c r="F39" i="241" s="1"/>
  <c r="F40" i="241" s="1"/>
  <c r="F41" i="241" s="1"/>
  <c r="F42" i="241" s="1"/>
  <c r="F43" i="241" s="1"/>
  <c r="F44" i="241" s="1"/>
  <c r="F45" i="241" s="1"/>
  <c r="F46" i="241" s="1"/>
  <c r="F47" i="241" s="1"/>
  <c r="F48" i="241" s="1"/>
  <c r="F49" i="241" s="1"/>
  <c r="F50" i="241" s="1"/>
  <c r="F51" i="241" s="1"/>
  <c r="F52" i="241" s="1"/>
  <c r="F53" i="241" s="1"/>
  <c r="F54" i="241" s="1"/>
  <c r="F9" i="241"/>
  <c r="E54" i="240"/>
  <c r="E62" i="240" s="1"/>
  <c r="E112" i="240" s="1"/>
  <c r="D54" i="240"/>
  <c r="D62" i="240" s="1"/>
  <c r="D112" i="240" s="1"/>
  <c r="F397" i="115" l="1"/>
  <c r="F398" i="115" s="1"/>
  <c r="F399" i="115" s="1"/>
  <c r="F400" i="115" s="1"/>
  <c r="F401" i="115" s="1"/>
  <c r="F402" i="115" s="1"/>
  <c r="F403" i="115" s="1"/>
  <c r="F404" i="115" s="1"/>
  <c r="F405" i="115" s="1"/>
  <c r="F406" i="115" s="1"/>
  <c r="F407" i="115" s="1"/>
  <c r="F408" i="115" s="1"/>
  <c r="F409" i="115" s="1"/>
  <c r="F410" i="115" s="1"/>
  <c r="F411" i="115" s="1"/>
  <c r="F412" i="115" s="1"/>
  <c r="F413" i="115" s="1"/>
  <c r="F414" i="115" s="1"/>
  <c r="F415" i="115" s="1"/>
  <c r="F416" i="115" s="1"/>
  <c r="F417" i="115" s="1"/>
  <c r="F418" i="115" s="1"/>
  <c r="F419" i="115" s="1"/>
  <c r="F420" i="115" s="1"/>
  <c r="F421" i="115" s="1"/>
  <c r="F422" i="115" s="1"/>
  <c r="F423" i="115" s="1"/>
  <c r="F424" i="115" s="1"/>
  <c r="F425" i="115" s="1"/>
  <c r="F426" i="115" s="1"/>
  <c r="F427" i="115" s="1"/>
  <c r="F428" i="115" s="1"/>
  <c r="F429" i="115" s="1"/>
  <c r="F430" i="115" s="1"/>
  <c r="F431" i="115" s="1"/>
  <c r="F432" i="115" s="1"/>
  <c r="F433" i="115" s="1"/>
  <c r="F434" i="115" s="1"/>
  <c r="F435" i="115" s="1"/>
  <c r="F436" i="115" s="1"/>
  <c r="F437" i="115" s="1"/>
  <c r="F438" i="115" s="1"/>
  <c r="F439" i="115" s="1"/>
  <c r="F440" i="115" s="1"/>
  <c r="F441" i="115" s="1"/>
  <c r="F442" i="115" s="1"/>
  <c r="F443" i="115" s="1"/>
  <c r="F444" i="115" s="1"/>
  <c r="F445" i="115" s="1"/>
  <c r="F446" i="115" s="1"/>
  <c r="D113" i="240"/>
  <c r="H16" i="141" s="1"/>
  <c r="F453" i="204"/>
  <c r="F454" i="204" s="1"/>
  <c r="F455" i="204" s="1"/>
  <c r="F456" i="204" s="1"/>
  <c r="F457" i="204" s="1"/>
  <c r="F458" i="204" s="1"/>
  <c r="F459" i="204" s="1"/>
  <c r="F460" i="204" s="1"/>
  <c r="F461" i="204" s="1"/>
  <c r="F462" i="204" s="1"/>
  <c r="F463" i="204" s="1"/>
  <c r="F464" i="204" s="1"/>
  <c r="F465" i="204" s="1"/>
  <c r="F466" i="204" s="1"/>
  <c r="F467" i="204" s="1"/>
  <c r="F468" i="204" s="1"/>
  <c r="F469" i="204" s="1"/>
  <c r="F470" i="204" s="1"/>
  <c r="F471" i="204" s="1"/>
  <c r="F472" i="204" s="1"/>
  <c r="F473" i="204" s="1"/>
  <c r="F474" i="204" s="1"/>
  <c r="F475" i="204" s="1"/>
  <c r="F476" i="204" s="1"/>
  <c r="F477" i="204" s="1"/>
  <c r="F478" i="204" s="1"/>
  <c r="F479" i="204" s="1"/>
  <c r="F480" i="204" s="1"/>
  <c r="F481" i="204" s="1"/>
  <c r="F482" i="204" s="1"/>
  <c r="F483" i="204" s="1"/>
  <c r="F484" i="204" s="1"/>
  <c r="F485" i="204" s="1"/>
  <c r="F486" i="204" s="1"/>
  <c r="F487" i="204" s="1"/>
  <c r="F488" i="204" s="1"/>
  <c r="F489" i="204" s="1"/>
  <c r="F490" i="204" s="1"/>
  <c r="F491" i="204" s="1"/>
  <c r="F492" i="204" s="1"/>
  <c r="F493" i="204" s="1"/>
  <c r="F494" i="204" s="1"/>
  <c r="F495" i="204" s="1"/>
  <c r="F496" i="204" s="1"/>
  <c r="F497" i="204" s="1"/>
  <c r="F498" i="204" s="1"/>
  <c r="F499" i="204" s="1"/>
  <c r="F500" i="204" s="1"/>
  <c r="F501" i="204" s="1"/>
  <c r="F502" i="204" s="1"/>
  <c r="D565" i="203"/>
  <c r="D617" i="203" s="1"/>
  <c r="F617" i="203" s="1"/>
  <c r="C19" i="145"/>
  <c r="D55" i="240"/>
  <c r="M42" i="140"/>
  <c r="L42" i="140"/>
  <c r="K42" i="140"/>
  <c r="J42" i="140"/>
  <c r="I42" i="140"/>
  <c r="H42" i="140"/>
  <c r="G42" i="140"/>
  <c r="M42" i="139"/>
  <c r="L42" i="139"/>
  <c r="K42" i="139"/>
  <c r="J42" i="139"/>
  <c r="I42" i="139"/>
  <c r="H42" i="139"/>
  <c r="G42" i="139"/>
  <c r="M42" i="138"/>
  <c r="L42" i="138"/>
  <c r="K42" i="138"/>
  <c r="J42" i="138"/>
  <c r="I42" i="138"/>
  <c r="H42" i="138"/>
  <c r="G42" i="138"/>
  <c r="M42" i="137"/>
  <c r="L42" i="137"/>
  <c r="K42" i="137"/>
  <c r="J42" i="137"/>
  <c r="I42" i="137"/>
  <c r="H42" i="137"/>
  <c r="G42" i="137"/>
  <c r="M42" i="136"/>
  <c r="L42" i="136"/>
  <c r="K42" i="136"/>
  <c r="J42" i="136"/>
  <c r="I42" i="136"/>
  <c r="H42" i="136"/>
  <c r="G42" i="136"/>
  <c r="M42" i="135"/>
  <c r="L42" i="135"/>
  <c r="K42" i="135"/>
  <c r="J42" i="135"/>
  <c r="H42" i="135"/>
  <c r="G42" i="135"/>
  <c r="D17" i="145" l="1"/>
  <c r="D453" i="115"/>
  <c r="D505" i="115" s="1"/>
  <c r="F505" i="115" s="1"/>
  <c r="D509" i="204"/>
  <c r="D561" i="204" s="1"/>
  <c r="F561" i="204" s="1"/>
  <c r="F565" i="203"/>
  <c r="F566" i="203" s="1"/>
  <c r="F567" i="203" s="1"/>
  <c r="F568" i="203" s="1"/>
  <c r="F569" i="203" s="1"/>
  <c r="F570" i="203" s="1"/>
  <c r="F571" i="203" s="1"/>
  <c r="F572" i="203" s="1"/>
  <c r="F573" i="203" s="1"/>
  <c r="F574" i="203" s="1"/>
  <c r="F575" i="203" s="1"/>
  <c r="F576" i="203" s="1"/>
  <c r="F577" i="203" s="1"/>
  <c r="F578" i="203" s="1"/>
  <c r="F579" i="203" s="1"/>
  <c r="F580" i="203" s="1"/>
  <c r="F581" i="203" s="1"/>
  <c r="F582" i="203" s="1"/>
  <c r="F583" i="203" s="1"/>
  <c r="F584" i="203" s="1"/>
  <c r="F585" i="203" s="1"/>
  <c r="F586" i="203" s="1"/>
  <c r="F587" i="203" s="1"/>
  <c r="F588" i="203" s="1"/>
  <c r="F589" i="203" s="1"/>
  <c r="F590" i="203" s="1"/>
  <c r="F591" i="203" s="1"/>
  <c r="F592" i="203" s="1"/>
  <c r="F593" i="203" s="1"/>
  <c r="F594" i="203" s="1"/>
  <c r="F595" i="203" s="1"/>
  <c r="F596" i="203" s="1"/>
  <c r="F597" i="203" s="1"/>
  <c r="F598" i="203" s="1"/>
  <c r="F599" i="203" s="1"/>
  <c r="F600" i="203" s="1"/>
  <c r="F601" i="203" s="1"/>
  <c r="F602" i="203" s="1"/>
  <c r="F603" i="203" s="1"/>
  <c r="F604" i="203" s="1"/>
  <c r="F605" i="203" s="1"/>
  <c r="F606" i="203" s="1"/>
  <c r="F607" i="203" s="1"/>
  <c r="F608" i="203" s="1"/>
  <c r="F609" i="203" s="1"/>
  <c r="F610" i="203" s="1"/>
  <c r="F611" i="203" s="1"/>
  <c r="F612" i="203" s="1"/>
  <c r="F613" i="203" s="1"/>
  <c r="F614" i="203" s="1"/>
  <c r="G16" i="233"/>
  <c r="F16" i="233"/>
  <c r="H15" i="233"/>
  <c r="H14" i="233"/>
  <c r="H13" i="233"/>
  <c r="H12" i="233"/>
  <c r="H11" i="233"/>
  <c r="H10" i="233"/>
  <c r="H9" i="233"/>
  <c r="H8" i="233"/>
  <c r="H7" i="233"/>
  <c r="H6" i="233"/>
  <c r="H5" i="233"/>
  <c r="H4" i="233"/>
  <c r="F453" i="115" l="1"/>
  <c r="F454" i="115" s="1"/>
  <c r="F455" i="115" s="1"/>
  <c r="F456" i="115" s="1"/>
  <c r="F457" i="115" s="1"/>
  <c r="F458" i="115" s="1"/>
  <c r="F459" i="115" s="1"/>
  <c r="F460" i="115" s="1"/>
  <c r="F461" i="115" s="1"/>
  <c r="F462" i="115" s="1"/>
  <c r="F463" i="115" s="1"/>
  <c r="F464" i="115" s="1"/>
  <c r="F465" i="115" s="1"/>
  <c r="F466" i="115" s="1"/>
  <c r="F467" i="115" s="1"/>
  <c r="F468" i="115" s="1"/>
  <c r="F469" i="115" s="1"/>
  <c r="F470" i="115" s="1"/>
  <c r="F471" i="115" s="1"/>
  <c r="F472" i="115" s="1"/>
  <c r="F473" i="115" s="1"/>
  <c r="F474" i="115" s="1"/>
  <c r="F475" i="115" s="1"/>
  <c r="F476" i="115" s="1"/>
  <c r="F477" i="115" s="1"/>
  <c r="F478" i="115" s="1"/>
  <c r="F479" i="115" s="1"/>
  <c r="F480" i="115" s="1"/>
  <c r="F481" i="115" s="1"/>
  <c r="F482" i="115" s="1"/>
  <c r="F483" i="115" s="1"/>
  <c r="F484" i="115" s="1"/>
  <c r="F485" i="115" s="1"/>
  <c r="F486" i="115" s="1"/>
  <c r="F487" i="115" s="1"/>
  <c r="F488" i="115" s="1"/>
  <c r="F489" i="115" s="1"/>
  <c r="F490" i="115" s="1"/>
  <c r="F491" i="115" s="1"/>
  <c r="F492" i="115" s="1"/>
  <c r="F493" i="115" s="1"/>
  <c r="F494" i="115" s="1"/>
  <c r="F495" i="115" s="1"/>
  <c r="F496" i="115" s="1"/>
  <c r="F497" i="115" s="1"/>
  <c r="F498" i="115" s="1"/>
  <c r="F499" i="115" s="1"/>
  <c r="F500" i="115" s="1"/>
  <c r="F501" i="115" s="1"/>
  <c r="F502" i="115" s="1"/>
  <c r="H16" i="233"/>
  <c r="F509" i="204"/>
  <c r="F510" i="204" s="1"/>
  <c r="F511" i="204" s="1"/>
  <c r="F512" i="204" s="1"/>
  <c r="F513" i="204" s="1"/>
  <c r="F514" i="204" s="1"/>
  <c r="F515" i="204" s="1"/>
  <c r="F516" i="204" s="1"/>
  <c r="F517" i="204" s="1"/>
  <c r="F518" i="204" s="1"/>
  <c r="F519" i="204" s="1"/>
  <c r="F520" i="204" s="1"/>
  <c r="F521" i="204" s="1"/>
  <c r="F522" i="204" s="1"/>
  <c r="F523" i="204" s="1"/>
  <c r="F524" i="204" s="1"/>
  <c r="F525" i="204" s="1"/>
  <c r="F526" i="204" s="1"/>
  <c r="F527" i="204" s="1"/>
  <c r="F528" i="204" s="1"/>
  <c r="F529" i="204" s="1"/>
  <c r="F530" i="204" s="1"/>
  <c r="F531" i="204" s="1"/>
  <c r="F532" i="204" s="1"/>
  <c r="F533" i="204" s="1"/>
  <c r="F534" i="204" s="1"/>
  <c r="F535" i="204" s="1"/>
  <c r="F536" i="204" s="1"/>
  <c r="F537" i="204" s="1"/>
  <c r="F538" i="204" s="1"/>
  <c r="F539" i="204" s="1"/>
  <c r="F540" i="204" s="1"/>
  <c r="F541" i="204" s="1"/>
  <c r="F542" i="204" s="1"/>
  <c r="F543" i="204" s="1"/>
  <c r="F544" i="204" s="1"/>
  <c r="F545" i="204" s="1"/>
  <c r="F546" i="204" s="1"/>
  <c r="F547" i="204" s="1"/>
  <c r="F548" i="204" s="1"/>
  <c r="F549" i="204" s="1"/>
  <c r="F550" i="204" s="1"/>
  <c r="F551" i="204" s="1"/>
  <c r="F552" i="204" s="1"/>
  <c r="F553" i="204" s="1"/>
  <c r="F554" i="204" s="1"/>
  <c r="F555" i="204" s="1"/>
  <c r="F556" i="204" s="1"/>
  <c r="F557" i="204" s="1"/>
  <c r="F558" i="204" s="1"/>
  <c r="D621" i="203"/>
  <c r="F6" i="145"/>
  <c r="B26" i="237"/>
  <c r="B25" i="237"/>
  <c r="G4" i="146"/>
  <c r="E4" i="146"/>
  <c r="C4" i="146"/>
  <c r="A4" i="146"/>
  <c r="D8" i="237" s="1"/>
  <c r="E168" i="236"/>
  <c r="F167" i="236"/>
  <c r="F166" i="236"/>
  <c r="F165" i="236"/>
  <c r="F164" i="236"/>
  <c r="F163" i="236"/>
  <c r="F162" i="236"/>
  <c r="F161" i="236"/>
  <c r="F160" i="236"/>
  <c r="F159" i="236"/>
  <c r="F158" i="236"/>
  <c r="F157" i="236"/>
  <c r="F156" i="236"/>
  <c r="F155" i="236"/>
  <c r="F154" i="236"/>
  <c r="F153" i="236"/>
  <c r="F152" i="236"/>
  <c r="F151" i="236"/>
  <c r="F150" i="236"/>
  <c r="F149" i="236"/>
  <c r="F148" i="236"/>
  <c r="F147" i="236"/>
  <c r="F146" i="236"/>
  <c r="F145" i="236"/>
  <c r="F144" i="236"/>
  <c r="F143" i="236"/>
  <c r="F142" i="236"/>
  <c r="F141" i="236"/>
  <c r="F140" i="236"/>
  <c r="F139" i="236"/>
  <c r="F138" i="236"/>
  <c r="F137" i="236"/>
  <c r="F136" i="236"/>
  <c r="F135" i="236"/>
  <c r="F134" i="236"/>
  <c r="F133" i="236"/>
  <c r="F132" i="236"/>
  <c r="F131" i="236"/>
  <c r="F130" i="236"/>
  <c r="F129" i="236"/>
  <c r="F128" i="236"/>
  <c r="F127" i="236"/>
  <c r="F126" i="236"/>
  <c r="F125" i="236"/>
  <c r="F124" i="236"/>
  <c r="F123" i="236"/>
  <c r="F122" i="236"/>
  <c r="F121" i="236"/>
  <c r="F120" i="236"/>
  <c r="F119" i="236"/>
  <c r="F118" i="236"/>
  <c r="F117" i="236"/>
  <c r="E111" i="236"/>
  <c r="F62" i="236"/>
  <c r="F63" i="236" s="1"/>
  <c r="F64" i="236" s="1"/>
  <c r="F65" i="236" s="1"/>
  <c r="F66" i="236" s="1"/>
  <c r="F67" i="236" s="1"/>
  <c r="F68" i="236" s="1"/>
  <c r="F69" i="236" s="1"/>
  <c r="F70" i="236" s="1"/>
  <c r="F71" i="236" s="1"/>
  <c r="F72" i="236" s="1"/>
  <c r="F73" i="236" s="1"/>
  <c r="F74" i="236" s="1"/>
  <c r="F75" i="236" s="1"/>
  <c r="F76" i="236" s="1"/>
  <c r="F77" i="236" s="1"/>
  <c r="F78" i="236" s="1"/>
  <c r="F79" i="236" s="1"/>
  <c r="F80" i="236" s="1"/>
  <c r="F81" i="236" s="1"/>
  <c r="F82" i="236" s="1"/>
  <c r="F83" i="236" s="1"/>
  <c r="F84" i="236" s="1"/>
  <c r="F85" i="236" s="1"/>
  <c r="F86" i="236" s="1"/>
  <c r="F87" i="236" s="1"/>
  <c r="F88" i="236" s="1"/>
  <c r="F89" i="236" s="1"/>
  <c r="F90" i="236" s="1"/>
  <c r="F91" i="236" s="1"/>
  <c r="F92" i="236" s="1"/>
  <c r="F93" i="236" s="1"/>
  <c r="F94" i="236" s="1"/>
  <c r="F95" i="236" s="1"/>
  <c r="F96" i="236" s="1"/>
  <c r="F97" i="236" s="1"/>
  <c r="F98" i="236" s="1"/>
  <c r="F99" i="236" s="1"/>
  <c r="F100" i="236" s="1"/>
  <c r="F101" i="236" s="1"/>
  <c r="F102" i="236" s="1"/>
  <c r="F103" i="236" s="1"/>
  <c r="F104" i="236" s="1"/>
  <c r="F105" i="236" s="1"/>
  <c r="F106" i="236" s="1"/>
  <c r="F107" i="236" s="1"/>
  <c r="F108" i="236" s="1"/>
  <c r="F109" i="236" s="1"/>
  <c r="F110" i="236" s="1"/>
  <c r="F61" i="236"/>
  <c r="F60" i="236"/>
  <c r="E55" i="236"/>
  <c r="D55" i="236"/>
  <c r="F55" i="236" s="1"/>
  <c r="D59" i="236" s="1"/>
  <c r="F59" i="236" s="1"/>
  <c r="F4" i="236"/>
  <c r="F5" i="236" s="1"/>
  <c r="F6" i="236" s="1"/>
  <c r="F7" i="236" s="1"/>
  <c r="F8" i="236" s="1"/>
  <c r="F9" i="236" s="1"/>
  <c r="F10" i="236" s="1"/>
  <c r="F11" i="236" s="1"/>
  <c r="F12" i="236" s="1"/>
  <c r="F13" i="236" s="1"/>
  <c r="F14" i="236" s="1"/>
  <c r="F15" i="236" s="1"/>
  <c r="F16" i="236" s="1"/>
  <c r="F17" i="236" s="1"/>
  <c r="F18" i="236" s="1"/>
  <c r="F19" i="236" s="1"/>
  <c r="F20" i="236" s="1"/>
  <c r="F21" i="236" s="1"/>
  <c r="F22" i="236" s="1"/>
  <c r="F23" i="236" s="1"/>
  <c r="F24" i="236" s="1"/>
  <c r="F25" i="236" s="1"/>
  <c r="F26" i="236" s="1"/>
  <c r="F27" i="236" s="1"/>
  <c r="F28" i="236" s="1"/>
  <c r="F29" i="236" s="1"/>
  <c r="F30" i="236" s="1"/>
  <c r="F31" i="236" s="1"/>
  <c r="F32" i="236" s="1"/>
  <c r="F33" i="236" s="1"/>
  <c r="F34" i="236" s="1"/>
  <c r="F35" i="236" s="1"/>
  <c r="F36" i="236" s="1"/>
  <c r="F37" i="236" s="1"/>
  <c r="F38" i="236" s="1"/>
  <c r="F39" i="236" s="1"/>
  <c r="F40" i="236" s="1"/>
  <c r="F41" i="236" s="1"/>
  <c r="F42" i="236" s="1"/>
  <c r="F43" i="236" s="1"/>
  <c r="F44" i="236" s="1"/>
  <c r="F45" i="236" s="1"/>
  <c r="F46" i="236" s="1"/>
  <c r="F47" i="236" s="1"/>
  <c r="F48" i="236" s="1"/>
  <c r="F49" i="236" s="1"/>
  <c r="F50" i="236" s="1"/>
  <c r="F51" i="236" s="1"/>
  <c r="F52" i="236" s="1"/>
  <c r="F53" i="236" s="1"/>
  <c r="F54" i="236" s="1"/>
  <c r="F118" i="69"/>
  <c r="F119" i="69" s="1"/>
  <c r="F120" i="69" s="1"/>
  <c r="F121" i="69" s="1"/>
  <c r="F122" i="69" s="1"/>
  <c r="F123" i="69" s="1"/>
  <c r="F124" i="69" s="1"/>
  <c r="F125" i="69" s="1"/>
  <c r="F126" i="69" s="1"/>
  <c r="F127" i="69" s="1"/>
  <c r="F128" i="69" s="1"/>
  <c r="F129" i="69" s="1"/>
  <c r="F130" i="69" s="1"/>
  <c r="F131" i="69" s="1"/>
  <c r="F132" i="69" s="1"/>
  <c r="F133" i="69" s="1"/>
  <c r="F134" i="69" s="1"/>
  <c r="F135" i="69" s="1"/>
  <c r="F136" i="69" s="1"/>
  <c r="F137" i="69" s="1"/>
  <c r="F138" i="69" s="1"/>
  <c r="F139" i="69" s="1"/>
  <c r="F140" i="69" s="1"/>
  <c r="F141" i="69" s="1"/>
  <c r="F142" i="69" s="1"/>
  <c r="F143" i="69" s="1"/>
  <c r="F144" i="69" s="1"/>
  <c r="F145" i="69" s="1"/>
  <c r="F146" i="69" s="1"/>
  <c r="F147" i="69" s="1"/>
  <c r="F148" i="69" s="1"/>
  <c r="F149" i="69" s="1"/>
  <c r="F150" i="69" s="1"/>
  <c r="F151" i="69" s="1"/>
  <c r="F152" i="69" s="1"/>
  <c r="F153" i="69" s="1"/>
  <c r="F154" i="69" s="1"/>
  <c r="F155" i="69" s="1"/>
  <c r="F156" i="69" s="1"/>
  <c r="F157" i="69" s="1"/>
  <c r="F158" i="69" s="1"/>
  <c r="F159" i="69" s="1"/>
  <c r="F160" i="69" s="1"/>
  <c r="F161" i="69" s="1"/>
  <c r="F162" i="69" s="1"/>
  <c r="F163" i="69" s="1"/>
  <c r="F164" i="69" s="1"/>
  <c r="F165" i="69" s="1"/>
  <c r="F166" i="69" s="1"/>
  <c r="F167" i="69" s="1"/>
  <c r="D111" i="236" l="1"/>
  <c r="F111" i="236" s="1"/>
  <c r="D116" i="236" s="1"/>
  <c r="D509" i="115"/>
  <c r="D561" i="115" s="1"/>
  <c r="F561" i="115" s="1"/>
  <c r="D565" i="204"/>
  <c r="D617" i="204" s="1"/>
  <c r="F617" i="204" s="1"/>
  <c r="F621" i="203"/>
  <c r="F622" i="203" s="1"/>
  <c r="F623" i="203" s="1"/>
  <c r="F624" i="203" s="1"/>
  <c r="F625" i="203" s="1"/>
  <c r="F626" i="203" s="1"/>
  <c r="F627" i="203" s="1"/>
  <c r="F628" i="203" s="1"/>
  <c r="F629" i="203" s="1"/>
  <c r="F630" i="203" s="1"/>
  <c r="F631" i="203" s="1"/>
  <c r="F632" i="203" s="1"/>
  <c r="F633" i="203" s="1"/>
  <c r="F634" i="203" s="1"/>
  <c r="F635" i="203" s="1"/>
  <c r="F636" i="203" s="1"/>
  <c r="F637" i="203" s="1"/>
  <c r="F638" i="203" s="1"/>
  <c r="F639" i="203" s="1"/>
  <c r="F640" i="203" s="1"/>
  <c r="F641" i="203" s="1"/>
  <c r="F642" i="203" s="1"/>
  <c r="F643" i="203" s="1"/>
  <c r="F644" i="203" s="1"/>
  <c r="F645" i="203" s="1"/>
  <c r="F646" i="203" s="1"/>
  <c r="F647" i="203" s="1"/>
  <c r="F648" i="203" s="1"/>
  <c r="F649" i="203" s="1"/>
  <c r="F650" i="203" s="1"/>
  <c r="F651" i="203" s="1"/>
  <c r="F652" i="203" s="1"/>
  <c r="F653" i="203" s="1"/>
  <c r="F654" i="203" s="1"/>
  <c r="F655" i="203" s="1"/>
  <c r="F656" i="203" s="1"/>
  <c r="F657" i="203" s="1"/>
  <c r="F658" i="203" s="1"/>
  <c r="F659" i="203" s="1"/>
  <c r="F660" i="203" s="1"/>
  <c r="F661" i="203" s="1"/>
  <c r="F662" i="203" s="1"/>
  <c r="F663" i="203" s="1"/>
  <c r="F664" i="203" s="1"/>
  <c r="F665" i="203" s="1"/>
  <c r="F666" i="203" s="1"/>
  <c r="F667" i="203" s="1"/>
  <c r="F668" i="203" s="1"/>
  <c r="F669" i="203" s="1"/>
  <c r="F670" i="203" s="1"/>
  <c r="F671" i="203" s="1"/>
  <c r="F672" i="203" s="1"/>
  <c r="H55" i="234"/>
  <c r="G55" i="234"/>
  <c r="I54" i="234"/>
  <c r="F54" i="234"/>
  <c r="I53" i="234"/>
  <c r="F53" i="234"/>
  <c r="I52" i="234"/>
  <c r="F52" i="234"/>
  <c r="I51" i="234"/>
  <c r="F51" i="234"/>
  <c r="I50" i="234"/>
  <c r="F50" i="234"/>
  <c r="I49" i="234"/>
  <c r="F49" i="234"/>
  <c r="I48" i="234"/>
  <c r="F48" i="234"/>
  <c r="I47" i="234"/>
  <c r="F47" i="234"/>
  <c r="I46" i="234"/>
  <c r="F46" i="234"/>
  <c r="I45" i="234"/>
  <c r="F45" i="234"/>
  <c r="I44" i="234"/>
  <c r="F44" i="234"/>
  <c r="I43" i="234"/>
  <c r="F43" i="234"/>
  <c r="I42" i="234"/>
  <c r="F42" i="234"/>
  <c r="I41" i="234"/>
  <c r="F41" i="234"/>
  <c r="I40" i="234"/>
  <c r="F40" i="234"/>
  <c r="I39" i="234"/>
  <c r="F39" i="234"/>
  <c r="I38" i="234"/>
  <c r="F38" i="234"/>
  <c r="I37" i="234"/>
  <c r="F37" i="234"/>
  <c r="I36" i="234"/>
  <c r="F36" i="234"/>
  <c r="I35" i="234"/>
  <c r="F35" i="234"/>
  <c r="I34" i="234"/>
  <c r="F34" i="234"/>
  <c r="I33" i="234"/>
  <c r="F33" i="234"/>
  <c r="I32" i="234"/>
  <c r="F32" i="234"/>
  <c r="I31" i="234"/>
  <c r="F31" i="234"/>
  <c r="I30" i="234"/>
  <c r="F30" i="234"/>
  <c r="I29" i="234"/>
  <c r="F29" i="234"/>
  <c r="I28" i="234"/>
  <c r="F28" i="234"/>
  <c r="I27" i="234"/>
  <c r="F27" i="234"/>
  <c r="I26" i="234"/>
  <c r="F26" i="234"/>
  <c r="I25" i="234"/>
  <c r="F25" i="234"/>
  <c r="I24" i="234"/>
  <c r="F24" i="234"/>
  <c r="I23" i="234"/>
  <c r="F23" i="234"/>
  <c r="I22" i="234"/>
  <c r="F22" i="234"/>
  <c r="I21" i="234"/>
  <c r="F21" i="234"/>
  <c r="I20" i="234"/>
  <c r="F20" i="234"/>
  <c r="I19" i="234"/>
  <c r="F19" i="234"/>
  <c r="I18" i="234"/>
  <c r="F18" i="234"/>
  <c r="I17" i="234"/>
  <c r="F17" i="234"/>
  <c r="I16" i="234"/>
  <c r="F16" i="234"/>
  <c r="I15" i="234"/>
  <c r="F15" i="234"/>
  <c r="I14" i="234"/>
  <c r="F14" i="234"/>
  <c r="I13" i="234"/>
  <c r="F13" i="234"/>
  <c r="I12" i="234"/>
  <c r="F12" i="234"/>
  <c r="I11" i="234"/>
  <c r="F11" i="234"/>
  <c r="I10" i="234"/>
  <c r="F10" i="234"/>
  <c r="I9" i="234"/>
  <c r="F9" i="234"/>
  <c r="I8" i="234"/>
  <c r="F8" i="234"/>
  <c r="I7" i="234"/>
  <c r="F7" i="234"/>
  <c r="I6" i="234"/>
  <c r="F6" i="234"/>
  <c r="I5" i="234"/>
  <c r="F5" i="234"/>
  <c r="B11" i="237"/>
  <c r="B12" i="237"/>
  <c r="B13" i="237"/>
  <c r="B14" i="237"/>
  <c r="B17" i="237"/>
  <c r="B18" i="237"/>
  <c r="G7" i="146"/>
  <c r="A11" i="146" s="1"/>
  <c r="C4" i="145"/>
  <c r="C7" i="145"/>
  <c r="F7" i="145"/>
  <c r="B27" i="237"/>
  <c r="A3" i="144"/>
  <c r="B3" i="144"/>
  <c r="C3" i="144"/>
  <c r="D3" i="144"/>
  <c r="E3" i="144"/>
  <c r="F3" i="144" s="1"/>
  <c r="G3" i="144"/>
  <c r="H3" i="144"/>
  <c r="I3" i="144"/>
  <c r="J3" i="144"/>
  <c r="K3" i="144"/>
  <c r="M3" i="144" s="1"/>
  <c r="G19" i="144" s="1"/>
  <c r="N3" i="144"/>
  <c r="O3" i="144"/>
  <c r="P3" i="144"/>
  <c r="Q3" i="144"/>
  <c r="A4" i="144"/>
  <c r="B4" i="144"/>
  <c r="C4" i="144"/>
  <c r="D4" i="144"/>
  <c r="E4" i="144"/>
  <c r="F4" i="144" s="1"/>
  <c r="G4" i="144"/>
  <c r="H4" i="144"/>
  <c r="I4" i="144"/>
  <c r="J4" i="144"/>
  <c r="K4" i="144"/>
  <c r="M4" i="144" s="1"/>
  <c r="I19" i="144" s="1"/>
  <c r="N4" i="144"/>
  <c r="O4" i="144"/>
  <c r="P4" i="144"/>
  <c r="Q4" i="144"/>
  <c r="A5" i="144"/>
  <c r="B5" i="144"/>
  <c r="C5" i="144"/>
  <c r="D5" i="144"/>
  <c r="E5" i="144"/>
  <c r="F5" i="144" s="1"/>
  <c r="G5" i="144"/>
  <c r="H5" i="144"/>
  <c r="I5" i="144"/>
  <c r="J5" i="144"/>
  <c r="K5" i="144"/>
  <c r="M5" i="144" s="1"/>
  <c r="N5" i="144"/>
  <c r="O5" i="144"/>
  <c r="P5" i="144"/>
  <c r="Q5" i="144"/>
  <c r="A6" i="144"/>
  <c r="B6" i="144"/>
  <c r="C6" i="144"/>
  <c r="D6" i="144"/>
  <c r="E6" i="144"/>
  <c r="F6" i="144" s="1"/>
  <c r="G6" i="144"/>
  <c r="H6" i="144"/>
  <c r="I6" i="144"/>
  <c r="J6" i="144"/>
  <c r="K6" i="144"/>
  <c r="N6" i="144"/>
  <c r="O6" i="144"/>
  <c r="P6" i="144"/>
  <c r="Q6" i="144"/>
  <c r="A7" i="144"/>
  <c r="B7" i="144"/>
  <c r="C7" i="144"/>
  <c r="D7" i="144"/>
  <c r="E7" i="144"/>
  <c r="F7" i="144" s="1"/>
  <c r="G7" i="144"/>
  <c r="H7" i="144"/>
  <c r="I7" i="144"/>
  <c r="J7" i="144"/>
  <c r="K7" i="144"/>
  <c r="M7" i="144"/>
  <c r="N7" i="144"/>
  <c r="O7" i="144"/>
  <c r="P7" i="144"/>
  <c r="Q7" i="144"/>
  <c r="L11" i="144"/>
  <c r="D4" i="143"/>
  <c r="D6" i="143"/>
  <c r="M6" i="141"/>
  <c r="M11" i="141"/>
  <c r="D54" i="43"/>
  <c r="D62" i="43" s="1"/>
  <c r="D112" i="43" s="1"/>
  <c r="E54" i="43"/>
  <c r="E62" i="43"/>
  <c r="E112" i="43"/>
  <c r="D54" i="201"/>
  <c r="E54" i="201"/>
  <c r="D55" i="201"/>
  <c r="D62" i="201"/>
  <c r="E62" i="201"/>
  <c r="D112" i="201"/>
  <c r="E112" i="201"/>
  <c r="D113" i="201"/>
  <c r="D54" i="200"/>
  <c r="E54" i="200"/>
  <c r="D55" i="200"/>
  <c r="D62" i="200"/>
  <c r="E62" i="200"/>
  <c r="D112" i="200"/>
  <c r="D113" i="200" s="1"/>
  <c r="E112" i="200"/>
  <c r="D54" i="198"/>
  <c r="E54" i="198"/>
  <c r="D55" i="198"/>
  <c r="D62" i="198"/>
  <c r="E62" i="198"/>
  <c r="D113" i="198"/>
  <c r="E113" i="198"/>
  <c r="D114" i="198"/>
  <c r="D54" i="197"/>
  <c r="E54" i="197"/>
  <c r="E62" i="197" s="1"/>
  <c r="E112" i="197" s="1"/>
  <c r="D54" i="196"/>
  <c r="E54" i="196"/>
  <c r="E62" i="196" s="1"/>
  <c r="E112" i="196" s="1"/>
  <c r="D54" i="195"/>
  <c r="E54" i="195"/>
  <c r="D62" i="195"/>
  <c r="D112" i="195" s="1"/>
  <c r="E62" i="195"/>
  <c r="E112" i="195" s="1"/>
  <c r="D54" i="194"/>
  <c r="D55" i="194" s="1"/>
  <c r="E54" i="194"/>
  <c r="E62" i="194" s="1"/>
  <c r="E112" i="194" s="1"/>
  <c r="D54" i="193"/>
  <c r="D62" i="193" s="1"/>
  <c r="D112" i="193" s="1"/>
  <c r="E54" i="193"/>
  <c r="E62" i="193" s="1"/>
  <c r="E112" i="193" s="1"/>
  <c r="D55" i="193"/>
  <c r="D54" i="42"/>
  <c r="D62" i="42" s="1"/>
  <c r="D112" i="42" s="1"/>
  <c r="E54" i="42"/>
  <c r="E62" i="42" s="1"/>
  <c r="E112" i="42" s="1"/>
  <c r="D55" i="42"/>
  <c r="D54" i="41"/>
  <c r="E54" i="41"/>
  <c r="D62" i="41"/>
  <c r="E62" i="41"/>
  <c r="E112" i="41" s="1"/>
  <c r="D112" i="41"/>
  <c r="D54" i="40"/>
  <c r="D62" i="40" s="1"/>
  <c r="D112" i="40" s="1"/>
  <c r="E54" i="40"/>
  <c r="D55" i="40" s="1"/>
  <c r="D54" i="39"/>
  <c r="E54" i="39"/>
  <c r="E62" i="39" s="1"/>
  <c r="E112" i="39" s="1"/>
  <c r="D55" i="39"/>
  <c r="D62" i="39"/>
  <c r="D112" i="39" s="1"/>
  <c r="D54" i="38"/>
  <c r="D55" i="38" s="1"/>
  <c r="E54" i="38"/>
  <c r="E62" i="38" s="1"/>
  <c r="E112" i="38" s="1"/>
  <c r="D54" i="37"/>
  <c r="E54" i="37"/>
  <c r="E62" i="37" s="1"/>
  <c r="E112" i="37" s="1"/>
  <c r="D54" i="26"/>
  <c r="D62" i="26" s="1"/>
  <c r="D112" i="26" s="1"/>
  <c r="E54" i="26"/>
  <c r="E62" i="26" s="1"/>
  <c r="E112" i="26" s="1"/>
  <c r="D54" i="35"/>
  <c r="E54" i="35"/>
  <c r="E62" i="35" s="1"/>
  <c r="E112" i="35" s="1"/>
  <c r="D54" i="34"/>
  <c r="D62" i="34" s="1"/>
  <c r="D112" i="34" s="1"/>
  <c r="E54" i="34"/>
  <c r="E62" i="34" s="1"/>
  <c r="E112" i="34" s="1"/>
  <c r="D54" i="33"/>
  <c r="D62" i="33" s="1"/>
  <c r="D112" i="33" s="1"/>
  <c r="E54" i="33"/>
  <c r="E62" i="33" s="1"/>
  <c r="E112" i="33" s="1"/>
  <c r="D55" i="33"/>
  <c r="D54" i="32"/>
  <c r="E54" i="32"/>
  <c r="E62" i="32" s="1"/>
  <c r="E112" i="32" s="1"/>
  <c r="D54" i="31"/>
  <c r="D55" i="31" s="1"/>
  <c r="E54" i="31"/>
  <c r="E62" i="31" s="1"/>
  <c r="E112" i="31" s="1"/>
  <c r="D54" i="30"/>
  <c r="D62" i="30" s="1"/>
  <c r="D112" i="30" s="1"/>
  <c r="E54" i="30"/>
  <c r="E62" i="30" s="1"/>
  <c r="E112" i="30" s="1"/>
  <c r="D54" i="27"/>
  <c r="E54" i="27"/>
  <c r="E62" i="27" s="1"/>
  <c r="E112" i="27" s="1"/>
  <c r="D54" i="29"/>
  <c r="D62" i="29" s="1"/>
  <c r="D112" i="29" s="1"/>
  <c r="E54" i="29"/>
  <c r="E62" i="29" s="1"/>
  <c r="E112" i="29" s="1"/>
  <c r="D54" i="28"/>
  <c r="D62" i="28" s="1"/>
  <c r="D112" i="28" s="1"/>
  <c r="E54" i="28"/>
  <c r="E62" i="28" s="1"/>
  <c r="E112" i="28" s="1"/>
  <c r="G4" i="134"/>
  <c r="K4" i="134"/>
  <c r="O4" i="134"/>
  <c r="S4" i="134"/>
  <c r="W4" i="134"/>
  <c r="X4" i="134"/>
  <c r="G5" i="134"/>
  <c r="K5" i="134"/>
  <c r="O5" i="134"/>
  <c r="S5" i="134"/>
  <c r="W5" i="134"/>
  <c r="G6" i="134"/>
  <c r="K6" i="134"/>
  <c r="O6" i="134"/>
  <c r="S6" i="134"/>
  <c r="W6" i="134"/>
  <c r="G7" i="134"/>
  <c r="K7" i="134"/>
  <c r="O7" i="134"/>
  <c r="S7" i="134"/>
  <c r="W7" i="134"/>
  <c r="G8" i="134"/>
  <c r="K8" i="134"/>
  <c r="O8" i="134"/>
  <c r="S8" i="134"/>
  <c r="W8" i="134"/>
  <c r="G9" i="134"/>
  <c r="K9" i="134"/>
  <c r="O9" i="134"/>
  <c r="S9" i="134"/>
  <c r="W9" i="134"/>
  <c r="X9" i="134"/>
  <c r="G10" i="134"/>
  <c r="K10" i="134"/>
  <c r="O10" i="134"/>
  <c r="S10" i="134"/>
  <c r="W10" i="134"/>
  <c r="G11" i="134"/>
  <c r="K11" i="134"/>
  <c r="O11" i="134"/>
  <c r="S11" i="134"/>
  <c r="W11" i="134"/>
  <c r="G12" i="134"/>
  <c r="K12" i="134"/>
  <c r="O12" i="134"/>
  <c r="S12" i="134"/>
  <c r="W12" i="134"/>
  <c r="G13" i="134"/>
  <c r="K13" i="134"/>
  <c r="O13" i="134"/>
  <c r="S13" i="134"/>
  <c r="W13" i="134"/>
  <c r="G14" i="134"/>
  <c r="K14" i="134"/>
  <c r="O14" i="134"/>
  <c r="S14" i="134"/>
  <c r="W14" i="134"/>
  <c r="X14" i="134"/>
  <c r="G15" i="134"/>
  <c r="K15" i="134"/>
  <c r="O15" i="134"/>
  <c r="S15" i="134"/>
  <c r="W15" i="134"/>
  <c r="G16" i="134"/>
  <c r="K16" i="134"/>
  <c r="O16" i="134"/>
  <c r="S16" i="134"/>
  <c r="W16" i="134"/>
  <c r="G17" i="134"/>
  <c r="K17" i="134"/>
  <c r="O17" i="134"/>
  <c r="S17" i="134"/>
  <c r="W17" i="134"/>
  <c r="G18" i="134"/>
  <c r="K18" i="134"/>
  <c r="O18" i="134"/>
  <c r="S18" i="134"/>
  <c r="W18" i="134"/>
  <c r="G19" i="134"/>
  <c r="K19" i="134"/>
  <c r="O19" i="134"/>
  <c r="S19" i="134"/>
  <c r="W19" i="134"/>
  <c r="X19" i="134"/>
  <c r="G20" i="134"/>
  <c r="K20" i="134"/>
  <c r="O20" i="134"/>
  <c r="S20" i="134"/>
  <c r="W20" i="134"/>
  <c r="G21" i="134"/>
  <c r="K21" i="134"/>
  <c r="O21" i="134"/>
  <c r="S21" i="134"/>
  <c r="W21" i="134"/>
  <c r="G22" i="134"/>
  <c r="K22" i="134"/>
  <c r="O22" i="134"/>
  <c r="S22" i="134"/>
  <c r="W22" i="134"/>
  <c r="G23" i="134"/>
  <c r="K23" i="134"/>
  <c r="O23" i="134"/>
  <c r="S23" i="134"/>
  <c r="W23" i="134"/>
  <c r="G26" i="134"/>
  <c r="K26" i="134"/>
  <c r="O26" i="134"/>
  <c r="S26" i="134"/>
  <c r="W26" i="134"/>
  <c r="X26" i="134"/>
  <c r="G27" i="134"/>
  <c r="K27" i="134"/>
  <c r="O27" i="134"/>
  <c r="S27" i="134"/>
  <c r="W27" i="134"/>
  <c r="G28" i="134"/>
  <c r="K28" i="134"/>
  <c r="O28" i="134"/>
  <c r="S28" i="134"/>
  <c r="W28" i="134"/>
  <c r="G29" i="134"/>
  <c r="K29" i="134"/>
  <c r="O29" i="134"/>
  <c r="S29" i="134"/>
  <c r="W29" i="134"/>
  <c r="G30" i="134"/>
  <c r="K30" i="134"/>
  <c r="O30" i="134"/>
  <c r="S30" i="134"/>
  <c r="W30" i="134"/>
  <c r="G31" i="134"/>
  <c r="K31" i="134"/>
  <c r="O31" i="134"/>
  <c r="S31" i="134"/>
  <c r="W31" i="134"/>
  <c r="X31" i="134"/>
  <c r="G32" i="134"/>
  <c r="K32" i="134"/>
  <c r="O32" i="134"/>
  <c r="S32" i="134"/>
  <c r="W32" i="134"/>
  <c r="G33" i="134"/>
  <c r="K33" i="134"/>
  <c r="O33" i="134"/>
  <c r="S33" i="134"/>
  <c r="W33" i="134"/>
  <c r="G34" i="134"/>
  <c r="K34" i="134"/>
  <c r="O34" i="134"/>
  <c r="S34" i="134"/>
  <c r="W34" i="134"/>
  <c r="G35" i="134"/>
  <c r="K35" i="134"/>
  <c r="O35" i="134"/>
  <c r="S35" i="134"/>
  <c r="W35" i="134"/>
  <c r="G36" i="134"/>
  <c r="K36" i="134"/>
  <c r="O36" i="134"/>
  <c r="S36" i="134"/>
  <c r="W36" i="134"/>
  <c r="X36" i="134"/>
  <c r="G37" i="134"/>
  <c r="K37" i="134"/>
  <c r="O37" i="134"/>
  <c r="S37" i="134"/>
  <c r="W37" i="134"/>
  <c r="G38" i="134"/>
  <c r="K38" i="134"/>
  <c r="O38" i="134"/>
  <c r="S38" i="134"/>
  <c r="W38" i="134"/>
  <c r="G39" i="134"/>
  <c r="K39" i="134"/>
  <c r="O39" i="134"/>
  <c r="S39" i="134"/>
  <c r="W39" i="134"/>
  <c r="G40" i="134"/>
  <c r="K40" i="134"/>
  <c r="O40" i="134"/>
  <c r="S40" i="134"/>
  <c r="W40" i="134"/>
  <c r="G41" i="134"/>
  <c r="K41" i="134"/>
  <c r="O41" i="134"/>
  <c r="S41" i="134"/>
  <c r="W41" i="134"/>
  <c r="X41" i="134"/>
  <c r="G42" i="134"/>
  <c r="K42" i="134"/>
  <c r="O42" i="134"/>
  <c r="S42" i="134"/>
  <c r="W42" i="134"/>
  <c r="G43" i="134"/>
  <c r="K43" i="134"/>
  <c r="O43" i="134"/>
  <c r="S43" i="134"/>
  <c r="W43" i="134"/>
  <c r="G44" i="134"/>
  <c r="K44" i="134"/>
  <c r="O44" i="134"/>
  <c r="S44" i="134"/>
  <c r="W44" i="134"/>
  <c r="G45" i="134"/>
  <c r="K45" i="134"/>
  <c r="O45" i="134"/>
  <c r="S45" i="134"/>
  <c r="W45" i="134"/>
  <c r="G56" i="134"/>
  <c r="K56" i="134"/>
  <c r="O56" i="134"/>
  <c r="S56" i="134"/>
  <c r="W56" i="134"/>
  <c r="K57" i="134"/>
  <c r="O57" i="134"/>
  <c r="S57" i="134"/>
  <c r="W57" i="134"/>
  <c r="K58" i="134"/>
  <c r="O58" i="134"/>
  <c r="S58" i="134"/>
  <c r="W58" i="134"/>
  <c r="K59" i="134"/>
  <c r="O59" i="134"/>
  <c r="S59" i="134"/>
  <c r="W59" i="134"/>
  <c r="K60" i="134"/>
  <c r="O60" i="134"/>
  <c r="S60" i="134"/>
  <c r="W60" i="134"/>
  <c r="G61" i="134"/>
  <c r="K61" i="134"/>
  <c r="O61" i="134"/>
  <c r="S61" i="134"/>
  <c r="W61" i="134"/>
  <c r="K62" i="134"/>
  <c r="O62" i="134"/>
  <c r="S62" i="134"/>
  <c r="W62" i="134"/>
  <c r="K63" i="134"/>
  <c r="O63" i="134"/>
  <c r="S63" i="134"/>
  <c r="W63" i="134"/>
  <c r="K64" i="134"/>
  <c r="O64" i="134"/>
  <c r="S64" i="134"/>
  <c r="W64" i="134"/>
  <c r="K65" i="134"/>
  <c r="O65" i="134"/>
  <c r="S65" i="134"/>
  <c r="W65" i="134"/>
  <c r="G66" i="134"/>
  <c r="K66" i="134"/>
  <c r="O66" i="134"/>
  <c r="S66" i="134"/>
  <c r="W66" i="134"/>
  <c r="K67" i="134"/>
  <c r="O67" i="134"/>
  <c r="S67" i="134"/>
  <c r="W67" i="134"/>
  <c r="K68" i="134"/>
  <c r="O68" i="134"/>
  <c r="S68" i="134"/>
  <c r="W68" i="134"/>
  <c r="K69" i="134"/>
  <c r="O69" i="134"/>
  <c r="S69" i="134"/>
  <c r="W69" i="134"/>
  <c r="K70" i="134"/>
  <c r="O70" i="134"/>
  <c r="S70" i="134"/>
  <c r="W70" i="134"/>
  <c r="G71" i="134"/>
  <c r="K71" i="134"/>
  <c r="O71" i="134"/>
  <c r="S71" i="134"/>
  <c r="W71" i="134"/>
  <c r="K72" i="134"/>
  <c r="O72" i="134"/>
  <c r="S72" i="134"/>
  <c r="W72" i="134"/>
  <c r="K73" i="134"/>
  <c r="O73" i="134"/>
  <c r="S73" i="134"/>
  <c r="W73" i="134"/>
  <c r="K74" i="134"/>
  <c r="O74" i="134"/>
  <c r="S74" i="134"/>
  <c r="W74" i="134"/>
  <c r="K75" i="134"/>
  <c r="O75" i="134"/>
  <c r="S75" i="134"/>
  <c r="W75" i="134"/>
  <c r="D692" i="133"/>
  <c r="E692" i="133"/>
  <c r="F692" i="133"/>
  <c r="G692" i="133"/>
  <c r="C701" i="133"/>
  <c r="E3" i="142" s="1"/>
  <c r="C702" i="133"/>
  <c r="E4" i="142" s="1"/>
  <c r="C703" i="133"/>
  <c r="E5" i="142" s="1"/>
  <c r="C704" i="133"/>
  <c r="E6" i="142" s="1"/>
  <c r="C705" i="133"/>
  <c r="E7" i="142" s="1"/>
  <c r="C706" i="133"/>
  <c r="E8" i="142" s="1"/>
  <c r="C707" i="133"/>
  <c r="E9" i="142" s="1"/>
  <c r="C708" i="133"/>
  <c r="E10" i="142" s="1"/>
  <c r="C709" i="133"/>
  <c r="E11" i="142" s="1"/>
  <c r="C710" i="133"/>
  <c r="E12" i="142" s="1"/>
  <c r="D62" i="132"/>
  <c r="D113" i="132" s="1"/>
  <c r="E62" i="132"/>
  <c r="E113" i="132"/>
  <c r="D55" i="117"/>
  <c r="E55" i="117"/>
  <c r="F55" i="117"/>
  <c r="G56" i="117" s="1"/>
  <c r="G55" i="117"/>
  <c r="D12" i="142"/>
  <c r="D3" i="142"/>
  <c r="D4" i="142"/>
  <c r="D5" i="142"/>
  <c r="D6" i="142"/>
  <c r="D7" i="142"/>
  <c r="D8" i="142"/>
  <c r="D9" i="142"/>
  <c r="D10" i="142"/>
  <c r="D11" i="142"/>
  <c r="D13" i="142"/>
  <c r="B21" i="237"/>
  <c r="D56" i="18"/>
  <c r="D62" i="18" s="1"/>
  <c r="D114" i="18" s="1"/>
  <c r="E56" i="18"/>
  <c r="D56" i="17"/>
  <c r="E56" i="17"/>
  <c r="E62" i="17" s="1"/>
  <c r="E114" i="17" s="1"/>
  <c r="F4" i="69"/>
  <c r="F5" i="69" s="1"/>
  <c r="F6" i="69" s="1"/>
  <c r="F7" i="69" s="1"/>
  <c r="F8" i="69" s="1"/>
  <c r="F9" i="69" s="1"/>
  <c r="F10" i="69" s="1"/>
  <c r="F11" i="69" s="1"/>
  <c r="F12" i="69" s="1"/>
  <c r="F13" i="69" s="1"/>
  <c r="F14" i="69" s="1"/>
  <c r="F15" i="69" s="1"/>
  <c r="F16" i="69" s="1"/>
  <c r="F17" i="69" s="1"/>
  <c r="F18" i="69" s="1"/>
  <c r="F19" i="69" s="1"/>
  <c r="F20" i="69" s="1"/>
  <c r="F21" i="69" s="1"/>
  <c r="F22" i="69" s="1"/>
  <c r="F23" i="69" s="1"/>
  <c r="F24" i="69" s="1"/>
  <c r="F25" i="69" s="1"/>
  <c r="F26" i="69" s="1"/>
  <c r="F27" i="69" s="1"/>
  <c r="F28" i="69" s="1"/>
  <c r="F29" i="69" s="1"/>
  <c r="F30" i="69" s="1"/>
  <c r="F31" i="69" s="1"/>
  <c r="F32" i="69" s="1"/>
  <c r="F33" i="69" s="1"/>
  <c r="F34" i="69" s="1"/>
  <c r="F35" i="69" s="1"/>
  <c r="F36" i="69" s="1"/>
  <c r="F37" i="69" s="1"/>
  <c r="F38" i="69" s="1"/>
  <c r="F39" i="69" s="1"/>
  <c r="F40" i="69" s="1"/>
  <c r="F41" i="69" s="1"/>
  <c r="F42" i="69" s="1"/>
  <c r="F43" i="69" s="1"/>
  <c r="F44" i="69" s="1"/>
  <c r="F45" i="69" s="1"/>
  <c r="F46" i="69" s="1"/>
  <c r="F47" i="69" s="1"/>
  <c r="F48" i="69" s="1"/>
  <c r="F49" i="69" s="1"/>
  <c r="F50" i="69" s="1"/>
  <c r="F51" i="69" s="1"/>
  <c r="F52" i="69" s="1"/>
  <c r="F53" i="69" s="1"/>
  <c r="F54" i="69" s="1"/>
  <c r="D55" i="69"/>
  <c r="D111" i="69" s="1"/>
  <c r="D168" i="69" s="1"/>
  <c r="E55" i="69"/>
  <c r="E111" i="69" s="1"/>
  <c r="E168" i="69" s="1"/>
  <c r="F117" i="69"/>
  <c r="F4" i="205"/>
  <c r="F5" i="205" s="1"/>
  <c r="F6" i="205" s="1"/>
  <c r="F7" i="205" s="1"/>
  <c r="F8" i="205" s="1"/>
  <c r="F9" i="205" s="1"/>
  <c r="F10" i="205" s="1"/>
  <c r="F11" i="205" s="1"/>
  <c r="F12" i="205" s="1"/>
  <c r="F13" i="205" s="1"/>
  <c r="F14" i="205" s="1"/>
  <c r="F15" i="205" s="1"/>
  <c r="F16" i="205" s="1"/>
  <c r="F17" i="205" s="1"/>
  <c r="F18" i="205" s="1"/>
  <c r="F19" i="205" s="1"/>
  <c r="F20" i="205" s="1"/>
  <c r="F21" i="205" s="1"/>
  <c r="F22" i="205" s="1"/>
  <c r="F23" i="205" s="1"/>
  <c r="F24" i="205" s="1"/>
  <c r="F25" i="205" s="1"/>
  <c r="F26" i="205" s="1"/>
  <c r="F27" i="205" s="1"/>
  <c r="F28" i="205" s="1"/>
  <c r="F29" i="205" s="1"/>
  <c r="F30" i="205" s="1"/>
  <c r="F31" i="205" s="1"/>
  <c r="F32" i="205" s="1"/>
  <c r="F33" i="205" s="1"/>
  <c r="F34" i="205" s="1"/>
  <c r="F35" i="205" s="1"/>
  <c r="F36" i="205" s="1"/>
  <c r="F37" i="205" s="1"/>
  <c r="F38" i="205" s="1"/>
  <c r="F39" i="205" s="1"/>
  <c r="F40" i="205" s="1"/>
  <c r="F41" i="205" s="1"/>
  <c r="F42" i="205" s="1"/>
  <c r="F43" i="205" s="1"/>
  <c r="F44" i="205" s="1"/>
  <c r="F45" i="205" s="1"/>
  <c r="F46" i="205" s="1"/>
  <c r="F47" i="205" s="1"/>
  <c r="F48" i="205" s="1"/>
  <c r="F49" i="205" s="1"/>
  <c r="F50" i="205" s="1"/>
  <c r="F51" i="205" s="1"/>
  <c r="F52" i="205" s="1"/>
  <c r="F53" i="205" s="1"/>
  <c r="F54" i="205" s="1"/>
  <c r="M19" i="144" l="1"/>
  <c r="M16" i="144"/>
  <c r="K19" i="144"/>
  <c r="E56" i="117"/>
  <c r="G57" i="117" s="1"/>
  <c r="C700" i="117" s="1"/>
  <c r="F116" i="236"/>
  <c r="D168" i="236"/>
  <c r="F168" i="236" s="1"/>
  <c r="F170" i="236" s="1"/>
  <c r="G6" i="145" s="1"/>
  <c r="D3" i="237" s="1"/>
  <c r="F168" i="69"/>
  <c r="D114" i="132"/>
  <c r="G16" i="144"/>
  <c r="I16" i="144"/>
  <c r="K16" i="144"/>
  <c r="M6" i="144"/>
  <c r="L19" i="144" s="1"/>
  <c r="G48" i="134"/>
  <c r="G678" i="134" s="1"/>
  <c r="D5" i="141" s="1"/>
  <c r="D62" i="194"/>
  <c r="D112" i="194" s="1"/>
  <c r="D113" i="194" s="1"/>
  <c r="H12" i="141" s="1"/>
  <c r="E62" i="40"/>
  <c r="E112" i="40" s="1"/>
  <c r="D113" i="40" s="1"/>
  <c r="H8" i="141" s="1"/>
  <c r="D62" i="38"/>
  <c r="D112" i="38" s="1"/>
  <c r="D113" i="38" s="1"/>
  <c r="H6" i="141" s="1"/>
  <c r="D55" i="197"/>
  <c r="D62" i="197"/>
  <c r="D112" i="197" s="1"/>
  <c r="D113" i="197" s="1"/>
  <c r="H15" i="141" s="1"/>
  <c r="D55" i="196"/>
  <c r="D62" i="196"/>
  <c r="D112" i="196" s="1"/>
  <c r="D113" i="196" s="1"/>
  <c r="H14" i="141" s="1"/>
  <c r="D113" i="195"/>
  <c r="H13" i="141" s="1"/>
  <c r="D55" i="195"/>
  <c r="D113" i="193"/>
  <c r="H11" i="141" s="1"/>
  <c r="D113" i="42"/>
  <c r="H10" i="141" s="1"/>
  <c r="D113" i="41"/>
  <c r="H9" i="141" s="1"/>
  <c r="D55" i="41"/>
  <c r="D113" i="39"/>
  <c r="H7" i="141" s="1"/>
  <c r="D55" i="37"/>
  <c r="D62" i="37"/>
  <c r="D112" i="37" s="1"/>
  <c r="D113" i="37" s="1"/>
  <c r="H5" i="141" s="1"/>
  <c r="D55" i="34"/>
  <c r="D62" i="31"/>
  <c r="D112" i="31" s="1"/>
  <c r="D113" i="31" s="1"/>
  <c r="D16" i="141" s="1"/>
  <c r="D55" i="28"/>
  <c r="D55" i="35"/>
  <c r="D62" i="35"/>
  <c r="D112" i="35" s="1"/>
  <c r="D113" i="35" s="1"/>
  <c r="D20" i="141" s="1"/>
  <c r="D113" i="34"/>
  <c r="D19" i="141" s="1"/>
  <c r="D113" i="33"/>
  <c r="D18" i="141" s="1"/>
  <c r="D55" i="32"/>
  <c r="D62" i="32"/>
  <c r="D112" i="32" s="1"/>
  <c r="D113" i="32" s="1"/>
  <c r="D17" i="141" s="1"/>
  <c r="D113" i="29"/>
  <c r="D13" i="141" s="1"/>
  <c r="D113" i="28"/>
  <c r="D12" i="141" s="1"/>
  <c r="F509" i="115"/>
  <c r="F510" i="115" s="1"/>
  <c r="F511" i="115" s="1"/>
  <c r="F512" i="115" s="1"/>
  <c r="F513" i="115" s="1"/>
  <c r="F514" i="115" s="1"/>
  <c r="F515" i="115" s="1"/>
  <c r="F516" i="115" s="1"/>
  <c r="F517" i="115" s="1"/>
  <c r="F518" i="115" s="1"/>
  <c r="F519" i="115" s="1"/>
  <c r="F520" i="115" s="1"/>
  <c r="F521" i="115" s="1"/>
  <c r="F522" i="115" s="1"/>
  <c r="F523" i="115" s="1"/>
  <c r="F524" i="115" s="1"/>
  <c r="F525" i="115" s="1"/>
  <c r="F526" i="115" s="1"/>
  <c r="F527" i="115" s="1"/>
  <c r="F528" i="115" s="1"/>
  <c r="F529" i="115" s="1"/>
  <c r="F530" i="115" s="1"/>
  <c r="F531" i="115" s="1"/>
  <c r="F532" i="115" s="1"/>
  <c r="F533" i="115" s="1"/>
  <c r="F534" i="115" s="1"/>
  <c r="F535" i="115" s="1"/>
  <c r="F536" i="115" s="1"/>
  <c r="F537" i="115" s="1"/>
  <c r="F538" i="115" s="1"/>
  <c r="F539" i="115" s="1"/>
  <c r="F540" i="115" s="1"/>
  <c r="F541" i="115" s="1"/>
  <c r="F542" i="115" s="1"/>
  <c r="F543" i="115" s="1"/>
  <c r="F544" i="115" s="1"/>
  <c r="F545" i="115" s="1"/>
  <c r="F546" i="115" s="1"/>
  <c r="F547" i="115" s="1"/>
  <c r="F548" i="115" s="1"/>
  <c r="F549" i="115" s="1"/>
  <c r="F550" i="115" s="1"/>
  <c r="F551" i="115" s="1"/>
  <c r="F552" i="115" s="1"/>
  <c r="F553" i="115" s="1"/>
  <c r="F554" i="115" s="1"/>
  <c r="F555" i="115" s="1"/>
  <c r="F556" i="115" s="1"/>
  <c r="F557" i="115" s="1"/>
  <c r="F558" i="115" s="1"/>
  <c r="W48" i="134"/>
  <c r="K48" i="134"/>
  <c r="F693" i="133"/>
  <c r="D693" i="133"/>
  <c r="C711" i="133"/>
  <c r="E13" i="142" s="1"/>
  <c r="D55" i="29"/>
  <c r="D113" i="30"/>
  <c r="D15" i="141" s="1"/>
  <c r="D55" i="30"/>
  <c r="F57" i="205"/>
  <c r="D2" i="142"/>
  <c r="F565" i="204"/>
  <c r="F566" i="204" s="1"/>
  <c r="F567" i="204" s="1"/>
  <c r="F568" i="204" s="1"/>
  <c r="F569" i="204" s="1"/>
  <c r="F570" i="204" s="1"/>
  <c r="F571" i="204" s="1"/>
  <c r="F572" i="204" s="1"/>
  <c r="F573" i="204" s="1"/>
  <c r="F574" i="204" s="1"/>
  <c r="F575" i="204" s="1"/>
  <c r="F576" i="204" s="1"/>
  <c r="F577" i="204" s="1"/>
  <c r="F578" i="204" s="1"/>
  <c r="F579" i="204" s="1"/>
  <c r="F580" i="204" s="1"/>
  <c r="F581" i="204" s="1"/>
  <c r="F582" i="204" s="1"/>
  <c r="F583" i="204" s="1"/>
  <c r="F584" i="204" s="1"/>
  <c r="F585" i="204" s="1"/>
  <c r="F586" i="204" s="1"/>
  <c r="F587" i="204" s="1"/>
  <c r="F588" i="204" s="1"/>
  <c r="F589" i="204" s="1"/>
  <c r="F590" i="204" s="1"/>
  <c r="F591" i="204" s="1"/>
  <c r="F592" i="204" s="1"/>
  <c r="F593" i="204" s="1"/>
  <c r="F594" i="204" s="1"/>
  <c r="F595" i="204" s="1"/>
  <c r="F596" i="204" s="1"/>
  <c r="F597" i="204" s="1"/>
  <c r="F598" i="204" s="1"/>
  <c r="F599" i="204" s="1"/>
  <c r="F600" i="204" s="1"/>
  <c r="F601" i="204" s="1"/>
  <c r="F602" i="204" s="1"/>
  <c r="F603" i="204" s="1"/>
  <c r="F604" i="204" s="1"/>
  <c r="F605" i="204" s="1"/>
  <c r="F606" i="204" s="1"/>
  <c r="F607" i="204" s="1"/>
  <c r="F608" i="204" s="1"/>
  <c r="F609" i="204" s="1"/>
  <c r="F610" i="204" s="1"/>
  <c r="F611" i="204" s="1"/>
  <c r="F612" i="204" s="1"/>
  <c r="F613" i="204" s="1"/>
  <c r="F614" i="204" s="1"/>
  <c r="D55" i="27"/>
  <c r="B4" i="237"/>
  <c r="F55" i="69"/>
  <c r="D59" i="69" s="1"/>
  <c r="F59" i="69" s="1"/>
  <c r="F60" i="69" s="1"/>
  <c r="F61" i="69" s="1"/>
  <c r="F62" i="69" s="1"/>
  <c r="F63" i="69" s="1"/>
  <c r="F64" i="69" s="1"/>
  <c r="F65" i="69" s="1"/>
  <c r="F66" i="69" s="1"/>
  <c r="F67" i="69" s="1"/>
  <c r="F68" i="69" s="1"/>
  <c r="F69" i="69" s="1"/>
  <c r="F70" i="69" s="1"/>
  <c r="F71" i="69" s="1"/>
  <c r="F72" i="69" s="1"/>
  <c r="F73" i="69" s="1"/>
  <c r="F74" i="69" s="1"/>
  <c r="F75" i="69" s="1"/>
  <c r="F76" i="69" s="1"/>
  <c r="F77" i="69" s="1"/>
  <c r="F78" i="69" s="1"/>
  <c r="F79" i="69" s="1"/>
  <c r="F80" i="69" s="1"/>
  <c r="F81" i="69" s="1"/>
  <c r="F82" i="69" s="1"/>
  <c r="F83" i="69" s="1"/>
  <c r="F84" i="69" s="1"/>
  <c r="F85" i="69" s="1"/>
  <c r="F86" i="69" s="1"/>
  <c r="F87" i="69" s="1"/>
  <c r="F88" i="69" s="1"/>
  <c r="F89" i="69" s="1"/>
  <c r="F90" i="69" s="1"/>
  <c r="F91" i="69" s="1"/>
  <c r="F92" i="69" s="1"/>
  <c r="F93" i="69" s="1"/>
  <c r="F94" i="69" s="1"/>
  <c r="F95" i="69" s="1"/>
  <c r="F96" i="69" s="1"/>
  <c r="F97" i="69" s="1"/>
  <c r="F98" i="69" s="1"/>
  <c r="F99" i="69" s="1"/>
  <c r="F100" i="69" s="1"/>
  <c r="F101" i="69" s="1"/>
  <c r="F102" i="69" s="1"/>
  <c r="F103" i="69" s="1"/>
  <c r="F104" i="69" s="1"/>
  <c r="F105" i="69" s="1"/>
  <c r="F106" i="69" s="1"/>
  <c r="F107" i="69" s="1"/>
  <c r="F108" i="69" s="1"/>
  <c r="F109" i="69" s="1"/>
  <c r="F110" i="69" s="1"/>
  <c r="D57" i="17"/>
  <c r="D15" i="142"/>
  <c r="S48" i="134"/>
  <c r="O48" i="134"/>
  <c r="S100" i="134"/>
  <c r="C700" i="133"/>
  <c r="W100" i="134"/>
  <c r="K100" i="134"/>
  <c r="G100" i="134"/>
  <c r="G680" i="134" s="1"/>
  <c r="B16" i="237"/>
  <c r="B15" i="237"/>
  <c r="B9" i="237"/>
  <c r="B8" i="237"/>
  <c r="D9" i="145"/>
  <c r="D2" i="237"/>
  <c r="F25" i="145"/>
  <c r="F27" i="145" s="1"/>
  <c r="P11" i="144"/>
  <c r="O11" i="144"/>
  <c r="H4" i="141" s="1"/>
  <c r="K11" i="144"/>
  <c r="D113" i="43"/>
  <c r="H17" i="141" s="1"/>
  <c r="D55" i="43"/>
  <c r="D55" i="26"/>
  <c r="O100" i="134"/>
  <c r="D57" i="18"/>
  <c r="D62" i="17"/>
  <c r="D114" i="17" s="1"/>
  <c r="D115" i="17" s="1"/>
  <c r="E11" i="146" s="1"/>
  <c r="D113" i="26"/>
  <c r="H3" i="141" s="1"/>
  <c r="D62" i="27"/>
  <c r="D112" i="27" s="1"/>
  <c r="E62" i="18"/>
  <c r="E114" i="18" s="1"/>
  <c r="D115" i="18" s="1"/>
  <c r="G25" i="145"/>
  <c r="B10" i="237"/>
  <c r="B19" i="237"/>
  <c r="B20" i="237"/>
  <c r="O19" i="144" l="1"/>
  <c r="M11" i="144"/>
  <c r="L16" i="144"/>
  <c r="O16" i="144" s="1"/>
  <c r="K680" i="134"/>
  <c r="W680" i="134"/>
  <c r="D14" i="142" s="1"/>
  <c r="D16" i="142" s="1"/>
  <c r="D3" i="141" s="1"/>
  <c r="C11" i="145"/>
  <c r="C27" i="145" s="1"/>
  <c r="D565" i="115"/>
  <c r="D617" i="115" s="1"/>
  <c r="F617" i="115" s="1"/>
  <c r="O680" i="134"/>
  <c r="C713" i="133"/>
  <c r="E2" i="142"/>
  <c r="E16" i="142" s="1"/>
  <c r="D6" i="141" s="1"/>
  <c r="D7" i="141" s="1"/>
  <c r="S680" i="134"/>
  <c r="C713" i="117"/>
  <c r="D621" i="204"/>
  <c r="F111" i="69"/>
  <c r="D116" i="69" s="1"/>
  <c r="F116" i="69" s="1"/>
  <c r="D61" i="205"/>
  <c r="D113" i="205" s="1"/>
  <c r="F113" i="205" s="1"/>
  <c r="G11" i="146"/>
  <c r="G24" i="145"/>
  <c r="D7" i="237" s="1"/>
  <c r="D26" i="145"/>
  <c r="B29" i="237" s="1"/>
  <c r="D113" i="27"/>
  <c r="D14" i="141" s="1"/>
  <c r="H18" i="141" s="1"/>
  <c r="G682" i="134" l="1"/>
  <c r="D8" i="141" s="1"/>
  <c r="D9" i="141" s="1"/>
  <c r="D10" i="141" s="1"/>
  <c r="H19" i="141" s="1"/>
  <c r="M12" i="141" s="1"/>
  <c r="F565" i="115"/>
  <c r="F566" i="115" s="1"/>
  <c r="F567" i="115" s="1"/>
  <c r="F568" i="115" s="1"/>
  <c r="F569" i="115" s="1"/>
  <c r="F570" i="115" s="1"/>
  <c r="F571" i="115" s="1"/>
  <c r="F572" i="115" s="1"/>
  <c r="F573" i="115" s="1"/>
  <c r="F574" i="115" s="1"/>
  <c r="F575" i="115" s="1"/>
  <c r="F576" i="115" s="1"/>
  <c r="F577" i="115" s="1"/>
  <c r="F578" i="115" s="1"/>
  <c r="F579" i="115" s="1"/>
  <c r="F580" i="115" s="1"/>
  <c r="F581" i="115" s="1"/>
  <c r="F582" i="115" s="1"/>
  <c r="F583" i="115" s="1"/>
  <c r="F584" i="115" s="1"/>
  <c r="F585" i="115" s="1"/>
  <c r="F586" i="115" s="1"/>
  <c r="F587" i="115" s="1"/>
  <c r="F588" i="115" s="1"/>
  <c r="F589" i="115" s="1"/>
  <c r="F590" i="115" s="1"/>
  <c r="F591" i="115" s="1"/>
  <c r="F592" i="115" s="1"/>
  <c r="F593" i="115" s="1"/>
  <c r="F594" i="115" s="1"/>
  <c r="F595" i="115" s="1"/>
  <c r="F596" i="115" s="1"/>
  <c r="F597" i="115" s="1"/>
  <c r="F598" i="115" s="1"/>
  <c r="F599" i="115" s="1"/>
  <c r="F600" i="115" s="1"/>
  <c r="F601" i="115" s="1"/>
  <c r="F602" i="115" s="1"/>
  <c r="F603" i="115" s="1"/>
  <c r="F604" i="115" s="1"/>
  <c r="F605" i="115" s="1"/>
  <c r="F606" i="115" s="1"/>
  <c r="F607" i="115" s="1"/>
  <c r="F608" i="115" s="1"/>
  <c r="F609" i="115" s="1"/>
  <c r="F610" i="115" s="1"/>
  <c r="F611" i="115" s="1"/>
  <c r="F612" i="115" s="1"/>
  <c r="F613" i="115" s="1"/>
  <c r="F614" i="115" s="1"/>
  <c r="F61" i="205"/>
  <c r="F62" i="205" s="1"/>
  <c r="F63" i="205" s="1"/>
  <c r="F64" i="205" s="1"/>
  <c r="F65" i="205" s="1"/>
  <c r="F66" i="205" s="1"/>
  <c r="F67" i="205" s="1"/>
  <c r="F68" i="205" s="1"/>
  <c r="F69" i="205" s="1"/>
  <c r="F70" i="205" s="1"/>
  <c r="F71" i="205" s="1"/>
  <c r="F72" i="205" s="1"/>
  <c r="F73" i="205" s="1"/>
  <c r="F74" i="205" s="1"/>
  <c r="F75" i="205" s="1"/>
  <c r="F76" i="205" s="1"/>
  <c r="F77" i="205" s="1"/>
  <c r="F78" i="205" s="1"/>
  <c r="F79" i="205" s="1"/>
  <c r="F80" i="205" s="1"/>
  <c r="F81" i="205" s="1"/>
  <c r="F82" i="205" s="1"/>
  <c r="F83" i="205" s="1"/>
  <c r="F84" i="205" s="1"/>
  <c r="F85" i="205" s="1"/>
  <c r="F86" i="205" s="1"/>
  <c r="F87" i="205" s="1"/>
  <c r="F88" i="205" s="1"/>
  <c r="F89" i="205" s="1"/>
  <c r="F90" i="205" s="1"/>
  <c r="F91" i="205" s="1"/>
  <c r="F92" i="205" s="1"/>
  <c r="F93" i="205" s="1"/>
  <c r="F94" i="205" s="1"/>
  <c r="F95" i="205" s="1"/>
  <c r="F96" i="205" s="1"/>
  <c r="F97" i="205" s="1"/>
  <c r="F98" i="205" s="1"/>
  <c r="F99" i="205" s="1"/>
  <c r="F100" i="205" s="1"/>
  <c r="F101" i="205" s="1"/>
  <c r="F102" i="205" s="1"/>
  <c r="F103" i="205" s="1"/>
  <c r="F104" i="205" s="1"/>
  <c r="F105" i="205" s="1"/>
  <c r="F106" i="205" s="1"/>
  <c r="F107" i="205" s="1"/>
  <c r="F108" i="205" s="1"/>
  <c r="F109" i="205" s="1"/>
  <c r="F110" i="205" s="1"/>
  <c r="D117" i="205"/>
  <c r="D169" i="205" s="1"/>
  <c r="F169" i="205" s="1"/>
  <c r="F621" i="204"/>
  <c r="F622" i="204" s="1"/>
  <c r="F623" i="204" s="1"/>
  <c r="F624" i="204" s="1"/>
  <c r="F625" i="204" s="1"/>
  <c r="F626" i="204" s="1"/>
  <c r="F627" i="204" s="1"/>
  <c r="F628" i="204" s="1"/>
  <c r="F629" i="204" s="1"/>
  <c r="F630" i="204" s="1"/>
  <c r="F631" i="204" s="1"/>
  <c r="F632" i="204" s="1"/>
  <c r="F633" i="204" s="1"/>
  <c r="F634" i="204" s="1"/>
  <c r="F635" i="204" s="1"/>
  <c r="F636" i="204" s="1"/>
  <c r="F637" i="204" s="1"/>
  <c r="F638" i="204" s="1"/>
  <c r="F639" i="204" s="1"/>
  <c r="F640" i="204" s="1"/>
  <c r="F641" i="204" s="1"/>
  <c r="F642" i="204" s="1"/>
  <c r="F643" i="204" s="1"/>
  <c r="F644" i="204" s="1"/>
  <c r="F645" i="204" s="1"/>
  <c r="F646" i="204" s="1"/>
  <c r="F647" i="204" s="1"/>
  <c r="F648" i="204" s="1"/>
  <c r="F649" i="204" s="1"/>
  <c r="F650" i="204" s="1"/>
  <c r="F651" i="204" s="1"/>
  <c r="F652" i="204" s="1"/>
  <c r="F653" i="204" s="1"/>
  <c r="F654" i="204" s="1"/>
  <c r="F655" i="204" s="1"/>
  <c r="F656" i="204" s="1"/>
  <c r="F657" i="204" s="1"/>
  <c r="F658" i="204" s="1"/>
  <c r="F659" i="204" s="1"/>
  <c r="F660" i="204" s="1"/>
  <c r="F661" i="204" s="1"/>
  <c r="F662" i="204" s="1"/>
  <c r="F663" i="204" s="1"/>
  <c r="F664" i="204" s="1"/>
  <c r="F665" i="204" s="1"/>
  <c r="F666" i="204" s="1"/>
  <c r="F667" i="204" s="1"/>
  <c r="F668" i="204" s="1"/>
  <c r="F669" i="204" s="1"/>
  <c r="F670" i="204" s="1"/>
  <c r="F671" i="204" s="1"/>
  <c r="F672" i="204" s="1"/>
  <c r="F170" i="69"/>
  <c r="G7" i="145" s="1"/>
  <c r="D4" i="237" s="1"/>
  <c r="D11" i="145" l="1"/>
  <c r="B24" i="237" s="1"/>
  <c r="D621" i="115"/>
  <c r="D173" i="205"/>
  <c r="D225" i="205" s="1"/>
  <c r="F225" i="205" s="1"/>
  <c r="F117" i="205"/>
  <c r="F118" i="205" s="1"/>
  <c r="F119" i="205" s="1"/>
  <c r="F120" i="205" s="1"/>
  <c r="F121" i="205" s="1"/>
  <c r="F122" i="205" s="1"/>
  <c r="F123" i="205" s="1"/>
  <c r="F124" i="205" s="1"/>
  <c r="F125" i="205" s="1"/>
  <c r="F126" i="205" s="1"/>
  <c r="F127" i="205" s="1"/>
  <c r="F128" i="205" s="1"/>
  <c r="F129" i="205" s="1"/>
  <c r="F130" i="205" s="1"/>
  <c r="F131" i="205" s="1"/>
  <c r="F132" i="205" s="1"/>
  <c r="F133" i="205" s="1"/>
  <c r="F134" i="205" s="1"/>
  <c r="F135" i="205" s="1"/>
  <c r="F136" i="205" s="1"/>
  <c r="F137" i="205" s="1"/>
  <c r="F138" i="205" s="1"/>
  <c r="F139" i="205" s="1"/>
  <c r="F140" i="205" s="1"/>
  <c r="F141" i="205" s="1"/>
  <c r="F142" i="205" s="1"/>
  <c r="F143" i="205" s="1"/>
  <c r="F144" i="205" s="1"/>
  <c r="F145" i="205" s="1"/>
  <c r="F146" i="205" s="1"/>
  <c r="F147" i="205" s="1"/>
  <c r="F148" i="205" s="1"/>
  <c r="F149" i="205" s="1"/>
  <c r="F150" i="205" s="1"/>
  <c r="F151" i="205" s="1"/>
  <c r="F152" i="205" s="1"/>
  <c r="F153" i="205" s="1"/>
  <c r="F154" i="205" s="1"/>
  <c r="F155" i="205" s="1"/>
  <c r="F156" i="205" s="1"/>
  <c r="F157" i="205" s="1"/>
  <c r="F158" i="205" s="1"/>
  <c r="F159" i="205" s="1"/>
  <c r="F160" i="205" s="1"/>
  <c r="F161" i="205" s="1"/>
  <c r="F162" i="205" s="1"/>
  <c r="F163" i="205" s="1"/>
  <c r="F164" i="205" s="1"/>
  <c r="F165" i="205" s="1"/>
  <c r="F166" i="205" s="1"/>
  <c r="F673" i="204"/>
  <c r="F675" i="204"/>
  <c r="B23" i="237"/>
  <c r="C11" i="146"/>
  <c r="G14" i="146" s="1"/>
  <c r="D3" i="143"/>
  <c r="D7" i="143" s="1"/>
  <c r="G26" i="145"/>
  <c r="D9" i="237" s="1"/>
  <c r="F621" i="115" l="1"/>
  <c r="F622" i="115" s="1"/>
  <c r="F623" i="115" s="1"/>
  <c r="F624" i="115" s="1"/>
  <c r="F625" i="115" s="1"/>
  <c r="F626" i="115" s="1"/>
  <c r="F627" i="115" s="1"/>
  <c r="F628" i="115" s="1"/>
  <c r="F629" i="115" s="1"/>
  <c r="F630" i="115" s="1"/>
  <c r="F631" i="115" s="1"/>
  <c r="F632" i="115" s="1"/>
  <c r="F633" i="115" s="1"/>
  <c r="F634" i="115" s="1"/>
  <c r="F635" i="115" s="1"/>
  <c r="F636" i="115" s="1"/>
  <c r="F637" i="115" s="1"/>
  <c r="F638" i="115" s="1"/>
  <c r="F639" i="115" s="1"/>
  <c r="F640" i="115" s="1"/>
  <c r="F641" i="115" s="1"/>
  <c r="F642" i="115" s="1"/>
  <c r="F643" i="115" s="1"/>
  <c r="F644" i="115" s="1"/>
  <c r="F645" i="115" s="1"/>
  <c r="F646" i="115" s="1"/>
  <c r="F647" i="115" s="1"/>
  <c r="F648" i="115" s="1"/>
  <c r="F649" i="115" s="1"/>
  <c r="F650" i="115" s="1"/>
  <c r="F651" i="115" s="1"/>
  <c r="F652" i="115" s="1"/>
  <c r="F653" i="115" s="1"/>
  <c r="F654" i="115" s="1"/>
  <c r="F655" i="115" s="1"/>
  <c r="F656" i="115" s="1"/>
  <c r="F657" i="115" s="1"/>
  <c r="F658" i="115" s="1"/>
  <c r="F659" i="115" s="1"/>
  <c r="F660" i="115" s="1"/>
  <c r="F661" i="115" s="1"/>
  <c r="F662" i="115" s="1"/>
  <c r="F663" i="115" s="1"/>
  <c r="F664" i="115" s="1"/>
  <c r="F665" i="115" s="1"/>
  <c r="F666" i="115" s="1"/>
  <c r="F667" i="115" s="1"/>
  <c r="F668" i="115" s="1"/>
  <c r="F669" i="115" s="1"/>
  <c r="F670" i="115" s="1"/>
  <c r="F671" i="115" s="1"/>
  <c r="F672" i="115" s="1"/>
  <c r="D229" i="205"/>
  <c r="D281" i="205" s="1"/>
  <c r="F281" i="205" s="1"/>
  <c r="F173" i="205"/>
  <c r="F174" i="205" s="1"/>
  <c r="F175" i="205" s="1"/>
  <c r="F176" i="205" s="1"/>
  <c r="F177" i="205" s="1"/>
  <c r="F178" i="205" s="1"/>
  <c r="F179" i="205" s="1"/>
  <c r="F180" i="205" s="1"/>
  <c r="F181" i="205" s="1"/>
  <c r="F182" i="205" s="1"/>
  <c r="F183" i="205" s="1"/>
  <c r="F184" i="205" s="1"/>
  <c r="F185" i="205" s="1"/>
  <c r="F186" i="205" s="1"/>
  <c r="F187" i="205" s="1"/>
  <c r="F188" i="205" s="1"/>
  <c r="F189" i="205" s="1"/>
  <c r="F190" i="205" s="1"/>
  <c r="F191" i="205" s="1"/>
  <c r="F192" i="205" s="1"/>
  <c r="F193" i="205" s="1"/>
  <c r="F194" i="205" s="1"/>
  <c r="F195" i="205" s="1"/>
  <c r="F196" i="205" s="1"/>
  <c r="F197" i="205" s="1"/>
  <c r="F198" i="205" s="1"/>
  <c r="F199" i="205" s="1"/>
  <c r="F200" i="205" s="1"/>
  <c r="F201" i="205" s="1"/>
  <c r="F202" i="205" s="1"/>
  <c r="F203" i="205" s="1"/>
  <c r="F204" i="205" s="1"/>
  <c r="F205" i="205" s="1"/>
  <c r="F206" i="205" s="1"/>
  <c r="F207" i="205" s="1"/>
  <c r="F208" i="205" s="1"/>
  <c r="F209" i="205" s="1"/>
  <c r="F210" i="205" s="1"/>
  <c r="F211" i="205" s="1"/>
  <c r="F212" i="205" s="1"/>
  <c r="F213" i="205" s="1"/>
  <c r="F214" i="205" s="1"/>
  <c r="F215" i="205" s="1"/>
  <c r="F216" i="205" s="1"/>
  <c r="F217" i="205" s="1"/>
  <c r="F218" i="205" s="1"/>
  <c r="F219" i="205" s="1"/>
  <c r="F220" i="205" s="1"/>
  <c r="F221" i="205" s="1"/>
  <c r="F222" i="205" s="1"/>
  <c r="B3" i="237"/>
  <c r="G27" i="145"/>
  <c r="D5" i="143"/>
  <c r="M13" i="141" s="1"/>
  <c r="M14" i="141" s="1"/>
  <c r="D285" i="205" l="1"/>
  <c r="D337" i="205" s="1"/>
  <c r="F337" i="205" s="1"/>
  <c r="F229" i="205"/>
  <c r="F230" i="205" s="1"/>
  <c r="F231" i="205" s="1"/>
  <c r="F232" i="205" s="1"/>
  <c r="F233" i="205" s="1"/>
  <c r="F234" i="205" s="1"/>
  <c r="F235" i="205" s="1"/>
  <c r="F236" i="205" s="1"/>
  <c r="F237" i="205" s="1"/>
  <c r="F238" i="205" s="1"/>
  <c r="F239" i="205" s="1"/>
  <c r="F240" i="205" s="1"/>
  <c r="F241" i="205" s="1"/>
  <c r="F242" i="205" s="1"/>
  <c r="F243" i="205" s="1"/>
  <c r="F244" i="205" s="1"/>
  <c r="F245" i="205" s="1"/>
  <c r="F246" i="205" s="1"/>
  <c r="F247" i="205" s="1"/>
  <c r="F248" i="205" s="1"/>
  <c r="F249" i="205" s="1"/>
  <c r="F250" i="205" s="1"/>
  <c r="F251" i="205" s="1"/>
  <c r="F252" i="205" s="1"/>
  <c r="F253" i="205" s="1"/>
  <c r="F254" i="205" s="1"/>
  <c r="F255" i="205" s="1"/>
  <c r="F256" i="205" s="1"/>
  <c r="F257" i="205" s="1"/>
  <c r="F258" i="205" s="1"/>
  <c r="F259" i="205" s="1"/>
  <c r="F260" i="205" s="1"/>
  <c r="F261" i="205" s="1"/>
  <c r="F262" i="205" s="1"/>
  <c r="F263" i="205" s="1"/>
  <c r="F264" i="205" s="1"/>
  <c r="F265" i="205" s="1"/>
  <c r="F266" i="205" s="1"/>
  <c r="F267" i="205" s="1"/>
  <c r="F268" i="205" s="1"/>
  <c r="F269" i="205" s="1"/>
  <c r="F270" i="205" s="1"/>
  <c r="F271" i="205" s="1"/>
  <c r="F272" i="205" s="1"/>
  <c r="F273" i="205" s="1"/>
  <c r="F274" i="205" s="1"/>
  <c r="F275" i="205" s="1"/>
  <c r="F276" i="205" s="1"/>
  <c r="F277" i="205" s="1"/>
  <c r="F278" i="205" s="1"/>
  <c r="D61" i="241"/>
  <c r="F61" i="241" s="1"/>
  <c r="B5" i="237" l="1"/>
  <c r="D7" i="145"/>
  <c r="D341" i="205"/>
  <c r="D393" i="205" s="1"/>
  <c r="F393" i="205" s="1"/>
  <c r="F285" i="205"/>
  <c r="F286" i="205" s="1"/>
  <c r="F287" i="205" s="1"/>
  <c r="F288" i="205" s="1"/>
  <c r="F289" i="205" s="1"/>
  <c r="F290" i="205" s="1"/>
  <c r="F291" i="205" s="1"/>
  <c r="F292" i="205" s="1"/>
  <c r="F293" i="205" s="1"/>
  <c r="F294" i="205" s="1"/>
  <c r="F295" i="205" s="1"/>
  <c r="F296" i="205" s="1"/>
  <c r="F297" i="205" s="1"/>
  <c r="F298" i="205" s="1"/>
  <c r="F299" i="205" s="1"/>
  <c r="F300" i="205" s="1"/>
  <c r="F301" i="205" s="1"/>
  <c r="F302" i="205" s="1"/>
  <c r="F303" i="205" s="1"/>
  <c r="F304" i="205" s="1"/>
  <c r="F305" i="205" s="1"/>
  <c r="F306" i="205" s="1"/>
  <c r="F307" i="205" s="1"/>
  <c r="F308" i="205" s="1"/>
  <c r="F309" i="205" s="1"/>
  <c r="F310" i="205" s="1"/>
  <c r="F311" i="205" s="1"/>
  <c r="F312" i="205" s="1"/>
  <c r="F313" i="205" s="1"/>
  <c r="F314" i="205" s="1"/>
  <c r="F315" i="205" s="1"/>
  <c r="F316" i="205" s="1"/>
  <c r="F317" i="205" s="1"/>
  <c r="F318" i="205" s="1"/>
  <c r="F319" i="205" s="1"/>
  <c r="F320" i="205" s="1"/>
  <c r="F321" i="205" s="1"/>
  <c r="F322" i="205" s="1"/>
  <c r="F323" i="205" s="1"/>
  <c r="F324" i="205" s="1"/>
  <c r="F325" i="205" s="1"/>
  <c r="F326" i="205" s="1"/>
  <c r="F327" i="205" s="1"/>
  <c r="F328" i="205" s="1"/>
  <c r="F329" i="205" s="1"/>
  <c r="F330" i="205" s="1"/>
  <c r="F331" i="205" s="1"/>
  <c r="F332" i="205" s="1"/>
  <c r="F333" i="205" s="1"/>
  <c r="F334" i="205" s="1"/>
  <c r="E64" i="241"/>
  <c r="E111" i="241" s="1"/>
  <c r="D64" i="241"/>
  <c r="D111" i="241" s="1"/>
  <c r="D113" i="241" l="1"/>
  <c r="F111" i="241"/>
  <c r="E113" i="241"/>
  <c r="F341" i="205"/>
  <c r="F342" i="205" s="1"/>
  <c r="F343" i="205" s="1"/>
  <c r="F344" i="205" s="1"/>
  <c r="F345" i="205" s="1"/>
  <c r="F346" i="205" s="1"/>
  <c r="F347" i="205" s="1"/>
  <c r="F348" i="205" s="1"/>
  <c r="F349" i="205" s="1"/>
  <c r="F350" i="205" s="1"/>
  <c r="F351" i="205" s="1"/>
  <c r="F352" i="205" s="1"/>
  <c r="F353" i="205" s="1"/>
  <c r="F354" i="205" s="1"/>
  <c r="F355" i="205" s="1"/>
  <c r="F356" i="205" s="1"/>
  <c r="F357" i="205" s="1"/>
  <c r="F358" i="205" s="1"/>
  <c r="F359" i="205" s="1"/>
  <c r="F360" i="205" s="1"/>
  <c r="F361" i="205" s="1"/>
  <c r="F362" i="205" s="1"/>
  <c r="F363" i="205" s="1"/>
  <c r="F364" i="205" s="1"/>
  <c r="F365" i="205" s="1"/>
  <c r="F366" i="205" s="1"/>
  <c r="F367" i="205" s="1"/>
  <c r="F368" i="205" s="1"/>
  <c r="F369" i="205" s="1"/>
  <c r="F370" i="205" s="1"/>
  <c r="F371" i="205" s="1"/>
  <c r="F372" i="205" s="1"/>
  <c r="F373" i="205" s="1"/>
  <c r="F374" i="205" s="1"/>
  <c r="F375" i="205" s="1"/>
  <c r="F376" i="205" s="1"/>
  <c r="F377" i="205" s="1"/>
  <c r="F378" i="205" s="1"/>
  <c r="F379" i="205" s="1"/>
  <c r="F380" i="205" s="1"/>
  <c r="F381" i="205" s="1"/>
  <c r="F382" i="205" s="1"/>
  <c r="F383" i="205" s="1"/>
  <c r="F384" i="205" s="1"/>
  <c r="F385" i="205" s="1"/>
  <c r="F386" i="205" s="1"/>
  <c r="F387" i="205" s="1"/>
  <c r="F388" i="205" s="1"/>
  <c r="F389" i="205" s="1"/>
  <c r="F390" i="205" s="1"/>
  <c r="D397" i="205"/>
  <c r="D449" i="205" s="1"/>
  <c r="F449" i="205" s="1"/>
  <c r="F64" i="241"/>
  <c r="F113" i="241" l="1"/>
  <c r="D453" i="205"/>
  <c r="D505" i="205" s="1"/>
  <c r="F505" i="205" s="1"/>
  <c r="F397" i="205"/>
  <c r="F398" i="205" s="1"/>
  <c r="F399" i="205" s="1"/>
  <c r="F400" i="205" s="1"/>
  <c r="F401" i="205" s="1"/>
  <c r="F402" i="205" s="1"/>
  <c r="F403" i="205" s="1"/>
  <c r="F404" i="205" s="1"/>
  <c r="F405" i="205" s="1"/>
  <c r="F406" i="205" s="1"/>
  <c r="F407" i="205" s="1"/>
  <c r="F408" i="205" s="1"/>
  <c r="F409" i="205" s="1"/>
  <c r="F410" i="205" s="1"/>
  <c r="F411" i="205" s="1"/>
  <c r="F412" i="205" s="1"/>
  <c r="F413" i="205" s="1"/>
  <c r="F414" i="205" s="1"/>
  <c r="F415" i="205" s="1"/>
  <c r="F416" i="205" s="1"/>
  <c r="F417" i="205" s="1"/>
  <c r="F418" i="205" s="1"/>
  <c r="F419" i="205" s="1"/>
  <c r="F420" i="205" s="1"/>
  <c r="F421" i="205" s="1"/>
  <c r="F422" i="205" s="1"/>
  <c r="F423" i="205" s="1"/>
  <c r="F424" i="205" s="1"/>
  <c r="F425" i="205" s="1"/>
  <c r="F426" i="205" s="1"/>
  <c r="F427" i="205" s="1"/>
  <c r="F428" i="205" s="1"/>
  <c r="F429" i="205" s="1"/>
  <c r="F430" i="205" s="1"/>
  <c r="F431" i="205" s="1"/>
  <c r="F432" i="205" s="1"/>
  <c r="F433" i="205" s="1"/>
  <c r="F434" i="205" s="1"/>
  <c r="F435" i="205" s="1"/>
  <c r="F436" i="205" s="1"/>
  <c r="F437" i="205" s="1"/>
  <c r="F438" i="205" s="1"/>
  <c r="F439" i="205" s="1"/>
  <c r="F440" i="205" s="1"/>
  <c r="F441" i="205" s="1"/>
  <c r="F442" i="205" s="1"/>
  <c r="F443" i="205" s="1"/>
  <c r="F444" i="205" s="1"/>
  <c r="F445" i="205" s="1"/>
  <c r="F446" i="205" s="1"/>
  <c r="D117" i="241"/>
  <c r="F117" i="241" s="1"/>
  <c r="F65" i="241"/>
  <c r="F66" i="241" s="1"/>
  <c r="F67" i="241" s="1"/>
  <c r="F68" i="241" s="1"/>
  <c r="F69" i="241" s="1"/>
  <c r="F70" i="241" s="1"/>
  <c r="F71" i="241" s="1"/>
  <c r="F72" i="241" s="1"/>
  <c r="F73" i="241" s="1"/>
  <c r="F74" i="241" s="1"/>
  <c r="F75" i="241" s="1"/>
  <c r="F76" i="241" s="1"/>
  <c r="F77" i="241" s="1"/>
  <c r="F78" i="241" s="1"/>
  <c r="F79" i="241" s="1"/>
  <c r="F80" i="241" s="1"/>
  <c r="F81" i="241" s="1"/>
  <c r="F82" i="241" s="1"/>
  <c r="F83" i="241" s="1"/>
  <c r="F84" i="241" s="1"/>
  <c r="F85" i="241" s="1"/>
  <c r="F86" i="241" s="1"/>
  <c r="F87" i="241" s="1"/>
  <c r="F88" i="241" s="1"/>
  <c r="F89" i="241" s="1"/>
  <c r="F90" i="241" s="1"/>
  <c r="F91" i="241" s="1"/>
  <c r="F92" i="241" s="1"/>
  <c r="F93" i="241" s="1"/>
  <c r="F94" i="241" s="1"/>
  <c r="F95" i="241" s="1"/>
  <c r="F96" i="241" s="1"/>
  <c r="F97" i="241" s="1"/>
  <c r="F98" i="241" s="1"/>
  <c r="F99" i="241" s="1"/>
  <c r="F100" i="241" s="1"/>
  <c r="F101" i="241" s="1"/>
  <c r="F102" i="241" s="1"/>
  <c r="F103" i="241" s="1"/>
  <c r="F104" i="241" s="1"/>
  <c r="F105" i="241" s="1"/>
  <c r="F106" i="241" s="1"/>
  <c r="F107" i="241" s="1"/>
  <c r="F108" i="241" s="1"/>
  <c r="F109" i="241" s="1"/>
  <c r="F110" i="241" s="1"/>
  <c r="E120" i="241" l="1"/>
  <c r="E167" i="241" s="1"/>
  <c r="D120" i="241"/>
  <c r="D167" i="241" s="1"/>
  <c r="F453" i="205"/>
  <c r="F454" i="205" s="1"/>
  <c r="F455" i="205" s="1"/>
  <c r="F456" i="205" s="1"/>
  <c r="F457" i="205" s="1"/>
  <c r="F458" i="205" s="1"/>
  <c r="F459" i="205" s="1"/>
  <c r="F460" i="205" s="1"/>
  <c r="F461" i="205" s="1"/>
  <c r="F462" i="205" s="1"/>
  <c r="F463" i="205" s="1"/>
  <c r="F464" i="205" s="1"/>
  <c r="F465" i="205" s="1"/>
  <c r="F466" i="205" s="1"/>
  <c r="F467" i="205" s="1"/>
  <c r="F468" i="205" s="1"/>
  <c r="F469" i="205" s="1"/>
  <c r="F470" i="205" s="1"/>
  <c r="F471" i="205" s="1"/>
  <c r="F472" i="205" s="1"/>
  <c r="F473" i="205" s="1"/>
  <c r="F474" i="205" s="1"/>
  <c r="F475" i="205" s="1"/>
  <c r="F476" i="205" s="1"/>
  <c r="F477" i="205" s="1"/>
  <c r="F478" i="205" s="1"/>
  <c r="F479" i="205" s="1"/>
  <c r="F480" i="205" s="1"/>
  <c r="F481" i="205" s="1"/>
  <c r="F482" i="205" s="1"/>
  <c r="F483" i="205" s="1"/>
  <c r="F484" i="205" s="1"/>
  <c r="F485" i="205" s="1"/>
  <c r="F486" i="205" s="1"/>
  <c r="F487" i="205" s="1"/>
  <c r="F488" i="205" s="1"/>
  <c r="F489" i="205" s="1"/>
  <c r="F490" i="205" s="1"/>
  <c r="F491" i="205" s="1"/>
  <c r="F492" i="205" s="1"/>
  <c r="F493" i="205" s="1"/>
  <c r="F494" i="205" s="1"/>
  <c r="F495" i="205" s="1"/>
  <c r="F496" i="205" s="1"/>
  <c r="F497" i="205" s="1"/>
  <c r="F498" i="205" s="1"/>
  <c r="F499" i="205" s="1"/>
  <c r="F500" i="205" s="1"/>
  <c r="F501" i="205" s="1"/>
  <c r="F502" i="205" s="1"/>
  <c r="D509" i="205"/>
  <c r="D561" i="205" s="1"/>
  <c r="F561" i="205" s="1"/>
  <c r="D169" i="241" l="1"/>
  <c r="F167" i="241"/>
  <c r="E169" i="241"/>
  <c r="F120" i="241"/>
  <c r="F121" i="241" s="1"/>
  <c r="F122" i="241" s="1"/>
  <c r="F123" i="241" s="1"/>
  <c r="F124" i="241" s="1"/>
  <c r="F125" i="241" s="1"/>
  <c r="F126" i="241" s="1"/>
  <c r="F127" i="241" s="1"/>
  <c r="F128" i="241" s="1"/>
  <c r="F129" i="241" s="1"/>
  <c r="F130" i="241" s="1"/>
  <c r="F131" i="241" s="1"/>
  <c r="F132" i="241" s="1"/>
  <c r="F133" i="241" s="1"/>
  <c r="F134" i="241" s="1"/>
  <c r="F135" i="241" s="1"/>
  <c r="F136" i="241" s="1"/>
  <c r="F137" i="241" s="1"/>
  <c r="F138" i="241" s="1"/>
  <c r="F139" i="241" s="1"/>
  <c r="F140" i="241" s="1"/>
  <c r="F141" i="241" s="1"/>
  <c r="F142" i="241" s="1"/>
  <c r="F143" i="241" s="1"/>
  <c r="F144" i="241" s="1"/>
  <c r="F145" i="241" s="1"/>
  <c r="F146" i="241" s="1"/>
  <c r="F147" i="241" s="1"/>
  <c r="F148" i="241" s="1"/>
  <c r="F149" i="241" s="1"/>
  <c r="F150" i="241" s="1"/>
  <c r="F151" i="241" s="1"/>
  <c r="F152" i="241" s="1"/>
  <c r="F153" i="241" s="1"/>
  <c r="F154" i="241" s="1"/>
  <c r="F155" i="241" s="1"/>
  <c r="F156" i="241" s="1"/>
  <c r="F157" i="241" s="1"/>
  <c r="F158" i="241" s="1"/>
  <c r="F159" i="241" s="1"/>
  <c r="F160" i="241" s="1"/>
  <c r="F161" i="241" s="1"/>
  <c r="F162" i="241" s="1"/>
  <c r="F163" i="241" s="1"/>
  <c r="F164" i="241" s="1"/>
  <c r="F165" i="241" s="1"/>
  <c r="F166" i="241" s="1"/>
  <c r="D565" i="205"/>
  <c r="D617" i="205" s="1"/>
  <c r="F617" i="205" s="1"/>
  <c r="F509" i="205"/>
  <c r="F510" i="205" s="1"/>
  <c r="F511" i="205" s="1"/>
  <c r="F512" i="205" s="1"/>
  <c r="F513" i="205" s="1"/>
  <c r="F514" i="205" s="1"/>
  <c r="F515" i="205" s="1"/>
  <c r="F516" i="205" s="1"/>
  <c r="F517" i="205" s="1"/>
  <c r="F518" i="205" s="1"/>
  <c r="F519" i="205" s="1"/>
  <c r="F520" i="205" s="1"/>
  <c r="F521" i="205" s="1"/>
  <c r="F522" i="205" s="1"/>
  <c r="F523" i="205" s="1"/>
  <c r="F524" i="205" s="1"/>
  <c r="F525" i="205" s="1"/>
  <c r="F526" i="205" s="1"/>
  <c r="F527" i="205" s="1"/>
  <c r="F528" i="205" s="1"/>
  <c r="F529" i="205" s="1"/>
  <c r="F530" i="205" s="1"/>
  <c r="F531" i="205" s="1"/>
  <c r="F532" i="205" s="1"/>
  <c r="F533" i="205" s="1"/>
  <c r="F534" i="205" s="1"/>
  <c r="F535" i="205" s="1"/>
  <c r="F536" i="205" s="1"/>
  <c r="F537" i="205" s="1"/>
  <c r="F538" i="205" s="1"/>
  <c r="F539" i="205" s="1"/>
  <c r="F540" i="205" s="1"/>
  <c r="F541" i="205" s="1"/>
  <c r="F542" i="205" s="1"/>
  <c r="F543" i="205" s="1"/>
  <c r="F544" i="205" s="1"/>
  <c r="F545" i="205" s="1"/>
  <c r="F546" i="205" s="1"/>
  <c r="F547" i="205" s="1"/>
  <c r="F548" i="205" s="1"/>
  <c r="F549" i="205" s="1"/>
  <c r="F550" i="205" s="1"/>
  <c r="F551" i="205" s="1"/>
  <c r="F552" i="205" s="1"/>
  <c r="F553" i="205" s="1"/>
  <c r="F554" i="205" s="1"/>
  <c r="F555" i="205" s="1"/>
  <c r="F556" i="205" s="1"/>
  <c r="F557" i="205" s="1"/>
  <c r="F558" i="205" s="1"/>
  <c r="F169" i="241" l="1"/>
  <c r="D173" i="241" s="1"/>
  <c r="F173" i="241" s="1"/>
  <c r="F565" i="205"/>
  <c r="F566" i="205" s="1"/>
  <c r="F567" i="205" s="1"/>
  <c r="F568" i="205" s="1"/>
  <c r="F569" i="205" s="1"/>
  <c r="F570" i="205" s="1"/>
  <c r="F571" i="205" s="1"/>
  <c r="F572" i="205" s="1"/>
  <c r="F573" i="205" s="1"/>
  <c r="F574" i="205" s="1"/>
  <c r="F575" i="205" s="1"/>
  <c r="F576" i="205" s="1"/>
  <c r="F577" i="205" s="1"/>
  <c r="F578" i="205" s="1"/>
  <c r="F579" i="205" s="1"/>
  <c r="F580" i="205" s="1"/>
  <c r="F581" i="205" s="1"/>
  <c r="F582" i="205" s="1"/>
  <c r="F583" i="205" s="1"/>
  <c r="F584" i="205" s="1"/>
  <c r="F585" i="205" s="1"/>
  <c r="F586" i="205" s="1"/>
  <c r="F587" i="205" s="1"/>
  <c r="F588" i="205" s="1"/>
  <c r="F589" i="205" s="1"/>
  <c r="F590" i="205" s="1"/>
  <c r="F591" i="205" s="1"/>
  <c r="F592" i="205" s="1"/>
  <c r="F593" i="205" s="1"/>
  <c r="F594" i="205" s="1"/>
  <c r="F595" i="205" s="1"/>
  <c r="F596" i="205" s="1"/>
  <c r="F597" i="205" s="1"/>
  <c r="F598" i="205" s="1"/>
  <c r="F599" i="205" s="1"/>
  <c r="F600" i="205" s="1"/>
  <c r="F601" i="205" s="1"/>
  <c r="F602" i="205" s="1"/>
  <c r="F603" i="205" s="1"/>
  <c r="F604" i="205" s="1"/>
  <c r="F605" i="205" s="1"/>
  <c r="F606" i="205" s="1"/>
  <c r="F607" i="205" s="1"/>
  <c r="F608" i="205" s="1"/>
  <c r="F609" i="205" s="1"/>
  <c r="F610" i="205" s="1"/>
  <c r="F611" i="205" s="1"/>
  <c r="F612" i="205" s="1"/>
  <c r="F613" i="205" s="1"/>
  <c r="F614" i="205" s="1"/>
  <c r="D621" i="205"/>
  <c r="D176" i="241" l="1"/>
  <c r="D223" i="241" s="1"/>
  <c r="E176" i="241"/>
  <c r="E223" i="241" s="1"/>
  <c r="F621" i="205"/>
  <c r="F622" i="205" s="1"/>
  <c r="F623" i="205" s="1"/>
  <c r="F624" i="205" s="1"/>
  <c r="F625" i="205" s="1"/>
  <c r="F626" i="205" s="1"/>
  <c r="F627" i="205" s="1"/>
  <c r="F628" i="205" s="1"/>
  <c r="F629" i="205" s="1"/>
  <c r="F630" i="205" s="1"/>
  <c r="F631" i="205" s="1"/>
  <c r="F632" i="205" s="1"/>
  <c r="F633" i="205" s="1"/>
  <c r="F634" i="205" s="1"/>
  <c r="F635" i="205" s="1"/>
  <c r="F636" i="205" s="1"/>
  <c r="F637" i="205" s="1"/>
  <c r="F638" i="205" s="1"/>
  <c r="F639" i="205" s="1"/>
  <c r="F640" i="205" s="1"/>
  <c r="F641" i="205" s="1"/>
  <c r="F642" i="205" s="1"/>
  <c r="F643" i="205" s="1"/>
  <c r="F644" i="205" s="1"/>
  <c r="F645" i="205" s="1"/>
  <c r="F646" i="205" s="1"/>
  <c r="F647" i="205" s="1"/>
  <c r="F648" i="205" s="1"/>
  <c r="F649" i="205" s="1"/>
  <c r="F650" i="205" s="1"/>
  <c r="F651" i="205" s="1"/>
  <c r="F652" i="205" s="1"/>
  <c r="F653" i="205" s="1"/>
  <c r="F654" i="205" s="1"/>
  <c r="F655" i="205" s="1"/>
  <c r="F656" i="205" s="1"/>
  <c r="F657" i="205" s="1"/>
  <c r="F658" i="205" s="1"/>
  <c r="F659" i="205" s="1"/>
  <c r="F660" i="205" s="1"/>
  <c r="F661" i="205" s="1"/>
  <c r="F662" i="205" s="1"/>
  <c r="F663" i="205" s="1"/>
  <c r="F664" i="205" s="1"/>
  <c r="F665" i="205" s="1"/>
  <c r="F666" i="205" s="1"/>
  <c r="F667" i="205" s="1"/>
  <c r="F668" i="205" s="1"/>
  <c r="F669" i="205" s="1"/>
  <c r="F670" i="205" s="1"/>
  <c r="F671" i="205" s="1"/>
  <c r="F672" i="205" s="1"/>
  <c r="E225" i="241" l="1"/>
  <c r="D225" i="241"/>
  <c r="F223" i="241"/>
  <c r="F176" i="241"/>
  <c r="F177" i="241" s="1"/>
  <c r="F178" i="241" s="1"/>
  <c r="F179" i="241" s="1"/>
  <c r="F180" i="241" s="1"/>
  <c r="F181" i="241" s="1"/>
  <c r="F182" i="241" s="1"/>
  <c r="F183" i="241" s="1"/>
  <c r="F184" i="241" s="1"/>
  <c r="F185" i="241" s="1"/>
  <c r="F186" i="241" s="1"/>
  <c r="F187" i="241" s="1"/>
  <c r="F188" i="241" s="1"/>
  <c r="F189" i="241" s="1"/>
  <c r="F190" i="241" s="1"/>
  <c r="F191" i="241" s="1"/>
  <c r="F192" i="241" s="1"/>
  <c r="F193" i="241" s="1"/>
  <c r="F194" i="241" s="1"/>
  <c r="F195" i="241" s="1"/>
  <c r="F196" i="241" s="1"/>
  <c r="F197" i="241" s="1"/>
  <c r="F198" i="241" s="1"/>
  <c r="F199" i="241" s="1"/>
  <c r="F200" i="241" s="1"/>
  <c r="F201" i="241" s="1"/>
  <c r="F202" i="241" s="1"/>
  <c r="F203" i="241" s="1"/>
  <c r="F204" i="241" s="1"/>
  <c r="F205" i="241" s="1"/>
  <c r="F206" i="241" s="1"/>
  <c r="F207" i="241" s="1"/>
  <c r="F208" i="241" s="1"/>
  <c r="F209" i="241" s="1"/>
  <c r="F210" i="241" s="1"/>
  <c r="F211" i="241" s="1"/>
  <c r="F212" i="241" s="1"/>
  <c r="F213" i="241" s="1"/>
  <c r="F214" i="241" s="1"/>
  <c r="F215" i="241" s="1"/>
  <c r="F216" i="241" s="1"/>
  <c r="F217" i="241" s="1"/>
  <c r="F218" i="241" s="1"/>
  <c r="F219" i="241" s="1"/>
  <c r="F220" i="241" s="1"/>
  <c r="F221" i="241" s="1"/>
  <c r="F222" i="241" s="1"/>
  <c r="F675" i="205"/>
  <c r="D4" i="145" s="1"/>
  <c r="F673" i="205"/>
  <c r="F225" i="241" l="1"/>
  <c r="D229" i="241" s="1"/>
  <c r="F229" i="241" s="1"/>
  <c r="E232" i="241" s="1"/>
  <c r="E279" i="241" s="1"/>
  <c r="B2" i="237"/>
  <c r="D232" i="241" l="1"/>
  <c r="D279" i="241" s="1"/>
  <c r="D281" i="241" s="1"/>
  <c r="E281" i="241"/>
  <c r="F281" i="241" l="1"/>
  <c r="F232" i="241"/>
  <c r="F233" i="241" s="1"/>
  <c r="F234" i="241" s="1"/>
  <c r="F235" i="241" s="1"/>
  <c r="F236" i="241" s="1"/>
  <c r="F237" i="241" s="1"/>
  <c r="F238" i="241" s="1"/>
  <c r="F239" i="241" s="1"/>
  <c r="F240" i="241" s="1"/>
  <c r="F241" i="241" s="1"/>
  <c r="F242" i="241" s="1"/>
  <c r="F243" i="241" s="1"/>
  <c r="F244" i="241" s="1"/>
  <c r="F245" i="241" s="1"/>
  <c r="F246" i="241" s="1"/>
  <c r="F247" i="241" s="1"/>
  <c r="F248" i="241" s="1"/>
  <c r="F249" i="241" s="1"/>
  <c r="F250" i="241" s="1"/>
  <c r="F251" i="241" s="1"/>
  <c r="F252" i="241" s="1"/>
  <c r="F253" i="241" s="1"/>
  <c r="F254" i="241" s="1"/>
  <c r="F255" i="241" s="1"/>
  <c r="F256" i="241" s="1"/>
  <c r="F257" i="241" s="1"/>
  <c r="F258" i="241" s="1"/>
  <c r="F259" i="241" s="1"/>
  <c r="F260" i="241" s="1"/>
  <c r="F261" i="241" s="1"/>
  <c r="F262" i="241" s="1"/>
  <c r="F263" i="241" s="1"/>
  <c r="F264" i="241" s="1"/>
  <c r="F265" i="241" s="1"/>
  <c r="F266" i="241" s="1"/>
  <c r="F267" i="241" s="1"/>
  <c r="F268" i="241" s="1"/>
  <c r="F269" i="241" s="1"/>
  <c r="F270" i="241" s="1"/>
  <c r="F271" i="241" s="1"/>
  <c r="F272" i="241" s="1"/>
  <c r="F273" i="241" s="1"/>
  <c r="F274" i="241" s="1"/>
  <c r="F275" i="241" s="1"/>
  <c r="F276" i="241" s="1"/>
  <c r="F277" i="241" s="1"/>
  <c r="F278" i="241" s="1"/>
  <c r="F279" i="241"/>
  <c r="D285" i="241"/>
  <c r="F285" i="241" s="1"/>
  <c r="E288" i="241" l="1"/>
  <c r="E335" i="241" s="1"/>
  <c r="D288" i="241"/>
  <c r="D335" i="241" s="1"/>
  <c r="E337" i="241" l="1"/>
  <c r="D337" i="241"/>
  <c r="F335" i="241"/>
  <c r="F288" i="241"/>
  <c r="F289" i="241" s="1"/>
  <c r="F290" i="241" s="1"/>
  <c r="F291" i="241" s="1"/>
  <c r="F292" i="241" s="1"/>
  <c r="F293" i="241" s="1"/>
  <c r="F294" i="241" s="1"/>
  <c r="F295" i="241" s="1"/>
  <c r="F296" i="241" s="1"/>
  <c r="F297" i="241" s="1"/>
  <c r="F298" i="241" s="1"/>
  <c r="F299" i="241" s="1"/>
  <c r="F300" i="241" s="1"/>
  <c r="F301" i="241" s="1"/>
  <c r="F302" i="241" s="1"/>
  <c r="F303" i="241" s="1"/>
  <c r="F304" i="241" s="1"/>
  <c r="F305" i="241" s="1"/>
  <c r="F306" i="241" s="1"/>
  <c r="F307" i="241" s="1"/>
  <c r="F308" i="241" s="1"/>
  <c r="F309" i="241" s="1"/>
  <c r="F310" i="241" s="1"/>
  <c r="F311" i="241" s="1"/>
  <c r="F312" i="241" s="1"/>
  <c r="F313" i="241" s="1"/>
  <c r="F314" i="241" s="1"/>
  <c r="F315" i="241" s="1"/>
  <c r="F316" i="241" s="1"/>
  <c r="F317" i="241" s="1"/>
  <c r="F318" i="241" s="1"/>
  <c r="F319" i="241" s="1"/>
  <c r="F320" i="241" s="1"/>
  <c r="F321" i="241" s="1"/>
  <c r="F322" i="241" s="1"/>
  <c r="F323" i="241" s="1"/>
  <c r="F324" i="241" s="1"/>
  <c r="F325" i="241" s="1"/>
  <c r="F326" i="241" s="1"/>
  <c r="F327" i="241" s="1"/>
  <c r="F328" i="241" s="1"/>
  <c r="F329" i="241" s="1"/>
  <c r="F330" i="241" s="1"/>
  <c r="F331" i="241" s="1"/>
  <c r="F332" i="241" s="1"/>
  <c r="F333" i="241" s="1"/>
  <c r="F334" i="241" s="1"/>
  <c r="F337" i="241" l="1"/>
  <c r="D341" i="241"/>
  <c r="F341" i="241" s="1"/>
  <c r="D344" i="241" l="1"/>
  <c r="D391" i="241" s="1"/>
  <c r="E344" i="241"/>
  <c r="E391" i="241" s="1"/>
  <c r="E393" i="241" l="1"/>
  <c r="D393" i="241"/>
  <c r="F391" i="241"/>
  <c r="F344" i="241"/>
  <c r="F345" i="241" s="1"/>
  <c r="F346" i="241" s="1"/>
  <c r="F347" i="241" s="1"/>
  <c r="F348" i="241" s="1"/>
  <c r="F349" i="241" s="1"/>
  <c r="F350" i="241" s="1"/>
  <c r="F351" i="241" s="1"/>
  <c r="F352" i="241" s="1"/>
  <c r="F353" i="241" s="1"/>
  <c r="F354" i="241" s="1"/>
  <c r="F355" i="241" s="1"/>
  <c r="F356" i="241" s="1"/>
  <c r="F357" i="241" s="1"/>
  <c r="F358" i="241" s="1"/>
  <c r="F359" i="241" s="1"/>
  <c r="F360" i="241" s="1"/>
  <c r="F361" i="241" s="1"/>
  <c r="F362" i="241" s="1"/>
  <c r="F363" i="241" s="1"/>
  <c r="F364" i="241" s="1"/>
  <c r="F365" i="241" s="1"/>
  <c r="F366" i="241" s="1"/>
  <c r="F367" i="241" s="1"/>
  <c r="F368" i="241" s="1"/>
  <c r="F369" i="241" s="1"/>
  <c r="F370" i="241" s="1"/>
  <c r="F371" i="241" s="1"/>
  <c r="F372" i="241" s="1"/>
  <c r="F373" i="241" s="1"/>
  <c r="F374" i="241" s="1"/>
  <c r="F375" i="241" s="1"/>
  <c r="F376" i="241" s="1"/>
  <c r="F377" i="241" s="1"/>
  <c r="F378" i="241" s="1"/>
  <c r="F379" i="241" s="1"/>
  <c r="F380" i="241" s="1"/>
  <c r="F381" i="241" s="1"/>
  <c r="F382" i="241" s="1"/>
  <c r="F383" i="241" s="1"/>
  <c r="F384" i="241" s="1"/>
  <c r="F385" i="241" s="1"/>
  <c r="F386" i="241" s="1"/>
  <c r="F387" i="241" s="1"/>
  <c r="F388" i="241" s="1"/>
  <c r="F389" i="241" s="1"/>
  <c r="F390" i="241" s="1"/>
  <c r="F393" i="241" l="1"/>
  <c r="D397" i="241" s="1"/>
  <c r="F397" i="241" s="1"/>
  <c r="D400" i="241" l="1"/>
  <c r="D447" i="241" s="1"/>
  <c r="D449" i="241" s="1"/>
  <c r="E400" i="241"/>
  <c r="E447" i="241" s="1"/>
  <c r="F400" i="241" l="1"/>
  <c r="F401" i="241" s="1"/>
  <c r="F402" i="241" s="1"/>
  <c r="F403" i="241" s="1"/>
  <c r="F404" i="241" s="1"/>
  <c r="F405" i="241" s="1"/>
  <c r="F406" i="241" s="1"/>
  <c r="F407" i="241" s="1"/>
  <c r="F408" i="241" s="1"/>
  <c r="F409" i="241" s="1"/>
  <c r="F410" i="241" s="1"/>
  <c r="F411" i="241" s="1"/>
  <c r="F412" i="241" s="1"/>
  <c r="F413" i="241" s="1"/>
  <c r="F414" i="241" s="1"/>
  <c r="F415" i="241" s="1"/>
  <c r="F416" i="241" s="1"/>
  <c r="F417" i="241" s="1"/>
  <c r="F418" i="241" s="1"/>
  <c r="F419" i="241" s="1"/>
  <c r="F420" i="241" s="1"/>
  <c r="F421" i="241" s="1"/>
  <c r="F422" i="241" s="1"/>
  <c r="F423" i="241" s="1"/>
  <c r="F424" i="241" s="1"/>
  <c r="F425" i="241" s="1"/>
  <c r="F426" i="241" s="1"/>
  <c r="F427" i="241" s="1"/>
  <c r="F428" i="241" s="1"/>
  <c r="F429" i="241" s="1"/>
  <c r="F430" i="241" s="1"/>
  <c r="F431" i="241" s="1"/>
  <c r="F432" i="241" s="1"/>
  <c r="F433" i="241" s="1"/>
  <c r="F434" i="241" s="1"/>
  <c r="F435" i="241" s="1"/>
  <c r="F436" i="241" s="1"/>
  <c r="F437" i="241" s="1"/>
  <c r="F438" i="241" s="1"/>
  <c r="F439" i="241" s="1"/>
  <c r="F440" i="241" s="1"/>
  <c r="F441" i="241" s="1"/>
  <c r="F442" i="241" s="1"/>
  <c r="F443" i="241" s="1"/>
  <c r="F444" i="241" s="1"/>
  <c r="F445" i="241" s="1"/>
  <c r="F446" i="241" s="1"/>
  <c r="F447" i="241"/>
  <c r="E449" i="241"/>
  <c r="F449" i="241" s="1"/>
  <c r="D453" i="241" s="1"/>
  <c r="F453" i="241" s="1"/>
  <c r="E456" i="241" l="1"/>
  <c r="E503" i="241" s="1"/>
  <c r="D456" i="241"/>
  <c r="D503" i="241" s="1"/>
  <c r="E505" i="241" l="1"/>
  <c r="D505" i="241"/>
  <c r="F503" i="241"/>
  <c r="F456" i="241"/>
  <c r="F457" i="241" s="1"/>
  <c r="F458" i="241" s="1"/>
  <c r="F459" i="241" s="1"/>
  <c r="F460" i="241" s="1"/>
  <c r="F461" i="241" s="1"/>
  <c r="F462" i="241" s="1"/>
  <c r="F463" i="241" s="1"/>
  <c r="F464" i="241" s="1"/>
  <c r="F465" i="241" s="1"/>
  <c r="F466" i="241" s="1"/>
  <c r="F467" i="241" s="1"/>
  <c r="F468" i="241" s="1"/>
  <c r="F469" i="241" s="1"/>
  <c r="F470" i="241" s="1"/>
  <c r="F471" i="241" s="1"/>
  <c r="F472" i="241" s="1"/>
  <c r="F473" i="241" s="1"/>
  <c r="F474" i="241" s="1"/>
  <c r="F475" i="241" s="1"/>
  <c r="F476" i="241" s="1"/>
  <c r="F477" i="241" s="1"/>
  <c r="F478" i="241" s="1"/>
  <c r="F479" i="241" s="1"/>
  <c r="F480" i="241" s="1"/>
  <c r="F481" i="241" s="1"/>
  <c r="F482" i="241" s="1"/>
  <c r="F483" i="241" s="1"/>
  <c r="F484" i="241" s="1"/>
  <c r="F485" i="241" s="1"/>
  <c r="F486" i="241" s="1"/>
  <c r="F487" i="241" s="1"/>
  <c r="F488" i="241" s="1"/>
  <c r="F489" i="241" s="1"/>
  <c r="F490" i="241" s="1"/>
  <c r="F491" i="241" s="1"/>
  <c r="F492" i="241" s="1"/>
  <c r="F493" i="241" s="1"/>
  <c r="F494" i="241" s="1"/>
  <c r="F495" i="241" s="1"/>
  <c r="F496" i="241" s="1"/>
  <c r="F497" i="241" s="1"/>
  <c r="F498" i="241" s="1"/>
  <c r="F499" i="241" s="1"/>
  <c r="F500" i="241" s="1"/>
  <c r="F501" i="241" s="1"/>
  <c r="F502" i="241" s="1"/>
  <c r="F505" i="241" l="1"/>
  <c r="D509" i="241"/>
  <c r="F509" i="241" s="1"/>
  <c r="E512" i="241" l="1"/>
  <c r="E559" i="241" s="1"/>
  <c r="D512" i="241"/>
  <c r="D559" i="241" s="1"/>
  <c r="E561" i="241" l="1"/>
  <c r="D561" i="241"/>
  <c r="F559" i="241"/>
  <c r="F512" i="241"/>
  <c r="F513" i="241" s="1"/>
  <c r="F514" i="241" s="1"/>
  <c r="F515" i="241" s="1"/>
  <c r="F516" i="241" s="1"/>
  <c r="F517" i="241" s="1"/>
  <c r="F518" i="241" s="1"/>
  <c r="F519" i="241" s="1"/>
  <c r="F520" i="241" s="1"/>
  <c r="F521" i="241" s="1"/>
  <c r="F522" i="241" s="1"/>
  <c r="F523" i="241" s="1"/>
  <c r="F524" i="241" s="1"/>
  <c r="F525" i="241" s="1"/>
  <c r="F526" i="241" s="1"/>
  <c r="F527" i="241" s="1"/>
  <c r="F528" i="241" s="1"/>
  <c r="F529" i="241" s="1"/>
  <c r="F530" i="241" s="1"/>
  <c r="F531" i="241" s="1"/>
  <c r="F532" i="241" s="1"/>
  <c r="F533" i="241" s="1"/>
  <c r="F534" i="241" s="1"/>
  <c r="F535" i="241" s="1"/>
  <c r="F536" i="241" s="1"/>
  <c r="F537" i="241" s="1"/>
  <c r="F538" i="241" s="1"/>
  <c r="F539" i="241" s="1"/>
  <c r="F540" i="241" s="1"/>
  <c r="F541" i="241" s="1"/>
  <c r="F542" i="241" s="1"/>
  <c r="F543" i="241" s="1"/>
  <c r="F544" i="241" s="1"/>
  <c r="F545" i="241" s="1"/>
  <c r="F546" i="241" s="1"/>
  <c r="F547" i="241" s="1"/>
  <c r="F548" i="241" s="1"/>
  <c r="F549" i="241" s="1"/>
  <c r="F550" i="241" s="1"/>
  <c r="F551" i="241" s="1"/>
  <c r="F552" i="241" s="1"/>
  <c r="F553" i="241" s="1"/>
  <c r="F554" i="241" s="1"/>
  <c r="F555" i="241" s="1"/>
  <c r="F556" i="241" s="1"/>
  <c r="F557" i="241" s="1"/>
  <c r="F558" i="241" s="1"/>
  <c r="F561" i="241" l="1"/>
  <c r="D565" i="241"/>
  <c r="F565" i="241" s="1"/>
  <c r="E568" i="241" l="1"/>
  <c r="E615" i="241" s="1"/>
  <c r="D568" i="241"/>
  <c r="D615" i="241" s="1"/>
  <c r="E617" i="241" l="1"/>
  <c r="D617" i="241"/>
  <c r="F615" i="241"/>
  <c r="F568" i="241"/>
  <c r="F569" i="241" s="1"/>
  <c r="F570" i="241" s="1"/>
  <c r="F571" i="241" s="1"/>
  <c r="F572" i="241" s="1"/>
  <c r="F573" i="241" s="1"/>
  <c r="F574" i="241" s="1"/>
  <c r="F575" i="241" s="1"/>
  <c r="F576" i="241" s="1"/>
  <c r="F577" i="241" s="1"/>
  <c r="F578" i="241" s="1"/>
  <c r="F579" i="241" s="1"/>
  <c r="F580" i="241" s="1"/>
  <c r="F581" i="241" s="1"/>
  <c r="F582" i="241" s="1"/>
  <c r="F583" i="241" s="1"/>
  <c r="F584" i="241" s="1"/>
  <c r="F585" i="241" s="1"/>
  <c r="F586" i="241" s="1"/>
  <c r="F587" i="241" s="1"/>
  <c r="F588" i="241" s="1"/>
  <c r="F589" i="241" s="1"/>
  <c r="F590" i="241" s="1"/>
  <c r="F591" i="241" s="1"/>
  <c r="F592" i="241" s="1"/>
  <c r="F593" i="241" s="1"/>
  <c r="F594" i="241" s="1"/>
  <c r="F595" i="241" s="1"/>
  <c r="F596" i="241" s="1"/>
  <c r="F597" i="241" s="1"/>
  <c r="F598" i="241" s="1"/>
  <c r="F599" i="241" s="1"/>
  <c r="F600" i="241" s="1"/>
  <c r="F601" i="241" s="1"/>
  <c r="F602" i="241" s="1"/>
  <c r="F603" i="241" s="1"/>
  <c r="F604" i="241" s="1"/>
  <c r="F605" i="241" s="1"/>
  <c r="F606" i="241" s="1"/>
  <c r="F607" i="241" s="1"/>
  <c r="F608" i="241" s="1"/>
  <c r="F609" i="241" s="1"/>
  <c r="F610" i="241" s="1"/>
  <c r="F611" i="241" s="1"/>
  <c r="F612" i="241" s="1"/>
  <c r="F613" i="241" s="1"/>
  <c r="F614" i="241" s="1"/>
  <c r="F617" i="241" l="1"/>
  <c r="D621" i="241"/>
  <c r="F621" i="241" s="1"/>
  <c r="D624" i="241" l="1"/>
  <c r="D673" i="241" s="1"/>
  <c r="D675" i="241" s="1"/>
  <c r="E624" i="241"/>
  <c r="E673" i="241" s="1"/>
  <c r="E675" i="241" s="1"/>
  <c r="F624" i="241" l="1"/>
  <c r="F625" i="241" s="1"/>
  <c r="F626" i="241" s="1"/>
  <c r="F627" i="241" s="1"/>
  <c r="F628" i="241" s="1"/>
  <c r="F629" i="241" s="1"/>
  <c r="F630" i="241" s="1"/>
  <c r="F631" i="241" s="1"/>
  <c r="F632" i="241" s="1"/>
  <c r="F633" i="241" s="1"/>
  <c r="F634" i="241" s="1"/>
  <c r="F635" i="241" s="1"/>
  <c r="F636" i="241" s="1"/>
  <c r="F637" i="241" s="1"/>
  <c r="F638" i="241" s="1"/>
  <c r="F639" i="241" s="1"/>
  <c r="F640" i="241" s="1"/>
  <c r="F641" i="241" s="1"/>
  <c r="F642" i="241" s="1"/>
  <c r="F643" i="241" s="1"/>
  <c r="F644" i="241" s="1"/>
  <c r="F645" i="241" s="1"/>
  <c r="F646" i="241" s="1"/>
  <c r="F647" i="241" s="1"/>
  <c r="F648" i="241" s="1"/>
  <c r="F649" i="241" s="1"/>
  <c r="F650" i="241" s="1"/>
  <c r="F651" i="241" s="1"/>
  <c r="F652" i="241" s="1"/>
  <c r="F653" i="241" s="1"/>
  <c r="F654" i="241" s="1"/>
  <c r="F655" i="241" s="1"/>
  <c r="F656" i="241" s="1"/>
  <c r="F657" i="241" s="1"/>
  <c r="F658" i="241" s="1"/>
  <c r="F659" i="241" s="1"/>
  <c r="F660" i="241" s="1"/>
  <c r="F661" i="241" s="1"/>
  <c r="F662" i="241" s="1"/>
  <c r="F663" i="241" s="1"/>
  <c r="F664" i="241" s="1"/>
  <c r="F665" i="241" s="1"/>
  <c r="F666" i="241" s="1"/>
  <c r="F667" i="241" s="1"/>
  <c r="F668" i="241" s="1"/>
  <c r="F669" i="241" s="1"/>
  <c r="F670" i="241" s="1"/>
  <c r="F671" i="241" s="1"/>
  <c r="F672" i="241" s="1"/>
  <c r="F673" i="241"/>
  <c r="F675" i="241"/>
  <c r="B6" i="237" l="1"/>
  <c r="D19" i="145"/>
  <c r="D27" i="145" l="1"/>
  <c r="B7" i="237"/>
</calcChain>
</file>

<file path=xl/comments1.xml><?xml version="1.0" encoding="utf-8"?>
<comments xmlns="http://schemas.openxmlformats.org/spreadsheetml/2006/main">
  <authors>
    <author>itsuki</author>
  </authors>
  <commentList>
    <comment ref="C2" authorId="0">
      <text>
        <r>
          <rPr>
            <sz val="9"/>
            <color indexed="81"/>
            <rFont val="AR P丸ゴシック体M"/>
            <family val="3"/>
            <charset val="128"/>
          </rPr>
          <t>1ページ目には前年度からの
繰越だけ記入
通常の記入は2ページ目から</t>
        </r>
      </text>
    </comment>
    <comment ref="C24" authorId="0">
      <text>
        <r>
          <rPr>
            <sz val="9"/>
            <color indexed="81"/>
            <rFont val="AR P丸ゴシック体M"/>
            <family val="3"/>
            <charset val="128"/>
          </rPr>
          <t>1ページ目には前年度からの繰越だけ記入
通常の記入は2ページ目から</t>
        </r>
        <r>
          <rPr>
            <sz val="9"/>
            <color indexed="81"/>
            <rFont val="ＭＳ Ｐゴシック"/>
            <family val="3"/>
            <charset val="128"/>
          </rPr>
          <t xml:space="preserve">
</t>
        </r>
      </text>
    </comment>
    <comment ref="C46" authorId="0">
      <text>
        <r>
          <rPr>
            <sz val="9"/>
            <color indexed="81"/>
            <rFont val="AR P丸ゴシック体M"/>
            <family val="3"/>
            <charset val="128"/>
          </rPr>
          <t>1ページ目には前年度からの繰越だけ記入
通常の記入は2ページ目から</t>
        </r>
        <r>
          <rPr>
            <sz val="9"/>
            <color indexed="81"/>
            <rFont val="ＭＳ Ｐゴシック"/>
            <family val="3"/>
            <charset val="128"/>
          </rPr>
          <t xml:space="preserve">
</t>
        </r>
      </text>
    </comment>
  </commentList>
</comments>
</file>

<file path=xl/comments2.xml><?xml version="1.0" encoding="utf-8"?>
<comments xmlns="http://schemas.openxmlformats.org/spreadsheetml/2006/main">
  <authors>
    <author>itsuki</author>
  </authors>
  <commentList>
    <comment ref="C3" authorId="0">
      <text>
        <r>
          <rPr>
            <sz val="9"/>
            <color indexed="81"/>
            <rFont val="HG丸ｺﾞｼｯｸM-PRO"/>
            <family val="3"/>
            <charset val="128"/>
          </rPr>
          <t>今年開業した場合は開業日を、
それ以外は1月1日と記入します</t>
        </r>
        <r>
          <rPr>
            <sz val="9"/>
            <color indexed="81"/>
            <rFont val="ＭＳ Ｐゴシック"/>
            <family val="3"/>
            <charset val="128"/>
          </rPr>
          <t xml:space="preserve">
</t>
        </r>
      </text>
    </comment>
    <comment ref="F3" authorId="0">
      <text>
        <r>
          <rPr>
            <sz val="9"/>
            <color indexed="81"/>
            <rFont val="HG丸ｺﾞｼｯｸM-PRO"/>
            <family val="3"/>
            <charset val="128"/>
          </rPr>
          <t>今年開業した場合は開業日を、
それ以外は1月1日と記入します</t>
        </r>
        <r>
          <rPr>
            <sz val="9"/>
            <color indexed="81"/>
            <rFont val="ＭＳ Ｐゴシック"/>
            <family val="3"/>
            <charset val="128"/>
          </rPr>
          <t xml:space="preserve">
</t>
        </r>
      </text>
    </comment>
  </commentList>
</comments>
</file>

<file path=xl/sharedStrings.xml><?xml version="1.0" encoding="utf-8"?>
<sst xmlns="http://schemas.openxmlformats.org/spreadsheetml/2006/main" count="8488" uniqueCount="1507">
  <si>
    <t>摘　　要</t>
    <rPh sb="0" eb="1">
      <t>ツム</t>
    </rPh>
    <rPh sb="3" eb="4">
      <t>ヨウ</t>
    </rPh>
    <phoneticPr fontId="2"/>
  </si>
  <si>
    <t>入　金</t>
    <rPh sb="0" eb="1">
      <t>イ</t>
    </rPh>
    <rPh sb="2" eb="3">
      <t>キン</t>
    </rPh>
    <phoneticPr fontId="2"/>
  </si>
  <si>
    <t>出　金</t>
    <rPh sb="0" eb="1">
      <t>デ</t>
    </rPh>
    <rPh sb="2" eb="3">
      <t>キン</t>
    </rPh>
    <phoneticPr fontId="2"/>
  </si>
  <si>
    <t>　　年
月　日</t>
    <rPh sb="2" eb="3">
      <t>ネン</t>
    </rPh>
    <rPh sb="4" eb="5">
      <t>ツキ</t>
    </rPh>
    <rPh sb="6" eb="7">
      <t>ヒ</t>
    </rPh>
    <phoneticPr fontId="2"/>
  </si>
  <si>
    <t>現金</t>
    <rPh sb="0" eb="2">
      <t>ゲンキン</t>
    </rPh>
    <phoneticPr fontId="2"/>
  </si>
  <si>
    <t>その他</t>
    <rPh sb="2" eb="3">
      <t>タ</t>
    </rPh>
    <phoneticPr fontId="2"/>
  </si>
  <si>
    <t>金額</t>
    <rPh sb="0" eb="2">
      <t>キンガク</t>
    </rPh>
    <phoneticPr fontId="2"/>
  </si>
  <si>
    <t>前月から繰越</t>
    <rPh sb="0" eb="2">
      <t>ゼンゲツ</t>
    </rPh>
    <rPh sb="4" eb="6">
      <t>クリコシ</t>
    </rPh>
    <phoneticPr fontId="2"/>
  </si>
  <si>
    <t>前ページから繰越</t>
    <rPh sb="0" eb="1">
      <t>マエ</t>
    </rPh>
    <rPh sb="6" eb="8">
      <t>クリコシ</t>
    </rPh>
    <phoneticPr fontId="2"/>
  </si>
  <si>
    <t>　　　年
　月　日</t>
    <rPh sb="3" eb="4">
      <t>ネン</t>
    </rPh>
    <rPh sb="6" eb="7">
      <t>ツキ</t>
    </rPh>
    <rPh sb="8" eb="9">
      <t>ヒ</t>
    </rPh>
    <phoneticPr fontId="2"/>
  </si>
  <si>
    <t>年総合計</t>
    <rPh sb="0" eb="4">
      <t>ネンソウゴウケイ</t>
    </rPh>
    <phoneticPr fontId="2"/>
  </si>
  <si>
    <t>1月分の合計と現在の残高</t>
    <rPh sb="1" eb="3">
      <t>ガツブン</t>
    </rPh>
    <rPh sb="4" eb="6">
      <t>ゴウケイ</t>
    </rPh>
    <rPh sb="7" eb="9">
      <t>ゲンザイ</t>
    </rPh>
    <rPh sb="10" eb="12">
      <t>ザンダカ</t>
    </rPh>
    <phoneticPr fontId="2"/>
  </si>
  <si>
    <t>2ページ目までの合計</t>
    <rPh sb="4" eb="5">
      <t>メ</t>
    </rPh>
    <rPh sb="8" eb="10">
      <t>ゴウケイ</t>
    </rPh>
    <phoneticPr fontId="2"/>
  </si>
  <si>
    <t>3ページ目までの合計</t>
    <rPh sb="4" eb="5">
      <t>メ</t>
    </rPh>
    <rPh sb="8" eb="10">
      <t>ゴウケイ</t>
    </rPh>
    <phoneticPr fontId="2"/>
  </si>
  <si>
    <t>1ページ目までの現金・その他の合計</t>
    <rPh sb="4" eb="5">
      <t>メ</t>
    </rPh>
    <rPh sb="8" eb="10">
      <t>ゲンキン</t>
    </rPh>
    <rPh sb="13" eb="14">
      <t>タ</t>
    </rPh>
    <rPh sb="15" eb="17">
      <t>ゴウケイ</t>
    </rPh>
    <phoneticPr fontId="2"/>
  </si>
  <si>
    <t>今年の現金・その他の総合計</t>
    <rPh sb="0" eb="2">
      <t>コトシ</t>
    </rPh>
    <rPh sb="3" eb="5">
      <t>ゲンキン</t>
    </rPh>
    <rPh sb="8" eb="9">
      <t>タ</t>
    </rPh>
    <rPh sb="10" eb="11">
      <t>ソウ</t>
    </rPh>
    <rPh sb="11" eb="13">
      <t>ゴウケイ</t>
    </rPh>
    <phoneticPr fontId="2"/>
  </si>
  <si>
    <t>1ページ目までの合計</t>
    <rPh sb="4" eb="5">
      <t>メ</t>
    </rPh>
    <rPh sb="8" eb="10">
      <t>ゴウケイ</t>
    </rPh>
    <phoneticPr fontId="2"/>
  </si>
  <si>
    <t>預金残高</t>
    <rPh sb="2" eb="4">
      <t>ザンダカ</t>
    </rPh>
    <phoneticPr fontId="2"/>
  </si>
  <si>
    <t>前期より繰越</t>
    <rPh sb="0" eb="2">
      <t>ゼンキ</t>
    </rPh>
    <rPh sb="4" eb="6">
      <t>クリコシ</t>
    </rPh>
    <phoneticPr fontId="2"/>
  </si>
  <si>
    <t>売上</t>
    <rPh sb="0" eb="2">
      <t>ウリアゲ</t>
    </rPh>
    <phoneticPr fontId="2"/>
  </si>
  <si>
    <t>返品・キャンセル</t>
    <rPh sb="0" eb="2">
      <t>ヘンピン</t>
    </rPh>
    <phoneticPr fontId="2"/>
  </si>
  <si>
    <t>月別売上(収入)金額</t>
    <rPh sb="0" eb="4">
      <t>ツキベツウリアゲ</t>
    </rPh>
    <rPh sb="5" eb="7">
      <t>シュウニュウ</t>
    </rPh>
    <rPh sb="8" eb="10">
      <t>キンガク</t>
    </rPh>
    <phoneticPr fontId="2"/>
  </si>
  <si>
    <t>仕入</t>
    <phoneticPr fontId="2"/>
  </si>
  <si>
    <t>1月の合計</t>
    <rPh sb="1" eb="2">
      <t>ガツ</t>
    </rPh>
    <rPh sb="3" eb="5">
      <t>ゴウケイ</t>
    </rPh>
    <phoneticPr fontId="2"/>
  </si>
  <si>
    <t>2月の合計</t>
    <rPh sb="1" eb="2">
      <t>ガツ</t>
    </rPh>
    <rPh sb="3" eb="5">
      <t>ゴウケイ</t>
    </rPh>
    <phoneticPr fontId="2"/>
  </si>
  <si>
    <t>3月の合計</t>
    <rPh sb="1" eb="2">
      <t>ガツ</t>
    </rPh>
    <rPh sb="3" eb="5">
      <t>ゴウケイ</t>
    </rPh>
    <phoneticPr fontId="2"/>
  </si>
  <si>
    <t>4月の合計</t>
    <rPh sb="1" eb="2">
      <t>ガツ</t>
    </rPh>
    <rPh sb="3" eb="5">
      <t>ゴウケイ</t>
    </rPh>
    <phoneticPr fontId="2"/>
  </si>
  <si>
    <t>5月の合計</t>
    <rPh sb="1" eb="2">
      <t>ガツ</t>
    </rPh>
    <rPh sb="3" eb="5">
      <t>ゴウケイ</t>
    </rPh>
    <phoneticPr fontId="2"/>
  </si>
  <si>
    <t>6月の合計</t>
    <rPh sb="1" eb="2">
      <t>ガツ</t>
    </rPh>
    <rPh sb="3" eb="5">
      <t>ゴウケイ</t>
    </rPh>
    <phoneticPr fontId="2"/>
  </si>
  <si>
    <t>7月の合計</t>
    <rPh sb="1" eb="2">
      <t>ガツ</t>
    </rPh>
    <rPh sb="3" eb="5">
      <t>ゴウケイ</t>
    </rPh>
    <phoneticPr fontId="2"/>
  </si>
  <si>
    <t>8月の合計</t>
    <rPh sb="1" eb="2">
      <t>ガツ</t>
    </rPh>
    <rPh sb="3" eb="5">
      <t>ゴウケイ</t>
    </rPh>
    <phoneticPr fontId="2"/>
  </si>
  <si>
    <t>9月の合計</t>
    <rPh sb="1" eb="2">
      <t>ガツ</t>
    </rPh>
    <rPh sb="3" eb="5">
      <t>ゴウケイ</t>
    </rPh>
    <phoneticPr fontId="2"/>
  </si>
  <si>
    <t>10月の合計</t>
    <rPh sb="2" eb="3">
      <t>ガツ</t>
    </rPh>
    <rPh sb="4" eb="6">
      <t>ゴウケイ</t>
    </rPh>
    <phoneticPr fontId="2"/>
  </si>
  <si>
    <t>11月の合計</t>
    <rPh sb="2" eb="3">
      <t>ガツ</t>
    </rPh>
    <rPh sb="4" eb="6">
      <t>ゴウケイ</t>
    </rPh>
    <phoneticPr fontId="2"/>
  </si>
  <si>
    <t>12月の合計</t>
    <rPh sb="2" eb="3">
      <t>ガツ</t>
    </rPh>
    <rPh sb="4" eb="6">
      <t>ゴウケイ</t>
    </rPh>
    <phoneticPr fontId="2"/>
  </si>
  <si>
    <t>月別仕入金額</t>
    <rPh sb="4" eb="6">
      <t>キンガク</t>
    </rPh>
    <phoneticPr fontId="2"/>
  </si>
  <si>
    <t>摘　要</t>
    <rPh sb="0" eb="1">
      <t>ツム</t>
    </rPh>
    <rPh sb="2" eb="3">
      <t>ヨウ</t>
    </rPh>
    <phoneticPr fontId="2"/>
  </si>
  <si>
    <t>受け入れ</t>
    <rPh sb="0" eb="1">
      <t>ウ</t>
    </rPh>
    <rPh sb="2" eb="3">
      <t>イ</t>
    </rPh>
    <phoneticPr fontId="2"/>
  </si>
  <si>
    <t>払い出し</t>
    <rPh sb="0" eb="1">
      <t>ハラ</t>
    </rPh>
    <rPh sb="2" eb="3">
      <t>ダ</t>
    </rPh>
    <phoneticPr fontId="2"/>
  </si>
  <si>
    <t>残数</t>
    <rPh sb="0" eb="2">
      <t>ザンスウ</t>
    </rPh>
    <phoneticPr fontId="2"/>
  </si>
  <si>
    <t>前期より繰越
または事業開始日の額</t>
    <rPh sb="0" eb="2">
      <t>ゼンキ</t>
    </rPh>
    <rPh sb="4" eb="6">
      <t>クリコシ</t>
    </rPh>
    <rPh sb="10" eb="15">
      <t>ジギョウカイシビ</t>
    </rPh>
    <rPh sb="16" eb="17">
      <t>ガク</t>
    </rPh>
    <phoneticPr fontId="2"/>
  </si>
  <si>
    <t>顧客からの返品</t>
    <rPh sb="0" eb="2">
      <t>コキャク</t>
    </rPh>
    <rPh sb="5" eb="7">
      <t>ヘンピン</t>
    </rPh>
    <phoneticPr fontId="2"/>
  </si>
  <si>
    <t>販売または加工</t>
    <phoneticPr fontId="2"/>
  </si>
  <si>
    <t>仕入先への返品</t>
    <rPh sb="0" eb="3">
      <t>シイレサキ</t>
    </rPh>
    <rPh sb="5" eb="7">
      <t>ヘンピン</t>
    </rPh>
    <phoneticPr fontId="2"/>
  </si>
  <si>
    <t>家事消費</t>
    <rPh sb="0" eb="4">
      <t>カジショウヒ</t>
    </rPh>
    <phoneticPr fontId="2"/>
  </si>
  <si>
    <t>月</t>
    <rPh sb="0" eb="1">
      <t>ツキ</t>
    </rPh>
    <phoneticPr fontId="2"/>
  </si>
  <si>
    <t>日</t>
    <rPh sb="0" eb="1">
      <t>ヒ</t>
    </rPh>
    <phoneticPr fontId="2"/>
  </si>
  <si>
    <t>数量</t>
    <rPh sb="0" eb="2">
      <t>スウリョウ</t>
    </rPh>
    <phoneticPr fontId="3"/>
  </si>
  <si>
    <t>数量</t>
    <rPh sb="0" eb="2">
      <t>スウリョウ</t>
    </rPh>
    <phoneticPr fontId="2"/>
  </si>
  <si>
    <t>単価</t>
    <rPh sb="0" eb="2">
      <t>タンカ</t>
    </rPh>
    <phoneticPr fontId="3"/>
  </si>
  <si>
    <t>単価</t>
    <rPh sb="0" eb="2">
      <t>タンカ</t>
    </rPh>
    <phoneticPr fontId="2"/>
  </si>
  <si>
    <t>摘要</t>
    <rPh sb="0" eb="2">
      <t>テキヨウ</t>
    </rPh>
    <phoneticPr fontId="2"/>
  </si>
  <si>
    <t>このページの合計</t>
    <rPh sb="6" eb="8">
      <t>ゴウケイ</t>
    </rPh>
    <phoneticPr fontId="2"/>
  </si>
  <si>
    <t>仕入</t>
    <rPh sb="0" eb="2">
      <t>シイレ</t>
    </rPh>
    <phoneticPr fontId="2"/>
  </si>
  <si>
    <t>期首商品棚卸高</t>
    <rPh sb="0" eb="4">
      <t>キシュショウヒン</t>
    </rPh>
    <rPh sb="4" eb="7">
      <t>タナオロシダカ</t>
    </rPh>
    <phoneticPr fontId="2"/>
  </si>
  <si>
    <t>今年度計</t>
    <rPh sb="0" eb="3">
      <t>コンネンド</t>
    </rPh>
    <rPh sb="3" eb="4">
      <t>ケイ</t>
    </rPh>
    <phoneticPr fontId="2"/>
  </si>
  <si>
    <t>期末商品棚卸高</t>
    <rPh sb="0" eb="7">
      <t>キマツショウヒンタナオロシダカ</t>
    </rPh>
    <phoneticPr fontId="2"/>
  </si>
  <si>
    <t>資産管理番号</t>
    <rPh sb="0" eb="6">
      <t>シサンカンリバンゴウ</t>
    </rPh>
    <phoneticPr fontId="2"/>
  </si>
  <si>
    <t>取得年月日</t>
    <rPh sb="0" eb="2">
      <t>シュトク</t>
    </rPh>
    <rPh sb="2" eb="5">
      <t>ネンガッピ</t>
    </rPh>
    <phoneticPr fontId="2"/>
  </si>
  <si>
    <t>償却方法</t>
    <rPh sb="0" eb="4">
      <t>ショウキャクホウホウ</t>
    </rPh>
    <phoneticPr fontId="2"/>
  </si>
  <si>
    <t>所在</t>
    <rPh sb="0" eb="2">
      <t>ショザイ</t>
    </rPh>
    <phoneticPr fontId="2"/>
  </si>
  <si>
    <t>償却率</t>
    <rPh sb="0" eb="3">
      <t>ショウキャクリツ</t>
    </rPh>
    <phoneticPr fontId="2"/>
  </si>
  <si>
    <t>耐用年数</t>
    <rPh sb="0" eb="4">
      <t>タイヨウネンスウ</t>
    </rPh>
    <phoneticPr fontId="2"/>
  </si>
  <si>
    <t>年　月　日</t>
    <rPh sb="0" eb="1">
      <t>ネン</t>
    </rPh>
    <rPh sb="2" eb="3">
      <t>ツキ</t>
    </rPh>
    <rPh sb="4" eb="5">
      <t>ヒ</t>
    </rPh>
    <phoneticPr fontId="2"/>
  </si>
  <si>
    <t>取得</t>
    <rPh sb="0" eb="2">
      <t>シュトク</t>
    </rPh>
    <phoneticPr fontId="2"/>
  </si>
  <si>
    <t>償却
期間</t>
    <rPh sb="0" eb="2">
      <t>ショウキャク</t>
    </rPh>
    <rPh sb="3" eb="5">
      <t>キカン</t>
    </rPh>
    <phoneticPr fontId="2"/>
  </si>
  <si>
    <t>償却額</t>
    <rPh sb="0" eb="2">
      <t>ショウキャク</t>
    </rPh>
    <rPh sb="2" eb="3">
      <t>ガク</t>
    </rPh>
    <phoneticPr fontId="2"/>
  </si>
  <si>
    <t>現在</t>
    <rPh sb="0" eb="2">
      <t>ゲンザイ</t>
    </rPh>
    <phoneticPr fontId="2"/>
  </si>
  <si>
    <t>備考</t>
    <rPh sb="0" eb="2">
      <t>ビコウ</t>
    </rPh>
    <phoneticPr fontId="2"/>
  </si>
  <si>
    <t>事業専用
割合</t>
    <rPh sb="0" eb="2">
      <t>ジギョウ</t>
    </rPh>
    <rPh sb="2" eb="4">
      <t>センヨウ</t>
    </rPh>
    <rPh sb="5" eb="7">
      <t>ワリアイ</t>
    </rPh>
    <phoneticPr fontId="2"/>
  </si>
  <si>
    <t>必要経費
算入額</t>
    <rPh sb="0" eb="4">
      <t>ヒツヨウケイヒ</t>
    </rPh>
    <rPh sb="5" eb="8">
      <t>サンニュウガク</t>
    </rPh>
    <phoneticPr fontId="2"/>
  </si>
  <si>
    <t>最新年度の状態</t>
    <rPh sb="0" eb="2">
      <t>サイシン</t>
    </rPh>
    <rPh sb="2" eb="4">
      <t>ネンド</t>
    </rPh>
    <rPh sb="5" eb="7">
      <t>ジョウタイ</t>
    </rPh>
    <phoneticPr fontId="2"/>
  </si>
  <si>
    <t>最新年度の状態</t>
    <phoneticPr fontId="2"/>
  </si>
  <si>
    <t>最新年度の状態</t>
  </si>
  <si>
    <t>科目</t>
    <rPh sb="0" eb="2">
      <t>カモク</t>
    </rPh>
    <phoneticPr fontId="2"/>
  </si>
  <si>
    <t>売上(収入)金額</t>
    <rPh sb="0" eb="2">
      <t>ウリアゲ</t>
    </rPh>
    <rPh sb="3" eb="5">
      <t>シュウニュウ</t>
    </rPh>
    <rPh sb="6" eb="8">
      <t>キンガク</t>
    </rPh>
    <phoneticPr fontId="2"/>
  </si>
  <si>
    <t>①</t>
    <phoneticPr fontId="2"/>
  </si>
  <si>
    <t>経費</t>
    <rPh sb="0" eb="2">
      <t>ケイヒ</t>
    </rPh>
    <phoneticPr fontId="2"/>
  </si>
  <si>
    <t>消耗品費</t>
    <rPh sb="0" eb="4">
      <t>ショウモウヒンヒ</t>
    </rPh>
    <phoneticPr fontId="2"/>
  </si>
  <si>
    <t>⑰</t>
    <phoneticPr fontId="2"/>
  </si>
  <si>
    <t>各種引当金・準備金等</t>
    <rPh sb="0" eb="5">
      <t>カクシュヒキアテキン</t>
    </rPh>
    <rPh sb="6" eb="10">
      <t>ジュンビキントウ</t>
    </rPh>
    <phoneticPr fontId="2"/>
  </si>
  <si>
    <t>繰戻額等</t>
    <rPh sb="0" eb="3">
      <t>クリモドシガク</t>
    </rPh>
    <rPh sb="3" eb="4">
      <t>トウ</t>
    </rPh>
    <phoneticPr fontId="2"/>
  </si>
  <si>
    <t>貸倒引当金</t>
    <rPh sb="0" eb="2">
      <t>カシダオレ</t>
    </rPh>
    <rPh sb="2" eb="5">
      <t>ヒキアテキン</t>
    </rPh>
    <phoneticPr fontId="2"/>
  </si>
  <si>
    <t>㉞</t>
    <phoneticPr fontId="2"/>
  </si>
  <si>
    <t>減価償却費</t>
    <rPh sb="0" eb="5">
      <t>ゲンカショウキャクヒ</t>
    </rPh>
    <phoneticPr fontId="2"/>
  </si>
  <si>
    <t>⑱</t>
    <phoneticPr fontId="2"/>
  </si>
  <si>
    <t>㉟</t>
    <phoneticPr fontId="2"/>
  </si>
  <si>
    <t>売上原価</t>
    <rPh sb="0" eb="4">
      <t>ウリアゲゲンカ</t>
    </rPh>
    <phoneticPr fontId="2"/>
  </si>
  <si>
    <t>期首商品(製品)
棚卸高</t>
    <rPh sb="0" eb="4">
      <t>キシュショウヒン</t>
    </rPh>
    <rPh sb="5" eb="7">
      <t>セイヒン</t>
    </rPh>
    <rPh sb="9" eb="12">
      <t>タナオロシダカ</t>
    </rPh>
    <phoneticPr fontId="2"/>
  </si>
  <si>
    <t>②</t>
    <phoneticPr fontId="2"/>
  </si>
  <si>
    <t>福利厚生費</t>
    <rPh sb="0" eb="5">
      <t>フクリコウセイヒ</t>
    </rPh>
    <phoneticPr fontId="2"/>
  </si>
  <si>
    <t>⑲</t>
    <phoneticPr fontId="2"/>
  </si>
  <si>
    <t>㊱</t>
    <phoneticPr fontId="2"/>
  </si>
  <si>
    <t>仕入金額
(製品製造原価)</t>
    <rPh sb="0" eb="4">
      <t>シイレキンガク</t>
    </rPh>
    <rPh sb="6" eb="10">
      <t>セイヒンセイゾウ</t>
    </rPh>
    <rPh sb="10" eb="12">
      <t>ゲンカ</t>
    </rPh>
    <phoneticPr fontId="2"/>
  </si>
  <si>
    <t>③</t>
    <phoneticPr fontId="2"/>
  </si>
  <si>
    <t>給料賃金</t>
    <rPh sb="0" eb="4">
      <t>キュウリョウチンギン</t>
    </rPh>
    <phoneticPr fontId="2"/>
  </si>
  <si>
    <t>⑳</t>
    <phoneticPr fontId="2"/>
  </si>
  <si>
    <t>計</t>
    <rPh sb="0" eb="1">
      <t>ケイ</t>
    </rPh>
    <phoneticPr fontId="2"/>
  </si>
  <si>
    <t>㊲</t>
    <phoneticPr fontId="2"/>
  </si>
  <si>
    <t>小計(②＋③)</t>
    <rPh sb="0" eb="2">
      <t>ショウケイ</t>
    </rPh>
    <phoneticPr fontId="2"/>
  </si>
  <si>
    <t>④</t>
    <phoneticPr fontId="2"/>
  </si>
  <si>
    <t>外注工賃</t>
    <rPh sb="0" eb="4">
      <t>ガイチュウコウチン</t>
    </rPh>
    <phoneticPr fontId="2"/>
  </si>
  <si>
    <t>㉑</t>
    <phoneticPr fontId="2"/>
  </si>
  <si>
    <t>繰入額等</t>
    <rPh sb="0" eb="4">
      <t>クリイレガクトウ</t>
    </rPh>
    <phoneticPr fontId="2"/>
  </si>
  <si>
    <t>専従者給与</t>
    <rPh sb="0" eb="3">
      <t>センジュウシャ</t>
    </rPh>
    <rPh sb="3" eb="5">
      <t>キュウヨ</t>
    </rPh>
    <phoneticPr fontId="2"/>
  </si>
  <si>
    <t>㊳</t>
    <phoneticPr fontId="2"/>
  </si>
  <si>
    <t>期末商品(製品)
棚卸高</t>
    <rPh sb="0" eb="4">
      <t>キマツショウヒン</t>
    </rPh>
    <rPh sb="5" eb="7">
      <t>セイヒン</t>
    </rPh>
    <rPh sb="9" eb="12">
      <t>タナオロシダカ</t>
    </rPh>
    <phoneticPr fontId="2"/>
  </si>
  <si>
    <t>⑤</t>
    <phoneticPr fontId="2"/>
  </si>
  <si>
    <t>利子割引料</t>
    <rPh sb="0" eb="5">
      <t>リシワリビキリョウ</t>
    </rPh>
    <phoneticPr fontId="2"/>
  </si>
  <si>
    <t>㉒</t>
    <phoneticPr fontId="2"/>
  </si>
  <si>
    <t>貸倒引当金</t>
    <rPh sb="0" eb="2">
      <t>カシダオ</t>
    </rPh>
    <rPh sb="2" eb="5">
      <t>ヒキアテキン</t>
    </rPh>
    <phoneticPr fontId="2"/>
  </si>
  <si>
    <t>㊴</t>
    <phoneticPr fontId="2"/>
  </si>
  <si>
    <t>差引原価(④－⑤)</t>
    <rPh sb="0" eb="2">
      <t>サシヒキ</t>
    </rPh>
    <rPh sb="2" eb="4">
      <t>ゲンカ</t>
    </rPh>
    <phoneticPr fontId="2"/>
  </si>
  <si>
    <t>⑥</t>
    <phoneticPr fontId="2"/>
  </si>
  <si>
    <t>地代家賃</t>
    <rPh sb="0" eb="4">
      <t>チダイヤチン</t>
    </rPh>
    <phoneticPr fontId="2"/>
  </si>
  <si>
    <t>㉓</t>
    <phoneticPr fontId="2"/>
  </si>
  <si>
    <t>㊵</t>
    <phoneticPr fontId="2"/>
  </si>
  <si>
    <t>差引金額
(①－⑥)</t>
    <rPh sb="0" eb="2">
      <t>サシヒキ</t>
    </rPh>
    <rPh sb="2" eb="4">
      <t>キンガク</t>
    </rPh>
    <phoneticPr fontId="2"/>
  </si>
  <si>
    <t>⑦</t>
    <phoneticPr fontId="2"/>
  </si>
  <si>
    <t>貸倒金</t>
    <rPh sb="0" eb="2">
      <t>カシダオ</t>
    </rPh>
    <rPh sb="2" eb="3">
      <t>キン</t>
    </rPh>
    <phoneticPr fontId="2"/>
  </si>
  <si>
    <t>㉔</t>
    <phoneticPr fontId="2"/>
  </si>
  <si>
    <t>㊶</t>
    <phoneticPr fontId="2"/>
  </si>
  <si>
    <t>㉕</t>
    <phoneticPr fontId="2"/>
  </si>
  <si>
    <t>㊷</t>
    <phoneticPr fontId="2"/>
  </si>
  <si>
    <t>租税公課</t>
    <rPh sb="0" eb="4">
      <t>ソゼイコウカ</t>
    </rPh>
    <phoneticPr fontId="2"/>
  </si>
  <si>
    <t>⑧</t>
    <phoneticPr fontId="2"/>
  </si>
  <si>
    <t>㉖</t>
    <phoneticPr fontId="2"/>
  </si>
  <si>
    <r>
      <rPr>
        <sz val="9"/>
        <color indexed="8"/>
        <rFont val="HG丸ｺﾞｼｯｸM-PRO"/>
        <family val="3"/>
        <charset val="128"/>
      </rPr>
      <t>青色申告特別控除前の所得金額</t>
    </r>
    <r>
      <rPr>
        <sz val="11"/>
        <color indexed="8"/>
        <rFont val="HG丸ｺﾞｼｯｸM-PRO"/>
        <family val="3"/>
        <charset val="128"/>
      </rPr>
      <t xml:space="preserve">
(㉝＋㊲－㊷)</t>
    </r>
    <phoneticPr fontId="2"/>
  </si>
  <si>
    <t>㊸</t>
    <phoneticPr fontId="2"/>
  </si>
  <si>
    <t>荷造運賃</t>
    <rPh sb="0" eb="2">
      <t>ニヅクリ</t>
    </rPh>
    <rPh sb="2" eb="4">
      <t>ウンチン</t>
    </rPh>
    <phoneticPr fontId="2"/>
  </si>
  <si>
    <t>⑨</t>
    <phoneticPr fontId="2"/>
  </si>
  <si>
    <t>㉗</t>
    <phoneticPr fontId="2"/>
  </si>
  <si>
    <t>青色申告特別控除額</t>
    <rPh sb="0" eb="8">
      <t>アオイロシンコクトクベツコウジョ</t>
    </rPh>
    <rPh sb="8" eb="9">
      <t>ガク</t>
    </rPh>
    <phoneticPr fontId="2"/>
  </si>
  <si>
    <t>㊹</t>
    <phoneticPr fontId="2"/>
  </si>
  <si>
    <t>水道光熱費</t>
    <rPh sb="0" eb="5">
      <t>スイドウコウネツヒ</t>
    </rPh>
    <phoneticPr fontId="2"/>
  </si>
  <si>
    <t>⑩</t>
    <phoneticPr fontId="2"/>
  </si>
  <si>
    <t>㉘</t>
    <phoneticPr fontId="2"/>
  </si>
  <si>
    <t>所得金額
㊸－㊹)</t>
    <rPh sb="0" eb="4">
      <t>ショトクキンガク</t>
    </rPh>
    <phoneticPr fontId="2"/>
  </si>
  <si>
    <t>㊺</t>
    <phoneticPr fontId="2"/>
  </si>
  <si>
    <t>旅費交通費</t>
    <rPh sb="0" eb="5">
      <t>リョヒコウツウヒ</t>
    </rPh>
    <phoneticPr fontId="2"/>
  </si>
  <si>
    <t>⑪</t>
    <phoneticPr fontId="2"/>
  </si>
  <si>
    <t>㉙</t>
    <phoneticPr fontId="2"/>
  </si>
  <si>
    <t>通信費</t>
    <rPh sb="0" eb="3">
      <t>ツウシンヒ</t>
    </rPh>
    <phoneticPr fontId="2"/>
  </si>
  <si>
    <t>⑫</t>
    <phoneticPr fontId="2"/>
  </si>
  <si>
    <t>㉚</t>
    <phoneticPr fontId="2"/>
  </si>
  <si>
    <t>雑費</t>
    <rPh sb="0" eb="2">
      <t>ザッピ</t>
    </rPh>
    <phoneticPr fontId="2"/>
  </si>
  <si>
    <t>㉛</t>
    <phoneticPr fontId="2"/>
  </si>
  <si>
    <t>㉜</t>
    <phoneticPr fontId="2"/>
  </si>
  <si>
    <t>差引金額
(⑦－㉜)</t>
    <rPh sb="0" eb="4">
      <t>サシヒキキンガク</t>
    </rPh>
    <phoneticPr fontId="2"/>
  </si>
  <si>
    <t>㉝</t>
    <phoneticPr fontId="2"/>
  </si>
  <si>
    <t>売上（収入）金額</t>
    <rPh sb="0" eb="2">
      <t>ウリアゲ</t>
    </rPh>
    <rPh sb="3" eb="5">
      <t>シュウニュウ</t>
    </rPh>
    <rPh sb="6" eb="8">
      <t>キンガク</t>
    </rPh>
    <phoneticPr fontId="2"/>
  </si>
  <si>
    <t>仕入金額</t>
    <rPh sb="0" eb="4">
      <t>シイレキンガク</t>
    </rPh>
    <phoneticPr fontId="2"/>
  </si>
  <si>
    <t>家事
消費等</t>
    <rPh sb="0" eb="2">
      <t>カジ</t>
    </rPh>
    <rPh sb="3" eb="6">
      <t>ショウヒトウ</t>
    </rPh>
    <phoneticPr fontId="2"/>
  </si>
  <si>
    <t>雑収入</t>
    <rPh sb="0" eb="3">
      <t>ザッシュウニュウ</t>
    </rPh>
    <phoneticPr fontId="2"/>
  </si>
  <si>
    <t>本年分の不動産所得の金額
(青色申告特別控除額を差し引く前の金額)</t>
    <rPh sb="0" eb="3">
      <t>ホンネンブン</t>
    </rPh>
    <rPh sb="4" eb="7">
      <t>フドウサン</t>
    </rPh>
    <rPh sb="7" eb="9">
      <t>ショトク</t>
    </rPh>
    <rPh sb="10" eb="12">
      <t>キンガク</t>
    </rPh>
    <rPh sb="14" eb="22">
      <t>アオイロシンコクトクベツコウジョ</t>
    </rPh>
    <rPh sb="22" eb="23">
      <t>ガク</t>
    </rPh>
    <rPh sb="24" eb="25">
      <t>サ</t>
    </rPh>
    <rPh sb="26" eb="27">
      <t>ヒ</t>
    </rPh>
    <rPh sb="28" eb="29">
      <t>マエ</t>
    </rPh>
    <rPh sb="30" eb="32">
      <t>キンガク</t>
    </rPh>
    <phoneticPr fontId="2"/>
  </si>
  <si>
    <t>⑥</t>
    <phoneticPr fontId="2"/>
  </si>
  <si>
    <t>青色申告特別控除前の所得金額
(1ページの「損益計算書」の㊸欄の金額を書いてください。)</t>
    <rPh sb="0" eb="8">
      <t>アオイロシンコクトクベツコウジョ</t>
    </rPh>
    <rPh sb="8" eb="9">
      <t>マエ</t>
    </rPh>
    <rPh sb="10" eb="14">
      <t>ショトクキンガク</t>
    </rPh>
    <rPh sb="22" eb="27">
      <t>ソンエキケイサンショ</t>
    </rPh>
    <rPh sb="30" eb="31">
      <t>ラン</t>
    </rPh>
    <rPh sb="32" eb="34">
      <t>キンガク</t>
    </rPh>
    <rPh sb="35" eb="36">
      <t>カ</t>
    </rPh>
    <phoneticPr fontId="2"/>
  </si>
  <si>
    <t>⑦</t>
    <phoneticPr fontId="2"/>
  </si>
  <si>
    <t>65万円の青色
申告特別控除
を受ける場合</t>
    <rPh sb="2" eb="4">
      <t>マンエン</t>
    </rPh>
    <rPh sb="5" eb="7">
      <t>アオイロ</t>
    </rPh>
    <rPh sb="8" eb="14">
      <t>シンコクトクベツコウジョ</t>
    </rPh>
    <rPh sb="16" eb="17">
      <t>ウ</t>
    </rPh>
    <rPh sb="19" eb="21">
      <t>バアイ</t>
    </rPh>
    <phoneticPr fontId="2"/>
  </si>
  <si>
    <t>65万円と⑥のいずれか少ない方の金額
(不動産所得から差し引かれる青色申告特別控除です。)</t>
    <rPh sb="2" eb="4">
      <t>マンエン</t>
    </rPh>
    <rPh sb="11" eb="12">
      <t>スク</t>
    </rPh>
    <rPh sb="14" eb="15">
      <t>ホウ</t>
    </rPh>
    <rPh sb="16" eb="18">
      <t>キンガク</t>
    </rPh>
    <rPh sb="20" eb="23">
      <t>フドウサン</t>
    </rPh>
    <rPh sb="23" eb="25">
      <t>ショトク</t>
    </rPh>
    <rPh sb="27" eb="28">
      <t>サ</t>
    </rPh>
    <rPh sb="29" eb="30">
      <t>ヒ</t>
    </rPh>
    <rPh sb="33" eb="41">
      <t>アオイロシンコクトクベツコウジョ</t>
    </rPh>
    <phoneticPr fontId="2"/>
  </si>
  <si>
    <t>⑧</t>
    <phoneticPr fontId="2"/>
  </si>
  <si>
    <t>青色申告特別控除額
「65万円－⑧」と⑦のいずれか少ない方の金額</t>
    <rPh sb="0" eb="8">
      <t>アオイロシンコクトクベツコウジョ</t>
    </rPh>
    <rPh sb="8" eb="9">
      <t>ガク</t>
    </rPh>
    <rPh sb="13" eb="15">
      <t>マンエン</t>
    </rPh>
    <rPh sb="25" eb="26">
      <t>スク</t>
    </rPh>
    <rPh sb="28" eb="29">
      <t>ホウ</t>
    </rPh>
    <rPh sb="30" eb="32">
      <t>キンガク</t>
    </rPh>
    <phoneticPr fontId="2"/>
  </si>
  <si>
    <t>⑨</t>
    <phoneticPr fontId="2"/>
  </si>
  <si>
    <t>上記以外
の場合</t>
    <rPh sb="0" eb="4">
      <t>ジョウキイガイ</t>
    </rPh>
    <rPh sb="6" eb="8">
      <t>バアイ</t>
    </rPh>
    <phoneticPr fontId="2"/>
  </si>
  <si>
    <t>10万円と⑥のいずれか少ない方の金額
(不動産所得から差し引かれる青色申告特別控除です。)</t>
    <rPh sb="2" eb="4">
      <t>マンエン</t>
    </rPh>
    <rPh sb="11" eb="12">
      <t>スク</t>
    </rPh>
    <rPh sb="14" eb="15">
      <t>ホウ</t>
    </rPh>
    <rPh sb="16" eb="18">
      <t>キンガク</t>
    </rPh>
    <phoneticPr fontId="2"/>
  </si>
  <si>
    <t>青色申告特別控除額
「10万円－⑧」と⑦のいずれか少ない方の金額</t>
    <rPh sb="0" eb="8">
      <t>アオイロシンコクトクベツコウジョ</t>
    </rPh>
    <rPh sb="8" eb="9">
      <t>ガク</t>
    </rPh>
    <rPh sb="13" eb="15">
      <t>マンエン</t>
    </rPh>
    <rPh sb="25" eb="26">
      <t>スク</t>
    </rPh>
    <rPh sb="28" eb="29">
      <t>ホウ</t>
    </rPh>
    <rPh sb="30" eb="32">
      <t>キンガク</t>
    </rPh>
    <phoneticPr fontId="2"/>
  </si>
  <si>
    <t xml:space="preserve">
資産
管理
番号</t>
    <rPh sb="1" eb="3">
      <t>シサン</t>
    </rPh>
    <rPh sb="4" eb="6">
      <t>カンリ</t>
    </rPh>
    <rPh sb="7" eb="9">
      <t>バンゴウ</t>
    </rPh>
    <phoneticPr fontId="2"/>
  </si>
  <si>
    <t xml:space="preserve">
減価償却資産の
名称等
(繰延資産を含む)</t>
    <rPh sb="1" eb="3">
      <t>ゲンカ</t>
    </rPh>
    <rPh sb="3" eb="5">
      <t>ショウキャク</t>
    </rPh>
    <rPh sb="5" eb="7">
      <t>シサン</t>
    </rPh>
    <rPh sb="9" eb="11">
      <t>メイショウ</t>
    </rPh>
    <rPh sb="11" eb="12">
      <t>ナド</t>
    </rPh>
    <rPh sb="14" eb="16">
      <t>クリノベ</t>
    </rPh>
    <rPh sb="16" eb="18">
      <t>シサン</t>
    </rPh>
    <rPh sb="19" eb="20">
      <t>フク</t>
    </rPh>
    <phoneticPr fontId="2"/>
  </si>
  <si>
    <t xml:space="preserve">
面積
又は
数量</t>
    <rPh sb="1" eb="3">
      <t>メンセキ</t>
    </rPh>
    <rPh sb="4" eb="5">
      <t>マタ</t>
    </rPh>
    <rPh sb="7" eb="9">
      <t>スウリョウ</t>
    </rPh>
    <phoneticPr fontId="2"/>
  </si>
  <si>
    <t xml:space="preserve">
取得
年月</t>
    <rPh sb="1" eb="3">
      <t>シュトク</t>
    </rPh>
    <rPh sb="5" eb="7">
      <t>ネンゲツ</t>
    </rPh>
    <phoneticPr fontId="2"/>
  </si>
  <si>
    <t>（イ）
取得価格</t>
    <rPh sb="5" eb="9">
      <t>シュトクカカク</t>
    </rPh>
    <phoneticPr fontId="2"/>
  </si>
  <si>
    <t>（ロ）
償却の基礎に
なる金額</t>
    <rPh sb="5" eb="7">
      <t>ショウキャク</t>
    </rPh>
    <rPh sb="8" eb="10">
      <t>キソ</t>
    </rPh>
    <rPh sb="14" eb="16">
      <t>キンガク</t>
    </rPh>
    <phoneticPr fontId="2"/>
  </si>
  <si>
    <t xml:space="preserve">
償却
方法</t>
    <rPh sb="1" eb="3">
      <t>ショウキャク</t>
    </rPh>
    <rPh sb="5" eb="7">
      <t>ホウホウ</t>
    </rPh>
    <phoneticPr fontId="2"/>
  </si>
  <si>
    <t xml:space="preserve">
耐用
年数</t>
    <rPh sb="1" eb="3">
      <t>タイヨウ</t>
    </rPh>
    <rPh sb="5" eb="7">
      <t>ネンスウ</t>
    </rPh>
    <phoneticPr fontId="2"/>
  </si>
  <si>
    <t>（ハ）
償却率</t>
    <rPh sb="5" eb="8">
      <t>ショウキャクリツ</t>
    </rPh>
    <phoneticPr fontId="2"/>
  </si>
  <si>
    <t>（二）
本年中
の償却
期間</t>
    <rPh sb="1" eb="2">
      <t>ニ</t>
    </rPh>
    <rPh sb="4" eb="7">
      <t>ホンネンチュウ</t>
    </rPh>
    <rPh sb="9" eb="11">
      <t>ショウキャク</t>
    </rPh>
    <rPh sb="12" eb="14">
      <t>キカン</t>
    </rPh>
    <phoneticPr fontId="2"/>
  </si>
  <si>
    <t>（ホ）
本年分の
普通償却額
（ロ×ハ×二）</t>
    <rPh sb="4" eb="7">
      <t>ホンネンブン</t>
    </rPh>
    <rPh sb="9" eb="14">
      <t>フツウショウキャクガク</t>
    </rPh>
    <rPh sb="20" eb="21">
      <t>ニ</t>
    </rPh>
    <phoneticPr fontId="2"/>
  </si>
  <si>
    <t>（ヘ）
割増（特別）
償却費</t>
    <rPh sb="5" eb="7">
      <t>ワリマシ</t>
    </rPh>
    <rPh sb="8" eb="10">
      <t>トクベツ</t>
    </rPh>
    <rPh sb="12" eb="14">
      <t>ショウキャク</t>
    </rPh>
    <rPh sb="14" eb="15">
      <t>ヒ</t>
    </rPh>
    <phoneticPr fontId="2"/>
  </si>
  <si>
    <t>（ト）
本年分の
償却費合計
（ホ＋ヘ）</t>
    <rPh sb="4" eb="7">
      <t>ホンネンブン</t>
    </rPh>
    <rPh sb="9" eb="12">
      <t>ショウキャクヒ</t>
    </rPh>
    <rPh sb="12" eb="14">
      <t>ゴウケイ</t>
    </rPh>
    <phoneticPr fontId="2"/>
  </si>
  <si>
    <t>（チ）
事業専
用割合</t>
    <rPh sb="5" eb="7">
      <t>ジギョウ</t>
    </rPh>
    <rPh sb="7" eb="8">
      <t>セン</t>
    </rPh>
    <rPh sb="9" eb="10">
      <t>ヨウ</t>
    </rPh>
    <rPh sb="10" eb="12">
      <t>ワリアイ</t>
    </rPh>
    <phoneticPr fontId="2"/>
  </si>
  <si>
    <t>（リ）
本年分の必要
経費算入額</t>
    <rPh sb="5" eb="8">
      <t>ホンネンブン</t>
    </rPh>
    <rPh sb="9" eb="11">
      <t>ヒツヨウ</t>
    </rPh>
    <rPh sb="12" eb="16">
      <t>ケイヒサンニュウ</t>
    </rPh>
    <rPh sb="16" eb="17">
      <t>ガク</t>
    </rPh>
    <phoneticPr fontId="2"/>
  </si>
  <si>
    <t>（ヌ）
未償却残高
（期末残高）</t>
    <rPh sb="5" eb="10">
      <t>ミショウキャクザンダカ</t>
    </rPh>
    <rPh sb="12" eb="16">
      <t>キマツザンダカ</t>
    </rPh>
    <phoneticPr fontId="2"/>
  </si>
  <si>
    <t xml:space="preserve">
摘要</t>
    <rPh sb="2" eb="4">
      <t>テキヨウ</t>
    </rPh>
    <phoneticPr fontId="2"/>
  </si>
  <si>
    <t>資産の部</t>
    <rPh sb="0" eb="2">
      <t>シサン</t>
    </rPh>
    <rPh sb="3" eb="4">
      <t>ブ</t>
    </rPh>
    <phoneticPr fontId="2"/>
  </si>
  <si>
    <t>負債・資本の部</t>
    <rPh sb="0" eb="2">
      <t>フサイ</t>
    </rPh>
    <rPh sb="3" eb="5">
      <t>シホン</t>
    </rPh>
    <rPh sb="6" eb="7">
      <t>ブ</t>
    </rPh>
    <phoneticPr fontId="2"/>
  </si>
  <si>
    <t>　月　日(期首)</t>
    <rPh sb="1" eb="2">
      <t>ガツ</t>
    </rPh>
    <rPh sb="3" eb="4">
      <t>ニチ</t>
    </rPh>
    <rPh sb="5" eb="7">
      <t>キシュ</t>
    </rPh>
    <phoneticPr fontId="2"/>
  </si>
  <si>
    <t>12月31日(期末)</t>
    <rPh sb="2" eb="3">
      <t>ガツ</t>
    </rPh>
    <rPh sb="5" eb="6">
      <t>ニチ</t>
    </rPh>
    <rPh sb="7" eb="9">
      <t>キマツ</t>
    </rPh>
    <phoneticPr fontId="2"/>
  </si>
  <si>
    <t>支払手形</t>
    <rPh sb="0" eb="4">
      <t>シハライテガタ</t>
    </rPh>
    <phoneticPr fontId="2"/>
  </si>
  <si>
    <t>当座預金</t>
    <rPh sb="0" eb="4">
      <t>トウザヨキン</t>
    </rPh>
    <phoneticPr fontId="2"/>
  </si>
  <si>
    <t>買掛金</t>
    <rPh sb="0" eb="3">
      <t>カイカケキン</t>
    </rPh>
    <phoneticPr fontId="2"/>
  </si>
  <si>
    <t>定期預金</t>
    <rPh sb="0" eb="4">
      <t>テイキヨキン</t>
    </rPh>
    <phoneticPr fontId="2"/>
  </si>
  <si>
    <t>借入金</t>
    <rPh sb="0" eb="3">
      <t>カリイレキン</t>
    </rPh>
    <phoneticPr fontId="2"/>
  </si>
  <si>
    <t>その他の預金</t>
    <rPh sb="2" eb="3">
      <t>タ</t>
    </rPh>
    <rPh sb="4" eb="6">
      <t>ヨキン</t>
    </rPh>
    <phoneticPr fontId="2"/>
  </si>
  <si>
    <t>未払金</t>
    <rPh sb="0" eb="3">
      <t>ミバライキン</t>
    </rPh>
    <phoneticPr fontId="2"/>
  </si>
  <si>
    <t>受取手形</t>
    <rPh sb="0" eb="4">
      <t>ウケトリテガタ</t>
    </rPh>
    <phoneticPr fontId="2"/>
  </si>
  <si>
    <t>前受金</t>
    <rPh sb="0" eb="3">
      <t>マエウケキン</t>
    </rPh>
    <phoneticPr fontId="2"/>
  </si>
  <si>
    <t>売掛金</t>
    <rPh sb="0" eb="3">
      <t>ウリカケキン</t>
    </rPh>
    <phoneticPr fontId="2"/>
  </si>
  <si>
    <t>預り金</t>
    <rPh sb="0" eb="1">
      <t>アズカ</t>
    </rPh>
    <rPh sb="2" eb="3">
      <t>キン</t>
    </rPh>
    <phoneticPr fontId="2"/>
  </si>
  <si>
    <t>有価証券</t>
    <rPh sb="0" eb="4">
      <t>ユウカショウケン</t>
    </rPh>
    <phoneticPr fontId="2"/>
  </si>
  <si>
    <t>棚卸資産</t>
    <rPh sb="0" eb="2">
      <t>タナオロシ</t>
    </rPh>
    <rPh sb="2" eb="4">
      <t>シサン</t>
    </rPh>
    <phoneticPr fontId="2"/>
  </si>
  <si>
    <t>前払金</t>
    <rPh sb="0" eb="3">
      <t>マエバライキン</t>
    </rPh>
    <phoneticPr fontId="2"/>
  </si>
  <si>
    <t>建物</t>
    <rPh sb="0" eb="2">
      <t>タテモノ</t>
    </rPh>
    <phoneticPr fontId="2"/>
  </si>
  <si>
    <t>建物附属設備</t>
    <rPh sb="0" eb="2">
      <t>タテモノ</t>
    </rPh>
    <rPh sb="2" eb="4">
      <t>フゾク</t>
    </rPh>
    <rPh sb="4" eb="6">
      <t>セツビ</t>
    </rPh>
    <phoneticPr fontId="2"/>
  </si>
  <si>
    <t>機械装置</t>
    <rPh sb="0" eb="2">
      <t>キカイ</t>
    </rPh>
    <rPh sb="2" eb="4">
      <t>ソウチ</t>
    </rPh>
    <phoneticPr fontId="2"/>
  </si>
  <si>
    <t>車両運搬具</t>
    <rPh sb="0" eb="5">
      <t>シャリョウウンパング</t>
    </rPh>
    <phoneticPr fontId="2"/>
  </si>
  <si>
    <t>貸倒引当金</t>
    <rPh sb="0" eb="5">
      <t>カシダオレヒキアテキン</t>
    </rPh>
    <phoneticPr fontId="2"/>
  </si>
  <si>
    <t>工具　器具　備品</t>
    <rPh sb="0" eb="2">
      <t>コウグ</t>
    </rPh>
    <rPh sb="3" eb="5">
      <t>キグ</t>
    </rPh>
    <rPh sb="6" eb="8">
      <t>ビヒン</t>
    </rPh>
    <phoneticPr fontId="2"/>
  </si>
  <si>
    <t>土地</t>
    <rPh sb="0" eb="2">
      <t>トチ</t>
    </rPh>
    <phoneticPr fontId="2"/>
  </si>
  <si>
    <t>事業主借</t>
    <rPh sb="0" eb="4">
      <t>ジギョウヌシカリ</t>
    </rPh>
    <phoneticPr fontId="2"/>
  </si>
  <si>
    <t>元入金</t>
    <rPh sb="0" eb="3">
      <t>モトイレキン</t>
    </rPh>
    <phoneticPr fontId="2"/>
  </si>
  <si>
    <t>事業主貸</t>
    <rPh sb="0" eb="4">
      <t>ジギョウヌシカシ</t>
    </rPh>
    <phoneticPr fontId="2"/>
  </si>
  <si>
    <t>青色申告特別控除
前の所得金額</t>
    <rPh sb="0" eb="8">
      <t>アオイロシンコクトクベツコウジョ</t>
    </rPh>
    <rPh sb="9" eb="10">
      <t>マエ</t>
    </rPh>
    <rPh sb="11" eb="15">
      <t>ショトクキンガク</t>
    </rPh>
    <phoneticPr fontId="2"/>
  </si>
  <si>
    <t>合計</t>
    <rPh sb="0" eb="2">
      <t>ゴウケイ</t>
    </rPh>
    <phoneticPr fontId="2"/>
  </si>
  <si>
    <t>今年度元入金の計算</t>
    <rPh sb="0" eb="3">
      <t>コンネンド</t>
    </rPh>
    <rPh sb="3" eb="6">
      <t>モトイレキン</t>
    </rPh>
    <rPh sb="7" eb="9">
      <t>ケイサン</t>
    </rPh>
    <phoneticPr fontId="2"/>
  </si>
  <si>
    <t>前期末の元入金</t>
    <rPh sb="0" eb="3">
      <t>ゼンキマツ</t>
    </rPh>
    <rPh sb="4" eb="7">
      <t>モトイレキン</t>
    </rPh>
    <phoneticPr fontId="2"/>
  </si>
  <si>
    <t>前期特別控除前の
所得金額</t>
    <rPh sb="0" eb="2">
      <t>ゼンキ</t>
    </rPh>
    <rPh sb="2" eb="6">
      <t>トクベツコウジョ</t>
    </rPh>
    <rPh sb="6" eb="7">
      <t>マエ</t>
    </rPh>
    <rPh sb="9" eb="13">
      <t>ショトクキンガク</t>
    </rPh>
    <phoneticPr fontId="2"/>
  </si>
  <si>
    <t>前期末の事業主借</t>
    <rPh sb="0" eb="3">
      <t>ゼンキマツ</t>
    </rPh>
    <rPh sb="4" eb="8">
      <t>ジギョウヌシカリ</t>
    </rPh>
    <phoneticPr fontId="2"/>
  </si>
  <si>
    <t>前期末の事業主貸</t>
    <rPh sb="0" eb="3">
      <t>ゼンキマツ</t>
    </rPh>
    <rPh sb="4" eb="8">
      <t>ジギョウヌシカシ</t>
    </rPh>
    <phoneticPr fontId="2"/>
  </si>
  <si>
    <t>今年度の元入金額</t>
    <rPh sb="0" eb="3">
      <t>コンネンド</t>
    </rPh>
    <rPh sb="4" eb="7">
      <t>モトイレキン</t>
    </rPh>
    <rPh sb="7" eb="8">
      <t>ガク</t>
    </rPh>
    <phoneticPr fontId="2"/>
  </si>
  <si>
    <t>来年度元入金の計算</t>
    <rPh sb="0" eb="3">
      <t>ライネンド</t>
    </rPh>
    <rPh sb="3" eb="6">
      <t>モトイレキン</t>
    </rPh>
    <rPh sb="7" eb="9">
      <t>ケイサン</t>
    </rPh>
    <phoneticPr fontId="2"/>
  </si>
  <si>
    <t>今期末の元入金</t>
    <rPh sb="0" eb="1">
      <t>イマ</t>
    </rPh>
    <rPh sb="1" eb="3">
      <t>キマツ</t>
    </rPh>
    <rPh sb="4" eb="7">
      <t>モトイレキン</t>
    </rPh>
    <phoneticPr fontId="2"/>
  </si>
  <si>
    <t>今期特別控除前の
所得金額</t>
    <rPh sb="0" eb="2">
      <t>コンキ</t>
    </rPh>
    <rPh sb="2" eb="6">
      <t>トクベツコウジョ</t>
    </rPh>
    <rPh sb="6" eb="7">
      <t>マエ</t>
    </rPh>
    <rPh sb="9" eb="13">
      <t>ショトクキンガク</t>
    </rPh>
    <phoneticPr fontId="2"/>
  </si>
  <si>
    <t>今期末の事業主借</t>
    <rPh sb="0" eb="1">
      <t>イマ</t>
    </rPh>
    <rPh sb="1" eb="3">
      <t>キマツ</t>
    </rPh>
    <rPh sb="4" eb="8">
      <t>ジギョウヌシカリ</t>
    </rPh>
    <phoneticPr fontId="2"/>
  </si>
  <si>
    <t>今期末の事業主貸</t>
    <rPh sb="0" eb="1">
      <t>イマ</t>
    </rPh>
    <rPh sb="1" eb="3">
      <t>キマツ</t>
    </rPh>
    <rPh sb="4" eb="8">
      <t>ジギョウヌシカシ</t>
    </rPh>
    <phoneticPr fontId="2"/>
  </si>
  <si>
    <t>=</t>
    <phoneticPr fontId="2"/>
  </si>
  <si>
    <t>来年度の元入金額</t>
    <rPh sb="0" eb="3">
      <t>ライネンド</t>
    </rPh>
    <rPh sb="4" eb="7">
      <t>モトイレキン</t>
    </rPh>
    <rPh sb="7" eb="8">
      <t>ガク</t>
    </rPh>
    <phoneticPr fontId="2"/>
  </si>
  <si>
    <t>差引残高</t>
    <rPh sb="0" eb="2">
      <t>サシヒキ</t>
    </rPh>
    <rPh sb="2" eb="4">
      <t>ザンダカ</t>
    </rPh>
    <phoneticPr fontId="2"/>
  </si>
  <si>
    <t>+</t>
    <phoneticPr fontId="2"/>
  </si>
  <si>
    <t>-</t>
    <phoneticPr fontId="2"/>
  </si>
  <si>
    <t>前年度より繰越</t>
    <rPh sb="0" eb="3">
      <t>ゼンネンド</t>
    </rPh>
    <rPh sb="5" eb="7">
      <t>クリコシ</t>
    </rPh>
    <phoneticPr fontId="2"/>
  </si>
  <si>
    <t>現金出納帳</t>
    <rPh sb="0" eb="5">
      <t>ゲンキンスイトウチョウ</t>
    </rPh>
    <phoneticPr fontId="13"/>
  </si>
  <si>
    <t>預金出納帳　AA銀行</t>
    <rPh sb="0" eb="5">
      <t>ヨキンスイトウチョウ</t>
    </rPh>
    <rPh sb="8" eb="10">
      <t>ギンコウ</t>
    </rPh>
    <phoneticPr fontId="13"/>
  </si>
  <si>
    <t>預金出納帳　BB銀行</t>
    <rPh sb="0" eb="5">
      <t>ヨキンスイトウチョウ</t>
    </rPh>
    <rPh sb="8" eb="10">
      <t>ギンコウ</t>
    </rPh>
    <phoneticPr fontId="13"/>
  </si>
  <si>
    <t>預金出納帳　CC銀行</t>
    <rPh sb="0" eb="5">
      <t>ヨキンスイトウチョウ</t>
    </rPh>
    <rPh sb="8" eb="10">
      <t>ギンコウ</t>
    </rPh>
    <phoneticPr fontId="13"/>
  </si>
  <si>
    <t>未払金帳</t>
    <rPh sb="0" eb="4">
      <t>ミバライキンチョウ</t>
    </rPh>
    <phoneticPr fontId="13"/>
  </si>
  <si>
    <t>事業主借</t>
    <rPh sb="0" eb="4">
      <t>ジギョウヌシカリ</t>
    </rPh>
    <phoneticPr fontId="13"/>
  </si>
  <si>
    <t>事業主貸</t>
    <rPh sb="0" eb="4">
      <t>ジギョウヌシカシ</t>
    </rPh>
    <phoneticPr fontId="13"/>
  </si>
  <si>
    <t>A8net</t>
  </si>
  <si>
    <t>インフォカート</t>
  </si>
  <si>
    <t>Access Trade</t>
  </si>
  <si>
    <t>Affiliate B</t>
  </si>
  <si>
    <t>JANet</t>
  </si>
  <si>
    <t>インフォトップ</t>
  </si>
  <si>
    <t>電脳卸</t>
  </si>
  <si>
    <t>アマゾン</t>
  </si>
  <si>
    <t>楽天</t>
  </si>
  <si>
    <t>ヤフー</t>
  </si>
  <si>
    <t>リンクシェア</t>
  </si>
  <si>
    <t>バリューコマース</t>
  </si>
  <si>
    <t>モバ８</t>
  </si>
  <si>
    <t>グーグルアドセンス</t>
  </si>
  <si>
    <t>売上帳</t>
    <rPh sb="0" eb="3">
      <t>ウリアゲチョウ</t>
    </rPh>
    <phoneticPr fontId="13"/>
  </si>
  <si>
    <t>売掛帳</t>
    <rPh sb="0" eb="3">
      <t>ウリカケチョウ</t>
    </rPh>
    <phoneticPr fontId="13"/>
  </si>
  <si>
    <t>その他</t>
    <rPh sb="2" eb="3">
      <t>タ</t>
    </rPh>
    <phoneticPr fontId="13"/>
  </si>
  <si>
    <t>雑収入</t>
    <rPh sb="0" eb="3">
      <t>ザッシュウニュウ</t>
    </rPh>
    <phoneticPr fontId="13"/>
  </si>
  <si>
    <t>仕入帳</t>
    <rPh sb="0" eb="3">
      <t>シイレチョウ</t>
    </rPh>
    <phoneticPr fontId="13"/>
  </si>
  <si>
    <t>買掛帳</t>
    <rPh sb="0" eb="3">
      <t>カイカケチョウ</t>
    </rPh>
    <phoneticPr fontId="13"/>
  </si>
  <si>
    <t>商品台帳</t>
    <rPh sb="0" eb="4">
      <t>ショウヒンダイチョウ</t>
    </rPh>
    <phoneticPr fontId="13"/>
  </si>
  <si>
    <t>租税公課</t>
    <rPh sb="0" eb="4">
      <t>ソゼイコウカ</t>
    </rPh>
    <phoneticPr fontId="13"/>
  </si>
  <si>
    <t>荷造運賃</t>
    <rPh sb="0" eb="4">
      <t>ニヅクリウンチン</t>
    </rPh>
    <phoneticPr fontId="13"/>
  </si>
  <si>
    <t>水道光熱費</t>
    <rPh sb="0" eb="5">
      <t>スイドウコウネツヒ</t>
    </rPh>
    <phoneticPr fontId="13"/>
  </si>
  <si>
    <t>旅費交通費</t>
    <rPh sb="0" eb="5">
      <t>リョヒコウツウヒ</t>
    </rPh>
    <phoneticPr fontId="13"/>
  </si>
  <si>
    <t>通信費</t>
    <rPh sb="0" eb="3">
      <t>ツウシンヒ</t>
    </rPh>
    <phoneticPr fontId="13"/>
  </si>
  <si>
    <t>広告宣伝費</t>
  </si>
  <si>
    <t>広告宣伝費</t>
    <rPh sb="0" eb="5">
      <t>コウコクセンデンヒ</t>
    </rPh>
    <phoneticPr fontId="13"/>
  </si>
  <si>
    <t>接待交際費</t>
  </si>
  <si>
    <t>接待交際費</t>
    <rPh sb="0" eb="5">
      <t>セッタイコウサイヒ</t>
    </rPh>
    <phoneticPr fontId="13"/>
  </si>
  <si>
    <t>損害保険料</t>
  </si>
  <si>
    <t>損害保険料</t>
    <rPh sb="0" eb="5">
      <t>ソンガイホケンリョウ</t>
    </rPh>
    <phoneticPr fontId="13"/>
  </si>
  <si>
    <t>修繕費</t>
  </si>
  <si>
    <t>修繕費</t>
    <rPh sb="0" eb="3">
      <t>シュウゼンヒ</t>
    </rPh>
    <phoneticPr fontId="13"/>
  </si>
  <si>
    <t>消耗品費</t>
    <rPh sb="0" eb="4">
      <t>ショウモウヒンヒ</t>
    </rPh>
    <phoneticPr fontId="13"/>
  </si>
  <si>
    <t>福利厚生費</t>
    <rPh sb="0" eb="5">
      <t>フクリコウセイヒ</t>
    </rPh>
    <phoneticPr fontId="13"/>
  </si>
  <si>
    <t>給与賃金</t>
    <rPh sb="0" eb="4">
      <t>キュウヨチンギン</t>
    </rPh>
    <phoneticPr fontId="13"/>
  </si>
  <si>
    <t>外注工賃</t>
    <rPh sb="0" eb="4">
      <t>ガイチュウコウチン</t>
    </rPh>
    <phoneticPr fontId="13"/>
  </si>
  <si>
    <t>利子割引料</t>
    <rPh sb="0" eb="5">
      <t>リシワリビキリョウ</t>
    </rPh>
    <phoneticPr fontId="13"/>
  </si>
  <si>
    <t>地代家賃</t>
    <rPh sb="0" eb="4">
      <t>チダイヤチン</t>
    </rPh>
    <phoneticPr fontId="13"/>
  </si>
  <si>
    <t>貸倒金</t>
    <rPh sb="0" eb="2">
      <t>カシダオ</t>
    </rPh>
    <rPh sb="2" eb="3">
      <t>キン</t>
    </rPh>
    <phoneticPr fontId="13"/>
  </si>
  <si>
    <t>雑費</t>
    <rPh sb="0" eb="2">
      <t>ザッピ</t>
    </rPh>
    <phoneticPr fontId="13"/>
  </si>
  <si>
    <t>リース料</t>
    <rPh sb="3" eb="4">
      <t>リョウ</t>
    </rPh>
    <phoneticPr fontId="13"/>
  </si>
  <si>
    <t>事務用品費</t>
    <rPh sb="0" eb="5">
      <t>ジムヨウヒンヒ</t>
    </rPh>
    <phoneticPr fontId="13"/>
  </si>
  <si>
    <t>新聞図書費</t>
    <rPh sb="0" eb="5">
      <t>シンブントショヒ</t>
    </rPh>
    <phoneticPr fontId="13"/>
  </si>
  <si>
    <t>諸会費</t>
    <rPh sb="0" eb="3">
      <t>ショカイヒ</t>
    </rPh>
    <phoneticPr fontId="13"/>
  </si>
  <si>
    <t>研修費</t>
    <rPh sb="0" eb="3">
      <t>ケンシュウヒ</t>
    </rPh>
    <phoneticPr fontId="13"/>
  </si>
  <si>
    <t>固定資産台帳（1）</t>
    <rPh sb="0" eb="6">
      <t>コテイシサンダイチョウ</t>
    </rPh>
    <phoneticPr fontId="13"/>
  </si>
  <si>
    <t>固定資産台帳（2）</t>
    <rPh sb="0" eb="6">
      <t>コテイシサンダイチョウ</t>
    </rPh>
    <phoneticPr fontId="13"/>
  </si>
  <si>
    <t>固定資産台帳（3）</t>
    <rPh sb="0" eb="6">
      <t>コテイシサンダイチョウ</t>
    </rPh>
    <phoneticPr fontId="13"/>
  </si>
  <si>
    <t>固定資産台帳（4）</t>
    <rPh sb="0" eb="6">
      <t>コテイシサンダイチョウ</t>
    </rPh>
    <phoneticPr fontId="13"/>
  </si>
  <si>
    <t>固定資産台帳（5）</t>
    <rPh sb="0" eb="6">
      <t>コテイシサンダイチョウ</t>
    </rPh>
    <phoneticPr fontId="13"/>
  </si>
  <si>
    <t>損益計算書</t>
    <rPh sb="0" eb="5">
      <t>ソンエキケイサンショ</t>
    </rPh>
    <phoneticPr fontId="13"/>
  </si>
  <si>
    <t>月別売上仕入</t>
    <rPh sb="0" eb="2">
      <t>ツキベツ</t>
    </rPh>
    <rPh sb="2" eb="4">
      <t>ウリアゲ</t>
    </rPh>
    <rPh sb="4" eb="6">
      <t>シイレ</t>
    </rPh>
    <phoneticPr fontId="13"/>
  </si>
  <si>
    <t>特別控除額</t>
    <rPh sb="0" eb="5">
      <t>トクベツコウジョガク</t>
    </rPh>
    <phoneticPr fontId="13"/>
  </si>
  <si>
    <t>減価償却費の計算</t>
    <rPh sb="0" eb="5">
      <t>ゲンカショウキャクヒ</t>
    </rPh>
    <rPh sb="6" eb="8">
      <t>ケイサン</t>
    </rPh>
    <phoneticPr fontId="13"/>
  </si>
  <si>
    <t>貸借対照表</t>
    <rPh sb="0" eb="5">
      <t>タイシャクタイショウヒョウ</t>
    </rPh>
    <phoneticPr fontId="13"/>
  </si>
  <si>
    <t>元入金</t>
    <rPh sb="0" eb="3">
      <t>モトイレキン</t>
    </rPh>
    <phoneticPr fontId="13"/>
  </si>
  <si>
    <t>リース料</t>
    <rPh sb="3" eb="4">
      <t>リョウ</t>
    </rPh>
    <phoneticPr fontId="2"/>
  </si>
  <si>
    <t>事務用品費</t>
    <rPh sb="0" eb="5">
      <t>ジムヨウヒンヒ</t>
    </rPh>
    <phoneticPr fontId="2"/>
  </si>
  <si>
    <t>新聞図書費</t>
    <rPh sb="0" eb="5">
      <t>シンブントショヒ</t>
    </rPh>
    <phoneticPr fontId="2"/>
  </si>
  <si>
    <t>諸会費</t>
    <rPh sb="0" eb="3">
      <t>ショカイヒ</t>
    </rPh>
    <phoneticPr fontId="2"/>
  </si>
  <si>
    <t>研修費</t>
    <rPh sb="0" eb="3">
      <t>ケンシュウヒ</t>
    </rPh>
    <phoneticPr fontId="2"/>
  </si>
  <si>
    <t>⑬</t>
  </si>
  <si>
    <t>⑭</t>
  </si>
  <si>
    <t>⑮</t>
  </si>
  <si>
    <t>⑯</t>
  </si>
  <si>
    <t>経費帳予備（１）</t>
    <rPh sb="0" eb="2">
      <t>ケイヒ</t>
    </rPh>
    <rPh sb="2" eb="3">
      <t>チョウ</t>
    </rPh>
    <rPh sb="3" eb="5">
      <t>ヨビ</t>
    </rPh>
    <phoneticPr fontId="13"/>
  </si>
  <si>
    <t>経費帳予備（２）</t>
    <rPh sb="0" eb="2">
      <t>ケイヒ</t>
    </rPh>
    <rPh sb="2" eb="3">
      <t>チョウ</t>
    </rPh>
    <rPh sb="3" eb="5">
      <t>ヨビ</t>
    </rPh>
    <phoneticPr fontId="13"/>
  </si>
  <si>
    <t>経費帳予備（３）</t>
    <rPh sb="0" eb="2">
      <t>ケイヒ</t>
    </rPh>
    <rPh sb="2" eb="3">
      <t>チョウ</t>
    </rPh>
    <rPh sb="3" eb="5">
      <t>ヨビ</t>
    </rPh>
    <phoneticPr fontId="13"/>
  </si>
  <si>
    <t>月</t>
    <rPh sb="0" eb="1">
      <t>ツキ</t>
    </rPh>
    <phoneticPr fontId="2"/>
  </si>
  <si>
    <t>日</t>
    <rPh sb="0" eb="1">
      <t>ヒ</t>
    </rPh>
    <phoneticPr fontId="2"/>
  </si>
  <si>
    <t>数量</t>
    <rPh sb="0" eb="2">
      <t>スウリョウ</t>
    </rPh>
    <phoneticPr fontId="2"/>
  </si>
  <si>
    <t>販売または加工</t>
    <phoneticPr fontId="2"/>
  </si>
  <si>
    <t>A8net</t>
    <phoneticPr fontId="13"/>
  </si>
  <si>
    <t>振込・引落・カード</t>
    <rPh sb="0" eb="2">
      <t>フリコミ</t>
    </rPh>
    <rPh sb="3" eb="5">
      <t>ヒキオトシ</t>
    </rPh>
    <phoneticPr fontId="2"/>
  </si>
  <si>
    <t>種別</t>
    <rPh sb="0" eb="2">
      <t>シュベツ</t>
    </rPh>
    <phoneticPr fontId="3"/>
  </si>
  <si>
    <t>内容</t>
    <rPh sb="0" eb="2">
      <t>ナイヨウ</t>
    </rPh>
    <phoneticPr fontId="3"/>
  </si>
  <si>
    <t>売上
（成果確定）</t>
    <rPh sb="0" eb="2">
      <t>ウリアゲ</t>
    </rPh>
    <rPh sb="4" eb="8">
      <t>セイカカクテイ</t>
    </rPh>
    <phoneticPr fontId="2"/>
  </si>
  <si>
    <r>
      <t xml:space="preserve">受入
</t>
    </r>
    <r>
      <rPr>
        <sz val="8"/>
        <color indexed="8"/>
        <rFont val="HG丸ｺﾞｼｯｸM-PRO"/>
        <family val="3"/>
        <charset val="128"/>
      </rPr>
      <t>（成果報酬受取）</t>
    </r>
    <rPh sb="0" eb="2">
      <t>ウケイレ</t>
    </rPh>
    <rPh sb="4" eb="8">
      <t>セイカホウシュウ</t>
    </rPh>
    <rPh sb="8" eb="10">
      <t>ウケトリ</t>
    </rPh>
    <phoneticPr fontId="2"/>
  </si>
  <si>
    <t>期首未払金残高</t>
    <rPh sb="0" eb="5">
      <t>キシュミバライキン</t>
    </rPh>
    <rPh sb="5" eb="7">
      <t>ザンダカ</t>
    </rPh>
    <phoneticPr fontId="2"/>
  </si>
  <si>
    <t>差引残高</t>
    <rPh sb="0" eb="4">
      <t>サシヒキザンダカ</t>
    </rPh>
    <phoneticPr fontId="2"/>
  </si>
  <si>
    <t>今期末未払金</t>
    <rPh sb="0" eb="3">
      <t>コンキマツ</t>
    </rPh>
    <rPh sb="3" eb="6">
      <t>ミバライキン</t>
    </rPh>
    <phoneticPr fontId="2"/>
  </si>
  <si>
    <t>前ページからの繰越</t>
    <rPh sb="0" eb="1">
      <t>マエ</t>
    </rPh>
    <rPh sb="7" eb="9">
      <t>クリコシ</t>
    </rPh>
    <phoneticPr fontId="2"/>
  </si>
  <si>
    <t>キャンセル</t>
    <phoneticPr fontId="2"/>
  </si>
  <si>
    <t>品名・販売先（得意先）名</t>
    <rPh sb="0" eb="2">
      <t>ヒンメイ</t>
    </rPh>
    <rPh sb="3" eb="5">
      <t>ハンバイ</t>
    </rPh>
    <rPh sb="5" eb="6">
      <t>サキ</t>
    </rPh>
    <rPh sb="7" eb="10">
      <t>トクイサキ</t>
    </rPh>
    <rPh sb="11" eb="12">
      <t>メイ</t>
    </rPh>
    <phoneticPr fontId="3"/>
  </si>
  <si>
    <t>１ページ目の合計</t>
    <rPh sb="4" eb="5">
      <t>メ</t>
    </rPh>
    <rPh sb="6" eb="8">
      <t>ゴウケイ</t>
    </rPh>
    <phoneticPr fontId="2"/>
  </si>
  <si>
    <t>1ページ目の合計</t>
    <rPh sb="4" eb="5">
      <t>メ</t>
    </rPh>
    <rPh sb="6" eb="8">
      <t>ゴウケイ</t>
    </rPh>
    <phoneticPr fontId="2"/>
  </si>
  <si>
    <t>現金出納帳</t>
    <rPh sb="0" eb="2">
      <t>ゲンキン</t>
    </rPh>
    <rPh sb="2" eb="5">
      <t>スイトウチョウ</t>
    </rPh>
    <phoneticPr fontId="26"/>
  </si>
  <si>
    <t>預金出納帳　AA銀行</t>
    <rPh sb="0" eb="5">
      <t>ヨキンスイトウチョウ</t>
    </rPh>
    <rPh sb="8" eb="10">
      <t>ギンコウ</t>
    </rPh>
    <phoneticPr fontId="26"/>
  </si>
  <si>
    <t>預金出納帳　BB銀行</t>
    <rPh sb="0" eb="5">
      <t>ヨキンスイトウチョウ</t>
    </rPh>
    <rPh sb="8" eb="10">
      <t>ギンコウ</t>
    </rPh>
    <phoneticPr fontId="26"/>
  </si>
  <si>
    <t>預金出納帳　CC銀行</t>
    <rPh sb="0" eb="5">
      <t>ヨキンスイトウチョウ</t>
    </rPh>
    <rPh sb="8" eb="10">
      <t>ギンコウ</t>
    </rPh>
    <phoneticPr fontId="26"/>
  </si>
  <si>
    <t>未払金</t>
    <rPh sb="0" eb="3">
      <t>ミバライキン</t>
    </rPh>
    <phoneticPr fontId="26"/>
  </si>
  <si>
    <t>棚卸資産</t>
    <rPh sb="0" eb="4">
      <t>タナオロシシサン</t>
    </rPh>
    <phoneticPr fontId="26"/>
  </si>
  <si>
    <t>建物</t>
    <rPh sb="0" eb="2">
      <t>タテモノ</t>
    </rPh>
    <phoneticPr fontId="26"/>
  </si>
  <si>
    <t>車両運搬具</t>
    <rPh sb="0" eb="5">
      <t>シャリョウウンパング</t>
    </rPh>
    <phoneticPr fontId="26"/>
  </si>
  <si>
    <t>工具・器具・備品</t>
    <rPh sb="0" eb="2">
      <t>コウグ</t>
    </rPh>
    <rPh sb="3" eb="5">
      <t>キグ</t>
    </rPh>
    <rPh sb="6" eb="8">
      <t>ビヒン</t>
    </rPh>
    <phoneticPr fontId="26"/>
  </si>
  <si>
    <t>繰延資産</t>
    <rPh sb="0" eb="4">
      <t>クリノベシサン</t>
    </rPh>
    <phoneticPr fontId="26"/>
  </si>
  <si>
    <t>事業主貸</t>
    <rPh sb="0" eb="4">
      <t>ジギョウヌシカシ</t>
    </rPh>
    <phoneticPr fontId="26"/>
  </si>
  <si>
    <t>仕入</t>
    <rPh sb="0" eb="2">
      <t>シイ</t>
    </rPh>
    <phoneticPr fontId="26"/>
  </si>
  <si>
    <t>租税公課</t>
    <rPh sb="0" eb="4">
      <t>ソゼイコウカ</t>
    </rPh>
    <phoneticPr fontId="26"/>
  </si>
  <si>
    <t>水道光熱費</t>
    <rPh sb="0" eb="5">
      <t>スイドウコウネツヒ</t>
    </rPh>
    <phoneticPr fontId="26"/>
  </si>
  <si>
    <t>旅費交通費</t>
    <rPh sb="0" eb="5">
      <t>リョヒコウツウヒ</t>
    </rPh>
    <phoneticPr fontId="26"/>
  </si>
  <si>
    <t>通信費</t>
    <rPh sb="0" eb="3">
      <t>ツウシンヒ</t>
    </rPh>
    <phoneticPr fontId="26"/>
  </si>
  <si>
    <t>広告宣伝費</t>
    <rPh sb="0" eb="5">
      <t>コウコクセンデンヒ</t>
    </rPh>
    <phoneticPr fontId="26"/>
  </si>
  <si>
    <t>接待交際費</t>
    <rPh sb="0" eb="5">
      <t>セッタイコウサイヒ</t>
    </rPh>
    <phoneticPr fontId="26"/>
  </si>
  <si>
    <t>損害保険料</t>
    <rPh sb="0" eb="5">
      <t>ソンガイホケンリョウ</t>
    </rPh>
    <phoneticPr fontId="26"/>
  </si>
  <si>
    <t>修繕費</t>
    <rPh sb="0" eb="3">
      <t>シュウゼンヒ</t>
    </rPh>
    <phoneticPr fontId="26"/>
  </si>
  <si>
    <t>消耗品費</t>
    <rPh sb="0" eb="4">
      <t>ショウモウヒンヒ</t>
    </rPh>
    <phoneticPr fontId="26"/>
  </si>
  <si>
    <t>リース料</t>
    <rPh sb="3" eb="4">
      <t>リョウ</t>
    </rPh>
    <phoneticPr fontId="26"/>
  </si>
  <si>
    <t>事務用品費</t>
    <rPh sb="0" eb="5">
      <t>ジムヨウヒンヒ</t>
    </rPh>
    <phoneticPr fontId="26"/>
  </si>
  <si>
    <t>新聞図書費</t>
    <rPh sb="0" eb="5">
      <t>シンブントショヒ</t>
    </rPh>
    <phoneticPr fontId="26"/>
  </si>
  <si>
    <t>諸会費</t>
    <rPh sb="0" eb="3">
      <t>ショカイヒ</t>
    </rPh>
    <phoneticPr fontId="26"/>
  </si>
  <si>
    <t>研修費</t>
    <rPh sb="0" eb="3">
      <t>ケンシュウヒ</t>
    </rPh>
    <phoneticPr fontId="26"/>
  </si>
  <si>
    <t>減価償却費</t>
    <rPh sb="0" eb="5">
      <t>ゲンカショウキャクヒ</t>
    </rPh>
    <phoneticPr fontId="26"/>
  </si>
  <si>
    <t>福利厚生費</t>
    <rPh sb="0" eb="5">
      <t>フクリコウセイヒ</t>
    </rPh>
    <phoneticPr fontId="26"/>
  </si>
  <si>
    <t>給料賃金</t>
    <rPh sb="0" eb="2">
      <t>キュウリョウ</t>
    </rPh>
    <rPh sb="2" eb="4">
      <t>チンギン</t>
    </rPh>
    <phoneticPr fontId="26"/>
  </si>
  <si>
    <t>専従者給与</t>
    <rPh sb="0" eb="5">
      <t>センジュウシャキュウヨ</t>
    </rPh>
    <phoneticPr fontId="26"/>
  </si>
  <si>
    <t>利子割引料</t>
    <rPh sb="0" eb="5">
      <t>リシワリビキリョウ</t>
    </rPh>
    <phoneticPr fontId="26"/>
  </si>
  <si>
    <t>地代家賃</t>
    <rPh sb="0" eb="4">
      <t>チダイヤチン</t>
    </rPh>
    <phoneticPr fontId="26"/>
  </si>
  <si>
    <t>貸倒金</t>
    <rPh sb="0" eb="2">
      <t>カシダオ</t>
    </rPh>
    <rPh sb="2" eb="3">
      <t>キン</t>
    </rPh>
    <phoneticPr fontId="26"/>
  </si>
  <si>
    <t>経費帳予備（１）</t>
    <rPh sb="0" eb="3">
      <t>ケイヒチョウ</t>
    </rPh>
    <rPh sb="3" eb="5">
      <t>ヨビ</t>
    </rPh>
    <phoneticPr fontId="26"/>
  </si>
  <si>
    <t>経費帳予備（２）</t>
    <rPh sb="0" eb="3">
      <t>ケイヒチョウ</t>
    </rPh>
    <rPh sb="3" eb="5">
      <t>ヨビ</t>
    </rPh>
    <phoneticPr fontId="26"/>
  </si>
  <si>
    <t>経費帳予備（３）</t>
    <rPh sb="0" eb="3">
      <t>ケイヒチョウ</t>
    </rPh>
    <rPh sb="3" eb="5">
      <t>ヨビ</t>
    </rPh>
    <phoneticPr fontId="26"/>
  </si>
  <si>
    <t>雑費</t>
    <rPh sb="0" eb="2">
      <t>ザッピ</t>
    </rPh>
    <phoneticPr fontId="26"/>
  </si>
  <si>
    <t>買掛金</t>
    <rPh sb="0" eb="3">
      <t>カイカケキン</t>
    </rPh>
    <phoneticPr fontId="26"/>
  </si>
  <si>
    <t>借入金</t>
    <rPh sb="0" eb="3">
      <t>カリイレキン</t>
    </rPh>
    <phoneticPr fontId="26"/>
  </si>
  <si>
    <t>預り金</t>
    <rPh sb="0" eb="1">
      <t>アズ</t>
    </rPh>
    <rPh sb="2" eb="3">
      <t>キン</t>
    </rPh>
    <phoneticPr fontId="26"/>
  </si>
  <si>
    <t>貸倒引当金</t>
    <rPh sb="0" eb="5">
      <t>カシダオレヒキアテキン</t>
    </rPh>
    <phoneticPr fontId="26"/>
  </si>
  <si>
    <t>事業主借</t>
    <rPh sb="0" eb="4">
      <t>ジギョウヌシカリ</t>
    </rPh>
    <phoneticPr fontId="26"/>
  </si>
  <si>
    <t>元入金</t>
    <rPh sb="0" eb="3">
      <t>モトイレキン</t>
    </rPh>
    <phoneticPr fontId="26"/>
  </si>
  <si>
    <t>売上</t>
    <rPh sb="0" eb="2">
      <t>ウリアゲ</t>
    </rPh>
    <phoneticPr fontId="26"/>
  </si>
  <si>
    <t>貸倒引当金繰戻額</t>
    <rPh sb="0" eb="5">
      <t>カシダオレヒキアテキン</t>
    </rPh>
    <rPh sb="5" eb="8">
      <t>クリモドシガク</t>
    </rPh>
    <phoneticPr fontId="26"/>
  </si>
  <si>
    <t>その他預金　合計</t>
    <rPh sb="2" eb="5">
      <t>タヨキン</t>
    </rPh>
    <rPh sb="6" eb="8">
      <t>ゴウケイ</t>
    </rPh>
    <phoneticPr fontId="26"/>
  </si>
  <si>
    <t>A8net</t>
    <phoneticPr fontId="26"/>
  </si>
  <si>
    <t>Access Trade</t>
    <phoneticPr fontId="26"/>
  </si>
  <si>
    <t>Affiliate B</t>
    <phoneticPr fontId="26"/>
  </si>
  <si>
    <t>JANet</t>
    <phoneticPr fontId="26"/>
  </si>
  <si>
    <t>バリューコマース</t>
    <phoneticPr fontId="26"/>
  </si>
  <si>
    <t>リンクシェア</t>
    <phoneticPr fontId="26"/>
  </si>
  <si>
    <t>モバ８</t>
    <phoneticPr fontId="26"/>
  </si>
  <si>
    <t>電脳卸</t>
    <rPh sb="0" eb="3">
      <t>デンノウオロシ</t>
    </rPh>
    <phoneticPr fontId="26"/>
  </si>
  <si>
    <t>インフォトップ</t>
    <phoneticPr fontId="26"/>
  </si>
  <si>
    <t>インフォカート</t>
    <phoneticPr fontId="26"/>
  </si>
  <si>
    <t>グーグルアドセンス</t>
    <phoneticPr fontId="26"/>
  </si>
  <si>
    <t>アマゾン</t>
    <phoneticPr fontId="26"/>
  </si>
  <si>
    <t>楽天</t>
    <rPh sb="0" eb="2">
      <t>ラクテン</t>
    </rPh>
    <phoneticPr fontId="26"/>
  </si>
  <si>
    <t>ヤフー</t>
    <phoneticPr fontId="26"/>
  </si>
  <si>
    <t>売掛金　合計</t>
    <rPh sb="0" eb="3">
      <t>ウリカケキン</t>
    </rPh>
    <rPh sb="4" eb="6">
      <t>ゴウケイ</t>
    </rPh>
    <phoneticPr fontId="26"/>
  </si>
  <si>
    <t>その他　売掛金</t>
    <rPh sb="2" eb="3">
      <t>タ</t>
    </rPh>
    <rPh sb="4" eb="7">
      <t>ウリカケキン</t>
    </rPh>
    <phoneticPr fontId="26"/>
  </si>
  <si>
    <t>特別控除前の所得金額</t>
    <rPh sb="0" eb="4">
      <t>トクベツコウジョ</t>
    </rPh>
    <rPh sb="4" eb="5">
      <t>マエ</t>
    </rPh>
    <rPh sb="6" eb="10">
      <t>ショトクキンガク</t>
    </rPh>
    <phoneticPr fontId="26"/>
  </si>
  <si>
    <t>借入額</t>
    <rPh sb="0" eb="3">
      <t>カリイレガク</t>
    </rPh>
    <phoneticPr fontId="2"/>
  </si>
  <si>
    <t>期首借入金残高</t>
    <rPh sb="0" eb="2">
      <t>キシュ</t>
    </rPh>
    <rPh sb="2" eb="4">
      <t>カリイレ</t>
    </rPh>
    <rPh sb="4" eb="5">
      <t>キン</t>
    </rPh>
    <rPh sb="5" eb="7">
      <t>ザンダカ</t>
    </rPh>
    <phoneticPr fontId="2"/>
  </si>
  <si>
    <t>返済額</t>
    <rPh sb="0" eb="3">
      <t>ヘンサイガク</t>
    </rPh>
    <phoneticPr fontId="2"/>
  </si>
  <si>
    <t>今期末未返金額</t>
    <rPh sb="0" eb="3">
      <t>コンキマツ</t>
    </rPh>
    <rPh sb="3" eb="6">
      <t>ミヘンキン</t>
    </rPh>
    <rPh sb="6" eb="7">
      <t>ガク</t>
    </rPh>
    <phoneticPr fontId="2"/>
  </si>
  <si>
    <t>前年度</t>
    <rPh sb="0" eb="3">
      <t>ゼンネンド</t>
    </rPh>
    <phoneticPr fontId="13"/>
  </si>
  <si>
    <t>来年度</t>
    <rPh sb="0" eb="3">
      <t>ライネンド</t>
    </rPh>
    <phoneticPr fontId="13"/>
  </si>
  <si>
    <t>１月中に確定した成果</t>
    <rPh sb="1" eb="3">
      <t>ガツチュウ</t>
    </rPh>
    <rPh sb="4" eb="6">
      <t>カクテイ</t>
    </rPh>
    <rPh sb="8" eb="10">
      <t>セイカ</t>
    </rPh>
    <phoneticPr fontId="2"/>
  </si>
  <si>
    <t>２月中に確定した成果</t>
    <rPh sb="1" eb="3">
      <t>ガツチュウ</t>
    </rPh>
    <rPh sb="4" eb="6">
      <t>カクテイ</t>
    </rPh>
    <rPh sb="8" eb="10">
      <t>セイカ</t>
    </rPh>
    <phoneticPr fontId="2"/>
  </si>
  <si>
    <t>３月中に確定した成果</t>
    <rPh sb="1" eb="3">
      <t>ガツチュウ</t>
    </rPh>
    <rPh sb="4" eb="6">
      <t>カクテイ</t>
    </rPh>
    <rPh sb="8" eb="10">
      <t>セイカ</t>
    </rPh>
    <phoneticPr fontId="2"/>
  </si>
  <si>
    <t>４月中に確定した成果</t>
    <rPh sb="1" eb="3">
      <t>ガツチュウ</t>
    </rPh>
    <rPh sb="4" eb="6">
      <t>カクテイ</t>
    </rPh>
    <rPh sb="8" eb="10">
      <t>セイカ</t>
    </rPh>
    <phoneticPr fontId="2"/>
  </si>
  <si>
    <t>５月中に確定した成果</t>
    <rPh sb="1" eb="3">
      <t>ガツチュウ</t>
    </rPh>
    <rPh sb="4" eb="6">
      <t>カクテイ</t>
    </rPh>
    <rPh sb="8" eb="10">
      <t>セイカ</t>
    </rPh>
    <phoneticPr fontId="2"/>
  </si>
  <si>
    <t>６月中に確定した成果</t>
    <rPh sb="1" eb="3">
      <t>ガツチュウ</t>
    </rPh>
    <rPh sb="4" eb="6">
      <t>カクテイ</t>
    </rPh>
    <rPh sb="8" eb="10">
      <t>セイカ</t>
    </rPh>
    <phoneticPr fontId="2"/>
  </si>
  <si>
    <t>７月中に確定した成果</t>
    <rPh sb="1" eb="3">
      <t>ガツチュウ</t>
    </rPh>
    <rPh sb="4" eb="6">
      <t>カクテイ</t>
    </rPh>
    <rPh sb="8" eb="10">
      <t>セイカ</t>
    </rPh>
    <phoneticPr fontId="2"/>
  </si>
  <si>
    <t>８月中に確定した成果</t>
    <rPh sb="1" eb="3">
      <t>ガツチュウ</t>
    </rPh>
    <rPh sb="4" eb="6">
      <t>カクテイ</t>
    </rPh>
    <rPh sb="8" eb="10">
      <t>セイカ</t>
    </rPh>
    <phoneticPr fontId="2"/>
  </si>
  <si>
    <t>９月中に確定した成果</t>
    <rPh sb="1" eb="3">
      <t>ガツチュウ</t>
    </rPh>
    <rPh sb="4" eb="6">
      <t>カクテイ</t>
    </rPh>
    <rPh sb="8" eb="10">
      <t>セイカ</t>
    </rPh>
    <phoneticPr fontId="2"/>
  </si>
  <si>
    <t>１０月中に確定した成果</t>
    <rPh sb="2" eb="4">
      <t>ガツチュウ</t>
    </rPh>
    <rPh sb="5" eb="7">
      <t>カクテイ</t>
    </rPh>
    <rPh sb="9" eb="11">
      <t>セイカ</t>
    </rPh>
    <phoneticPr fontId="2"/>
  </si>
  <si>
    <t>１１月中に確定した成果</t>
    <rPh sb="2" eb="4">
      <t>ガツチュウ</t>
    </rPh>
    <rPh sb="5" eb="7">
      <t>カクテイ</t>
    </rPh>
    <rPh sb="9" eb="11">
      <t>セイカ</t>
    </rPh>
    <phoneticPr fontId="2"/>
  </si>
  <si>
    <t>１２月中に確定した成果</t>
    <rPh sb="2" eb="4">
      <t>ガツチュウ</t>
    </rPh>
    <rPh sb="5" eb="7">
      <t>カクテイ</t>
    </rPh>
    <rPh sb="9" eb="11">
      <t>セイカ</t>
    </rPh>
    <phoneticPr fontId="2"/>
  </si>
  <si>
    <t>月分売上）</t>
    <rPh sb="0" eb="2">
      <t>ガツブン</t>
    </rPh>
    <rPh sb="2" eb="4">
      <t>ウリアゲ</t>
    </rPh>
    <phoneticPr fontId="2"/>
  </si>
  <si>
    <t>固定資産台帳　白紙</t>
  </si>
  <si>
    <t>期首商品棚卸高</t>
    <rPh sb="0" eb="7">
      <t>キシュショウヒンタナオロシダカ</t>
    </rPh>
    <phoneticPr fontId="3"/>
  </si>
  <si>
    <t>eneloop（携帯機器用、無線機器用）</t>
    <phoneticPr fontId="3"/>
  </si>
  <si>
    <t>Google Adsensse報酬（売掛金）</t>
    <rPh sb="18" eb="21">
      <t>ウリカケキン</t>
    </rPh>
    <phoneticPr fontId="3"/>
  </si>
  <si>
    <t>アフィリエイトB報酬（売掛金）</t>
    <phoneticPr fontId="3"/>
  </si>
  <si>
    <t>楽天アフィリエイト（売掛金）</t>
    <rPh sb="0" eb="2">
      <t>ラクテン</t>
    </rPh>
    <rPh sb="10" eb="13">
      <t>ウリカケキン</t>
    </rPh>
    <phoneticPr fontId="3"/>
  </si>
  <si>
    <t>Amazonアソシエイト報酬（売掛金）</t>
    <phoneticPr fontId="3"/>
  </si>
  <si>
    <t>Evernote年間利用料</t>
    <phoneticPr fontId="2"/>
  </si>
  <si>
    <t>Webデザインセミナー受講</t>
    <rPh sb="11" eb="13">
      <t>ジュコウ</t>
    </rPh>
    <phoneticPr fontId="3"/>
  </si>
  <si>
    <t>カメラ用SDカード16GB</t>
  </si>
  <si>
    <t>業務時間測定用タイマーアプリ　Minutes　購入</t>
  </si>
  <si>
    <t>カメラレンズプロテクター</t>
  </si>
  <si>
    <t>iPad（2012年モデル）購入（資料・書籍閲覧・スケジュール管理など）</t>
    <phoneticPr fontId="2"/>
  </si>
  <si>
    <t>MacBookAir故障の修理費</t>
    <phoneticPr fontId="2"/>
  </si>
  <si>
    <t>し</t>
    <phoneticPr fontId="3"/>
  </si>
  <si>
    <t>き</t>
    <phoneticPr fontId="3"/>
  </si>
  <si>
    <t>り</t>
    <phoneticPr fontId="3"/>
  </si>
  <si>
    <t>ど</t>
    <phoneticPr fontId="3"/>
  </si>
  <si>
    <t>あ</t>
    <phoneticPr fontId="3"/>
  </si>
  <si>
    <t>ぐ</t>
    <phoneticPr fontId="3"/>
  </si>
  <si>
    <t>商品</t>
    <rPh sb="0" eb="2">
      <t>ショウヒン</t>
    </rPh>
    <phoneticPr fontId="3"/>
  </si>
  <si>
    <t>期首</t>
    <rPh sb="0" eb="2">
      <t>キシュ</t>
    </rPh>
    <phoneticPr fontId="3"/>
  </si>
  <si>
    <t>リース料</t>
    <rPh sb="3" eb="4">
      <t>リョウ</t>
    </rPh>
    <phoneticPr fontId="3"/>
  </si>
  <si>
    <t>Dropbox</t>
    <phoneticPr fontId="3"/>
  </si>
  <si>
    <t>消耗品</t>
    <rPh sb="0" eb="3">
      <t>ショウモウヒン</t>
    </rPh>
    <phoneticPr fontId="3"/>
  </si>
  <si>
    <t>せ</t>
    <phoneticPr fontId="3"/>
  </si>
  <si>
    <t>成果報酬（確定時）</t>
    <rPh sb="0" eb="2">
      <t>セイカ</t>
    </rPh>
    <rPh sb="2" eb="4">
      <t>ホウシュウ</t>
    </rPh>
    <rPh sb="5" eb="7">
      <t>カクテイ</t>
    </rPh>
    <rPh sb="7" eb="8">
      <t>ジ</t>
    </rPh>
    <phoneticPr fontId="3"/>
  </si>
  <si>
    <t>アフィリエイト（確定時）</t>
    <rPh sb="8" eb="11">
      <t>カクテイジ</t>
    </rPh>
    <phoneticPr fontId="3"/>
  </si>
  <si>
    <t>Google Adsense（確定時）</t>
    <rPh sb="15" eb="18">
      <t>カクテイジ</t>
    </rPh>
    <phoneticPr fontId="3"/>
  </si>
  <si>
    <t>ら</t>
    <phoneticPr fontId="3"/>
  </si>
  <si>
    <t>Amazon（確定時）</t>
    <rPh sb="7" eb="10">
      <t>カクテイジ</t>
    </rPh>
    <phoneticPr fontId="3"/>
  </si>
  <si>
    <t>え</t>
    <phoneticPr fontId="3"/>
  </si>
  <si>
    <t>Evernote</t>
    <phoneticPr fontId="3"/>
  </si>
  <si>
    <t>利用料</t>
    <rPh sb="0" eb="3">
      <t>リヨウリョウ</t>
    </rPh>
    <phoneticPr fontId="3"/>
  </si>
  <si>
    <t>成果報酬受け取り</t>
    <rPh sb="0" eb="4">
      <t>セイカホウシュウ</t>
    </rPh>
    <rPh sb="4" eb="5">
      <t>ウ</t>
    </rPh>
    <rPh sb="6" eb="7">
      <t>ト</t>
    </rPh>
    <phoneticPr fontId="3"/>
  </si>
  <si>
    <t>現金</t>
    <rPh sb="0" eb="2">
      <t>ゲンキン</t>
    </rPh>
    <phoneticPr fontId="3"/>
  </si>
  <si>
    <t>受取・支払い方法</t>
    <rPh sb="0" eb="2">
      <t>ウケトリ</t>
    </rPh>
    <rPh sb="3" eb="5">
      <t>シハラ</t>
    </rPh>
    <rPh sb="6" eb="8">
      <t>ホウホウ</t>
    </rPh>
    <phoneticPr fontId="3"/>
  </si>
  <si>
    <t>-</t>
    <phoneticPr fontId="3"/>
  </si>
  <si>
    <t>クレジットカード</t>
    <phoneticPr fontId="3"/>
  </si>
  <si>
    <t>記入帳簿</t>
    <rPh sb="0" eb="4">
      <t>キニュウチョウボ</t>
    </rPh>
    <phoneticPr fontId="3"/>
  </si>
  <si>
    <t>PayPal</t>
    <phoneticPr fontId="3"/>
  </si>
  <si>
    <t>現金</t>
    <rPh sb="0" eb="2">
      <t>ゲンキン</t>
    </rPh>
    <phoneticPr fontId="3"/>
  </si>
  <si>
    <t>PayPal</t>
    <phoneticPr fontId="3"/>
  </si>
  <si>
    <t>ポイント</t>
    <phoneticPr fontId="3"/>
  </si>
  <si>
    <t>クレジットカード</t>
    <phoneticPr fontId="3"/>
  </si>
  <si>
    <t>プレミアムパッケージ購入</t>
    <rPh sb="10" eb="12">
      <t>コウニュウ</t>
    </rPh>
    <phoneticPr fontId="3"/>
  </si>
  <si>
    <t>PayPal</t>
    <phoneticPr fontId="3"/>
  </si>
  <si>
    <t>キャリア決済</t>
    <rPh sb="4" eb="6">
      <t>ケッサイ</t>
    </rPh>
    <phoneticPr fontId="3"/>
  </si>
  <si>
    <t>列1</t>
  </si>
  <si>
    <t>-</t>
    <phoneticPr fontId="3"/>
  </si>
  <si>
    <t>口座振替・振込</t>
    <rPh sb="0" eb="4">
      <t>コウザフリカエ</t>
    </rPh>
    <rPh sb="5" eb="7">
      <t>フリコミ</t>
    </rPh>
    <phoneticPr fontId="3"/>
  </si>
  <si>
    <t>口座振替・振込</t>
    <rPh sb="0" eb="4">
      <t>コウザフリカエ</t>
    </rPh>
    <rPh sb="5" eb="7">
      <t>フリコミ</t>
    </rPh>
    <phoneticPr fontId="3"/>
  </si>
  <si>
    <t>せ</t>
    <phoneticPr fontId="3"/>
  </si>
  <si>
    <t>セミナー受講</t>
    <rPh sb="4" eb="6">
      <t>ジュコウ</t>
    </rPh>
    <phoneticPr fontId="3"/>
  </si>
  <si>
    <t>じ</t>
    <phoneticPr fontId="3"/>
  </si>
  <si>
    <t>受講料</t>
    <rPh sb="0" eb="2">
      <t>ジュコウ</t>
    </rPh>
    <rPh sb="2" eb="3">
      <t>リョウ</t>
    </rPh>
    <phoneticPr fontId="3"/>
  </si>
  <si>
    <t>現金</t>
    <rPh sb="0" eb="2">
      <t>ゲンキン</t>
    </rPh>
    <phoneticPr fontId="3"/>
  </si>
  <si>
    <t>クレジットカード</t>
    <phoneticPr fontId="3"/>
  </si>
  <si>
    <t>i</t>
    <phoneticPr fontId="3"/>
  </si>
  <si>
    <t>び</t>
    <phoneticPr fontId="3"/>
  </si>
  <si>
    <t>iPad購入</t>
    <rPh sb="4" eb="6">
      <t>コウニュウ</t>
    </rPh>
    <phoneticPr fontId="3"/>
  </si>
  <si>
    <t>見出し語</t>
    <rPh sb="0" eb="2">
      <t>ミダ</t>
    </rPh>
    <rPh sb="3" eb="4">
      <t>ゴ</t>
    </rPh>
    <phoneticPr fontId="3"/>
  </si>
  <si>
    <t>摘要</t>
    <rPh sb="0" eb="2">
      <t>テキヨウ</t>
    </rPh>
    <phoneticPr fontId="3"/>
  </si>
  <si>
    <t>備品購入</t>
    <rPh sb="0" eb="2">
      <t>ビヒン</t>
    </rPh>
    <rPh sb="2" eb="4">
      <t>コウニュウ</t>
    </rPh>
    <phoneticPr fontId="3"/>
  </si>
  <si>
    <t>iPad（2013年モデル）購入（資料・書籍閲覧・スケジュール管理など）</t>
  </si>
  <si>
    <t>iPad（2014年モデル）購入（資料・書籍閲覧・スケジュール管理など）</t>
  </si>
  <si>
    <t>ポイント利用</t>
    <rPh sb="4" eb="6">
      <t>リヨウ</t>
    </rPh>
    <phoneticPr fontId="3"/>
  </si>
  <si>
    <t>か</t>
    <phoneticPr fontId="3"/>
  </si>
  <si>
    <t>カメラ用SDカード購入</t>
    <rPh sb="3" eb="4">
      <t>ヨウ</t>
    </rPh>
    <rPh sb="9" eb="11">
      <t>コウニュウ</t>
    </rPh>
    <phoneticPr fontId="3"/>
  </si>
  <si>
    <t>SDカード購入</t>
    <rPh sb="5" eb="7">
      <t>コウニュウ</t>
    </rPh>
    <phoneticPr fontId="3"/>
  </si>
  <si>
    <t>し</t>
    <phoneticPr fontId="3"/>
  </si>
  <si>
    <t>消耗品購入</t>
    <rPh sb="0" eb="3">
      <t>ショウモウヒン</t>
    </rPh>
    <rPh sb="3" eb="5">
      <t>コウニュウ</t>
    </rPh>
    <phoneticPr fontId="3"/>
  </si>
  <si>
    <t>iPad（2015年モデル）購入（資料・書籍閲覧・スケジュール管理など）</t>
  </si>
  <si>
    <t>iPad（2016年モデル）購入（資料・書籍閲覧・スケジュール管理など）</t>
  </si>
  <si>
    <t>iPad（2017年モデル）購入（資料・書籍閲覧・スケジュール管理など）</t>
  </si>
  <si>
    <t>iPad（2018年モデル）購入（資料・書籍閲覧・スケジュール管理など）</t>
  </si>
  <si>
    <t>クレジットカード利用分引き落とし</t>
    <rPh sb="8" eb="10">
      <t>リヨウ</t>
    </rPh>
    <rPh sb="10" eb="11">
      <t>ブン</t>
    </rPh>
    <rPh sb="11" eb="12">
      <t>ヒ</t>
    </rPh>
    <rPh sb="13" eb="14">
      <t>オ</t>
    </rPh>
    <phoneticPr fontId="3"/>
  </si>
  <si>
    <t>く</t>
    <phoneticPr fontId="3"/>
  </si>
  <si>
    <t>ひ</t>
    <phoneticPr fontId="3"/>
  </si>
  <si>
    <t>引き落とし</t>
    <rPh sb="0" eb="1">
      <t>ヒ</t>
    </rPh>
    <rPh sb="2" eb="3">
      <t>オ</t>
    </rPh>
    <phoneticPr fontId="3"/>
  </si>
  <si>
    <t>の</t>
    <phoneticPr fontId="3"/>
  </si>
  <si>
    <t>のり購入</t>
    <rPh sb="2" eb="4">
      <t>コウニュウ</t>
    </rPh>
    <phoneticPr fontId="3"/>
  </si>
  <si>
    <t>ギフト券利用</t>
    <rPh sb="3" eb="4">
      <t>ケン</t>
    </rPh>
    <rPh sb="4" eb="6">
      <t>リヨウ</t>
    </rPh>
    <phoneticPr fontId="3"/>
  </si>
  <si>
    <t>パートナーポイント利用</t>
    <rPh sb="9" eb="11">
      <t>リヨウ</t>
    </rPh>
    <phoneticPr fontId="3"/>
  </si>
  <si>
    <t>現金（代金引換・コンビニ・ATM）</t>
    <rPh sb="0" eb="2">
      <t>ゲンキン</t>
    </rPh>
    <rPh sb="3" eb="7">
      <t>ダイキンヒキカエ</t>
    </rPh>
    <phoneticPr fontId="3"/>
  </si>
  <si>
    <t>口座振替・振込（ネットバンキング・ATM）</t>
    <rPh sb="0" eb="4">
      <t>コウザフリカエ</t>
    </rPh>
    <rPh sb="5" eb="7">
      <t>フリコミ</t>
    </rPh>
    <phoneticPr fontId="3"/>
  </si>
  <si>
    <t>電子マネー</t>
    <rPh sb="0" eb="2">
      <t>デンシ</t>
    </rPh>
    <phoneticPr fontId="3"/>
  </si>
  <si>
    <t>AmazonショッピングカードTM利用</t>
    <rPh sb="17" eb="19">
      <t>リヨウ</t>
    </rPh>
    <phoneticPr fontId="3"/>
  </si>
  <si>
    <t>その他経費</t>
    <rPh sb="2" eb="5">
      <t>タケイヒ</t>
    </rPh>
    <phoneticPr fontId="2"/>
  </si>
  <si>
    <t>あ</t>
    <phoneticPr fontId="3"/>
  </si>
  <si>
    <t>アプリ購入</t>
    <rPh sb="3" eb="5">
      <t>コウニュウ</t>
    </rPh>
    <phoneticPr fontId="3"/>
  </si>
  <si>
    <t>ほ</t>
    <phoneticPr fontId="3"/>
  </si>
  <si>
    <t>本購入</t>
    <rPh sb="0" eb="3">
      <t>ホンコウニュウ</t>
    </rPh>
    <phoneticPr fontId="3"/>
  </si>
  <si>
    <t>書籍購入</t>
    <rPh sb="0" eb="2">
      <t>ショセキ</t>
    </rPh>
    <rPh sb="2" eb="4">
      <t>コウニュウ</t>
    </rPh>
    <phoneticPr fontId="3"/>
  </si>
  <si>
    <t>カメラ用品購入</t>
    <rPh sb="3" eb="4">
      <t>ヨウ</t>
    </rPh>
    <rPh sb="4" eb="5">
      <t>シナ</t>
    </rPh>
    <rPh sb="5" eb="7">
      <t>コウニュウ</t>
    </rPh>
    <phoneticPr fontId="3"/>
  </si>
  <si>
    <t>れ</t>
    <phoneticPr fontId="3"/>
  </si>
  <si>
    <t>レンズプロテクター購入</t>
    <rPh sb="9" eb="11">
      <t>コウニュウ</t>
    </rPh>
    <phoneticPr fontId="3"/>
  </si>
  <si>
    <t>は</t>
    <phoneticPr fontId="3"/>
  </si>
  <si>
    <t>ら</t>
    <phoneticPr fontId="3"/>
  </si>
  <si>
    <t>落札</t>
    <rPh sb="0" eb="2">
      <t>ラクサツ</t>
    </rPh>
    <phoneticPr fontId="3"/>
  </si>
  <si>
    <t>ヤフオク商品落札（販売決定）</t>
    <rPh sb="4" eb="6">
      <t>ショウヒン</t>
    </rPh>
    <rPh sb="6" eb="8">
      <t>ラクサツ</t>
    </rPh>
    <rPh sb="9" eb="11">
      <t>ハンバイ</t>
    </rPh>
    <rPh sb="11" eb="13">
      <t>ケッテイ</t>
    </rPh>
    <phoneticPr fontId="3"/>
  </si>
  <si>
    <t>商品代金受取</t>
    <rPh sb="0" eb="4">
      <t>ショウヒンダイキン</t>
    </rPh>
    <rPh sb="4" eb="6">
      <t>ウケトリ</t>
    </rPh>
    <phoneticPr fontId="3"/>
  </si>
  <si>
    <t>や</t>
    <phoneticPr fontId="3"/>
  </si>
  <si>
    <t>お</t>
    <phoneticPr fontId="3"/>
  </si>
  <si>
    <t>オークション売上</t>
    <rPh sb="6" eb="8">
      <t>ウリアゲ</t>
    </rPh>
    <phoneticPr fontId="3"/>
  </si>
  <si>
    <t>オークション代金受取</t>
    <rPh sb="6" eb="10">
      <t>ダイキンウケトリ</t>
    </rPh>
    <phoneticPr fontId="3"/>
  </si>
  <si>
    <t>かんたん決済</t>
    <rPh sb="4" eb="6">
      <t>ケッサイ</t>
    </rPh>
    <phoneticPr fontId="3"/>
  </si>
  <si>
    <t>口座振替・振込</t>
    <rPh sb="0" eb="2">
      <t>コウザ</t>
    </rPh>
    <rPh sb="2" eb="4">
      <t>フリカエ</t>
    </rPh>
    <rPh sb="5" eb="7">
      <t>フリコミ</t>
    </rPh>
    <phoneticPr fontId="3"/>
  </si>
  <si>
    <t>商品代引</t>
    <rPh sb="0" eb="4">
      <t>ショウヒンダイビキ</t>
    </rPh>
    <phoneticPr fontId="3"/>
  </si>
  <si>
    <t>現金直渡し</t>
    <rPh sb="0" eb="2">
      <t>ゲンキン</t>
    </rPh>
    <rPh sb="2" eb="3">
      <t>チョク</t>
    </rPh>
    <rPh sb="3" eb="4">
      <t>ワタ</t>
    </rPh>
    <phoneticPr fontId="3"/>
  </si>
  <si>
    <t>ま</t>
    <phoneticPr fontId="3"/>
  </si>
  <si>
    <t>MacBookAir修理</t>
    <rPh sb="10" eb="12">
      <t>シュウリ</t>
    </rPh>
    <phoneticPr fontId="3"/>
  </si>
  <si>
    <t>ぱ</t>
    <phoneticPr fontId="3"/>
  </si>
  <si>
    <t>パソコン修理</t>
    <rPh sb="4" eb="6">
      <t>シュウリ</t>
    </rPh>
    <phoneticPr fontId="3"/>
  </si>
  <si>
    <t>iPad（2019年モデル）購入（資料・書籍閲覧・スケジュール管理など）</t>
  </si>
  <si>
    <t>Appleローン利用</t>
    <rPh sb="8" eb="10">
      <t>リヨウ</t>
    </rPh>
    <phoneticPr fontId="3"/>
  </si>
  <si>
    <t>現金と図書カード</t>
    <rPh sb="0" eb="2">
      <t>ゲンキン</t>
    </rPh>
    <rPh sb="3" eb="5">
      <t>トショ</t>
    </rPh>
    <phoneticPr fontId="3"/>
  </si>
  <si>
    <t>店頭で現金支払い</t>
    <rPh sb="0" eb="2">
      <t>テントウ</t>
    </rPh>
    <rPh sb="3" eb="5">
      <t>ゲンキン</t>
    </rPh>
    <rPh sb="5" eb="7">
      <t>シハラ</t>
    </rPh>
    <phoneticPr fontId="3"/>
  </si>
  <si>
    <t>コンビニエンスストアで現金支払い</t>
    <rPh sb="11" eb="15">
      <t>ゲンキンシハラ</t>
    </rPh>
    <phoneticPr fontId="3"/>
  </si>
  <si>
    <t>ATMで現金を使い支払い</t>
    <rPh sb="4" eb="6">
      <t>ゲンキン</t>
    </rPh>
    <rPh sb="7" eb="8">
      <t>ツカ</t>
    </rPh>
    <rPh sb="9" eb="11">
      <t>シハラ</t>
    </rPh>
    <phoneticPr fontId="3"/>
  </si>
  <si>
    <t>現金</t>
    <rPh sb="0" eb="2">
      <t>ゲンキン</t>
    </rPh>
    <phoneticPr fontId="3"/>
  </si>
  <si>
    <t>現金とクーポン・ポイント・ギフト券・金券を
併用して支払い</t>
    <rPh sb="0" eb="2">
      <t>ゲンキン</t>
    </rPh>
    <rPh sb="16" eb="17">
      <t>ケン</t>
    </rPh>
    <rPh sb="18" eb="20">
      <t>キンケン</t>
    </rPh>
    <rPh sb="22" eb="24">
      <t>ヘイヨウ</t>
    </rPh>
    <rPh sb="26" eb="28">
      <t>シハラ</t>
    </rPh>
    <phoneticPr fontId="3"/>
  </si>
  <si>
    <t>事業主借</t>
    <rPh sb="0" eb="4">
      <t>ジギョウヌシカリ</t>
    </rPh>
    <phoneticPr fontId="3"/>
  </si>
  <si>
    <t>ネットバンキング・ATMで口座から振替・振込</t>
    <rPh sb="13" eb="15">
      <t>コウザ</t>
    </rPh>
    <rPh sb="17" eb="19">
      <t>フリカエ</t>
    </rPh>
    <rPh sb="20" eb="22">
      <t>フリコミ</t>
    </rPh>
    <phoneticPr fontId="3"/>
  </si>
  <si>
    <t>AA銀行</t>
    <rPh sb="2" eb="4">
      <t>ギンコウ</t>
    </rPh>
    <phoneticPr fontId="3"/>
  </si>
  <si>
    <t>BB銀行</t>
    <rPh sb="2" eb="4">
      <t>ギンコウ</t>
    </rPh>
    <phoneticPr fontId="3"/>
  </si>
  <si>
    <t>CC銀行</t>
    <rPh sb="2" eb="4">
      <t>ギンコウ</t>
    </rPh>
    <phoneticPr fontId="3"/>
  </si>
  <si>
    <t>ネットバンキング・ATMで口座から振替・振込時に
クーポン・ポイント・ギフト券・金券を併用</t>
    <rPh sb="13" eb="15">
      <t>コウザ</t>
    </rPh>
    <rPh sb="17" eb="19">
      <t>フリカエ</t>
    </rPh>
    <rPh sb="20" eb="22">
      <t>フリコミ</t>
    </rPh>
    <rPh sb="22" eb="23">
      <t>ジ</t>
    </rPh>
    <rPh sb="38" eb="39">
      <t>ケン</t>
    </rPh>
    <rPh sb="40" eb="42">
      <t>キンケン</t>
    </rPh>
    <rPh sb="43" eb="45">
      <t>ヘイヨウ</t>
    </rPh>
    <phoneticPr fontId="3"/>
  </si>
  <si>
    <t>振込手数料</t>
    <rPh sb="0" eb="2">
      <t>フリコミ</t>
    </rPh>
    <rPh sb="2" eb="5">
      <t>テスウリョウ</t>
    </rPh>
    <phoneticPr fontId="3"/>
  </si>
  <si>
    <t>クレジットカードを利用して支払い</t>
    <rPh sb="9" eb="11">
      <t>リヨウ</t>
    </rPh>
    <rPh sb="13" eb="15">
      <t>シハラ</t>
    </rPh>
    <phoneticPr fontId="3"/>
  </si>
  <si>
    <t>未払金</t>
    <rPh sb="0" eb="3">
      <t>ミバライキン</t>
    </rPh>
    <phoneticPr fontId="3"/>
  </si>
  <si>
    <t>クレジットカードとクーポン・ポイント・
ギフト券・金券を併用して支払い</t>
    <phoneticPr fontId="3"/>
  </si>
  <si>
    <t>摘要</t>
    <rPh sb="0" eb="2">
      <t>テキヨウ</t>
    </rPh>
    <phoneticPr fontId="26"/>
  </si>
  <si>
    <t>固定資産税H15年分（１～４期）事業割合1/9</t>
    <rPh sb="0" eb="2">
      <t>コテイ</t>
    </rPh>
    <rPh sb="2" eb="5">
      <t>シサンゼイ</t>
    </rPh>
    <rPh sb="8" eb="9">
      <t>ネン</t>
    </rPh>
    <rPh sb="9" eb="10">
      <t>ブン</t>
    </rPh>
    <rPh sb="14" eb="15">
      <t>キ</t>
    </rPh>
    <rPh sb="16" eb="18">
      <t>ジギョウ</t>
    </rPh>
    <rPh sb="18" eb="20">
      <t>ワリアイ</t>
    </rPh>
    <phoneticPr fontId="19"/>
  </si>
  <si>
    <t>減価償却費計上　建物　16,000,000/40*1%</t>
    <rPh sb="0" eb="2">
      <t>ゲンカ</t>
    </rPh>
    <rPh sb="2" eb="4">
      <t>ショウキャク</t>
    </rPh>
    <rPh sb="4" eb="5">
      <t>ヒ</t>
    </rPh>
    <rPh sb="5" eb="7">
      <t>ケイジョウ</t>
    </rPh>
    <rPh sb="8" eb="10">
      <t>タテモノ</t>
    </rPh>
    <phoneticPr fontId="19"/>
  </si>
  <si>
    <t>原価償却費計上　建物付属物 2,000,000/12*0</t>
    <rPh sb="0" eb="2">
      <t>ゲンカ</t>
    </rPh>
    <rPh sb="2" eb="4">
      <t>ショウキャク</t>
    </rPh>
    <rPh sb="4" eb="5">
      <t>ヒ</t>
    </rPh>
    <rPh sb="5" eb="7">
      <t>ケイジョウ</t>
    </rPh>
    <rPh sb="8" eb="10">
      <t>タテモノ</t>
    </rPh>
    <rPh sb="10" eb="12">
      <t>フゾク</t>
    </rPh>
    <rPh sb="12" eb="13">
      <t>ブツ</t>
    </rPh>
    <phoneticPr fontId="19"/>
  </si>
  <si>
    <t>減価償却費計上　備品</t>
    <rPh sb="0" eb="2">
      <t>ゲンカ</t>
    </rPh>
    <rPh sb="2" eb="4">
      <t>ショウキャク</t>
    </rPh>
    <rPh sb="4" eb="5">
      <t>ヒ</t>
    </rPh>
    <rPh sb="5" eb="7">
      <t>ケイジョウ</t>
    </rPh>
    <rPh sb="8" eb="10">
      <t>ビヒン</t>
    </rPh>
    <phoneticPr fontId="19"/>
  </si>
  <si>
    <t>棚卸　期首</t>
    <rPh sb="0" eb="2">
      <t>タナオロシ</t>
    </rPh>
    <rPh sb="3" eb="5">
      <t>キシュ</t>
    </rPh>
    <phoneticPr fontId="19"/>
  </si>
  <si>
    <t>棚卸　期末 661＠1枚</t>
    <rPh sb="0" eb="2">
      <t>タナオロシ</t>
    </rPh>
    <rPh sb="3" eb="5">
      <t>キマツ</t>
    </rPh>
    <rPh sb="11" eb="12">
      <t>マイ</t>
    </rPh>
    <phoneticPr fontId="19"/>
  </si>
  <si>
    <t>光熱水費費計上　 事業割合不分明</t>
    <rPh sb="0" eb="4">
      <t>コウネツスイヒ</t>
    </rPh>
    <rPh sb="4" eb="5">
      <t>ヒ</t>
    </rPh>
    <rPh sb="5" eb="7">
      <t>ケイジョウ</t>
    </rPh>
    <rPh sb="9" eb="11">
      <t>ジギョウ</t>
    </rPh>
    <rPh sb="11" eb="13">
      <t>ワリアイ</t>
    </rPh>
    <rPh sb="13" eb="14">
      <t>フ</t>
    </rPh>
    <rPh sb="14" eb="16">
      <t>ブンメイ</t>
    </rPh>
    <phoneticPr fontId="19"/>
  </si>
  <si>
    <t>yahooプレミアム会費 12カ月＠315</t>
    <rPh sb="10" eb="12">
      <t>カイヒ</t>
    </rPh>
    <rPh sb="16" eb="17">
      <t>ゲツ</t>
    </rPh>
    <phoneticPr fontId="19"/>
  </si>
  <si>
    <t>プロバイダー料金計上　12カ月@5250 1/7デバイス</t>
    <rPh sb="6" eb="8">
      <t>リョウキン</t>
    </rPh>
    <rPh sb="8" eb="10">
      <t>ケイジョウ</t>
    </rPh>
    <rPh sb="14" eb="15">
      <t>ゲツ</t>
    </rPh>
    <phoneticPr fontId="19"/>
  </si>
  <si>
    <t>事業主借</t>
    <rPh sb="0" eb="3">
      <t>ジギョウヌシ</t>
    </rPh>
    <rPh sb="3" eb="4">
      <t>カ</t>
    </rPh>
    <phoneticPr fontId="19"/>
  </si>
  <si>
    <t>支払手数料</t>
    <rPh sb="0" eb="2">
      <t>シハライ</t>
    </rPh>
    <rPh sb="2" eb="5">
      <t>テスウリョウ</t>
    </rPh>
    <phoneticPr fontId="19"/>
  </si>
  <si>
    <t>仕入</t>
    <rPh sb="0" eb="2">
      <t>シイレ</t>
    </rPh>
    <phoneticPr fontId="19"/>
  </si>
  <si>
    <t>租税公課</t>
    <rPh sb="0" eb="2">
      <t>ソゼイ</t>
    </rPh>
    <rPh sb="2" eb="4">
      <t>コウカ</t>
    </rPh>
    <phoneticPr fontId="19"/>
  </si>
  <si>
    <t>減価償却費</t>
    <rPh sb="0" eb="2">
      <t>ゲンカ</t>
    </rPh>
    <rPh sb="2" eb="4">
      <t>ショウキャク</t>
    </rPh>
    <rPh sb="4" eb="5">
      <t>ヒ</t>
    </rPh>
    <phoneticPr fontId="19"/>
  </si>
  <si>
    <t>建物</t>
    <rPh sb="0" eb="2">
      <t>タテモノ</t>
    </rPh>
    <phoneticPr fontId="19"/>
  </si>
  <si>
    <t>繰り越し</t>
    <rPh sb="0" eb="1">
      <t>ク</t>
    </rPh>
    <rPh sb="2" eb="3">
      <t>コ</t>
    </rPh>
    <phoneticPr fontId="19"/>
  </si>
  <si>
    <t>Appleローンを利用して支払い</t>
    <rPh sb="9" eb="11">
      <t>リヨウ</t>
    </rPh>
    <rPh sb="13" eb="15">
      <t>シハラ</t>
    </rPh>
    <phoneticPr fontId="26"/>
  </si>
  <si>
    <t>現金で支払い・受け取り</t>
    <rPh sb="0" eb="2">
      <t>ゲンキン</t>
    </rPh>
    <rPh sb="3" eb="5">
      <t>シハラ</t>
    </rPh>
    <rPh sb="7" eb="8">
      <t>ウ</t>
    </rPh>
    <rPh sb="9" eb="10">
      <t>ト</t>
    </rPh>
    <phoneticPr fontId="3"/>
  </si>
  <si>
    <t>支払手数料</t>
    <rPh sb="0" eb="5">
      <t>シハライテスウリョウ</t>
    </rPh>
    <phoneticPr fontId="26"/>
  </si>
  <si>
    <t>ｲﾝﾀｰﾈｯﾄ決済（PayPal）</t>
    <rPh sb="7" eb="9">
      <t>ケッサイ</t>
    </rPh>
    <phoneticPr fontId="2"/>
  </si>
  <si>
    <t>PayPalの残高とクレジットカードを併用して支払い
（支払金額　＞　PayPal残高）</t>
    <rPh sb="7" eb="9">
      <t>ザンダカ</t>
    </rPh>
    <rPh sb="19" eb="21">
      <t>ヘイヨウ</t>
    </rPh>
    <rPh sb="23" eb="25">
      <t>シハライ</t>
    </rPh>
    <rPh sb="28" eb="30">
      <t>シハライ</t>
    </rPh>
    <rPh sb="30" eb="32">
      <t>キンガク</t>
    </rPh>
    <rPh sb="41" eb="43">
      <t>ザンダカ</t>
    </rPh>
    <phoneticPr fontId="26"/>
  </si>
  <si>
    <t>代金引換（代引き）、現金で支払い</t>
    <rPh sb="0" eb="4">
      <t>ダイキンヒキカエ</t>
    </rPh>
    <rPh sb="5" eb="7">
      <t>ダイビ</t>
    </rPh>
    <rPh sb="10" eb="12">
      <t>ゲンキン</t>
    </rPh>
    <rPh sb="13" eb="15">
      <t>シハライ</t>
    </rPh>
    <phoneticPr fontId="26"/>
  </si>
  <si>
    <t>代金引換（代引き）、クレジットカードで支払い</t>
    <rPh sb="0" eb="4">
      <t>ダイキンヒキカエ</t>
    </rPh>
    <rPh sb="5" eb="7">
      <t>ダイビ</t>
    </rPh>
    <rPh sb="19" eb="21">
      <t>シハライ</t>
    </rPh>
    <phoneticPr fontId="26"/>
  </si>
  <si>
    <t>代金引換（代引き）、デビットカードで支払い</t>
    <rPh sb="0" eb="4">
      <t>ダイキンヒキカエ</t>
    </rPh>
    <rPh sb="5" eb="7">
      <t>ダイビ</t>
    </rPh>
    <rPh sb="18" eb="20">
      <t>シハライ</t>
    </rPh>
    <phoneticPr fontId="26"/>
  </si>
  <si>
    <t>社内通貨レートを1ドル＝　円に制定</t>
    <rPh sb="0" eb="2">
      <t>シャナイ</t>
    </rPh>
    <rPh sb="2" eb="4">
      <t>ツウカ</t>
    </rPh>
    <rPh sb="13" eb="14">
      <t>エン</t>
    </rPh>
    <rPh sb="15" eb="17">
      <t>セイテイ</t>
    </rPh>
    <phoneticPr fontId="2"/>
  </si>
  <si>
    <t>PayPal</t>
    <phoneticPr fontId="26"/>
  </si>
  <si>
    <t>種別</t>
    <rPh sb="0" eb="2">
      <t>シュベツ</t>
    </rPh>
    <phoneticPr fontId="26"/>
  </si>
  <si>
    <t>内容</t>
    <rPh sb="0" eb="2">
      <t>ナイヨウ</t>
    </rPh>
    <phoneticPr fontId="26"/>
  </si>
  <si>
    <t>差引金額</t>
    <rPh sb="0" eb="2">
      <t>サシヒキ</t>
    </rPh>
    <rPh sb="2" eb="4">
      <t>キンガク</t>
    </rPh>
    <phoneticPr fontId="2"/>
  </si>
  <si>
    <t>為替差益</t>
    <rPh sb="0" eb="4">
      <t>カワセサエキ</t>
    </rPh>
    <phoneticPr fontId="26"/>
  </si>
  <si>
    <t>為替差損</t>
    <rPh sb="0" eb="4">
      <t>カワセサソン</t>
    </rPh>
    <phoneticPr fontId="26"/>
  </si>
  <si>
    <t>前ページから繰越</t>
    <rPh sb="0" eb="1">
      <t>マエ</t>
    </rPh>
    <rPh sb="6" eb="8">
      <t>クリコシ</t>
    </rPh>
    <phoneticPr fontId="26"/>
  </si>
  <si>
    <t>ｲﾝﾀｰﾈｯﾄ決済（PayPal）</t>
    <rPh sb="7" eb="9">
      <t>ケッサイ</t>
    </rPh>
    <phoneticPr fontId="13"/>
  </si>
  <si>
    <t>1月に発生した売掛金の残高</t>
    <rPh sb="1" eb="2">
      <t>ガツ</t>
    </rPh>
    <rPh sb="3" eb="5">
      <t>ハッセイ</t>
    </rPh>
    <rPh sb="7" eb="10">
      <t>ウリカケキン</t>
    </rPh>
    <rPh sb="11" eb="13">
      <t>ザンダカ</t>
    </rPh>
    <phoneticPr fontId="2"/>
  </si>
  <si>
    <t>1月末日までの売掛金の残高</t>
    <rPh sb="1" eb="2">
      <t>ガツ</t>
    </rPh>
    <rPh sb="2" eb="4">
      <t>マツジツ</t>
    </rPh>
    <rPh sb="7" eb="10">
      <t>ウリカケキン</t>
    </rPh>
    <rPh sb="11" eb="13">
      <t>ザンダカ</t>
    </rPh>
    <phoneticPr fontId="2"/>
  </si>
  <si>
    <t>12月に発生した売掛金の残高</t>
    <rPh sb="2" eb="3">
      <t>ガツ</t>
    </rPh>
    <rPh sb="4" eb="6">
      <t>ハッセイ</t>
    </rPh>
    <rPh sb="8" eb="11">
      <t>ウリカケキン</t>
    </rPh>
    <rPh sb="12" eb="14">
      <t>ザンダカ</t>
    </rPh>
    <phoneticPr fontId="2"/>
  </si>
  <si>
    <t>12月末日（当期末）までの売掛金の残高</t>
    <rPh sb="2" eb="3">
      <t>ガツ</t>
    </rPh>
    <rPh sb="3" eb="5">
      <t>マツジツ</t>
    </rPh>
    <rPh sb="6" eb="9">
      <t>トウキマツ</t>
    </rPh>
    <rPh sb="13" eb="16">
      <t>ウリカケキン</t>
    </rPh>
    <rPh sb="17" eb="19">
      <t>ザンダカ</t>
    </rPh>
    <phoneticPr fontId="2"/>
  </si>
  <si>
    <t>2月に発生した売掛金の残高</t>
    <rPh sb="1" eb="2">
      <t>ガツ</t>
    </rPh>
    <rPh sb="3" eb="5">
      <t>ハッセイ</t>
    </rPh>
    <rPh sb="7" eb="10">
      <t>ウリカケキン</t>
    </rPh>
    <rPh sb="11" eb="13">
      <t>ザンダカ</t>
    </rPh>
    <phoneticPr fontId="2"/>
  </si>
  <si>
    <t>2月末日までの売掛金の残高</t>
    <rPh sb="1" eb="2">
      <t>ガツ</t>
    </rPh>
    <rPh sb="2" eb="4">
      <t>マツジツ</t>
    </rPh>
    <rPh sb="7" eb="10">
      <t>ウリカケキン</t>
    </rPh>
    <rPh sb="11" eb="13">
      <t>ザンダカ</t>
    </rPh>
    <phoneticPr fontId="2"/>
  </si>
  <si>
    <t>3月に発生した売掛金の残高</t>
    <rPh sb="1" eb="2">
      <t>ガツ</t>
    </rPh>
    <rPh sb="3" eb="5">
      <t>ハッセイ</t>
    </rPh>
    <rPh sb="7" eb="10">
      <t>ウリカケキン</t>
    </rPh>
    <rPh sb="11" eb="13">
      <t>ザンダカ</t>
    </rPh>
    <phoneticPr fontId="2"/>
  </si>
  <si>
    <t>3月末日までの売掛金の残高</t>
    <rPh sb="1" eb="2">
      <t>ガツ</t>
    </rPh>
    <rPh sb="2" eb="4">
      <t>マツジツ</t>
    </rPh>
    <rPh sb="7" eb="10">
      <t>ウリカケキン</t>
    </rPh>
    <rPh sb="11" eb="13">
      <t>ザンダカ</t>
    </rPh>
    <phoneticPr fontId="2"/>
  </si>
  <si>
    <t>4月に発生した売掛金の残高</t>
    <rPh sb="1" eb="2">
      <t>ガツ</t>
    </rPh>
    <rPh sb="3" eb="5">
      <t>ハッセイ</t>
    </rPh>
    <rPh sb="7" eb="10">
      <t>ウリカケキン</t>
    </rPh>
    <rPh sb="11" eb="13">
      <t>ザンダカ</t>
    </rPh>
    <phoneticPr fontId="2"/>
  </si>
  <si>
    <t>4月末日までの売掛金の残高</t>
    <rPh sb="1" eb="2">
      <t>ガツ</t>
    </rPh>
    <rPh sb="2" eb="4">
      <t>マツジツ</t>
    </rPh>
    <rPh sb="7" eb="10">
      <t>ウリカケキン</t>
    </rPh>
    <rPh sb="11" eb="13">
      <t>ザンダカ</t>
    </rPh>
    <phoneticPr fontId="2"/>
  </si>
  <si>
    <t>5月に発生した売掛金の残高</t>
    <rPh sb="1" eb="2">
      <t>ガツ</t>
    </rPh>
    <rPh sb="3" eb="5">
      <t>ハッセイ</t>
    </rPh>
    <rPh sb="7" eb="10">
      <t>ウリカケキン</t>
    </rPh>
    <rPh sb="11" eb="13">
      <t>ザンダカ</t>
    </rPh>
    <phoneticPr fontId="2"/>
  </si>
  <si>
    <t>5月末日までの売掛金の残高</t>
    <rPh sb="1" eb="2">
      <t>ガツ</t>
    </rPh>
    <rPh sb="2" eb="4">
      <t>マツジツ</t>
    </rPh>
    <rPh sb="7" eb="10">
      <t>ウリカケキン</t>
    </rPh>
    <rPh sb="11" eb="13">
      <t>ザンダカ</t>
    </rPh>
    <phoneticPr fontId="2"/>
  </si>
  <si>
    <t>6月に発生した売掛金の残高</t>
    <rPh sb="1" eb="2">
      <t>ガツ</t>
    </rPh>
    <rPh sb="3" eb="5">
      <t>ハッセイ</t>
    </rPh>
    <rPh sb="7" eb="10">
      <t>ウリカケキン</t>
    </rPh>
    <rPh sb="11" eb="13">
      <t>ザンダカ</t>
    </rPh>
    <phoneticPr fontId="2"/>
  </si>
  <si>
    <t>6月末日までの売掛金の残高</t>
    <rPh sb="1" eb="2">
      <t>ガツ</t>
    </rPh>
    <rPh sb="2" eb="4">
      <t>マツジツ</t>
    </rPh>
    <rPh sb="7" eb="10">
      <t>ウリカケキン</t>
    </rPh>
    <rPh sb="11" eb="13">
      <t>ザンダカ</t>
    </rPh>
    <phoneticPr fontId="2"/>
  </si>
  <si>
    <t>7月に発生した売掛金の残高</t>
    <rPh sb="1" eb="2">
      <t>ガツ</t>
    </rPh>
    <rPh sb="3" eb="5">
      <t>ハッセイ</t>
    </rPh>
    <rPh sb="7" eb="10">
      <t>ウリカケキン</t>
    </rPh>
    <rPh sb="11" eb="13">
      <t>ザンダカ</t>
    </rPh>
    <phoneticPr fontId="2"/>
  </si>
  <si>
    <t>7月末日までの売掛金の残高</t>
    <rPh sb="1" eb="2">
      <t>ガツ</t>
    </rPh>
    <rPh sb="2" eb="4">
      <t>マツジツ</t>
    </rPh>
    <rPh sb="7" eb="10">
      <t>ウリカケキン</t>
    </rPh>
    <rPh sb="11" eb="13">
      <t>ザンダカ</t>
    </rPh>
    <phoneticPr fontId="2"/>
  </si>
  <si>
    <t>8月に発生した売掛金の残高</t>
    <rPh sb="1" eb="2">
      <t>ガツ</t>
    </rPh>
    <rPh sb="3" eb="5">
      <t>ハッセイ</t>
    </rPh>
    <rPh sb="7" eb="10">
      <t>ウリカケキン</t>
    </rPh>
    <rPh sb="11" eb="13">
      <t>ザンダカ</t>
    </rPh>
    <phoneticPr fontId="2"/>
  </si>
  <si>
    <t>8月末日までの売掛金の残高</t>
    <rPh sb="1" eb="2">
      <t>ガツ</t>
    </rPh>
    <rPh sb="2" eb="4">
      <t>マツジツ</t>
    </rPh>
    <rPh sb="7" eb="10">
      <t>ウリカケキン</t>
    </rPh>
    <rPh sb="11" eb="13">
      <t>ザンダカ</t>
    </rPh>
    <phoneticPr fontId="2"/>
  </si>
  <si>
    <t>9月に発生した売掛金の残高</t>
    <rPh sb="1" eb="2">
      <t>ガツ</t>
    </rPh>
    <rPh sb="3" eb="5">
      <t>ハッセイ</t>
    </rPh>
    <rPh sb="7" eb="10">
      <t>ウリカケキン</t>
    </rPh>
    <rPh sb="11" eb="13">
      <t>ザンダカ</t>
    </rPh>
    <phoneticPr fontId="2"/>
  </si>
  <si>
    <t>9月末日までの売掛金の残高</t>
    <rPh sb="1" eb="2">
      <t>ガツ</t>
    </rPh>
    <rPh sb="2" eb="4">
      <t>マツジツ</t>
    </rPh>
    <rPh sb="7" eb="10">
      <t>ウリカケキン</t>
    </rPh>
    <rPh sb="11" eb="13">
      <t>ザンダカ</t>
    </rPh>
    <phoneticPr fontId="2"/>
  </si>
  <si>
    <t>10月に発生した売掛金の残高</t>
    <rPh sb="2" eb="3">
      <t>ガツ</t>
    </rPh>
    <rPh sb="4" eb="6">
      <t>ハッセイ</t>
    </rPh>
    <rPh sb="8" eb="11">
      <t>ウリカケキン</t>
    </rPh>
    <rPh sb="12" eb="14">
      <t>ザンダカ</t>
    </rPh>
    <phoneticPr fontId="2"/>
  </si>
  <si>
    <t>10月末日までの売掛金の残高</t>
    <rPh sb="2" eb="3">
      <t>ガツ</t>
    </rPh>
    <rPh sb="3" eb="5">
      <t>マツジツ</t>
    </rPh>
    <rPh sb="8" eb="11">
      <t>ウリカケキン</t>
    </rPh>
    <rPh sb="12" eb="14">
      <t>ザンダカ</t>
    </rPh>
    <phoneticPr fontId="2"/>
  </si>
  <si>
    <t>11月に発生した売掛金の残高</t>
    <rPh sb="2" eb="3">
      <t>ガツ</t>
    </rPh>
    <rPh sb="4" eb="6">
      <t>ハッセイ</t>
    </rPh>
    <rPh sb="8" eb="11">
      <t>ウリカケキン</t>
    </rPh>
    <rPh sb="12" eb="14">
      <t>ザンダカ</t>
    </rPh>
    <phoneticPr fontId="2"/>
  </si>
  <si>
    <t>11月末日までの売掛金の残高</t>
    <rPh sb="2" eb="3">
      <t>ガツ</t>
    </rPh>
    <rPh sb="3" eb="5">
      <t>マツジツ</t>
    </rPh>
    <rPh sb="8" eb="11">
      <t>ウリカケキン</t>
    </rPh>
    <rPh sb="12" eb="14">
      <t>ザンダカ</t>
    </rPh>
    <phoneticPr fontId="2"/>
  </si>
  <si>
    <t>支払</t>
    <rPh sb="0" eb="2">
      <t>シハライ</t>
    </rPh>
    <phoneticPr fontId="2"/>
  </si>
  <si>
    <t>商品・仕入先名</t>
    <rPh sb="0" eb="2">
      <t>ショウヒン</t>
    </rPh>
    <rPh sb="3" eb="5">
      <t>シイレ</t>
    </rPh>
    <rPh sb="5" eb="6">
      <t>サキ</t>
    </rPh>
    <rPh sb="6" eb="7">
      <t>メイ</t>
    </rPh>
    <phoneticPr fontId="3"/>
  </si>
  <si>
    <t>品名・仕入先名</t>
    <rPh sb="0" eb="2">
      <t>ヒンメイ</t>
    </rPh>
    <rPh sb="3" eb="5">
      <t>シイレ</t>
    </rPh>
    <rPh sb="5" eb="6">
      <t>サキ</t>
    </rPh>
    <rPh sb="6" eb="7">
      <t>メイ</t>
    </rPh>
    <phoneticPr fontId="3"/>
  </si>
  <si>
    <t>1月に発生した買掛金の残高</t>
    <rPh sb="1" eb="2">
      <t>ガツ</t>
    </rPh>
    <rPh sb="3" eb="5">
      <t>ハッセイ</t>
    </rPh>
    <rPh sb="7" eb="10">
      <t>カイカケキン</t>
    </rPh>
    <rPh sb="11" eb="13">
      <t>ザンダカ</t>
    </rPh>
    <phoneticPr fontId="2"/>
  </si>
  <si>
    <t>1月末日までの買掛金の残高</t>
    <rPh sb="1" eb="2">
      <t>ガツ</t>
    </rPh>
    <rPh sb="2" eb="4">
      <t>マツジツ</t>
    </rPh>
    <rPh sb="7" eb="10">
      <t>カイカケキン</t>
    </rPh>
    <rPh sb="11" eb="13">
      <t>ザンダカ</t>
    </rPh>
    <phoneticPr fontId="2"/>
  </si>
  <si>
    <t>12月に発生した買掛金の残高</t>
    <rPh sb="2" eb="3">
      <t>ガツ</t>
    </rPh>
    <rPh sb="4" eb="6">
      <t>ハッセイ</t>
    </rPh>
    <rPh sb="8" eb="11">
      <t>カイカケキン</t>
    </rPh>
    <rPh sb="12" eb="14">
      <t>ザンダカ</t>
    </rPh>
    <phoneticPr fontId="2"/>
  </si>
  <si>
    <t>12月末日までの買掛金の残高</t>
    <rPh sb="2" eb="3">
      <t>ガツ</t>
    </rPh>
    <rPh sb="3" eb="5">
      <t>マツジツ</t>
    </rPh>
    <rPh sb="8" eb="11">
      <t>カイカケキン</t>
    </rPh>
    <rPh sb="12" eb="14">
      <t>ザンダカ</t>
    </rPh>
    <phoneticPr fontId="2"/>
  </si>
  <si>
    <t>11月に発生した買掛金の残高</t>
    <rPh sb="2" eb="3">
      <t>ガツ</t>
    </rPh>
    <rPh sb="4" eb="6">
      <t>ハッセイ</t>
    </rPh>
    <rPh sb="8" eb="11">
      <t>カイカケキン</t>
    </rPh>
    <rPh sb="12" eb="14">
      <t>ザンダカ</t>
    </rPh>
    <phoneticPr fontId="2"/>
  </si>
  <si>
    <t>11月末日までの買掛金の残高</t>
    <rPh sb="2" eb="3">
      <t>ガツ</t>
    </rPh>
    <rPh sb="3" eb="5">
      <t>マツジツ</t>
    </rPh>
    <rPh sb="8" eb="11">
      <t>カイカケキン</t>
    </rPh>
    <rPh sb="12" eb="14">
      <t>ザンダカ</t>
    </rPh>
    <phoneticPr fontId="2"/>
  </si>
  <si>
    <t>2月に発生した買掛金の残高</t>
    <rPh sb="1" eb="2">
      <t>ガツ</t>
    </rPh>
    <rPh sb="3" eb="5">
      <t>ハッセイ</t>
    </rPh>
    <rPh sb="7" eb="10">
      <t>カイカケキン</t>
    </rPh>
    <rPh sb="11" eb="13">
      <t>ザンダカ</t>
    </rPh>
    <phoneticPr fontId="2"/>
  </si>
  <si>
    <t>2月末日までの買掛金の残高</t>
    <rPh sb="1" eb="2">
      <t>ガツ</t>
    </rPh>
    <rPh sb="2" eb="4">
      <t>マツジツ</t>
    </rPh>
    <rPh sb="7" eb="10">
      <t>カイカケキン</t>
    </rPh>
    <rPh sb="11" eb="13">
      <t>ザンダカ</t>
    </rPh>
    <phoneticPr fontId="2"/>
  </si>
  <si>
    <t>3月に発生した買掛金の残高</t>
    <rPh sb="1" eb="2">
      <t>ガツ</t>
    </rPh>
    <rPh sb="3" eb="5">
      <t>ハッセイ</t>
    </rPh>
    <rPh sb="7" eb="10">
      <t>カイカケキン</t>
    </rPh>
    <rPh sb="11" eb="13">
      <t>ザンダカ</t>
    </rPh>
    <phoneticPr fontId="2"/>
  </si>
  <si>
    <t>3月末日までの買掛金の残高</t>
    <rPh sb="1" eb="2">
      <t>ガツ</t>
    </rPh>
    <rPh sb="2" eb="4">
      <t>マツジツ</t>
    </rPh>
    <rPh sb="7" eb="10">
      <t>カイカケキン</t>
    </rPh>
    <rPh sb="11" eb="13">
      <t>ザンダカ</t>
    </rPh>
    <phoneticPr fontId="2"/>
  </si>
  <si>
    <t>4月に発生した買掛金の残高</t>
    <rPh sb="1" eb="2">
      <t>ガツ</t>
    </rPh>
    <rPh sb="3" eb="5">
      <t>ハッセイ</t>
    </rPh>
    <rPh sb="7" eb="10">
      <t>カイカケキン</t>
    </rPh>
    <rPh sb="11" eb="13">
      <t>ザンダカ</t>
    </rPh>
    <phoneticPr fontId="2"/>
  </si>
  <si>
    <t>4月末日までの買掛金の残高</t>
    <rPh sb="1" eb="2">
      <t>ガツ</t>
    </rPh>
    <rPh sb="2" eb="4">
      <t>マツジツ</t>
    </rPh>
    <rPh sb="7" eb="10">
      <t>カイカケキン</t>
    </rPh>
    <rPh sb="11" eb="13">
      <t>ザンダカ</t>
    </rPh>
    <phoneticPr fontId="2"/>
  </si>
  <si>
    <t>5月に発生した買掛金の残高</t>
    <rPh sb="1" eb="2">
      <t>ガツ</t>
    </rPh>
    <rPh sb="3" eb="5">
      <t>ハッセイ</t>
    </rPh>
    <rPh sb="7" eb="10">
      <t>カイカケキン</t>
    </rPh>
    <rPh sb="11" eb="13">
      <t>ザンダカ</t>
    </rPh>
    <phoneticPr fontId="2"/>
  </si>
  <si>
    <t>5月末日までの買掛金の残高</t>
    <rPh sb="1" eb="2">
      <t>ガツ</t>
    </rPh>
    <rPh sb="2" eb="4">
      <t>マツジツ</t>
    </rPh>
    <rPh sb="7" eb="10">
      <t>カイカケキン</t>
    </rPh>
    <rPh sb="11" eb="13">
      <t>ザンダカ</t>
    </rPh>
    <phoneticPr fontId="2"/>
  </si>
  <si>
    <t>6月に発生した買掛金の残高</t>
    <rPh sb="1" eb="2">
      <t>ガツ</t>
    </rPh>
    <rPh sb="3" eb="5">
      <t>ハッセイ</t>
    </rPh>
    <rPh sb="7" eb="10">
      <t>カイカケキン</t>
    </rPh>
    <rPh sb="11" eb="13">
      <t>ザンダカ</t>
    </rPh>
    <phoneticPr fontId="2"/>
  </si>
  <si>
    <t>6月末日までの買掛金の残高</t>
    <rPh sb="1" eb="2">
      <t>ガツ</t>
    </rPh>
    <rPh sb="2" eb="4">
      <t>マツジツ</t>
    </rPh>
    <rPh sb="7" eb="10">
      <t>カイカケキン</t>
    </rPh>
    <rPh sb="11" eb="13">
      <t>ザンダカ</t>
    </rPh>
    <phoneticPr fontId="2"/>
  </si>
  <si>
    <t>7月に発生した買掛金の残高</t>
    <rPh sb="1" eb="2">
      <t>ガツ</t>
    </rPh>
    <rPh sb="3" eb="5">
      <t>ハッセイ</t>
    </rPh>
    <rPh sb="7" eb="10">
      <t>カイカケキン</t>
    </rPh>
    <rPh sb="11" eb="13">
      <t>ザンダカ</t>
    </rPh>
    <phoneticPr fontId="2"/>
  </si>
  <si>
    <t>7月末日までの買掛金の残高</t>
    <rPh sb="1" eb="2">
      <t>ガツ</t>
    </rPh>
    <rPh sb="2" eb="4">
      <t>マツジツ</t>
    </rPh>
    <rPh sb="7" eb="10">
      <t>カイカケキン</t>
    </rPh>
    <rPh sb="11" eb="13">
      <t>ザンダカ</t>
    </rPh>
    <phoneticPr fontId="2"/>
  </si>
  <si>
    <t>8月に発生した買掛金の残高</t>
    <rPh sb="1" eb="2">
      <t>ガツ</t>
    </rPh>
    <rPh sb="3" eb="5">
      <t>ハッセイ</t>
    </rPh>
    <rPh sb="7" eb="10">
      <t>カイカケキン</t>
    </rPh>
    <rPh sb="11" eb="13">
      <t>ザンダカ</t>
    </rPh>
    <phoneticPr fontId="2"/>
  </si>
  <si>
    <t>8月末日までの買掛金の残高</t>
    <rPh sb="1" eb="2">
      <t>ガツ</t>
    </rPh>
    <rPh sb="2" eb="4">
      <t>マツジツ</t>
    </rPh>
    <rPh sb="7" eb="10">
      <t>カイカケキン</t>
    </rPh>
    <rPh sb="11" eb="13">
      <t>ザンダカ</t>
    </rPh>
    <phoneticPr fontId="2"/>
  </si>
  <si>
    <t>9月に発生した買掛金の残高</t>
    <rPh sb="1" eb="2">
      <t>ガツ</t>
    </rPh>
    <rPh sb="3" eb="5">
      <t>ハッセイ</t>
    </rPh>
    <rPh sb="7" eb="10">
      <t>カイカケキン</t>
    </rPh>
    <rPh sb="11" eb="13">
      <t>ザンダカ</t>
    </rPh>
    <phoneticPr fontId="2"/>
  </si>
  <si>
    <t>9月末日までの買掛金の残高</t>
    <rPh sb="1" eb="2">
      <t>ガツ</t>
    </rPh>
    <rPh sb="2" eb="4">
      <t>マツジツ</t>
    </rPh>
    <rPh sb="7" eb="10">
      <t>カイカケキン</t>
    </rPh>
    <rPh sb="11" eb="13">
      <t>ザンダカ</t>
    </rPh>
    <phoneticPr fontId="2"/>
  </si>
  <si>
    <t>10月に発生した買掛金の残高</t>
    <rPh sb="2" eb="3">
      <t>ガツ</t>
    </rPh>
    <rPh sb="4" eb="6">
      <t>ハッセイ</t>
    </rPh>
    <rPh sb="8" eb="11">
      <t>カイカケキン</t>
    </rPh>
    <rPh sb="12" eb="14">
      <t>ザンダカ</t>
    </rPh>
    <phoneticPr fontId="2"/>
  </si>
  <si>
    <t>10月末日までの買掛金の残高</t>
    <rPh sb="2" eb="3">
      <t>ガツ</t>
    </rPh>
    <rPh sb="3" eb="5">
      <t>マツジツ</t>
    </rPh>
    <rPh sb="8" eb="11">
      <t>カイカケキン</t>
    </rPh>
    <rPh sb="12" eb="14">
      <t>ザンダカ</t>
    </rPh>
    <phoneticPr fontId="2"/>
  </si>
  <si>
    <t>為替差損益</t>
    <rPh sb="0" eb="2">
      <t>カワセ</t>
    </rPh>
    <rPh sb="2" eb="4">
      <t>サソン</t>
    </rPh>
    <rPh sb="4" eb="5">
      <t>エキ</t>
    </rPh>
    <phoneticPr fontId="13"/>
  </si>
  <si>
    <t>支払手数料</t>
    <rPh sb="0" eb="2">
      <t>シハライ</t>
    </rPh>
    <rPh sb="2" eb="5">
      <t>テスウリョウ</t>
    </rPh>
    <phoneticPr fontId="13"/>
  </si>
  <si>
    <t>AA銀行</t>
    <rPh sb="2" eb="4">
      <t>ギンコウ</t>
    </rPh>
    <phoneticPr fontId="13"/>
  </si>
  <si>
    <t>楽天アフィリエイト　成果報酬受け取り</t>
    <rPh sb="0" eb="2">
      <t>ラクテン</t>
    </rPh>
    <rPh sb="10" eb="14">
      <t>セイカホウシュウ</t>
    </rPh>
    <rPh sb="14" eb="15">
      <t>ウ</t>
    </rPh>
    <rPh sb="16" eb="17">
      <t>ト</t>
    </rPh>
    <phoneticPr fontId="3"/>
  </si>
  <si>
    <t>Amazonアソシエイト報酬　成果報酬受け取り</t>
    <rPh sb="15" eb="19">
      <t>セイカホウシュウ</t>
    </rPh>
    <rPh sb="19" eb="20">
      <t>ウ</t>
    </rPh>
    <rPh sb="21" eb="22">
      <t>ト</t>
    </rPh>
    <phoneticPr fontId="3"/>
  </si>
  <si>
    <t>あ</t>
    <phoneticPr fontId="3"/>
  </si>
  <si>
    <t>ぐ</t>
    <phoneticPr fontId="3"/>
  </si>
  <si>
    <t>Google adsense（報酬受取）</t>
    <rPh sb="15" eb="17">
      <t>ホウシュウ</t>
    </rPh>
    <rPh sb="17" eb="19">
      <t>ウケトリ</t>
    </rPh>
    <phoneticPr fontId="3"/>
  </si>
  <si>
    <t>アフィリエイト（報酬受取）</t>
    <rPh sb="8" eb="10">
      <t>ホウシュウ</t>
    </rPh>
    <rPh sb="10" eb="12">
      <t>ウケトリ</t>
    </rPh>
    <phoneticPr fontId="3"/>
  </si>
  <si>
    <t>Amazon（報酬受取）</t>
    <rPh sb="7" eb="9">
      <t>ホウシュウ</t>
    </rPh>
    <rPh sb="9" eb="10">
      <t>ウ</t>
    </rPh>
    <rPh sb="10" eb="11">
      <t>ト</t>
    </rPh>
    <phoneticPr fontId="3"/>
  </si>
  <si>
    <t>アフィリエイト（報酬受取）</t>
    <rPh sb="8" eb="12">
      <t>ホウシュウウケトリ</t>
    </rPh>
    <phoneticPr fontId="3"/>
  </si>
  <si>
    <t>G</t>
    <phoneticPr fontId="3"/>
  </si>
  <si>
    <t>Google adsense（報酬受取）</t>
    <rPh sb="15" eb="19">
      <t>ホウシュウウケトリ</t>
    </rPh>
    <phoneticPr fontId="3"/>
  </si>
  <si>
    <t>Google Adsensse　報酬受け取り</t>
    <rPh sb="16" eb="18">
      <t>ホウシュウ</t>
    </rPh>
    <rPh sb="18" eb="19">
      <t>ウ</t>
    </rPh>
    <rPh sb="20" eb="21">
      <t>ト</t>
    </rPh>
    <phoneticPr fontId="3"/>
  </si>
  <si>
    <t>アフィリエイトB（報酬受取）</t>
    <rPh sb="9" eb="11">
      <t>ホウシュウ</t>
    </rPh>
    <rPh sb="11" eb="13">
      <t>ウケトリ</t>
    </rPh>
    <phoneticPr fontId="3"/>
  </si>
  <si>
    <t>アフィリエイトB報酬　報酬受け取り</t>
    <rPh sb="11" eb="13">
      <t>ホウシュウ</t>
    </rPh>
    <rPh sb="13" eb="14">
      <t>ウ</t>
    </rPh>
    <rPh sb="15" eb="16">
      <t>ト</t>
    </rPh>
    <phoneticPr fontId="3"/>
  </si>
  <si>
    <t>BB銀行</t>
    <phoneticPr fontId="13"/>
  </si>
  <si>
    <t>CC銀行</t>
    <phoneticPr fontId="13"/>
  </si>
  <si>
    <t>PayPal</t>
    <phoneticPr fontId="13"/>
  </si>
  <si>
    <t>楽天売掛帳</t>
    <rPh sb="2" eb="5">
      <t>ウリカケチョウ</t>
    </rPh>
    <phoneticPr fontId="3"/>
  </si>
  <si>
    <t>アマゾン売掛帳</t>
    <rPh sb="4" eb="7">
      <t>ウリカケチョウ</t>
    </rPh>
    <phoneticPr fontId="3"/>
  </si>
  <si>
    <t>グーグル売掛帳</t>
    <rPh sb="4" eb="7">
      <t>ウリカケチョウ</t>
    </rPh>
    <phoneticPr fontId="3"/>
  </si>
  <si>
    <t>Affiliate B売掛帳</t>
    <rPh sb="11" eb="14">
      <t>ウリカケチョウ</t>
    </rPh>
    <phoneticPr fontId="3"/>
  </si>
  <si>
    <t>グーグル売上帳</t>
    <rPh sb="4" eb="7">
      <t>ウリアゲチョウ</t>
    </rPh>
    <phoneticPr fontId="3"/>
  </si>
  <si>
    <t>Affiliate B売上帳</t>
    <rPh sb="11" eb="14">
      <t>ウリアゲチョウ</t>
    </rPh>
    <phoneticPr fontId="3"/>
  </si>
  <si>
    <t>A</t>
    <phoneticPr fontId="3"/>
  </si>
  <si>
    <t>楽天売上帳</t>
    <rPh sb="2" eb="5">
      <t>ウリアゲチョウ</t>
    </rPh>
    <phoneticPr fontId="3"/>
  </si>
  <si>
    <t>アマゾン売上帳</t>
    <rPh sb="4" eb="7">
      <t>ウリアゲチョウ</t>
    </rPh>
    <phoneticPr fontId="3"/>
  </si>
  <si>
    <t>コクヨS&amp;T 【アマゾン限定】 テープのり</t>
    <phoneticPr fontId="3"/>
  </si>
  <si>
    <t>コクヨS&amp;T 【アマゾン限定】 テープのり（Amazonギフト券で購入）</t>
    <rPh sb="31" eb="32">
      <t>ケン</t>
    </rPh>
    <phoneticPr fontId="3"/>
  </si>
  <si>
    <t>コクヨS&amp;T 【アマゾン限定】 テープのり（Amazonポイントで購入）</t>
    <phoneticPr fontId="3"/>
  </si>
  <si>
    <t>コクヨS&amp;T 【アマゾン限定】 テープのり（Amazonショッピングカードで購入）</t>
    <phoneticPr fontId="3"/>
  </si>
  <si>
    <t>コクヨS&amp;T 【アマゾン限定】 テープのり（電子マネーで購入）</t>
    <rPh sb="22" eb="24">
      <t>デンシ</t>
    </rPh>
    <phoneticPr fontId="3"/>
  </si>
  <si>
    <t>図書カード</t>
    <rPh sb="0" eb="2">
      <t>トショ</t>
    </rPh>
    <phoneticPr fontId="3"/>
  </si>
  <si>
    <t>クレジットカード</t>
    <phoneticPr fontId="3"/>
  </si>
  <si>
    <t>図書カードとポイント</t>
    <rPh sb="0" eb="2">
      <t>トショ</t>
    </rPh>
    <phoneticPr fontId="3"/>
  </si>
  <si>
    <t>クレジットカード</t>
    <phoneticPr fontId="3"/>
  </si>
  <si>
    <t>す</t>
    <phoneticPr fontId="3"/>
  </si>
  <si>
    <t>スマートフォン</t>
    <phoneticPr fontId="3"/>
  </si>
  <si>
    <t>クレジットカードと図書カード</t>
    <rPh sb="9" eb="11">
      <t>トショ</t>
    </rPh>
    <phoneticPr fontId="3"/>
  </si>
  <si>
    <t>現金とポイント</t>
    <rPh sb="0" eb="2">
      <t>ゲンキン</t>
    </rPh>
    <phoneticPr fontId="3"/>
  </si>
  <si>
    <t>クレジットカードとポイント</t>
    <phoneticPr fontId="3"/>
  </si>
  <si>
    <t>クーポン・ポイント・ギフト券・金券で支払い</t>
    <phoneticPr fontId="3"/>
  </si>
  <si>
    <t>Suica・PASMO　その他ICカードで支払い</t>
    <rPh sb="14" eb="15">
      <t>タ</t>
    </rPh>
    <rPh sb="21" eb="23">
      <t>シハラ</t>
    </rPh>
    <phoneticPr fontId="26"/>
  </si>
  <si>
    <t>デビットカードで支払い（口座が事業専用の場合）</t>
    <rPh sb="8" eb="10">
      <t>シハラ</t>
    </rPh>
    <rPh sb="12" eb="14">
      <t>コウザ</t>
    </rPh>
    <rPh sb="15" eb="17">
      <t>ジギョウ</t>
    </rPh>
    <rPh sb="17" eb="19">
      <t>センヨウ</t>
    </rPh>
    <rPh sb="20" eb="22">
      <t>バアイ</t>
    </rPh>
    <phoneticPr fontId="26"/>
  </si>
  <si>
    <t>デビットカードで支払い（口座が事業専用でない場合）</t>
    <rPh sb="8" eb="10">
      <t>シハラ</t>
    </rPh>
    <rPh sb="12" eb="14">
      <t>コウザ</t>
    </rPh>
    <rPh sb="15" eb="17">
      <t>ジギョウ</t>
    </rPh>
    <rPh sb="17" eb="19">
      <t>センヨウ</t>
    </rPh>
    <rPh sb="22" eb="24">
      <t>バアイ</t>
    </rPh>
    <phoneticPr fontId="26"/>
  </si>
  <si>
    <t>デビットカード
口座が事業専用</t>
    <rPh sb="8" eb="10">
      <t>コウザ</t>
    </rPh>
    <rPh sb="11" eb="15">
      <t>ジギョウセンヨウ</t>
    </rPh>
    <phoneticPr fontId="3"/>
  </si>
  <si>
    <t>デビットカード
口座が家事兼用</t>
    <rPh sb="8" eb="10">
      <t>コウザ</t>
    </rPh>
    <rPh sb="11" eb="13">
      <t>カジ</t>
    </rPh>
    <rPh sb="13" eb="15">
      <t>ケンヨウ</t>
    </rPh>
    <phoneticPr fontId="3"/>
  </si>
  <si>
    <t>現金</t>
    <rPh sb="0" eb="2">
      <t>ゲンキン</t>
    </rPh>
    <phoneticPr fontId="3"/>
  </si>
  <si>
    <t>ポイント利用</t>
    <rPh sb="4" eb="6">
      <t>リヨウ</t>
    </rPh>
    <phoneticPr fontId="3"/>
  </si>
  <si>
    <r>
      <t xml:space="preserve">商品購入
</t>
    </r>
    <r>
      <rPr>
        <sz val="7"/>
        <color theme="1"/>
        <rFont val="AR丸ゴシック体M"/>
        <family val="3"/>
        <charset val="128"/>
      </rPr>
      <t>（売ることを目的として買ったもの）</t>
    </r>
    <rPh sb="0" eb="4">
      <t>ショウヒンコウニュウ</t>
    </rPh>
    <rPh sb="6" eb="7">
      <t>ウ</t>
    </rPh>
    <rPh sb="11" eb="13">
      <t>モクテキ</t>
    </rPh>
    <rPh sb="16" eb="17">
      <t>カ</t>
    </rPh>
    <phoneticPr fontId="3"/>
  </si>
  <si>
    <r>
      <t xml:space="preserve">仕入
</t>
    </r>
    <r>
      <rPr>
        <sz val="7"/>
        <color theme="1"/>
        <rFont val="AR丸ゴシック体M"/>
        <family val="3"/>
        <charset val="128"/>
      </rPr>
      <t>（売ることを目的として買ったもの）</t>
    </r>
    <rPh sb="0" eb="2">
      <t>シイレ</t>
    </rPh>
    <phoneticPr fontId="3"/>
  </si>
  <si>
    <t>その他売掛帳</t>
    <rPh sb="2" eb="3">
      <t>タ</t>
    </rPh>
    <rPh sb="3" eb="6">
      <t>ウリカケチョウ</t>
    </rPh>
    <phoneticPr fontId="13"/>
  </si>
  <si>
    <t>その他売上帳</t>
    <rPh sb="2" eb="3">
      <t>タ</t>
    </rPh>
    <rPh sb="3" eb="6">
      <t>ウリアゲチョウ</t>
    </rPh>
    <phoneticPr fontId="13"/>
  </si>
  <si>
    <t>エスクローサービス</t>
    <phoneticPr fontId="3"/>
  </si>
  <si>
    <t>現金で送料支払い</t>
    <rPh sb="0" eb="2">
      <t>ゲンキン</t>
    </rPh>
    <rPh sb="3" eb="5">
      <t>ソウリョウ</t>
    </rPh>
    <rPh sb="5" eb="7">
      <t>シハラ</t>
    </rPh>
    <phoneticPr fontId="3"/>
  </si>
  <si>
    <t>や</t>
    <phoneticPr fontId="3"/>
  </si>
  <si>
    <t>し</t>
    <phoneticPr fontId="3"/>
  </si>
  <si>
    <t>お</t>
    <phoneticPr fontId="3"/>
  </si>
  <si>
    <t>オークション商品発送</t>
    <rPh sb="6" eb="10">
      <t>ショウヒンハッソウ</t>
    </rPh>
    <phoneticPr fontId="3"/>
  </si>
  <si>
    <t>そ</t>
    <phoneticPr fontId="3"/>
  </si>
  <si>
    <t>送料支払い（商品発送）</t>
    <rPh sb="0" eb="2">
      <t>ソウリョウ</t>
    </rPh>
    <rPh sb="2" eb="4">
      <t>シハラ</t>
    </rPh>
    <rPh sb="6" eb="10">
      <t>ショウヒンハッソウ</t>
    </rPh>
    <phoneticPr fontId="3"/>
  </si>
  <si>
    <t>修理</t>
    <rPh sb="0" eb="2">
      <t>シュウリ</t>
    </rPh>
    <phoneticPr fontId="3"/>
  </si>
  <si>
    <t>び</t>
    <phoneticPr fontId="3"/>
  </si>
  <si>
    <t>備品修理</t>
    <rPh sb="0" eb="2">
      <t>ビヒン</t>
    </rPh>
    <rPh sb="2" eb="4">
      <t>シュウリ</t>
    </rPh>
    <phoneticPr fontId="3"/>
  </si>
  <si>
    <t>ヤフオク手数料</t>
    <rPh sb="4" eb="7">
      <t>テスウリョウ</t>
    </rPh>
    <phoneticPr fontId="3"/>
  </si>
  <si>
    <t>ヤフオク手数料支払い</t>
    <rPh sb="4" eb="7">
      <t>テスウリョウ</t>
    </rPh>
    <rPh sb="7" eb="9">
      <t>シハラ</t>
    </rPh>
    <phoneticPr fontId="3"/>
  </si>
  <si>
    <t>て</t>
    <phoneticPr fontId="3"/>
  </si>
  <si>
    <t>銀行振り込み</t>
    <rPh sb="0" eb="3">
      <t>ギンコウフ</t>
    </rPh>
    <rPh sb="4" eb="5">
      <t>コ</t>
    </rPh>
    <phoneticPr fontId="3"/>
  </si>
  <si>
    <t>Amazonマーケットプレイス</t>
    <phoneticPr fontId="3"/>
  </si>
  <si>
    <t>あ</t>
    <phoneticPr fontId="3"/>
  </si>
  <si>
    <t>Amazonマーケットプレイス商品注文受け付け</t>
    <rPh sb="15" eb="17">
      <t>ショウヒン</t>
    </rPh>
    <rPh sb="17" eb="19">
      <t>チュウモン</t>
    </rPh>
    <rPh sb="19" eb="20">
      <t>ウ</t>
    </rPh>
    <rPh sb="21" eb="22">
      <t>ツ</t>
    </rPh>
    <phoneticPr fontId="3"/>
  </si>
  <si>
    <t>ま</t>
    <phoneticPr fontId="3"/>
  </si>
  <si>
    <t>-</t>
    <phoneticPr fontId="3"/>
  </si>
  <si>
    <t>Amazonマーケットプレイス商品発送</t>
    <rPh sb="15" eb="17">
      <t>ショウヒン</t>
    </rPh>
    <rPh sb="17" eb="19">
      <t>ハッソウ</t>
    </rPh>
    <phoneticPr fontId="3"/>
  </si>
  <si>
    <t>Amazonマーケットプレイス売上受け取り</t>
    <rPh sb="15" eb="17">
      <t>ウリアゲ</t>
    </rPh>
    <rPh sb="17" eb="18">
      <t>ウ</t>
    </rPh>
    <rPh sb="19" eb="20">
      <t>ト</t>
    </rPh>
    <phoneticPr fontId="3"/>
  </si>
  <si>
    <t>銀行振込</t>
    <rPh sb="0" eb="4">
      <t>ギンコウフリコミ</t>
    </rPh>
    <phoneticPr fontId="3"/>
  </si>
  <si>
    <t>クレジットカード引き落とし</t>
    <rPh sb="8" eb="9">
      <t>ヒ</t>
    </rPh>
    <rPh sb="10" eb="11">
      <t>オ</t>
    </rPh>
    <phoneticPr fontId="3"/>
  </si>
  <si>
    <t>ひ</t>
    <phoneticPr fontId="3"/>
  </si>
  <si>
    <t>引き落とし</t>
    <rPh sb="0" eb="1">
      <t>ヒ</t>
    </rPh>
    <rPh sb="2" eb="3">
      <t>オ</t>
    </rPh>
    <phoneticPr fontId="3"/>
  </si>
  <si>
    <t>発送</t>
    <rPh sb="0" eb="2">
      <t>ハッソウ</t>
    </rPh>
    <phoneticPr fontId="3"/>
  </si>
  <si>
    <t>口座引落</t>
    <rPh sb="0" eb="2">
      <t>コウザ</t>
    </rPh>
    <rPh sb="2" eb="4">
      <t>ヒキオトシ</t>
    </rPh>
    <phoneticPr fontId="3"/>
  </si>
  <si>
    <t>金額</t>
    <rPh sb="0" eb="2">
      <t>キンガク</t>
    </rPh>
    <phoneticPr fontId="13"/>
  </si>
  <si>
    <t>現金</t>
    <rPh sb="0" eb="2">
      <t>ゲンキン</t>
    </rPh>
    <phoneticPr fontId="13"/>
  </si>
  <si>
    <t>振込・引落・カード</t>
    <rPh sb="0" eb="2">
      <t>フリコミ</t>
    </rPh>
    <rPh sb="3" eb="5">
      <t>ヒキオトシ</t>
    </rPh>
    <phoneticPr fontId="13"/>
  </si>
  <si>
    <t>借方</t>
  </si>
  <si>
    <t>貸方</t>
  </si>
  <si>
    <t>貸借対照表</t>
    <rPh sb="0" eb="5">
      <t>タイシャクタイショウヒョウ</t>
    </rPh>
    <phoneticPr fontId="26"/>
  </si>
  <si>
    <t>損益計算書</t>
    <rPh sb="0" eb="5">
      <t>ソンエキケイサンショ</t>
    </rPh>
    <phoneticPr fontId="26"/>
  </si>
  <si>
    <t>借方</t>
    <phoneticPr fontId="26"/>
  </si>
  <si>
    <t>【利益】</t>
  </si>
  <si>
    <t>【資産】
現金、預金、受取手形、売掛金、
固定資産など</t>
    <phoneticPr fontId="26"/>
  </si>
  <si>
    <t>【負債】
買掛金、支払手形、未払金など</t>
    <phoneticPr fontId="26"/>
  </si>
  <si>
    <t>【資本】
資本金、元入金など</t>
    <phoneticPr fontId="26"/>
  </si>
  <si>
    <t>【費用】
租税公課、水道光熱費、通信費、
地代家賃、新聞図書費など</t>
    <phoneticPr fontId="26"/>
  </si>
  <si>
    <t>【収益】
売上高、雑収入など</t>
    <rPh sb="1" eb="3">
      <t>シュウエキ</t>
    </rPh>
    <phoneticPr fontId="26"/>
  </si>
  <si>
    <t>CC銀行</t>
    <phoneticPr fontId="13"/>
  </si>
  <si>
    <t>BB銀行</t>
    <phoneticPr fontId="13"/>
  </si>
  <si>
    <t>Evernote年間利用料</t>
    <phoneticPr fontId="2"/>
  </si>
  <si>
    <t>引落し額</t>
    <rPh sb="0" eb="1">
      <t>ヒ</t>
    </rPh>
    <rPh sb="1" eb="2">
      <t>オ</t>
    </rPh>
    <rPh sb="3" eb="4">
      <t>ガク</t>
    </rPh>
    <phoneticPr fontId="2"/>
  </si>
  <si>
    <t>引落し
予定額</t>
    <rPh sb="0" eb="1">
      <t>ヒ</t>
    </rPh>
    <rPh sb="1" eb="2">
      <t>オ</t>
    </rPh>
    <rPh sb="4" eb="7">
      <t>ヨテイガク</t>
    </rPh>
    <phoneticPr fontId="2"/>
  </si>
  <si>
    <t>現金残高</t>
    <rPh sb="0" eb="2">
      <t>ゲンキン</t>
    </rPh>
    <rPh sb="2" eb="4">
      <t>ザンダカ</t>
    </rPh>
    <phoneticPr fontId="2"/>
  </si>
  <si>
    <t>前期から繰越</t>
    <rPh sb="0" eb="2">
      <t>ゼンキ</t>
    </rPh>
    <rPh sb="4" eb="6">
      <t>クリコシ</t>
    </rPh>
    <phoneticPr fontId="2"/>
  </si>
  <si>
    <t>今年の合計</t>
    <rPh sb="0" eb="2">
      <t>コトシ</t>
    </rPh>
    <rPh sb="3" eb="5">
      <t>ゴウケイ</t>
    </rPh>
    <phoneticPr fontId="2"/>
  </si>
  <si>
    <t>す</t>
    <phoneticPr fontId="3"/>
  </si>
  <si>
    <t>現金（コンビニ・ATM）</t>
    <rPh sb="0" eb="2">
      <t>ゲンキン</t>
    </rPh>
    <phoneticPr fontId="3"/>
  </si>
  <si>
    <t>-</t>
    <phoneticPr fontId="3"/>
  </si>
  <si>
    <t>口座引落</t>
    <rPh sb="0" eb="4">
      <t>コウザヒキオトシ</t>
    </rPh>
    <phoneticPr fontId="3"/>
  </si>
  <si>
    <t>クレジットカード</t>
    <phoneticPr fontId="3"/>
  </si>
  <si>
    <t>水道料金（支払い時）
※事業使用分だけ記帳</t>
    <rPh sb="0" eb="4">
      <t>スイドウリョウキン</t>
    </rPh>
    <rPh sb="5" eb="7">
      <t>シハラ</t>
    </rPh>
    <rPh sb="8" eb="9">
      <t>ジ</t>
    </rPh>
    <rPh sb="12" eb="14">
      <t>ジギョウ</t>
    </rPh>
    <rPh sb="14" eb="16">
      <t>シヨウ</t>
    </rPh>
    <rPh sb="16" eb="17">
      <t>ブン</t>
    </rPh>
    <rPh sb="19" eb="21">
      <t>キチョウ</t>
    </rPh>
    <phoneticPr fontId="3"/>
  </si>
  <si>
    <t>水道料金（使用料お知らせ受取）</t>
    <rPh sb="0" eb="4">
      <t>スイドウリョウキン</t>
    </rPh>
    <rPh sb="5" eb="8">
      <t>シヨウリョウ</t>
    </rPh>
    <rPh sb="9" eb="10">
      <t>シ</t>
    </rPh>
    <rPh sb="12" eb="14">
      <t>ウケトリ</t>
    </rPh>
    <phoneticPr fontId="3"/>
  </si>
  <si>
    <t>電気料金（支払い時）
※事業使用分だけ記帳</t>
    <rPh sb="0" eb="2">
      <t>デンキ</t>
    </rPh>
    <rPh sb="2" eb="4">
      <t>リョウキン</t>
    </rPh>
    <rPh sb="5" eb="7">
      <t>シハラ</t>
    </rPh>
    <rPh sb="8" eb="9">
      <t>ジ</t>
    </rPh>
    <rPh sb="12" eb="14">
      <t>ジギョウ</t>
    </rPh>
    <rPh sb="14" eb="16">
      <t>シヨウ</t>
    </rPh>
    <rPh sb="16" eb="17">
      <t>ブン</t>
    </rPh>
    <rPh sb="19" eb="21">
      <t>キチョウ</t>
    </rPh>
    <phoneticPr fontId="3"/>
  </si>
  <si>
    <t>月分電気料金　（支払い）</t>
    <rPh sb="0" eb="2">
      <t>ガツブン</t>
    </rPh>
    <rPh sb="2" eb="4">
      <t>デンキ</t>
    </rPh>
    <rPh sb="4" eb="6">
      <t>リョウキン</t>
    </rPh>
    <rPh sb="8" eb="10">
      <t>シハラ</t>
    </rPh>
    <phoneticPr fontId="3"/>
  </si>
  <si>
    <t>と</t>
    <phoneticPr fontId="3"/>
  </si>
  <si>
    <t>い</t>
    <phoneticPr fontId="3"/>
  </si>
  <si>
    <t>さ</t>
    <phoneticPr fontId="3"/>
  </si>
  <si>
    <t>レンタルサーバー利用料</t>
    <rPh sb="8" eb="11">
      <t>リヨウリョウ</t>
    </rPh>
    <phoneticPr fontId="3"/>
  </si>
  <si>
    <t>レンタルサーバー利用料支払い</t>
    <rPh sb="8" eb="11">
      <t>リヨウリョウ</t>
    </rPh>
    <rPh sb="11" eb="13">
      <t>シハラ</t>
    </rPh>
    <phoneticPr fontId="3"/>
  </si>
  <si>
    <t>れ</t>
    <phoneticPr fontId="3"/>
  </si>
  <si>
    <t>PayPalを通じて受け取り</t>
    <rPh sb="7" eb="8">
      <t>ツウ</t>
    </rPh>
    <rPh sb="10" eb="11">
      <t>ウ</t>
    </rPh>
    <rPh sb="12" eb="13">
      <t>ト</t>
    </rPh>
    <phoneticPr fontId="26"/>
  </si>
  <si>
    <t>PayPalを通じて支払い
（支払金額　＜　PayPal残高）</t>
    <rPh sb="7" eb="8">
      <t>ツウ</t>
    </rPh>
    <rPh sb="10" eb="12">
      <t>シハラ</t>
    </rPh>
    <rPh sb="15" eb="17">
      <t>シハライ</t>
    </rPh>
    <rPh sb="17" eb="19">
      <t>キンガク</t>
    </rPh>
    <rPh sb="28" eb="30">
      <t>ザンダカ</t>
    </rPh>
    <phoneticPr fontId="26"/>
  </si>
  <si>
    <t>Apple StoreのAppleローン説明ページをネットで閲覧</t>
    <rPh sb="20" eb="22">
      <t>セツメイ</t>
    </rPh>
    <rPh sb="30" eb="32">
      <t>エツラン</t>
    </rPh>
    <phoneticPr fontId="26"/>
  </si>
  <si>
    <t>おさいぽで支払い</t>
    <rPh sb="5" eb="7">
      <t>シハラ</t>
    </rPh>
    <phoneticPr fontId="26"/>
  </si>
  <si>
    <t>WebMoney（ウェブマネー）で支払い</t>
    <rPh sb="17" eb="19">
      <t>シハラ</t>
    </rPh>
    <phoneticPr fontId="26"/>
  </si>
  <si>
    <t>-</t>
    <phoneticPr fontId="26"/>
  </si>
  <si>
    <t>ローンを利用して支払い</t>
    <rPh sb="4" eb="6">
      <t>リヨウ</t>
    </rPh>
    <rPh sb="8" eb="10">
      <t>シハラ</t>
    </rPh>
    <phoneticPr fontId="26"/>
  </si>
  <si>
    <t>┠　携帯電話利用料を銀行口座から引き落としている場合</t>
    <phoneticPr fontId="26"/>
  </si>
  <si>
    <t>┠　クレジットカードを利用している場合</t>
    <rPh sb="11" eb="13">
      <t>リヨウ</t>
    </rPh>
    <rPh sb="17" eb="19">
      <t>バアイ</t>
    </rPh>
    <phoneticPr fontId="26"/>
  </si>
  <si>
    <t>┠　Pay-easyを利用する場合</t>
    <rPh sb="11" eb="13">
      <t>リヨウ</t>
    </rPh>
    <rPh sb="15" eb="17">
      <t>バアイ</t>
    </rPh>
    <phoneticPr fontId="26"/>
  </si>
  <si>
    <t>┠　インターネットバンキングを利用して支払う場合</t>
    <rPh sb="15" eb="17">
      <t>リヨウ</t>
    </rPh>
    <rPh sb="19" eb="21">
      <t>シハラ</t>
    </rPh>
    <rPh sb="22" eb="24">
      <t>バアイ</t>
    </rPh>
    <phoneticPr fontId="26"/>
  </si>
  <si>
    <t>　┠　現金で支払う場合</t>
    <rPh sb="3" eb="5">
      <t>ゲンキン</t>
    </rPh>
    <rPh sb="6" eb="8">
      <t>シハラ</t>
    </rPh>
    <rPh sb="9" eb="11">
      <t>バアイ</t>
    </rPh>
    <phoneticPr fontId="26"/>
  </si>
  <si>
    <t>┠　クレジットカードを利用して支払い</t>
    <rPh sb="11" eb="13">
      <t>リヨウ</t>
    </rPh>
    <rPh sb="15" eb="17">
      <t>シハラ</t>
    </rPh>
    <phoneticPr fontId="26"/>
  </si>
  <si>
    <t>┠　ネットバンキングを利用して支払い</t>
    <rPh sb="11" eb="13">
      <t>リヨウ</t>
    </rPh>
    <rPh sb="15" eb="17">
      <t>シハラ</t>
    </rPh>
    <phoneticPr fontId="26"/>
  </si>
  <si>
    <t>┠　ATMを利用して支払い</t>
    <rPh sb="6" eb="8">
      <t>リヨウ</t>
    </rPh>
    <rPh sb="10" eb="12">
      <t>シハラ</t>
    </rPh>
    <phoneticPr fontId="26"/>
  </si>
  <si>
    <t>┠　コンビニエンスストアで現金で支払い</t>
    <rPh sb="13" eb="15">
      <t>ゲンキン</t>
    </rPh>
    <rPh sb="16" eb="18">
      <t>シハラ</t>
    </rPh>
    <phoneticPr fontId="26"/>
  </si>
  <si>
    <t>┠　WebMoney（ウェブマネー）で支払い</t>
    <rPh sb="19" eb="21">
      <t>シハラ</t>
    </rPh>
    <phoneticPr fontId="26"/>
  </si>
  <si>
    <t>┠　PayPalを利用して支払い</t>
    <rPh sb="9" eb="11">
      <t>リヨウ</t>
    </rPh>
    <rPh sb="13" eb="15">
      <t>シハラ</t>
    </rPh>
    <phoneticPr fontId="26"/>
  </si>
  <si>
    <t>　┠　携帯電話利用料を銀行口座から引き落としている場合</t>
    <phoneticPr fontId="26"/>
  </si>
  <si>
    <t>　┠　クレジットカードを利用している場合</t>
    <rPh sb="12" eb="14">
      <t>リヨウ</t>
    </rPh>
    <rPh sb="18" eb="20">
      <t>バアイ</t>
    </rPh>
    <phoneticPr fontId="26"/>
  </si>
  <si>
    <t>　┗　Pay-easyを利用する場合</t>
    <rPh sb="12" eb="14">
      <t>リヨウ</t>
    </rPh>
    <rPh sb="16" eb="18">
      <t>バアイ</t>
    </rPh>
    <phoneticPr fontId="26"/>
  </si>
  <si>
    <t>┗　キャリア決済（auかんたん決済・ドコモケータイ払い）</t>
    <rPh sb="6" eb="8">
      <t>ケッサイ</t>
    </rPh>
    <rPh sb="15" eb="17">
      <t>ケッサイ</t>
    </rPh>
    <rPh sb="25" eb="26">
      <t>ハラ</t>
    </rPh>
    <phoneticPr fontId="26"/>
  </si>
  <si>
    <t>　┗　キャッシュカードを利用して支払う場合</t>
    <rPh sb="12" eb="14">
      <t>リヨウ</t>
    </rPh>
    <rPh sb="16" eb="18">
      <t>シハラ</t>
    </rPh>
    <rPh sb="19" eb="21">
      <t>バアイ</t>
    </rPh>
    <phoneticPr fontId="26"/>
  </si>
  <si>
    <t>┗　金融機関・コンビニのATMを利用して支払う場合</t>
    <rPh sb="2" eb="6">
      <t>キンユウキカン</t>
    </rPh>
    <rPh sb="16" eb="18">
      <t>リヨウ</t>
    </rPh>
    <rPh sb="20" eb="22">
      <t>シハラ</t>
    </rPh>
    <rPh sb="23" eb="25">
      <t>バアイ</t>
    </rPh>
    <phoneticPr fontId="26"/>
  </si>
  <si>
    <t>┗　携帯電話ショップ・コンビニで支払う場合</t>
    <rPh sb="2" eb="6">
      <t>ケイタイデンワ</t>
    </rPh>
    <rPh sb="16" eb="18">
      <t>シハラ</t>
    </rPh>
    <rPh sb="19" eb="21">
      <t>バアイ</t>
    </rPh>
    <phoneticPr fontId="26"/>
  </si>
  <si>
    <t>銀行口座で受け取り</t>
    <rPh sb="0" eb="4">
      <t>ギンコウコウザ</t>
    </rPh>
    <rPh sb="5" eb="6">
      <t>ウ</t>
    </rPh>
    <rPh sb="7" eb="8">
      <t>ト</t>
    </rPh>
    <phoneticPr fontId="26"/>
  </si>
  <si>
    <t>ど</t>
    <phoneticPr fontId="3"/>
  </si>
  <si>
    <t>ドメイン利用料</t>
    <rPh sb="4" eb="7">
      <t>リヨウリョウ</t>
    </rPh>
    <phoneticPr fontId="3"/>
  </si>
  <si>
    <t>ドメイン利用料（月分～月分）</t>
    <rPh sb="4" eb="7">
      <t>リヨウリョウ</t>
    </rPh>
    <rPh sb="8" eb="10">
      <t>ガツブン</t>
    </rPh>
    <rPh sb="11" eb="13">
      <t>ガツブン</t>
    </rPh>
    <phoneticPr fontId="3"/>
  </si>
  <si>
    <t>書籍『書籍名』購入</t>
    <rPh sb="3" eb="6">
      <t>ショセキメイ</t>
    </rPh>
    <rPh sb="7" eb="9">
      <t>コウニュウ</t>
    </rPh>
    <phoneticPr fontId="3"/>
  </si>
  <si>
    <t>商品仕入れ（商品名）</t>
    <rPh sb="0" eb="2">
      <t>ショウヒン</t>
    </rPh>
    <rPh sb="2" eb="4">
      <t>シイ</t>
    </rPh>
    <rPh sb="6" eb="9">
      <t>ショウヒンメイ</t>
    </rPh>
    <phoneticPr fontId="3"/>
  </si>
  <si>
    <t>クレジットカード</t>
    <phoneticPr fontId="3"/>
  </si>
  <si>
    <t>オークション出品手数料</t>
    <rPh sb="6" eb="8">
      <t>シュッピン</t>
    </rPh>
    <rPh sb="8" eb="11">
      <t>テスウリョウ</t>
    </rPh>
    <phoneticPr fontId="3"/>
  </si>
  <si>
    <t>お</t>
    <phoneticPr fontId="3"/>
  </si>
  <si>
    <t>オークションプレミアム会員費</t>
    <rPh sb="11" eb="14">
      <t>カイインヒ</t>
    </rPh>
    <phoneticPr fontId="3"/>
  </si>
  <si>
    <t>ヤフオクプレミアム会員費</t>
    <rPh sb="9" eb="12">
      <t>カイインヒ</t>
    </rPh>
    <phoneticPr fontId="3"/>
  </si>
  <si>
    <t>Yahoo!プレミアム
 for SoftBank</t>
    <phoneticPr fontId="3"/>
  </si>
  <si>
    <t>や</t>
    <phoneticPr fontId="3"/>
  </si>
  <si>
    <t>楽天アフィリエイト　報酬確定</t>
    <rPh sb="0" eb="2">
      <t>ラクテン</t>
    </rPh>
    <rPh sb="10" eb="14">
      <t>ホウシュウカクテイ</t>
    </rPh>
    <phoneticPr fontId="3"/>
  </si>
  <si>
    <t>銀行振込</t>
    <rPh sb="0" eb="4">
      <t>ギンコウフリコミ</t>
    </rPh>
    <phoneticPr fontId="3"/>
  </si>
  <si>
    <t>コンビニ</t>
    <phoneticPr fontId="3"/>
  </si>
  <si>
    <t>おさいぽ</t>
    <phoneticPr fontId="3"/>
  </si>
  <si>
    <t>書籍『本の名前』購入</t>
    <rPh sb="3" eb="4">
      <t>ホン</t>
    </rPh>
    <rPh sb="5" eb="7">
      <t>ナマエ</t>
    </rPh>
    <rPh sb="8" eb="10">
      <t>コウニュウ</t>
    </rPh>
    <phoneticPr fontId="3"/>
  </si>
  <si>
    <t>が</t>
    <phoneticPr fontId="3"/>
  </si>
  <si>
    <t>データ入力　クラウドワークス外注費支払い</t>
    <rPh sb="3" eb="5">
      <t>ニュウリョク</t>
    </rPh>
    <rPh sb="14" eb="17">
      <t>ガイチュウヒ</t>
    </rPh>
    <rPh sb="17" eb="19">
      <t>シハラ</t>
    </rPh>
    <phoneticPr fontId="3"/>
  </si>
  <si>
    <t>く</t>
    <phoneticPr fontId="3"/>
  </si>
  <si>
    <t>クラウドワークス</t>
    <phoneticPr fontId="3"/>
  </si>
  <si>
    <t>外注（発注時）</t>
    <rPh sb="0" eb="2">
      <t>ガイチュウ</t>
    </rPh>
    <rPh sb="3" eb="6">
      <t>ハッチュウジ</t>
    </rPh>
    <phoneticPr fontId="3"/>
  </si>
  <si>
    <t>データ入力　クラウドワークス外注発注</t>
    <rPh sb="3" eb="5">
      <t>ニュウリョク</t>
    </rPh>
    <rPh sb="14" eb="16">
      <t>ガイチュウ</t>
    </rPh>
    <rPh sb="16" eb="18">
      <t>ハッチュウ</t>
    </rPh>
    <phoneticPr fontId="3"/>
  </si>
  <si>
    <t>-</t>
    <phoneticPr fontId="3"/>
  </si>
  <si>
    <t>買掛金</t>
    <rPh sb="0" eb="3">
      <t>カイカケキン</t>
    </rPh>
    <phoneticPr fontId="3"/>
  </si>
  <si>
    <t>買掛帳</t>
    <rPh sb="0" eb="2">
      <t>カイカケ</t>
    </rPh>
    <rPh sb="2" eb="3">
      <t>チョウ</t>
    </rPh>
    <phoneticPr fontId="3"/>
  </si>
  <si>
    <t>仕入
（注文・発注）</t>
    <rPh sb="0" eb="2">
      <t>シイレ</t>
    </rPh>
    <rPh sb="4" eb="6">
      <t>チュウモン</t>
    </rPh>
    <rPh sb="7" eb="9">
      <t>ハッチュウ</t>
    </rPh>
    <phoneticPr fontId="2"/>
  </si>
  <si>
    <t>データ入力　クラウドワークス外注費発注</t>
    <rPh sb="3" eb="5">
      <t>ニュウリョク</t>
    </rPh>
    <rPh sb="14" eb="17">
      <t>ガイチュウヒ</t>
    </rPh>
    <rPh sb="17" eb="19">
      <t>ハッチュウ</t>
    </rPh>
    <phoneticPr fontId="3"/>
  </si>
  <si>
    <t>き</t>
    <phoneticPr fontId="3"/>
  </si>
  <si>
    <t>期首</t>
    <rPh sb="0" eb="2">
      <t>キシュ</t>
    </rPh>
    <phoneticPr fontId="3"/>
  </si>
  <si>
    <t>期首売掛金（前期末に未回収の売掛金）</t>
    <rPh sb="0" eb="2">
      <t>キシュ</t>
    </rPh>
    <rPh sb="2" eb="5">
      <t>ウリカケキン</t>
    </rPh>
    <rPh sb="6" eb="9">
      <t>ゼンキマツ</t>
    </rPh>
    <rPh sb="10" eb="13">
      <t>ミカイシュウ</t>
    </rPh>
    <rPh sb="14" eb="17">
      <t>ウリカケキン</t>
    </rPh>
    <phoneticPr fontId="3"/>
  </si>
  <si>
    <t>期首買掛金（前期末に未払いの買掛金）</t>
    <rPh sb="0" eb="2">
      <t>キシュ</t>
    </rPh>
    <rPh sb="2" eb="5">
      <t>カイカケキン</t>
    </rPh>
    <rPh sb="6" eb="9">
      <t>ゼンキマツ</t>
    </rPh>
    <rPh sb="10" eb="12">
      <t>ミバラ</t>
    </rPh>
    <rPh sb="14" eb="17">
      <t>カイカケキン</t>
    </rPh>
    <phoneticPr fontId="3"/>
  </si>
  <si>
    <t>う</t>
    <phoneticPr fontId="3"/>
  </si>
  <si>
    <t>売掛金</t>
    <rPh sb="0" eb="3">
      <t>ウリカケキン</t>
    </rPh>
    <phoneticPr fontId="3"/>
  </si>
  <si>
    <t>く</t>
    <phoneticPr fontId="3"/>
  </si>
  <si>
    <t>繰越売掛金</t>
    <rPh sb="0" eb="2">
      <t>クリコシ</t>
    </rPh>
    <rPh sb="2" eb="5">
      <t>ウリカケキン</t>
    </rPh>
    <phoneticPr fontId="3"/>
  </si>
  <si>
    <t>繰越買掛金</t>
    <rPh sb="0" eb="2">
      <t>クリコシ</t>
    </rPh>
    <rPh sb="2" eb="5">
      <t>カイカケキン</t>
    </rPh>
    <phoneticPr fontId="3"/>
  </si>
  <si>
    <t>繰越商品</t>
    <rPh sb="0" eb="4">
      <t>クリコシショウヒン</t>
    </rPh>
    <phoneticPr fontId="3"/>
  </si>
  <si>
    <t>外注費支払い</t>
    <rPh sb="0" eb="2">
      <t>ガイチュウ</t>
    </rPh>
    <rPh sb="2" eb="3">
      <t>ヒ</t>
    </rPh>
    <rPh sb="3" eb="5">
      <t>シハラ</t>
    </rPh>
    <phoneticPr fontId="3"/>
  </si>
  <si>
    <t>繰越買掛金（前期末に未払いの買掛金）</t>
    <rPh sb="0" eb="2">
      <t>クリコシ</t>
    </rPh>
    <rPh sb="2" eb="5">
      <t>カイカケキン</t>
    </rPh>
    <rPh sb="6" eb="9">
      <t>ゼンキマツ</t>
    </rPh>
    <rPh sb="10" eb="12">
      <t>ミバラ</t>
    </rPh>
    <rPh sb="14" eb="17">
      <t>カイカケキン</t>
    </rPh>
    <phoneticPr fontId="3"/>
  </si>
  <si>
    <t>繰越売掛金（前期末に未回収の売掛金）</t>
    <rPh sb="0" eb="2">
      <t>クリコシ</t>
    </rPh>
    <rPh sb="2" eb="5">
      <t>ウリカケキン</t>
    </rPh>
    <rPh sb="6" eb="9">
      <t>ゼンキマツ</t>
    </rPh>
    <rPh sb="10" eb="13">
      <t>ミカイシュウ</t>
    </rPh>
    <rPh sb="14" eb="17">
      <t>ウリカケキン</t>
    </rPh>
    <phoneticPr fontId="3"/>
  </si>
  <si>
    <t>繰越商品棚卸高</t>
    <rPh sb="0" eb="4">
      <t>クリコシショウヒン</t>
    </rPh>
    <rPh sb="4" eb="7">
      <t>タナオロシダカ</t>
    </rPh>
    <phoneticPr fontId="3"/>
  </si>
  <si>
    <t>その他売掛帳</t>
    <rPh sb="2" eb="3">
      <t>タ</t>
    </rPh>
    <rPh sb="3" eb="5">
      <t>ウリカケ</t>
    </rPh>
    <rPh sb="5" eb="6">
      <t>チョウ</t>
    </rPh>
    <phoneticPr fontId="13"/>
  </si>
  <si>
    <t>BB銀行</t>
    <phoneticPr fontId="13"/>
  </si>
  <si>
    <t>買掛帳</t>
    <rPh sb="0" eb="2">
      <t>カイカケ</t>
    </rPh>
    <rPh sb="2" eb="3">
      <t>チョウ</t>
    </rPh>
    <phoneticPr fontId="13"/>
  </si>
  <si>
    <t>グーグル売掛帳</t>
    <rPh sb="4" eb="7">
      <t>ウリカケチョウ</t>
    </rPh>
    <phoneticPr fontId="13"/>
  </si>
  <si>
    <t>グーグル売上帳</t>
    <rPh sb="4" eb="7">
      <t>ウリアゲチョウ</t>
    </rPh>
    <phoneticPr fontId="13"/>
  </si>
  <si>
    <t>CC銀行</t>
    <phoneticPr fontId="13"/>
  </si>
  <si>
    <t>記入帳簿2</t>
    <rPh sb="0" eb="2">
      <t>キニュウチョウボ2</t>
    </rPh>
    <phoneticPr fontId="3"/>
  </si>
  <si>
    <t>記入帳簿3</t>
    <rPh sb="0" eb="5">
      <t>キニュウチョウボ3</t>
    </rPh>
    <phoneticPr fontId="3"/>
  </si>
  <si>
    <t>記入帳簿4</t>
    <rPh sb="0" eb="5">
      <t>キニュウチョウボ4</t>
    </rPh>
    <phoneticPr fontId="3"/>
  </si>
  <si>
    <t>記入帳簿5</t>
    <rPh sb="0" eb="5">
      <t>キニュウチョウボ5</t>
    </rPh>
    <phoneticPr fontId="3"/>
  </si>
  <si>
    <t>記入帳簿6</t>
    <rPh sb="0" eb="5">
      <t>キニュウチョウボ6</t>
    </rPh>
    <phoneticPr fontId="3"/>
  </si>
  <si>
    <t>手数料（ヤフオク出品）</t>
    <rPh sb="0" eb="3">
      <t>テスウリョウ</t>
    </rPh>
    <rPh sb="8" eb="10">
      <t>シュッピン</t>
    </rPh>
    <phoneticPr fontId="3"/>
  </si>
  <si>
    <t>ヤフオク出品手数料支払い</t>
    <rPh sb="4" eb="6">
      <t>シュッピン</t>
    </rPh>
    <rPh sb="6" eb="9">
      <t>テスウリョウ</t>
    </rPh>
    <rPh sb="9" eb="11">
      <t>シハラ</t>
    </rPh>
    <phoneticPr fontId="3"/>
  </si>
  <si>
    <t>おさいぽの
項を参照</t>
    <rPh sb="6" eb="7">
      <t>コウ</t>
    </rPh>
    <rPh sb="8" eb="10">
      <t>サンショウ</t>
    </rPh>
    <phoneticPr fontId="13"/>
  </si>
  <si>
    <t>事務用品購入</t>
    <rPh sb="0" eb="4">
      <t>ジムヨウヒン</t>
    </rPh>
    <rPh sb="4" eb="6">
      <t>コウニュウ</t>
    </rPh>
    <phoneticPr fontId="3"/>
  </si>
  <si>
    <t>事務用品費</t>
    <rPh sb="0" eb="2">
      <t>ジム</t>
    </rPh>
    <rPh sb="2" eb="4">
      <t>ヨウヒン</t>
    </rPh>
    <rPh sb="4" eb="5">
      <t>ヒ</t>
    </rPh>
    <phoneticPr fontId="13"/>
  </si>
  <si>
    <t>消耗品（事務用品）購入</t>
    <rPh sb="0" eb="3">
      <t>ショウモウヒン</t>
    </rPh>
    <rPh sb="4" eb="8">
      <t>ジムヨウヒン</t>
    </rPh>
    <rPh sb="9" eb="11">
      <t>コウニュウ</t>
    </rPh>
    <phoneticPr fontId="3"/>
  </si>
  <si>
    <t>あ</t>
    <phoneticPr fontId="3"/>
  </si>
  <si>
    <t>青色申告会</t>
    <rPh sb="0" eb="5">
      <t>アオイロシンコクカイ</t>
    </rPh>
    <phoneticPr fontId="3"/>
  </si>
  <si>
    <t>現金</t>
    <rPh sb="0" eb="2">
      <t>ゲンキン</t>
    </rPh>
    <phoneticPr fontId="3"/>
  </si>
  <si>
    <t>会費</t>
    <rPh sb="0" eb="2">
      <t>カイヒ</t>
    </rPh>
    <phoneticPr fontId="3"/>
  </si>
  <si>
    <t>ね</t>
    <phoneticPr fontId="3"/>
  </si>
  <si>
    <t>年会費</t>
    <rPh sb="0" eb="3">
      <t>ネンカイヒ</t>
    </rPh>
    <phoneticPr fontId="3"/>
  </si>
  <si>
    <t>に</t>
    <phoneticPr fontId="3"/>
  </si>
  <si>
    <t>入会金</t>
    <rPh sb="0" eb="3">
      <t>ニュウカイキン</t>
    </rPh>
    <phoneticPr fontId="3"/>
  </si>
  <si>
    <t>青色申告会　入会金支払い</t>
    <rPh sb="0" eb="5">
      <t>アオイロシンコクカイ</t>
    </rPh>
    <rPh sb="6" eb="9">
      <t>ニュウカイキン</t>
    </rPh>
    <rPh sb="9" eb="11">
      <t>シハラ</t>
    </rPh>
    <phoneticPr fontId="3"/>
  </si>
  <si>
    <t>青色申告会　年度分会費支払い</t>
    <rPh sb="0" eb="5">
      <t>アオイロシンコクカイ</t>
    </rPh>
    <rPh sb="6" eb="8">
      <t>ネンド</t>
    </rPh>
    <rPh sb="8" eb="9">
      <t>ブン</t>
    </rPh>
    <rPh sb="9" eb="11">
      <t>カイヒ</t>
    </rPh>
    <rPh sb="11" eb="13">
      <t>シハラ</t>
    </rPh>
    <phoneticPr fontId="3"/>
  </si>
  <si>
    <t>け</t>
    <phoneticPr fontId="3"/>
  </si>
  <si>
    <t>携帯電話購入</t>
    <rPh sb="0" eb="4">
      <t>ケイタイデンワ</t>
    </rPh>
    <rPh sb="4" eb="6">
      <t>コウニュウ</t>
    </rPh>
    <phoneticPr fontId="3"/>
  </si>
  <si>
    <t>業務専用に携帯電話（docomo・機種名）購入</t>
    <rPh sb="0" eb="4">
      <t>ギョウムセンヨウ</t>
    </rPh>
    <rPh sb="5" eb="9">
      <t>ケイタイデンワ</t>
    </rPh>
    <rPh sb="17" eb="20">
      <t>キシュメイ</t>
    </rPh>
    <rPh sb="21" eb="23">
      <t>コウニュウ</t>
    </rPh>
    <phoneticPr fontId="3"/>
  </si>
  <si>
    <t>PayPal</t>
    <phoneticPr fontId="13"/>
  </si>
  <si>
    <t>支払手数料</t>
    <phoneticPr fontId="13"/>
  </si>
  <si>
    <t>-</t>
    <phoneticPr fontId="3"/>
  </si>
  <si>
    <t>支払手数料</t>
    <rPh sb="0" eb="2">
      <t>シハラ</t>
    </rPh>
    <rPh sb="2" eb="5">
      <t>テスウリョウ</t>
    </rPh>
    <phoneticPr fontId="13"/>
  </si>
  <si>
    <t>携帯通話料（支払い時）
※事業使用分だけ記帳</t>
    <rPh sb="0" eb="2">
      <t>ケイタイ</t>
    </rPh>
    <rPh sb="2" eb="5">
      <t>ツウワリョウ</t>
    </rPh>
    <rPh sb="6" eb="8">
      <t>シハラ</t>
    </rPh>
    <rPh sb="9" eb="10">
      <t>ジ</t>
    </rPh>
    <rPh sb="13" eb="15">
      <t>ジギョウ</t>
    </rPh>
    <rPh sb="15" eb="17">
      <t>シヨウ</t>
    </rPh>
    <rPh sb="17" eb="18">
      <t>ブン</t>
    </rPh>
    <rPh sb="20" eb="22">
      <t>キチョウ</t>
    </rPh>
    <phoneticPr fontId="3"/>
  </si>
  <si>
    <t>は</t>
    <phoneticPr fontId="3"/>
  </si>
  <si>
    <t>ハサミ購入</t>
    <rPh sb="3" eb="5">
      <t>コウニュウ</t>
    </rPh>
    <phoneticPr fontId="3"/>
  </si>
  <si>
    <t>のり購入
参照</t>
    <rPh sb="2" eb="4">
      <t>コウニュウ</t>
    </rPh>
    <rPh sb="5" eb="7">
      <t>サンショウ</t>
    </rPh>
    <phoneticPr fontId="13"/>
  </si>
  <si>
    <t>ほ</t>
    <phoneticPr fontId="3"/>
  </si>
  <si>
    <t>ホッチキス購入</t>
    <rPh sb="5" eb="7">
      <t>コウニュウ</t>
    </rPh>
    <phoneticPr fontId="3"/>
  </si>
  <si>
    <t>ヤフオク『商品名』商品発送</t>
    <rPh sb="5" eb="8">
      <t>ショウヒンメイ</t>
    </rPh>
    <rPh sb="9" eb="11">
      <t>ショウヒン</t>
    </rPh>
    <rPh sb="11" eb="13">
      <t>ハッソウ</t>
    </rPh>
    <phoneticPr fontId="3"/>
  </si>
  <si>
    <t>ヤフオク商品『商品名』代金受け取り</t>
    <rPh sb="4" eb="6">
      <t>ショウヒン</t>
    </rPh>
    <rPh sb="7" eb="10">
      <t>ショウヒンメイ</t>
    </rPh>
    <rPh sb="11" eb="13">
      <t>ダイキン</t>
    </rPh>
    <rPh sb="13" eb="14">
      <t>ウ</t>
    </rPh>
    <rPh sb="15" eb="16">
      <t>ト</t>
    </rPh>
    <phoneticPr fontId="3"/>
  </si>
  <si>
    <t>ヤフオク商品『商品名』発送</t>
    <rPh sb="4" eb="6">
      <t>ショウヒン</t>
    </rPh>
    <rPh sb="7" eb="10">
      <t>ショウヒンメイ</t>
    </rPh>
    <rPh sb="11" eb="13">
      <t>ハッソウ</t>
    </rPh>
    <phoneticPr fontId="3"/>
  </si>
  <si>
    <t>ヤフオク商品『商品名』発送</t>
    <rPh sb="4" eb="6">
      <t>ショウヒン</t>
    </rPh>
    <rPh sb="7" eb="9">
      <t>ショウヒン</t>
    </rPh>
    <rPh sb="9" eb="10">
      <t>メイ</t>
    </rPh>
    <rPh sb="11" eb="13">
      <t>ハッソウ</t>
    </rPh>
    <phoneticPr fontId="3"/>
  </si>
  <si>
    <t>商品販売（ヤフオク）</t>
    <rPh sb="0" eb="2">
      <t>ショウヒン</t>
    </rPh>
    <rPh sb="2" eb="4">
      <t>ハンバイ</t>
    </rPh>
    <phoneticPr fontId="3"/>
  </si>
  <si>
    <t>商品発送</t>
    <rPh sb="0" eb="2">
      <t>ショウヒン</t>
    </rPh>
    <rPh sb="2" eb="4">
      <t>ハッソウ</t>
    </rPh>
    <phoneticPr fontId="3"/>
  </si>
  <si>
    <t>ヤフオク売上</t>
    <rPh sb="4" eb="6">
      <t>ウリアゲ</t>
    </rPh>
    <phoneticPr fontId="3"/>
  </si>
  <si>
    <t>落札決定時点では
記入する帳簿なし</t>
    <rPh sb="0" eb="2">
      <t>ラクサツ</t>
    </rPh>
    <rPh sb="2" eb="4">
      <t>ケッテイ</t>
    </rPh>
    <rPh sb="4" eb="5">
      <t>ジ</t>
    </rPh>
    <rPh sb="5" eb="6">
      <t>テン</t>
    </rPh>
    <rPh sb="9" eb="11">
      <t>キニュウ</t>
    </rPh>
    <rPh sb="13" eb="15">
      <t>チョウボ</t>
    </rPh>
    <phoneticPr fontId="3"/>
  </si>
  <si>
    <t>ヤフオク売上
参照</t>
    <rPh sb="4" eb="6">
      <t>ウリアゲ</t>
    </rPh>
    <rPh sb="7" eb="9">
      <t>サンショウ</t>
    </rPh>
    <phoneticPr fontId="13"/>
  </si>
  <si>
    <t>Dropbox利用料</t>
    <rPh sb="7" eb="10">
      <t>リヨウリョウ</t>
    </rPh>
    <phoneticPr fontId="3"/>
  </si>
  <si>
    <t>リース料(Dropbox利用料)支払い</t>
    <rPh sb="12" eb="15">
      <t>リヨウリョウ</t>
    </rPh>
    <rPh sb="16" eb="18">
      <t>シハラ</t>
    </rPh>
    <phoneticPr fontId="3"/>
  </si>
  <si>
    <t>『品名』（OA機器・植物など）リース料支払い</t>
    <rPh sb="1" eb="3">
      <t>ヒンメイ</t>
    </rPh>
    <rPh sb="7" eb="9">
      <t>キキ</t>
    </rPh>
    <rPh sb="10" eb="12">
      <t>ショクブツ</t>
    </rPh>
    <rPh sb="18" eb="19">
      <t>リョウ</t>
    </rPh>
    <rPh sb="19" eb="21">
      <t>シハラ</t>
    </rPh>
    <phoneticPr fontId="3"/>
  </si>
  <si>
    <t>BB銀行</t>
    <phoneticPr fontId="13"/>
  </si>
  <si>
    <t>リース料</t>
    <phoneticPr fontId="13"/>
  </si>
  <si>
    <t>レンタカー利用料</t>
    <rPh sb="5" eb="8">
      <t>リヨウリョウ</t>
    </rPh>
    <phoneticPr fontId="3"/>
  </si>
  <si>
    <t>/ ～ / レンタカー利用料支払い</t>
    <rPh sb="11" eb="13">
      <t>リヨウ</t>
    </rPh>
    <rPh sb="13" eb="14">
      <t>リョウ</t>
    </rPh>
    <rPh sb="14" eb="16">
      <t>シハラ</t>
    </rPh>
    <phoneticPr fontId="3"/>
  </si>
  <si>
    <t>記入帳簿7</t>
  </si>
  <si>
    <t>CC銀行</t>
    <phoneticPr fontId="13"/>
  </si>
  <si>
    <t>月分家賃　（事業使用分　%）</t>
    <rPh sb="0" eb="2">
      <t>ガツブン</t>
    </rPh>
    <rPh sb="2" eb="4">
      <t>ヤチン</t>
    </rPh>
    <phoneticPr fontId="13"/>
  </si>
  <si>
    <t>や</t>
    <phoneticPr fontId="3"/>
  </si>
  <si>
    <t>楽天売掛帳</t>
    <rPh sb="2" eb="5">
      <t>ウリカケチョウ</t>
    </rPh>
    <phoneticPr fontId="13"/>
  </si>
  <si>
    <t>楽天売上帳</t>
    <rPh sb="2" eb="5">
      <t>ウリアゲチョウ</t>
    </rPh>
    <phoneticPr fontId="13"/>
  </si>
  <si>
    <t>アマゾン売掛帳</t>
    <rPh sb="4" eb="7">
      <t>ウリカケチョウ</t>
    </rPh>
    <phoneticPr fontId="13"/>
  </si>
  <si>
    <t>アマゾン売上帳</t>
    <rPh sb="4" eb="7">
      <t>ウリアゲチョウ</t>
    </rPh>
    <phoneticPr fontId="13"/>
  </si>
  <si>
    <t>BB銀行</t>
    <phoneticPr fontId="13"/>
  </si>
  <si>
    <t>よ</t>
    <phoneticPr fontId="13"/>
  </si>
  <si>
    <t>用紙</t>
    <rPh sb="0" eb="2">
      <t>ヨウシ</t>
    </rPh>
    <phoneticPr fontId="13"/>
  </si>
  <si>
    <t>A4コピー用紙500枚購入</t>
    <rPh sb="5" eb="7">
      <t>ヨウシ</t>
    </rPh>
    <rPh sb="10" eb="11">
      <t>マイ</t>
    </rPh>
    <rPh sb="11" eb="13">
      <t>コウニュウ</t>
    </rPh>
    <phoneticPr fontId="13"/>
  </si>
  <si>
    <t>A4コピー用紙501枚購入</t>
    <rPh sb="5" eb="7">
      <t>ヨウシ</t>
    </rPh>
    <rPh sb="10" eb="11">
      <t>マイ</t>
    </rPh>
    <rPh sb="11" eb="13">
      <t>コウニュウ</t>
    </rPh>
    <phoneticPr fontId="13"/>
  </si>
  <si>
    <t>A4コピー用紙502枚購入</t>
    <rPh sb="5" eb="7">
      <t>ヨウシ</t>
    </rPh>
    <rPh sb="10" eb="11">
      <t>マイ</t>
    </rPh>
    <rPh sb="11" eb="13">
      <t>コウニュウ</t>
    </rPh>
    <phoneticPr fontId="13"/>
  </si>
  <si>
    <t>こ</t>
    <phoneticPr fontId="13"/>
  </si>
  <si>
    <t>コピー用紙購入</t>
    <rPh sb="3" eb="5">
      <t>ヨウシ</t>
    </rPh>
    <rPh sb="5" eb="7">
      <t>コウニュウ</t>
    </rPh>
    <phoneticPr fontId="13"/>
  </si>
  <si>
    <t>ば</t>
    <phoneticPr fontId="13"/>
  </si>
  <si>
    <t>バインダー購入</t>
    <rPh sb="5" eb="7">
      <t>コウニュウ</t>
    </rPh>
    <phoneticPr fontId="13"/>
  </si>
  <si>
    <t>ぽ</t>
    <phoneticPr fontId="13"/>
  </si>
  <si>
    <t>ポータブルHDD購入</t>
    <rPh sb="8" eb="10">
      <t>コウニュウ</t>
    </rPh>
    <phoneticPr fontId="13"/>
  </si>
  <si>
    <t>楽天スーパーポイント</t>
    <rPh sb="0" eb="2">
      <t>ラクテン</t>
    </rPh>
    <phoneticPr fontId="13"/>
  </si>
  <si>
    <t>ポータブルHDD購入</t>
    <rPh sb="8" eb="10">
      <t>コウニュウ</t>
    </rPh>
    <phoneticPr fontId="19"/>
  </si>
  <si>
    <t>楽天キャッシュ</t>
    <rPh sb="0" eb="2">
      <t>ラクテン</t>
    </rPh>
    <phoneticPr fontId="13"/>
  </si>
  <si>
    <t>クレジットカード</t>
    <phoneticPr fontId="13"/>
  </si>
  <si>
    <t>ら</t>
    <phoneticPr fontId="3"/>
  </si>
  <si>
    <t>楽天キャッシュ換金</t>
    <rPh sb="0" eb="2">
      <t>ラクテン</t>
    </rPh>
    <rPh sb="7" eb="9">
      <t>カンキン</t>
    </rPh>
    <phoneticPr fontId="13"/>
  </si>
  <si>
    <t>事業主貸で処理しているため記帳不要</t>
    <rPh sb="0" eb="4">
      <t>ジギョウヌシカシ</t>
    </rPh>
    <rPh sb="5" eb="7">
      <t>ショリ</t>
    </rPh>
    <rPh sb="13" eb="15">
      <t>キチョウ</t>
    </rPh>
    <rPh sb="15" eb="17">
      <t>フヨウ</t>
    </rPh>
    <phoneticPr fontId="13"/>
  </si>
  <si>
    <t>事業主貸</t>
    <rPh sb="3" eb="4">
      <t>カ</t>
    </rPh>
    <phoneticPr fontId="13"/>
  </si>
  <si>
    <t>楽天ポイント受取</t>
    <rPh sb="0" eb="2">
      <t>ラクテン</t>
    </rPh>
    <rPh sb="6" eb="8">
      <t>ウケトリ</t>
    </rPh>
    <phoneticPr fontId="3"/>
  </si>
  <si>
    <t>う</t>
    <phoneticPr fontId="13"/>
  </si>
  <si>
    <t>受取利息</t>
    <rPh sb="0" eb="4">
      <t>ウケトリリソク</t>
    </rPh>
    <phoneticPr fontId="13"/>
  </si>
  <si>
    <t>利息</t>
    <rPh sb="0" eb="2">
      <t>リソク</t>
    </rPh>
    <phoneticPr fontId="13"/>
  </si>
  <si>
    <t>し</t>
    <phoneticPr fontId="3"/>
  </si>
  <si>
    <t>住民税</t>
    <rPh sb="0" eb="3">
      <t>ジュウミンゼイ</t>
    </rPh>
    <phoneticPr fontId="13"/>
  </si>
  <si>
    <t>所得税</t>
    <rPh sb="0" eb="3">
      <t>ショトクゼイ</t>
    </rPh>
    <phoneticPr fontId="13"/>
  </si>
  <si>
    <t>個人事業税納付</t>
    <rPh sb="0" eb="5">
      <t>コジンジギョウゼイ</t>
    </rPh>
    <rPh sb="5" eb="7">
      <t>ノウフ</t>
    </rPh>
    <phoneticPr fontId="13"/>
  </si>
  <si>
    <t>住民税を事業口座より納付</t>
    <rPh sb="0" eb="3">
      <t>ジュウミンゼイ</t>
    </rPh>
    <rPh sb="4" eb="8">
      <t>ジギョウコウザ</t>
    </rPh>
    <rPh sb="10" eb="12">
      <t>ノウフ</t>
    </rPh>
    <phoneticPr fontId="13"/>
  </si>
  <si>
    <t>所得税を事業口座より納付</t>
    <rPh sb="0" eb="3">
      <t>ショトクゼイ</t>
    </rPh>
    <rPh sb="4" eb="8">
      <t>ジギョウコウザ</t>
    </rPh>
    <rPh sb="10" eb="12">
      <t>ノウフ</t>
    </rPh>
    <phoneticPr fontId="13"/>
  </si>
  <si>
    <t>年度　期分個人事業税納付</t>
    <rPh sb="0" eb="2">
      <t>ネンド</t>
    </rPh>
    <rPh sb="3" eb="5">
      <t>キブン</t>
    </rPh>
    <rPh sb="5" eb="10">
      <t>コジンジギョウゼイ</t>
    </rPh>
    <rPh sb="10" eb="12">
      <t>ノウフ</t>
    </rPh>
    <phoneticPr fontId="13"/>
  </si>
  <si>
    <t>ペイジー（Pay-easy）で支払い</t>
    <rPh sb="15" eb="17">
      <t>シハラ</t>
    </rPh>
    <phoneticPr fontId="26"/>
  </si>
  <si>
    <t>ペイジー
（Pay-easy）</t>
    <phoneticPr fontId="13"/>
  </si>
  <si>
    <t>ペイジーの
項を参照</t>
    <rPh sb="6" eb="7">
      <t>コウ</t>
    </rPh>
    <rPh sb="8" eb="10">
      <t>サンショウ</t>
    </rPh>
    <phoneticPr fontId="13"/>
  </si>
  <si>
    <t>消費税</t>
    <rPh sb="0" eb="3">
      <t>ショウヒゼイ</t>
    </rPh>
    <phoneticPr fontId="13"/>
  </si>
  <si>
    <t>年度　消費税納付</t>
    <rPh sb="0" eb="2">
      <t>ネンド</t>
    </rPh>
    <rPh sb="3" eb="6">
      <t>ショウヒゼイ</t>
    </rPh>
    <rPh sb="6" eb="8">
      <t>ノウフ</t>
    </rPh>
    <phoneticPr fontId="13"/>
  </si>
  <si>
    <t>年度　消費税還付</t>
    <rPh sb="0" eb="2">
      <t>ネンド</t>
    </rPh>
    <rPh sb="3" eb="6">
      <t>ショウヒゼイ</t>
    </rPh>
    <rPh sb="6" eb="8">
      <t>カンプ</t>
    </rPh>
    <phoneticPr fontId="13"/>
  </si>
  <si>
    <t>せ</t>
    <phoneticPr fontId="3"/>
  </si>
  <si>
    <t>生活費</t>
    <rPh sb="0" eb="3">
      <t>セイカツヒ</t>
    </rPh>
    <phoneticPr fontId="13"/>
  </si>
  <si>
    <t>事業主の生活費へ</t>
    <rPh sb="0" eb="3">
      <t>ジギョウヌシ</t>
    </rPh>
    <rPh sb="4" eb="7">
      <t>セイカツヒ</t>
    </rPh>
    <phoneticPr fontId="13"/>
  </si>
  <si>
    <t>BB銀行</t>
    <phoneticPr fontId="13"/>
  </si>
  <si>
    <t>か</t>
    <phoneticPr fontId="3"/>
  </si>
  <si>
    <t>開業資金</t>
    <rPh sb="0" eb="2">
      <t>カイギョウ</t>
    </rPh>
    <rPh sb="2" eb="4">
      <t>シキン</t>
    </rPh>
    <phoneticPr fontId="13"/>
  </si>
  <si>
    <t>開業資金</t>
    <rPh sb="0" eb="4">
      <t>カイギョウシキン</t>
    </rPh>
    <phoneticPr fontId="13"/>
  </si>
  <si>
    <t>開業資金として</t>
    <rPh sb="0" eb="4">
      <t>カイギョウシキン</t>
    </rPh>
    <phoneticPr fontId="13"/>
  </si>
  <si>
    <t>め</t>
    <phoneticPr fontId="13"/>
  </si>
  <si>
    <t>め</t>
    <phoneticPr fontId="13"/>
  </si>
  <si>
    <t>メールマガジン購読料</t>
    <rPh sb="7" eb="10">
      <t>コウドクリョウ</t>
    </rPh>
    <phoneticPr fontId="13"/>
  </si>
  <si>
    <t>メールマガジン『』月分購読料支払い</t>
    <rPh sb="9" eb="11">
      <t>ガツブン</t>
    </rPh>
    <rPh sb="11" eb="14">
      <t>コウドクリョウ</t>
    </rPh>
    <rPh sb="14" eb="16">
      <t>シハラ</t>
    </rPh>
    <phoneticPr fontId="13"/>
  </si>
  <si>
    <t>資料購入</t>
    <rPh sb="0" eb="2">
      <t>シリョウ</t>
    </rPh>
    <rPh sb="2" eb="4">
      <t>コウニュウ</t>
    </rPh>
    <phoneticPr fontId="13"/>
  </si>
  <si>
    <t>資料として『』購入</t>
    <rPh sb="0" eb="2">
      <t>シリョウ</t>
    </rPh>
    <rPh sb="7" eb="9">
      <t>コウニュウ</t>
    </rPh>
    <phoneticPr fontId="13"/>
  </si>
  <si>
    <t>き</t>
    <phoneticPr fontId="3"/>
  </si>
  <si>
    <t>教材購入（10万円未満）</t>
    <rPh sb="0" eb="2">
      <t>キョウザイ</t>
    </rPh>
    <rPh sb="2" eb="4">
      <t>コウニュウ</t>
    </rPh>
    <rPh sb="7" eb="9">
      <t>マンエン</t>
    </rPh>
    <rPh sb="9" eb="11">
      <t>ミマン</t>
    </rPh>
    <phoneticPr fontId="13"/>
  </si>
  <si>
    <t>教材『』購入</t>
    <rPh sb="0" eb="2">
      <t>キョウザイ</t>
    </rPh>
    <rPh sb="4" eb="6">
      <t>コウニュウ</t>
    </rPh>
    <phoneticPr fontId="13"/>
  </si>
  <si>
    <t>楽天アフィリエイト（確定時）</t>
    <rPh sb="0" eb="2">
      <t>ラクテン</t>
    </rPh>
    <rPh sb="10" eb="13">
      <t>カクテイジ</t>
    </rPh>
    <phoneticPr fontId="3"/>
  </si>
  <si>
    <t>楽天アフィリエイト（報酬受取）</t>
    <rPh sb="0" eb="2">
      <t>ラクテン</t>
    </rPh>
    <rPh sb="10" eb="12">
      <t>ホウシュウ</t>
    </rPh>
    <rPh sb="12" eb="14">
      <t>ウケトリ</t>
    </rPh>
    <phoneticPr fontId="3"/>
  </si>
  <si>
    <t>ら</t>
    <phoneticPr fontId="3"/>
  </si>
  <si>
    <t>楽天オークション発送</t>
    <rPh sb="0" eb="2">
      <t>ラクテン</t>
    </rPh>
    <rPh sb="8" eb="10">
      <t>ハッソウ</t>
    </rPh>
    <phoneticPr fontId="3"/>
  </si>
  <si>
    <t>楽天オークション商品『商品名』発送</t>
    <rPh sb="0" eb="2">
      <t>ラクテン</t>
    </rPh>
    <rPh sb="8" eb="10">
      <t>ショウヒン</t>
    </rPh>
    <rPh sb="11" eb="13">
      <t>ショウヒン</t>
    </rPh>
    <rPh sb="13" eb="14">
      <t>メイ</t>
    </rPh>
    <rPh sb="15" eb="17">
      <t>ハッソウ</t>
    </rPh>
    <phoneticPr fontId="3"/>
  </si>
  <si>
    <t>楽天オークション販売代金受取</t>
    <rPh sb="0" eb="2">
      <t>ラクテン</t>
    </rPh>
    <rPh sb="8" eb="10">
      <t>ハンバイ</t>
    </rPh>
    <rPh sb="10" eb="14">
      <t>ダイキンウケトリ</t>
    </rPh>
    <phoneticPr fontId="3"/>
  </si>
  <si>
    <t>楽天オークション商品『商品名』代金受け取り</t>
    <rPh sb="0" eb="2">
      <t>ラクテン</t>
    </rPh>
    <rPh sb="8" eb="10">
      <t>ショウヒン</t>
    </rPh>
    <rPh sb="11" eb="14">
      <t>ショウヒンメイ</t>
    </rPh>
    <rPh sb="15" eb="17">
      <t>ダイキン</t>
    </rPh>
    <rPh sb="17" eb="18">
      <t>ウ</t>
    </rPh>
    <rPh sb="19" eb="20">
      <t>ト</t>
    </rPh>
    <phoneticPr fontId="3"/>
  </si>
  <si>
    <t>楽天オークション手数料支払い</t>
    <rPh sb="0" eb="2">
      <t>ラクテン</t>
    </rPh>
    <rPh sb="8" eb="11">
      <t>テスウリョウ</t>
    </rPh>
    <rPh sb="11" eb="13">
      <t>シハラ</t>
    </rPh>
    <phoneticPr fontId="13"/>
  </si>
  <si>
    <t>振込額から差引</t>
    <rPh sb="0" eb="3">
      <t>フリコミガク</t>
    </rPh>
    <rPh sb="5" eb="7">
      <t>サシヒキ</t>
    </rPh>
    <phoneticPr fontId="13"/>
  </si>
  <si>
    <t>楽天オークション返金</t>
    <rPh sb="0" eb="2">
      <t>ラクテン</t>
    </rPh>
    <rPh sb="8" eb="10">
      <t>ヘンキン</t>
    </rPh>
    <phoneticPr fontId="13"/>
  </si>
  <si>
    <t>楽天オークションキャンセルなどによる返金</t>
    <rPh sb="0" eb="2">
      <t>ラクテン</t>
    </rPh>
    <rPh sb="18" eb="20">
      <t>ヘンキン</t>
    </rPh>
    <phoneticPr fontId="13"/>
  </si>
  <si>
    <t>楽天オークション手数料支払い</t>
    <rPh sb="0" eb="2">
      <t>ラクテン</t>
    </rPh>
    <rPh sb="8" eb="13">
      <t>テスウリョウシハラ</t>
    </rPh>
    <phoneticPr fontId="13"/>
  </si>
  <si>
    <t>Access Trade売掛帳</t>
    <rPh sb="12" eb="14">
      <t>ウリカケ</t>
    </rPh>
    <rPh sb="14" eb="15">
      <t>チョウ</t>
    </rPh>
    <phoneticPr fontId="3"/>
  </si>
  <si>
    <t>Access Trade売上帳</t>
    <rPh sb="12" eb="15">
      <t>ウリアゲチョウ</t>
    </rPh>
    <phoneticPr fontId="3"/>
  </si>
  <si>
    <t>インフォカート売掛帳</t>
    <rPh sb="7" eb="10">
      <t>ウリカケチョウ</t>
    </rPh>
    <phoneticPr fontId="3"/>
  </si>
  <si>
    <t>インフォカート売上帳</t>
    <rPh sb="7" eb="10">
      <t>ウリアゲチョウ</t>
    </rPh>
    <phoneticPr fontId="3"/>
  </si>
  <si>
    <t>インフォトップ売掛帳</t>
    <rPh sb="7" eb="10">
      <t>ウリカケチョウ</t>
    </rPh>
    <phoneticPr fontId="3"/>
  </si>
  <si>
    <t>インフォトップ売上帳</t>
    <rPh sb="7" eb="10">
      <t>ウリアゲチョウ</t>
    </rPh>
    <phoneticPr fontId="3"/>
  </si>
  <si>
    <t>A8.net売掛帳</t>
    <rPh sb="6" eb="9">
      <t>ウリカケチョウ</t>
    </rPh>
    <phoneticPr fontId="3"/>
  </si>
  <si>
    <t>A8.net売上帳</t>
    <rPh sb="6" eb="9">
      <t>ウリアゲチョウ</t>
    </rPh>
    <phoneticPr fontId="3"/>
  </si>
  <si>
    <t>JANet売掛帳</t>
    <rPh sb="5" eb="8">
      <t>ウリカケチョウ</t>
    </rPh>
    <phoneticPr fontId="3"/>
  </si>
  <si>
    <t>JANet売上帳</t>
    <rPh sb="5" eb="8">
      <t>ウリアゲチョウ</t>
    </rPh>
    <phoneticPr fontId="3"/>
  </si>
  <si>
    <t>電脳卸売掛帳</t>
    <rPh sb="0" eb="3">
      <t>デンノウオロシ</t>
    </rPh>
    <rPh sb="3" eb="6">
      <t>ウリカケチョウ</t>
    </rPh>
    <phoneticPr fontId="3"/>
  </si>
  <si>
    <t>電脳卸売上帳</t>
    <rPh sb="0" eb="3">
      <t>デンノウオロシ</t>
    </rPh>
    <rPh sb="3" eb="6">
      <t>ウリアゲチョウ</t>
    </rPh>
    <phoneticPr fontId="3"/>
  </si>
  <si>
    <t>バリューコマース売掛帳</t>
    <rPh sb="8" eb="11">
      <t>ウリカケチョウ</t>
    </rPh>
    <phoneticPr fontId="3"/>
  </si>
  <si>
    <t>バリューコマース売上帳</t>
    <rPh sb="8" eb="11">
      <t>ウリアゲチョウ</t>
    </rPh>
    <phoneticPr fontId="3"/>
  </si>
  <si>
    <t>モバ８売掛帳</t>
    <rPh sb="3" eb="6">
      <t>ウリカケチョウ</t>
    </rPh>
    <phoneticPr fontId="3"/>
  </si>
  <si>
    <t>モバ８売上帳</t>
    <rPh sb="3" eb="6">
      <t>ウリアゲチョウ</t>
    </rPh>
    <phoneticPr fontId="3"/>
  </si>
  <si>
    <t>リンクシェア売掛帳</t>
    <rPh sb="6" eb="9">
      <t>ウリカケチョウ</t>
    </rPh>
    <phoneticPr fontId="3"/>
  </si>
  <si>
    <t>リンクシェア売上帳</t>
    <rPh sb="6" eb="9">
      <t>ウリアゲチョウ</t>
    </rPh>
    <phoneticPr fontId="3"/>
  </si>
  <si>
    <t>Yahoo!ｱﾌｨﾘｴｲﾄ売掛帳</t>
    <rPh sb="13" eb="16">
      <t>ウリカケチョウ</t>
    </rPh>
    <phoneticPr fontId="3"/>
  </si>
  <si>
    <t>Yahoo!ｱﾌｨﾘｴｲﾄ売上帳</t>
    <rPh sb="13" eb="16">
      <t>ウリアゲチョウ</t>
    </rPh>
    <phoneticPr fontId="3"/>
  </si>
  <si>
    <t>あ</t>
    <phoneticPr fontId="3"/>
  </si>
  <si>
    <t>Access Trade　報酬確定</t>
    <rPh sb="13" eb="17">
      <t>ホウシュウカクテイ</t>
    </rPh>
    <phoneticPr fontId="13"/>
  </si>
  <si>
    <t>アフィリエイトB　報酬確定</t>
    <rPh sb="11" eb="13">
      <t>カクテイ</t>
    </rPh>
    <phoneticPr fontId="3"/>
  </si>
  <si>
    <t>Amazonアソシエイト　報酬確定</t>
    <rPh sb="15" eb="17">
      <t>カクテイ</t>
    </rPh>
    <phoneticPr fontId="3"/>
  </si>
  <si>
    <t>インフォカート　報酬確定</t>
    <rPh sb="8" eb="12">
      <t>ホウシュウカクテイ</t>
    </rPh>
    <phoneticPr fontId="13"/>
  </si>
  <si>
    <t>インフォトップ　報酬確定</t>
    <rPh sb="8" eb="12">
      <t>ホウシュウカクテイ</t>
    </rPh>
    <phoneticPr fontId="13"/>
  </si>
  <si>
    <t>A8.net　報酬確定</t>
    <rPh sb="7" eb="11">
      <t>ホウシュウカクテイ</t>
    </rPh>
    <phoneticPr fontId="13"/>
  </si>
  <si>
    <t>Google Adsensse　報酬確定</t>
    <rPh sb="18" eb="20">
      <t>カクテイ</t>
    </rPh>
    <phoneticPr fontId="3"/>
  </si>
  <si>
    <t>JANet　報酬確定</t>
    <rPh sb="6" eb="10">
      <t>ホウシュウカクテイ</t>
    </rPh>
    <phoneticPr fontId="13"/>
  </si>
  <si>
    <t>電脳卸　報酬確定</t>
    <rPh sb="0" eb="2">
      <t>デンノウ</t>
    </rPh>
    <rPh sb="2" eb="3">
      <t>オロシ</t>
    </rPh>
    <rPh sb="4" eb="8">
      <t>ホウシュウカクテイ</t>
    </rPh>
    <phoneticPr fontId="13"/>
  </si>
  <si>
    <t>バリューコマース　報酬確定</t>
    <rPh sb="9" eb="13">
      <t>ホウシュウカクテイ</t>
    </rPh>
    <phoneticPr fontId="13"/>
  </si>
  <si>
    <t>モバ８　報酬確定</t>
    <rPh sb="4" eb="8">
      <t>ホウシュウカクテイ</t>
    </rPh>
    <phoneticPr fontId="13"/>
  </si>
  <si>
    <t>Yahoo!アフィリエイト　報酬確定</t>
    <rPh sb="14" eb="18">
      <t>ホウシュウカクテイ</t>
    </rPh>
    <phoneticPr fontId="13"/>
  </si>
  <si>
    <t>楽天アフィリエイト　報酬確定</t>
    <rPh sb="0" eb="2">
      <t>ラクテン</t>
    </rPh>
    <rPh sb="10" eb="12">
      <t>ホウシュウ</t>
    </rPh>
    <rPh sb="12" eb="14">
      <t>カクテイ</t>
    </rPh>
    <phoneticPr fontId="3"/>
  </si>
  <si>
    <t>リンクシェア　報酬確定</t>
    <rPh sb="7" eb="11">
      <t>ホウシュウカクテイ</t>
    </rPh>
    <phoneticPr fontId="13"/>
  </si>
  <si>
    <t>Access Trade　成果報酬受け取り</t>
    <rPh sb="13" eb="15">
      <t>セイカ</t>
    </rPh>
    <rPh sb="15" eb="17">
      <t>ホウシュウ</t>
    </rPh>
    <rPh sb="17" eb="18">
      <t>ウ</t>
    </rPh>
    <rPh sb="19" eb="20">
      <t>ト</t>
    </rPh>
    <phoneticPr fontId="13"/>
  </si>
  <si>
    <t>アフィリエイトB　成果報酬受け取り</t>
    <rPh sb="9" eb="13">
      <t>セイカホウシュウ</t>
    </rPh>
    <rPh sb="13" eb="14">
      <t>ウ</t>
    </rPh>
    <rPh sb="15" eb="16">
      <t>ト</t>
    </rPh>
    <phoneticPr fontId="3"/>
  </si>
  <si>
    <t>Amazonアソシエイト　成果報酬受け取り</t>
    <rPh sb="13" eb="17">
      <t>セイカホウシュウ</t>
    </rPh>
    <rPh sb="17" eb="18">
      <t>ウ</t>
    </rPh>
    <rPh sb="19" eb="20">
      <t>ト</t>
    </rPh>
    <phoneticPr fontId="3"/>
  </si>
  <si>
    <t>インフォカート　成果報酬受け取り</t>
    <rPh sb="8" eb="10">
      <t>セイカ</t>
    </rPh>
    <rPh sb="10" eb="12">
      <t>ホウシュウ</t>
    </rPh>
    <rPh sb="12" eb="13">
      <t>ウ</t>
    </rPh>
    <rPh sb="14" eb="15">
      <t>ト</t>
    </rPh>
    <phoneticPr fontId="13"/>
  </si>
  <si>
    <t>インフォトップ　成果報酬受け取り</t>
    <rPh sb="8" eb="10">
      <t>セイカ</t>
    </rPh>
    <rPh sb="10" eb="12">
      <t>ホウシュウ</t>
    </rPh>
    <rPh sb="12" eb="13">
      <t>ウ</t>
    </rPh>
    <rPh sb="14" eb="15">
      <t>ト</t>
    </rPh>
    <phoneticPr fontId="13"/>
  </si>
  <si>
    <t>A8.net　成果報酬受け取り</t>
    <rPh sb="7" eb="9">
      <t>セイカ</t>
    </rPh>
    <rPh sb="9" eb="11">
      <t>ホウシュウ</t>
    </rPh>
    <rPh sb="11" eb="12">
      <t>ウ</t>
    </rPh>
    <rPh sb="13" eb="14">
      <t>ト</t>
    </rPh>
    <phoneticPr fontId="13"/>
  </si>
  <si>
    <t>Google Adsensse　成果報酬受け取り</t>
    <rPh sb="16" eb="18">
      <t>セイカ</t>
    </rPh>
    <rPh sb="18" eb="20">
      <t>ホウシュウ</t>
    </rPh>
    <rPh sb="20" eb="21">
      <t>ウ</t>
    </rPh>
    <rPh sb="22" eb="23">
      <t>ト</t>
    </rPh>
    <phoneticPr fontId="3"/>
  </si>
  <si>
    <t>い</t>
    <phoneticPr fontId="3"/>
  </si>
  <si>
    <t>インフォカート（報酬確定）</t>
    <rPh sb="8" eb="12">
      <t>ホウシュウカクテイ</t>
    </rPh>
    <phoneticPr fontId="13"/>
  </si>
  <si>
    <t>インフォカート（報酬受取）</t>
    <rPh sb="8" eb="10">
      <t>ホウシュウ</t>
    </rPh>
    <rPh sb="10" eb="12">
      <t>ウケトリ</t>
    </rPh>
    <phoneticPr fontId="13"/>
  </si>
  <si>
    <t>インフォトップ（報酬確定）</t>
    <rPh sb="8" eb="12">
      <t>ホウシュウカクテイ</t>
    </rPh>
    <phoneticPr fontId="13"/>
  </si>
  <si>
    <t>インフォトップ（報酬受取）</t>
    <rPh sb="8" eb="10">
      <t>ホウシュウ</t>
    </rPh>
    <rPh sb="10" eb="12">
      <t>ウケトリ</t>
    </rPh>
    <phoneticPr fontId="13"/>
  </si>
  <si>
    <t>え</t>
    <phoneticPr fontId="3"/>
  </si>
  <si>
    <t>A8.net（報酬確定）</t>
    <rPh sb="7" eb="11">
      <t>ホウシュウカクテイ</t>
    </rPh>
    <phoneticPr fontId="13"/>
  </si>
  <si>
    <t>A8.net（報酬受け取り）</t>
    <rPh sb="7" eb="9">
      <t>ホウシュウ</t>
    </rPh>
    <rPh sb="9" eb="10">
      <t>ウ</t>
    </rPh>
    <rPh sb="11" eb="12">
      <t>ト</t>
    </rPh>
    <phoneticPr fontId="13"/>
  </si>
  <si>
    <t>A</t>
    <phoneticPr fontId="3"/>
  </si>
  <si>
    <t>じ</t>
    <phoneticPr fontId="13"/>
  </si>
  <si>
    <t>JANet　成果報酬受け取り</t>
    <rPh sb="6" eb="8">
      <t>セイカ</t>
    </rPh>
    <rPh sb="8" eb="10">
      <t>ホウシュウ</t>
    </rPh>
    <rPh sb="10" eb="11">
      <t>ウ</t>
    </rPh>
    <rPh sb="12" eb="13">
      <t>ト</t>
    </rPh>
    <phoneticPr fontId="13"/>
  </si>
  <si>
    <t>電脳卸　成果報酬受け取り</t>
    <rPh sb="0" eb="2">
      <t>デンノウ</t>
    </rPh>
    <rPh sb="2" eb="3">
      <t>オロシ</t>
    </rPh>
    <rPh sb="4" eb="6">
      <t>セイカ</t>
    </rPh>
    <rPh sb="6" eb="8">
      <t>ホウシュウ</t>
    </rPh>
    <rPh sb="8" eb="9">
      <t>ウ</t>
    </rPh>
    <rPh sb="10" eb="11">
      <t>ト</t>
    </rPh>
    <phoneticPr fontId="13"/>
  </si>
  <si>
    <t>バリューコマース　成果報酬受け取り</t>
    <rPh sb="9" eb="11">
      <t>セイカ</t>
    </rPh>
    <rPh sb="11" eb="13">
      <t>ホウシュウ</t>
    </rPh>
    <rPh sb="13" eb="14">
      <t>ウ</t>
    </rPh>
    <rPh sb="15" eb="16">
      <t>ト</t>
    </rPh>
    <phoneticPr fontId="13"/>
  </si>
  <si>
    <t>モバ８　成果報酬受け取り</t>
    <rPh sb="4" eb="6">
      <t>セイカ</t>
    </rPh>
    <rPh sb="6" eb="8">
      <t>ホウシュウ</t>
    </rPh>
    <rPh sb="8" eb="9">
      <t>ウ</t>
    </rPh>
    <rPh sb="10" eb="11">
      <t>ト</t>
    </rPh>
    <phoneticPr fontId="13"/>
  </si>
  <si>
    <t>Yahoo!アフィリエイト　成果報酬受け取り</t>
    <rPh sb="14" eb="16">
      <t>セイカ</t>
    </rPh>
    <rPh sb="16" eb="18">
      <t>ホウシュウ</t>
    </rPh>
    <rPh sb="18" eb="19">
      <t>ウ</t>
    </rPh>
    <rPh sb="20" eb="21">
      <t>ト</t>
    </rPh>
    <phoneticPr fontId="13"/>
  </si>
  <si>
    <t>アフィリエイト成果報酬受け取り</t>
    <rPh sb="7" eb="11">
      <t>セイカホウシュウ</t>
    </rPh>
    <rPh sb="11" eb="12">
      <t>ウ</t>
    </rPh>
    <rPh sb="13" eb="14">
      <t>ト</t>
    </rPh>
    <phoneticPr fontId="3"/>
  </si>
  <si>
    <t>JANet（報酬確定）</t>
    <rPh sb="6" eb="10">
      <t>ホウシュウカクテイ</t>
    </rPh>
    <phoneticPr fontId="13"/>
  </si>
  <si>
    <t>JANet（報酬受け取り）</t>
    <rPh sb="6" eb="8">
      <t>ホウシュウ</t>
    </rPh>
    <rPh sb="8" eb="9">
      <t>ウ</t>
    </rPh>
    <rPh sb="10" eb="11">
      <t>ト</t>
    </rPh>
    <phoneticPr fontId="13"/>
  </si>
  <si>
    <t>J</t>
    <phoneticPr fontId="13"/>
  </si>
  <si>
    <t>で</t>
    <phoneticPr fontId="3"/>
  </si>
  <si>
    <t>電脳卸（報酬確定）</t>
    <rPh sb="0" eb="3">
      <t>デンノウオロシ</t>
    </rPh>
    <rPh sb="4" eb="8">
      <t>ホウシュウカクテイ</t>
    </rPh>
    <phoneticPr fontId="13"/>
  </si>
  <si>
    <t>電脳卸（報酬受け取り）</t>
    <rPh sb="0" eb="3">
      <t>デンノウオロシ</t>
    </rPh>
    <rPh sb="4" eb="6">
      <t>ホウシュウ</t>
    </rPh>
    <rPh sb="6" eb="7">
      <t>ウ</t>
    </rPh>
    <rPh sb="8" eb="9">
      <t>ト</t>
    </rPh>
    <phoneticPr fontId="13"/>
  </si>
  <si>
    <t>バリューコマース（報酬確定）</t>
    <rPh sb="9" eb="13">
      <t>ホウシュウカクテイ</t>
    </rPh>
    <phoneticPr fontId="13"/>
  </si>
  <si>
    <t>バリューコマース（報酬受取）</t>
    <rPh sb="9" eb="11">
      <t>ホウシュウ</t>
    </rPh>
    <rPh sb="11" eb="13">
      <t>ウケトリ</t>
    </rPh>
    <phoneticPr fontId="13"/>
  </si>
  <si>
    <t>クレジットカード利用分振り込み</t>
    <rPh sb="8" eb="10">
      <t>リヨウ</t>
    </rPh>
    <rPh sb="10" eb="11">
      <t>ブン</t>
    </rPh>
    <rPh sb="11" eb="12">
      <t>フ</t>
    </rPh>
    <rPh sb="13" eb="14">
      <t>コ</t>
    </rPh>
    <phoneticPr fontId="3"/>
  </si>
  <si>
    <t>も</t>
    <phoneticPr fontId="13"/>
  </si>
  <si>
    <t>モバ８（報酬確定）</t>
    <rPh sb="4" eb="8">
      <t>ホウシュウカクテイ</t>
    </rPh>
    <phoneticPr fontId="13"/>
  </si>
  <si>
    <t>モバ９（報酬受け取り）</t>
    <rPh sb="4" eb="6">
      <t>ホウシュウ</t>
    </rPh>
    <rPh sb="6" eb="7">
      <t>ウ</t>
    </rPh>
    <rPh sb="8" eb="9">
      <t>ト</t>
    </rPh>
    <phoneticPr fontId="13"/>
  </si>
  <si>
    <t>や</t>
    <phoneticPr fontId="3"/>
  </si>
  <si>
    <t>Yahoo!アフィリエイト（報酬確定）</t>
    <rPh sb="14" eb="18">
      <t>ホウシュウカクテイ</t>
    </rPh>
    <phoneticPr fontId="13"/>
  </si>
  <si>
    <t>Yahoo!アフィリエイト（報酬受取）</t>
    <rPh sb="14" eb="16">
      <t>ホウシュウ</t>
    </rPh>
    <rPh sb="16" eb="18">
      <t>ウケトリ</t>
    </rPh>
    <phoneticPr fontId="13"/>
  </si>
  <si>
    <t>Y</t>
    <phoneticPr fontId="13"/>
  </si>
  <si>
    <t>リンクシェア　成果報酬受け取り</t>
    <rPh sb="7" eb="11">
      <t>セイカホウシュウ</t>
    </rPh>
    <rPh sb="11" eb="12">
      <t>ウ</t>
    </rPh>
    <rPh sb="13" eb="14">
      <t>ト</t>
    </rPh>
    <phoneticPr fontId="13"/>
  </si>
  <si>
    <t>り</t>
    <phoneticPr fontId="3"/>
  </si>
  <si>
    <t>リンクシェア（報酬確定）</t>
    <rPh sb="7" eb="11">
      <t>ホウシュウカクテイ</t>
    </rPh>
    <phoneticPr fontId="13"/>
  </si>
  <si>
    <t>リンクシェア（報酬受取）</t>
    <rPh sb="7" eb="9">
      <t>ホウシュウ</t>
    </rPh>
    <rPh sb="9" eb="10">
      <t>ウ</t>
    </rPh>
    <rPh sb="10" eb="11">
      <t>ト</t>
    </rPh>
    <phoneticPr fontId="13"/>
  </si>
  <si>
    <t>印紙購入</t>
    <rPh sb="0" eb="2">
      <t>インシ</t>
    </rPh>
    <rPh sb="2" eb="4">
      <t>コウニュウ</t>
    </rPh>
    <phoneticPr fontId="13"/>
  </si>
  <si>
    <t>印紙（円×　枚）購入</t>
    <rPh sb="0" eb="2">
      <t>インシ</t>
    </rPh>
    <rPh sb="3" eb="4">
      <t>エン</t>
    </rPh>
    <rPh sb="6" eb="7">
      <t>マイ</t>
    </rPh>
    <rPh sb="8" eb="10">
      <t>コウニュウ</t>
    </rPh>
    <phoneticPr fontId="13"/>
  </si>
  <si>
    <t>インターネットカフェ利用料</t>
    <rPh sb="10" eb="13">
      <t>リヨウリョウ</t>
    </rPh>
    <phoneticPr fontId="3"/>
  </si>
  <si>
    <t>『場所』でインターネットカフェ利用　@一時間の利用料金×時間</t>
    <rPh sb="1" eb="3">
      <t>バショ</t>
    </rPh>
    <rPh sb="15" eb="17">
      <t>リヨウ</t>
    </rPh>
    <rPh sb="19" eb="22">
      <t>イチジカン</t>
    </rPh>
    <rPh sb="23" eb="27">
      <t>リヨウリョウキン</t>
    </rPh>
    <rPh sb="28" eb="30">
      <t>ジカン</t>
    </rPh>
    <phoneticPr fontId="13"/>
  </si>
  <si>
    <t>現金</t>
    <rPh sb="0" eb="2">
      <t>ゲンキン</t>
    </rPh>
    <phoneticPr fontId="13"/>
  </si>
  <si>
    <t>ね</t>
    <phoneticPr fontId="3"/>
  </si>
  <si>
    <t>ネットカフェ利用</t>
    <rPh sb="6" eb="8">
      <t>リヨウ</t>
    </rPh>
    <phoneticPr fontId="13"/>
  </si>
  <si>
    <t>わ</t>
    <phoneticPr fontId="13"/>
  </si>
  <si>
    <t>Wi2 300利用料</t>
    <rPh sb="7" eb="10">
      <t>リヨウリョウ</t>
    </rPh>
    <phoneticPr fontId="13"/>
  </si>
  <si>
    <t>Wi2 300利用料支払い</t>
    <rPh sb="7" eb="12">
      <t>リヨウリョウシハラ</t>
    </rPh>
    <phoneticPr fontId="13"/>
  </si>
  <si>
    <t>W</t>
    <phoneticPr fontId="13"/>
  </si>
  <si>
    <t>ぶ</t>
    <phoneticPr fontId="13"/>
  </si>
  <si>
    <t>文房具購入</t>
    <rPh sb="0" eb="3">
      <t>ブンボウグ</t>
    </rPh>
    <rPh sb="3" eb="5">
      <t>コウニュウ</t>
    </rPh>
    <phoneticPr fontId="13"/>
  </si>
  <si>
    <t>『文房具の具体的な品名』購入</t>
    <rPh sb="1" eb="4">
      <t>ブンボウグ</t>
    </rPh>
    <rPh sb="5" eb="8">
      <t>グタイテキ</t>
    </rPh>
    <rPh sb="9" eb="11">
      <t>ヒンメイ</t>
    </rPh>
    <rPh sb="12" eb="14">
      <t>コウニュウ</t>
    </rPh>
    <phoneticPr fontId="13"/>
  </si>
  <si>
    <t>支払い方法一覧参照</t>
    <rPh sb="0" eb="2">
      <t>シハラ</t>
    </rPh>
    <rPh sb="3" eb="5">
      <t>ホウホウ</t>
    </rPh>
    <rPh sb="5" eb="7">
      <t>イチラン</t>
    </rPh>
    <rPh sb="7" eb="9">
      <t>サンショウ</t>
    </rPh>
    <phoneticPr fontId="13"/>
  </si>
  <si>
    <t>支払い方法一覧参照</t>
    <rPh sb="0" eb="2">
      <t>シハラ</t>
    </rPh>
    <rPh sb="3" eb="5">
      <t>ホウホウ</t>
    </rPh>
    <rPh sb="5" eb="7">
      <t>イチラン</t>
    </rPh>
    <rPh sb="7" eb="9">
      <t>サンショウ</t>
    </rPh>
    <phoneticPr fontId="13"/>
  </si>
  <si>
    <t>ポイント利用分</t>
    <rPh sb="4" eb="7">
      <t>リヨウブン</t>
    </rPh>
    <phoneticPr fontId="26"/>
  </si>
  <si>
    <t>受取・支払い方法により、記入する帳簿の種類はさまざまです。
「記帳ガイド」の「受取・支払い方法」で該当の決済方法が見当たらない場合は、
こちらを参照してください。
支払い・購入に対応するもうひとつの帳簿への記帳も
忘れずにおこなってください。</t>
    <rPh sb="0" eb="2">
      <t>ウケトリ</t>
    </rPh>
    <rPh sb="3" eb="5">
      <t>シハラ</t>
    </rPh>
    <rPh sb="6" eb="8">
      <t>ホウホウ</t>
    </rPh>
    <rPh sb="12" eb="14">
      <t>キニュウ</t>
    </rPh>
    <rPh sb="16" eb="18">
      <t>チョウボ</t>
    </rPh>
    <rPh sb="19" eb="21">
      <t>シュルイ</t>
    </rPh>
    <rPh sb="31" eb="33">
      <t>キチョウ</t>
    </rPh>
    <rPh sb="39" eb="41">
      <t>ウケトリ</t>
    </rPh>
    <rPh sb="42" eb="44">
      <t>シハラ</t>
    </rPh>
    <rPh sb="45" eb="47">
      <t>ホウホウ</t>
    </rPh>
    <rPh sb="49" eb="51">
      <t>ガイトウ</t>
    </rPh>
    <rPh sb="52" eb="56">
      <t>ケッサイホウホウ</t>
    </rPh>
    <rPh sb="57" eb="59">
      <t>ミア</t>
    </rPh>
    <rPh sb="63" eb="65">
      <t>バアイ</t>
    </rPh>
    <rPh sb="72" eb="74">
      <t>サンショウ</t>
    </rPh>
    <rPh sb="103" eb="105">
      <t>キチョウ</t>
    </rPh>
    <rPh sb="107" eb="108">
      <t>ワス</t>
    </rPh>
    <phoneticPr fontId="26"/>
  </si>
  <si>
    <t>ｸﾚｼﾞｯﾄｶｰﾄﾞ分</t>
    <phoneticPr fontId="26"/>
  </si>
  <si>
    <t>PayPal残高分</t>
    <rPh sb="6" eb="9">
      <t>ザンダカブン</t>
    </rPh>
    <phoneticPr fontId="26"/>
  </si>
  <si>
    <t>ｸﾚｼﾞｯﾄｶｰﾄﾞ分</t>
    <rPh sb="10" eb="11">
      <t>ブン</t>
    </rPh>
    <phoneticPr fontId="26"/>
  </si>
  <si>
    <t>Pay-easy参照</t>
    <rPh sb="8" eb="10">
      <t>サンショウ</t>
    </rPh>
    <phoneticPr fontId="13"/>
  </si>
  <si>
    <t>インターネットプロバイダ利用料</t>
    <rPh sb="12" eb="15">
      <t>リヨウリョウ</t>
    </rPh>
    <phoneticPr fontId="3"/>
  </si>
  <si>
    <t>ぷ</t>
    <phoneticPr fontId="13"/>
  </si>
  <si>
    <t>ぷ</t>
    <phoneticPr fontId="13"/>
  </si>
  <si>
    <t>プロバイダ料金支払い</t>
    <rPh sb="5" eb="7">
      <t>リョウキン</t>
    </rPh>
    <rPh sb="7" eb="9">
      <t>シハラ</t>
    </rPh>
    <phoneticPr fontId="13"/>
  </si>
  <si>
    <t>インターネットプロバイダ料金　月分支払い</t>
    <rPh sb="12" eb="14">
      <t>リョウキン</t>
    </rPh>
    <rPh sb="15" eb="17">
      <t>ガツブン</t>
    </rPh>
    <rPh sb="17" eb="19">
      <t>シハラ</t>
    </rPh>
    <phoneticPr fontId="13"/>
  </si>
  <si>
    <t>キャリア決済
（auかんたん決済・ドコモケータイ払い・ｿﾌﾄﾊﾞﾝｸまとめて支払い）</t>
    <rPh sb="4" eb="6">
      <t>ケッサイ</t>
    </rPh>
    <rPh sb="14" eb="16">
      <t>ケッサイ</t>
    </rPh>
    <rPh sb="24" eb="25">
      <t>ハラ</t>
    </rPh>
    <rPh sb="38" eb="40">
      <t>シハラ</t>
    </rPh>
    <phoneticPr fontId="26"/>
  </si>
  <si>
    <t>キャリア決済　月利用分支払い</t>
    <rPh sb="4" eb="6">
      <t>ケッサイ</t>
    </rPh>
    <rPh sb="7" eb="8">
      <t>ガツ</t>
    </rPh>
    <rPh sb="8" eb="11">
      <t>リヨウブン</t>
    </rPh>
    <rPh sb="11" eb="13">
      <t>シハラ</t>
    </rPh>
    <phoneticPr fontId="26"/>
  </si>
  <si>
    <t>き</t>
    <phoneticPr fontId="3"/>
  </si>
  <si>
    <t>キャリア決済利用分支払い</t>
    <rPh sb="4" eb="6">
      <t>ケッサイ</t>
    </rPh>
    <rPh sb="6" eb="9">
      <t>リヨウブン</t>
    </rPh>
    <rPh sb="9" eb="11">
      <t>シハラ</t>
    </rPh>
    <phoneticPr fontId="13"/>
  </si>
  <si>
    <t>（例）AA銀行</t>
    <rPh sb="1" eb="2">
      <t>レイ</t>
    </rPh>
    <rPh sb="5" eb="7">
      <t>ギンコウ</t>
    </rPh>
    <phoneticPr fontId="13"/>
  </si>
  <si>
    <t>　　　三井住友</t>
    <rPh sb="3" eb="7">
      <t>ミツイスミトモ</t>
    </rPh>
    <phoneticPr fontId="13"/>
  </si>
  <si>
    <t>AA銀行</t>
    <rPh sb="2" eb="4">
      <t>ギンコウ</t>
    </rPh>
    <phoneticPr fontId="13"/>
  </si>
  <si>
    <t>割当銀行名</t>
    <rPh sb="0" eb="2">
      <t>ワリアテ</t>
    </rPh>
    <rPh sb="2" eb="5">
      <t>ギンコウメイ</t>
    </rPh>
    <phoneticPr fontId="13"/>
  </si>
  <si>
    <t>BB銀行</t>
    <rPh sb="2" eb="4">
      <t>ギンコウ</t>
    </rPh>
    <phoneticPr fontId="13"/>
  </si>
  <si>
    <t>CC銀行</t>
    <rPh sb="2" eb="4">
      <t>ギンコウ</t>
    </rPh>
    <phoneticPr fontId="13"/>
  </si>
  <si>
    <t>　　　</t>
    <phoneticPr fontId="13"/>
  </si>
  <si>
    <r>
      <t xml:space="preserve">AA銀行
</t>
    </r>
    <r>
      <rPr>
        <sz val="11"/>
        <color theme="1" tint="0.34998626667073579"/>
        <rFont val="AR丸ゴシック体M"/>
        <family val="3"/>
        <charset val="128"/>
      </rPr>
      <t>割当銀行名</t>
    </r>
    <rPh sb="2" eb="4">
      <t>ギンコウ</t>
    </rPh>
    <phoneticPr fontId="13"/>
  </si>
  <si>
    <r>
      <t xml:space="preserve">BB銀行
</t>
    </r>
    <r>
      <rPr>
        <sz val="11"/>
        <color theme="1" tint="0.34998626667073579"/>
        <rFont val="AR丸ゴシック体M"/>
        <family val="3"/>
        <charset val="128"/>
      </rPr>
      <t>割当銀行名</t>
    </r>
    <rPh sb="2" eb="4">
      <t>ギンコウ</t>
    </rPh>
    <phoneticPr fontId="13"/>
  </si>
  <si>
    <r>
      <t xml:space="preserve">CC銀行
</t>
    </r>
    <r>
      <rPr>
        <sz val="11"/>
        <color theme="1" tint="0.34998626667073579"/>
        <rFont val="AR丸ゴシック体M"/>
        <family val="3"/>
        <charset val="128"/>
      </rPr>
      <t>割当銀行名</t>
    </r>
    <rPh sb="2" eb="4">
      <t>ギンコウ</t>
    </rPh>
    <phoneticPr fontId="13"/>
  </si>
  <si>
    <t>（例）
　AA銀行
　三井住友</t>
    <rPh sb="1" eb="2">
      <t>レイ</t>
    </rPh>
    <rPh sb="7" eb="9">
      <t>ギンコウ</t>
    </rPh>
    <phoneticPr fontId="13"/>
  </si>
  <si>
    <t>Amazonマーケットプレイス『商品名』発送</t>
    <rPh sb="16" eb="18">
      <t>ショウヒン</t>
    </rPh>
    <rPh sb="18" eb="19">
      <t>メイ</t>
    </rPh>
    <rPh sb="20" eb="22">
      <t>ハッソウ</t>
    </rPh>
    <phoneticPr fontId="3"/>
  </si>
  <si>
    <t>今月の社内通貨レート設定　1ドル＝</t>
    <rPh sb="0" eb="2">
      <t>コンゲツ</t>
    </rPh>
    <rPh sb="3" eb="5">
      <t>シャナイ</t>
    </rPh>
    <rPh sb="5" eb="7">
      <t>ツウカ</t>
    </rPh>
    <rPh sb="10" eb="12">
      <t>セッテイ</t>
    </rPh>
    <phoneticPr fontId="2"/>
  </si>
  <si>
    <t>帳簿上のPayPal残高と実際のPayPal残高の差額（為替差損益）</t>
    <rPh sb="0" eb="3">
      <t>チョウボジョウ</t>
    </rPh>
    <rPh sb="10" eb="12">
      <t>ザンダカ</t>
    </rPh>
    <rPh sb="13" eb="15">
      <t>ジッサイ</t>
    </rPh>
    <rPh sb="22" eb="24">
      <t>ザンダカ</t>
    </rPh>
    <rPh sb="25" eb="27">
      <t>サガク</t>
    </rPh>
    <rPh sb="28" eb="33">
      <t>カワセサソンエキ</t>
    </rPh>
    <phoneticPr fontId="26"/>
  </si>
  <si>
    <t>今年度の入金・出金の合計と入金・出金の差額</t>
    <rPh sb="0" eb="3">
      <t>コンネンド</t>
    </rPh>
    <rPh sb="4" eb="6">
      <t>ニュウキン</t>
    </rPh>
    <rPh sb="7" eb="9">
      <t>シュッキン</t>
    </rPh>
    <rPh sb="10" eb="12">
      <t>ゴウケイ</t>
    </rPh>
    <rPh sb="13" eb="15">
      <t>ニュウキン</t>
    </rPh>
    <rPh sb="16" eb="18">
      <t>シュッキン</t>
    </rPh>
    <rPh sb="19" eb="21">
      <t>サガク</t>
    </rPh>
    <phoneticPr fontId="2"/>
  </si>
  <si>
    <t>外貨での売り上げ</t>
    <rPh sb="0" eb="2">
      <t>ガイカ</t>
    </rPh>
    <rPh sb="4" eb="5">
      <t>ウ</t>
    </rPh>
    <rPh sb="6" eb="7">
      <t>ア</t>
    </rPh>
    <phoneticPr fontId="13"/>
  </si>
  <si>
    <t>為替差損益</t>
    <rPh sb="0" eb="5">
      <t>カワセサソンエキ</t>
    </rPh>
    <phoneticPr fontId="13"/>
  </si>
  <si>
    <t>外貨での仕入</t>
    <rPh sb="0" eb="2">
      <t>ガイカ</t>
    </rPh>
    <rPh sb="4" eb="6">
      <t>シイレ</t>
    </rPh>
    <phoneticPr fontId="13"/>
  </si>
  <si>
    <t>販売　**商品先渡し後・入金の場合**</t>
    <rPh sb="0" eb="2">
      <t>ハンバイ</t>
    </rPh>
    <rPh sb="5" eb="7">
      <t>ショウヒン</t>
    </rPh>
    <rPh sb="7" eb="9">
      <t>サキワタ</t>
    </rPh>
    <rPh sb="10" eb="11">
      <t>ゴ</t>
    </rPh>
    <rPh sb="12" eb="14">
      <t>ニュウキン</t>
    </rPh>
    <rPh sb="15" eb="17">
      <t>バアイ</t>
    </rPh>
    <phoneticPr fontId="3"/>
  </si>
  <si>
    <t>販売　**入金が先・商品後渡しの場合**</t>
    <rPh sb="0" eb="2">
      <t>ハンバイ</t>
    </rPh>
    <rPh sb="5" eb="7">
      <t>ニュウキン</t>
    </rPh>
    <rPh sb="8" eb="9">
      <t>サキ</t>
    </rPh>
    <rPh sb="10" eb="12">
      <t>ショウヒン</t>
    </rPh>
    <rPh sb="12" eb="14">
      <t>アトワタ</t>
    </rPh>
    <rPh sb="16" eb="18">
      <t>バアイ</t>
    </rPh>
    <phoneticPr fontId="3"/>
  </si>
  <si>
    <t>が</t>
    <phoneticPr fontId="13"/>
  </si>
  <si>
    <t>ガソリン代</t>
    <rPh sb="4" eb="5">
      <t>ダイ</t>
    </rPh>
    <phoneticPr fontId="13"/>
  </si>
  <si>
    <t>げ</t>
    <phoneticPr fontId="13"/>
  </si>
  <si>
    <t>減価償却</t>
    <rPh sb="0" eb="4">
      <t>ゲンカショウキャク</t>
    </rPh>
    <phoneticPr fontId="13"/>
  </si>
  <si>
    <t>こ</t>
    <phoneticPr fontId="13"/>
  </si>
  <si>
    <t>固定資産税支払い</t>
    <rPh sb="0" eb="4">
      <t>コテイシサン</t>
    </rPh>
    <rPh sb="4" eb="5">
      <t>ゼイ</t>
    </rPh>
    <rPh sb="5" eb="7">
      <t>シハラ</t>
    </rPh>
    <phoneticPr fontId="13"/>
  </si>
  <si>
    <t>固定資産税H24年分（１～４期）事業割合1/9</t>
    <rPh sb="0" eb="2">
      <t>コテイ</t>
    </rPh>
    <rPh sb="2" eb="5">
      <t>シサンゼイ</t>
    </rPh>
    <rPh sb="8" eb="9">
      <t>ネン</t>
    </rPh>
    <rPh sb="9" eb="10">
      <t>ブン</t>
    </rPh>
    <rPh sb="14" eb="15">
      <t>キ</t>
    </rPh>
    <rPh sb="16" eb="18">
      <t>ジギョウ</t>
    </rPh>
    <rPh sb="18" eb="20">
      <t>ワリアイ</t>
    </rPh>
    <phoneticPr fontId="19"/>
  </si>
  <si>
    <t>固定資産税H24年分（１～４期）事業割合1/10</t>
    <rPh sb="0" eb="2">
      <t>コテイ</t>
    </rPh>
    <rPh sb="2" eb="5">
      <t>シサンゼイ</t>
    </rPh>
    <rPh sb="8" eb="9">
      <t>ネン</t>
    </rPh>
    <rPh sb="9" eb="10">
      <t>ブン</t>
    </rPh>
    <rPh sb="14" eb="15">
      <t>キ</t>
    </rPh>
    <rPh sb="16" eb="18">
      <t>ジギョウ</t>
    </rPh>
    <rPh sb="18" eb="20">
      <t>ワリアイ</t>
    </rPh>
    <phoneticPr fontId="19"/>
  </si>
  <si>
    <t>固定資産税H24年分（１～４期）事業割合1/11</t>
    <rPh sb="0" eb="2">
      <t>コテイ</t>
    </rPh>
    <rPh sb="2" eb="5">
      <t>シサンゼイ</t>
    </rPh>
    <rPh sb="8" eb="9">
      <t>ネン</t>
    </rPh>
    <rPh sb="9" eb="10">
      <t>ブン</t>
    </rPh>
    <rPh sb="14" eb="15">
      <t>キ</t>
    </rPh>
    <rPh sb="16" eb="18">
      <t>ジギョウ</t>
    </rPh>
    <rPh sb="18" eb="20">
      <t>ワリアイ</t>
    </rPh>
    <phoneticPr fontId="19"/>
  </si>
  <si>
    <t>２５年
月　日</t>
    <rPh sb="2" eb="3">
      <t>ネン</t>
    </rPh>
    <rPh sb="4" eb="5">
      <t>ツキ</t>
    </rPh>
    <rPh sb="6" eb="7">
      <t>ヒ</t>
    </rPh>
    <phoneticPr fontId="2"/>
  </si>
  <si>
    <t>1月分電気料金　（家事使用分除外　70%）</t>
    <rPh sb="1" eb="3">
      <t>ガツブン</t>
    </rPh>
    <rPh sb="3" eb="5">
      <t>デンキ</t>
    </rPh>
    <rPh sb="5" eb="7">
      <t>リョウキン</t>
    </rPh>
    <rPh sb="9" eb="11">
      <t>カジ</t>
    </rPh>
    <rPh sb="11" eb="13">
      <t>シヨウ</t>
    </rPh>
    <rPh sb="13" eb="14">
      <t>ブン</t>
    </rPh>
    <rPh sb="14" eb="16">
      <t>ジョガイ</t>
    </rPh>
    <phoneticPr fontId="3"/>
  </si>
  <si>
    <t>事業主貸</t>
    <rPh sb="0" eb="3">
      <t>ジギョウヌシ</t>
    </rPh>
    <rPh sb="3" eb="4">
      <t>カシ</t>
    </rPh>
    <phoneticPr fontId="26"/>
  </si>
  <si>
    <t>割合</t>
    <rPh sb="0" eb="2">
      <t>ワリアイ</t>
    </rPh>
    <phoneticPr fontId="26"/>
  </si>
  <si>
    <t>1月分電気料金　（事業使用分　30%）</t>
    <rPh sb="1" eb="3">
      <t>ガツブン</t>
    </rPh>
    <rPh sb="3" eb="5">
      <t>デンキ</t>
    </rPh>
    <rPh sb="5" eb="7">
      <t>リョウキン</t>
    </rPh>
    <rPh sb="9" eb="11">
      <t>ジギョウ</t>
    </rPh>
    <rPh sb="11" eb="13">
      <t>シヨウ</t>
    </rPh>
    <rPh sb="13" eb="14">
      <t>ブン</t>
    </rPh>
    <phoneticPr fontId="3"/>
  </si>
  <si>
    <t>現金出納帳　預金出納帳　未払金帳</t>
    <rPh sb="0" eb="2">
      <t>ゲンキン</t>
    </rPh>
    <rPh sb="2" eb="5">
      <t>スイトウチョウ</t>
    </rPh>
    <rPh sb="6" eb="11">
      <t>ヨキンスイトウチョウ</t>
    </rPh>
    <rPh sb="12" eb="16">
      <t>ミバライキンチョウ</t>
    </rPh>
    <phoneticPr fontId="26"/>
  </si>
  <si>
    <t>1月分電気料金　（支払い）</t>
    <rPh sb="1" eb="3">
      <t>ガツブン</t>
    </rPh>
    <rPh sb="3" eb="5">
      <t>デンキ</t>
    </rPh>
    <rPh sb="5" eb="7">
      <t>リョウキン</t>
    </rPh>
    <rPh sb="9" eb="11">
      <t>シハラ</t>
    </rPh>
    <phoneticPr fontId="3"/>
  </si>
  <si>
    <t>1月分電気料金　</t>
    <rPh sb="1" eb="3">
      <t>ガツブン</t>
    </rPh>
    <rPh sb="3" eb="5">
      <t>デンキ</t>
    </rPh>
    <rPh sb="5" eb="7">
      <t>リョウキン</t>
    </rPh>
    <phoneticPr fontId="3"/>
  </si>
  <si>
    <t>未払金帳　</t>
    <rPh sb="0" eb="4">
      <t>ミバライキンチョウ</t>
    </rPh>
    <phoneticPr fontId="26"/>
  </si>
  <si>
    <t>1月分電気料金引き落とし</t>
    <rPh sb="1" eb="3">
      <t>ガツブン</t>
    </rPh>
    <rPh sb="3" eb="5">
      <t>デンキ</t>
    </rPh>
    <rPh sb="5" eb="7">
      <t>リョウキン</t>
    </rPh>
    <rPh sb="7" eb="8">
      <t>ヒ</t>
    </rPh>
    <rPh sb="9" eb="10">
      <t>オ</t>
    </rPh>
    <phoneticPr fontId="3"/>
  </si>
  <si>
    <t>（請求されたその場で現金で支払う場合には、未払金帳への記入は飛ばして、同じ日付で支払いの記帳をします。）</t>
    <rPh sb="35" eb="36">
      <t>オナ</t>
    </rPh>
    <rPh sb="37" eb="39">
      <t>ヒヅケ</t>
    </rPh>
    <rPh sb="40" eb="42">
      <t>シハラ</t>
    </rPh>
    <rPh sb="44" eb="46">
      <t>キチョウ</t>
    </rPh>
    <phoneticPr fontId="26"/>
  </si>
  <si>
    <t>（預金口座・財布が個人のもののため、帳簿上では管理しません）</t>
    <rPh sb="1" eb="3">
      <t>ヨキン</t>
    </rPh>
    <rPh sb="3" eb="5">
      <t>コウザ</t>
    </rPh>
    <rPh sb="6" eb="8">
      <t>サイフ</t>
    </rPh>
    <rPh sb="9" eb="11">
      <t>コジン</t>
    </rPh>
    <rPh sb="18" eb="21">
      <t>チョウボジョウ</t>
    </rPh>
    <rPh sb="23" eb="25">
      <t>カンリ</t>
    </rPh>
    <phoneticPr fontId="26"/>
  </si>
  <si>
    <t>事業主借</t>
    <rPh sb="0" eb="3">
      <t>ジギョウヌシ</t>
    </rPh>
    <rPh sb="3" eb="4">
      <t>シャク</t>
    </rPh>
    <phoneticPr fontId="26"/>
  </si>
  <si>
    <t>（支払い方法によりいずれかひとつに記帳。下の例は預金出納帳）</t>
    <rPh sb="1" eb="3">
      <t>シハラ</t>
    </rPh>
    <rPh sb="4" eb="6">
      <t>ホウホウ</t>
    </rPh>
    <rPh sb="17" eb="19">
      <t>キチョウ</t>
    </rPh>
    <rPh sb="20" eb="21">
      <t>シタ</t>
    </rPh>
    <rPh sb="22" eb="23">
      <t>レイ</t>
    </rPh>
    <rPh sb="24" eb="29">
      <t>ヨキンスイトウチョウ</t>
    </rPh>
    <phoneticPr fontId="26"/>
  </si>
  <si>
    <t>こ</t>
    <phoneticPr fontId="13"/>
  </si>
  <si>
    <t>個人分入出金（預金口座）</t>
    <rPh sb="0" eb="3">
      <t>コジンブン</t>
    </rPh>
    <rPh sb="3" eb="6">
      <t>ニュウシュッキン</t>
    </rPh>
    <rPh sb="7" eb="9">
      <t>ヨキン</t>
    </rPh>
    <rPh sb="9" eb="11">
      <t>コウザ</t>
    </rPh>
    <phoneticPr fontId="13"/>
  </si>
  <si>
    <t>月個人分入出金計</t>
    <phoneticPr fontId="13"/>
  </si>
  <si>
    <t>個人分の出金が個人分の入金より多い</t>
    <rPh sb="0" eb="3">
      <t>コジンブン</t>
    </rPh>
    <rPh sb="4" eb="6">
      <t>シュッキン</t>
    </rPh>
    <rPh sb="7" eb="10">
      <t>コジンブン</t>
    </rPh>
    <rPh sb="11" eb="13">
      <t>ニュウキン</t>
    </rPh>
    <rPh sb="15" eb="16">
      <t>オオ</t>
    </rPh>
    <phoneticPr fontId="13"/>
  </si>
  <si>
    <t>個人分の入金が個人分の出金より多い</t>
    <rPh sb="0" eb="3">
      <t>コジンブン</t>
    </rPh>
    <rPh sb="4" eb="6">
      <t>ニュウキン</t>
    </rPh>
    <rPh sb="7" eb="10">
      <t>コジンブン</t>
    </rPh>
    <rPh sb="11" eb="13">
      <t>シュッキン</t>
    </rPh>
    <rPh sb="15" eb="16">
      <t>オオ</t>
    </rPh>
    <phoneticPr fontId="13"/>
  </si>
  <si>
    <t>よ</t>
    <phoneticPr fontId="13"/>
  </si>
  <si>
    <t>預金口座の個人入出金分</t>
    <rPh sb="0" eb="4">
      <t>ヨキンコウザ</t>
    </rPh>
    <rPh sb="5" eb="7">
      <t>コジン</t>
    </rPh>
    <rPh sb="7" eb="10">
      <t>ニュウシュッキン</t>
    </rPh>
    <rPh sb="10" eb="11">
      <t>ブン</t>
    </rPh>
    <phoneticPr fontId="13"/>
  </si>
  <si>
    <t>クレジットカード引き落とし（個人使用分）</t>
    <rPh sb="8" eb="9">
      <t>ヒ</t>
    </rPh>
    <rPh sb="10" eb="11">
      <t>オ</t>
    </rPh>
    <phoneticPr fontId="3"/>
  </si>
  <si>
    <t>く</t>
    <phoneticPr fontId="3"/>
  </si>
  <si>
    <t>クレジットカード利用分振り込み（個人使用分）</t>
    <rPh sb="8" eb="10">
      <t>リヨウ</t>
    </rPh>
    <rPh sb="10" eb="11">
      <t>ブン</t>
    </rPh>
    <rPh sb="11" eb="12">
      <t>フ</t>
    </rPh>
    <rPh sb="13" eb="14">
      <t>コ</t>
    </rPh>
    <phoneticPr fontId="3"/>
  </si>
  <si>
    <t>し</t>
    <phoneticPr fontId="3"/>
  </si>
  <si>
    <t>商品</t>
    <rPh sb="0" eb="2">
      <t>ショウヒン</t>
    </rPh>
    <phoneticPr fontId="13"/>
  </si>
  <si>
    <t>商品『品名』を知人へのプレゼントに利用</t>
    <rPh sb="0" eb="2">
      <t>ショウヒン</t>
    </rPh>
    <rPh sb="3" eb="5">
      <t>ヒンメイ</t>
    </rPh>
    <rPh sb="7" eb="9">
      <t>チジン</t>
    </rPh>
    <rPh sb="17" eb="19">
      <t>リヨウ</t>
    </rPh>
    <phoneticPr fontId="13"/>
  </si>
  <si>
    <t>-</t>
    <phoneticPr fontId="13"/>
  </si>
  <si>
    <t>商品の返品受け付け</t>
    <rPh sb="0" eb="2">
      <t>ショウヒン</t>
    </rPh>
    <rPh sb="3" eb="5">
      <t>ヘンピン</t>
    </rPh>
    <rPh sb="5" eb="6">
      <t>ウ</t>
    </rPh>
    <rPh sb="7" eb="8">
      <t>ツ</t>
    </rPh>
    <phoneticPr fontId="13"/>
  </si>
  <si>
    <t>商品『品名』が返品された</t>
    <rPh sb="0" eb="2">
      <t>ショウヒン</t>
    </rPh>
    <rPh sb="3" eb="5">
      <t>ヒンメイ</t>
    </rPh>
    <rPh sb="7" eb="9">
      <t>ヘンピン</t>
    </rPh>
    <phoneticPr fontId="13"/>
  </si>
  <si>
    <t>ヤフオク商品『商品名』返品受け取り</t>
    <rPh sb="4" eb="6">
      <t>ショウヒン</t>
    </rPh>
    <rPh sb="7" eb="10">
      <t>ショウヒンメイ</t>
    </rPh>
    <rPh sb="11" eb="13">
      <t>ヘンピン</t>
    </rPh>
    <rPh sb="13" eb="14">
      <t>ウ</t>
    </rPh>
    <rPh sb="15" eb="16">
      <t>ト</t>
    </rPh>
    <phoneticPr fontId="3"/>
  </si>
  <si>
    <t>代金受け取り後</t>
    <rPh sb="0" eb="2">
      <t>ダイキン</t>
    </rPh>
    <rPh sb="2" eb="3">
      <t>ウ</t>
    </rPh>
    <rPh sb="4" eb="5">
      <t>ト</t>
    </rPh>
    <rPh sb="6" eb="7">
      <t>ゴ</t>
    </rPh>
    <phoneticPr fontId="3"/>
  </si>
  <si>
    <t>現金で返金</t>
    <rPh sb="0" eb="2">
      <t>ゲンキン</t>
    </rPh>
    <rPh sb="3" eb="5">
      <t>ヘンキン</t>
    </rPh>
    <phoneticPr fontId="3"/>
  </si>
  <si>
    <t>12月分の合計と現在の残高</t>
    <rPh sb="2" eb="4">
      <t>ガツブン</t>
    </rPh>
    <rPh sb="5" eb="7">
      <t>ゴウケイ</t>
    </rPh>
    <rPh sb="8" eb="10">
      <t>ゲンザイ</t>
    </rPh>
    <rPh sb="11" eb="13">
      <t>ザンダカ</t>
    </rPh>
    <phoneticPr fontId="2"/>
  </si>
  <si>
    <t>12月分の合計と現在の残高</t>
    <phoneticPr fontId="26"/>
  </si>
  <si>
    <t>前期から繰り越した売掛金の合計</t>
    <rPh sb="0" eb="2">
      <t>ゼンキ</t>
    </rPh>
    <rPh sb="4" eb="5">
      <t>ク</t>
    </rPh>
    <rPh sb="6" eb="7">
      <t>コ</t>
    </rPh>
    <rPh sb="9" eb="12">
      <t>ウリカケキン</t>
    </rPh>
    <rPh sb="13" eb="15">
      <t>ゴウケイ</t>
    </rPh>
    <phoneticPr fontId="2"/>
  </si>
  <si>
    <t>減価償却方法</t>
    <rPh sb="0" eb="4">
      <t>ゲンカショウキャク</t>
    </rPh>
    <rPh sb="4" eb="6">
      <t>ホウホウ</t>
    </rPh>
    <phoneticPr fontId="13"/>
  </si>
  <si>
    <t>家事事業按分</t>
    <rPh sb="0" eb="6">
      <t>カジジギョウアンブン</t>
    </rPh>
    <phoneticPr fontId="13"/>
  </si>
  <si>
    <t>区分</t>
    <rPh sb="0" eb="2">
      <t>クブン</t>
    </rPh>
    <phoneticPr fontId="26"/>
  </si>
  <si>
    <t>（商品先渡し）</t>
    <rPh sb="1" eb="3">
      <t>ショウヒン</t>
    </rPh>
    <rPh sb="3" eb="5">
      <t>サキワタ</t>
    </rPh>
    <phoneticPr fontId="2"/>
  </si>
  <si>
    <t>買掛金</t>
    <rPh sb="0" eb="3">
      <t>カイカケキン</t>
    </rPh>
    <phoneticPr fontId="2"/>
  </si>
  <si>
    <t>その他</t>
    <rPh sb="2" eb="3">
      <t>タ</t>
    </rPh>
    <phoneticPr fontId="2"/>
  </si>
  <si>
    <t>（その場・後渡し）</t>
    <rPh sb="3" eb="4">
      <t>バ</t>
    </rPh>
    <rPh sb="5" eb="6">
      <t>ゴ</t>
    </rPh>
    <rPh sb="6" eb="7">
      <t>ワタ</t>
    </rPh>
    <phoneticPr fontId="2"/>
  </si>
  <si>
    <t>売掛金</t>
    <rPh sb="0" eb="3">
      <t>ウリカケキン</t>
    </rPh>
    <phoneticPr fontId="2"/>
  </si>
  <si>
    <t>記帳ガイド</t>
    <rPh sb="0" eb="2">
      <t>キチョウ</t>
    </rPh>
    <phoneticPr fontId="13"/>
  </si>
  <si>
    <t>支払・受取方法一覧</t>
    <rPh sb="0" eb="2">
      <t>シハライ</t>
    </rPh>
    <rPh sb="3" eb="5">
      <t>ウケトリ</t>
    </rPh>
    <rPh sb="5" eb="7">
      <t>ホウホウ</t>
    </rPh>
    <rPh sb="7" eb="9">
      <t>イチラン</t>
    </rPh>
    <phoneticPr fontId="13"/>
  </si>
  <si>
    <t>オークション返品</t>
    <rPh sb="6" eb="8">
      <t>ヘンピン</t>
    </rPh>
    <phoneticPr fontId="3"/>
  </si>
  <si>
    <r>
      <t xml:space="preserve">商品発送前・
</t>
    </r>
    <r>
      <rPr>
        <sz val="8"/>
        <color theme="1"/>
        <rFont val="AR丸ゴシック体M"/>
        <family val="3"/>
        <charset val="128"/>
      </rPr>
      <t>返金手数料こちら持ち</t>
    </r>
    <rPh sb="0" eb="2">
      <t>ショウヒン</t>
    </rPh>
    <rPh sb="2" eb="5">
      <t>ハッソウマエ</t>
    </rPh>
    <rPh sb="7" eb="9">
      <t>ヘンキン</t>
    </rPh>
    <rPh sb="9" eb="12">
      <t>テスウリョウ</t>
    </rPh>
    <rPh sb="15" eb="16">
      <t>モ</t>
    </rPh>
    <phoneticPr fontId="13"/>
  </si>
  <si>
    <r>
      <t xml:space="preserve">商品発送前・
</t>
    </r>
    <r>
      <rPr>
        <sz val="8"/>
        <color theme="1"/>
        <rFont val="AR丸ゴシック体M"/>
        <family val="3"/>
        <charset val="128"/>
      </rPr>
      <t>返金手数料相手持ち</t>
    </r>
    <rPh sb="0" eb="2">
      <t>ショウヒン</t>
    </rPh>
    <rPh sb="2" eb="5">
      <t>ハッソウマエ</t>
    </rPh>
    <rPh sb="7" eb="9">
      <t>ヘンキン</t>
    </rPh>
    <rPh sb="9" eb="12">
      <t>テスウリョウ</t>
    </rPh>
    <rPh sb="12" eb="14">
      <t>アイテ</t>
    </rPh>
    <rPh sb="14" eb="15">
      <t>モ</t>
    </rPh>
    <phoneticPr fontId="13"/>
  </si>
  <si>
    <t>ヤフオク商品『商品名』キャンセル・返金</t>
    <rPh sb="4" eb="6">
      <t>ショウヒン</t>
    </rPh>
    <rPh sb="7" eb="10">
      <t>ショウヒンメイ</t>
    </rPh>
    <rPh sb="17" eb="19">
      <t>ヘンキン</t>
    </rPh>
    <phoneticPr fontId="3"/>
  </si>
  <si>
    <t>オークションキャンセル</t>
    <phoneticPr fontId="3"/>
  </si>
  <si>
    <t>-</t>
    <phoneticPr fontId="13"/>
  </si>
  <si>
    <t>オークション返品・返金</t>
    <rPh sb="6" eb="8">
      <t>ヘンピン</t>
    </rPh>
    <rPh sb="9" eb="11">
      <t>ヘンキン</t>
    </rPh>
    <phoneticPr fontId="3"/>
  </si>
  <si>
    <t>ヤフオク商品『商品名』返品・返金</t>
    <rPh sb="4" eb="6">
      <t>ショウヒン</t>
    </rPh>
    <rPh sb="7" eb="10">
      <t>ショウヒンメイ</t>
    </rPh>
    <rPh sb="11" eb="13">
      <t>ヘンピン</t>
    </rPh>
    <rPh sb="14" eb="16">
      <t>ヘンキン</t>
    </rPh>
    <phoneticPr fontId="3"/>
  </si>
  <si>
    <t>　・・・続き</t>
    <rPh sb="4" eb="5">
      <t>ツヅ</t>
    </rPh>
    <phoneticPr fontId="13"/>
  </si>
  <si>
    <r>
      <t xml:space="preserve">商品発送後・
</t>
    </r>
    <r>
      <rPr>
        <sz val="8"/>
        <color theme="1"/>
        <rFont val="ＭＳ Ｐゴシック"/>
        <family val="3"/>
        <charset val="128"/>
        <scheme val="minor"/>
      </rPr>
      <t>返金手数料こちら持ち</t>
    </r>
    <rPh sb="0" eb="2">
      <t>ショウヒン</t>
    </rPh>
    <rPh sb="2" eb="4">
      <t>ハッソウ</t>
    </rPh>
    <rPh sb="4" eb="5">
      <t>ゴ</t>
    </rPh>
    <rPh sb="7" eb="9">
      <t>ヘンキン</t>
    </rPh>
    <rPh sb="9" eb="12">
      <t>テスウリョウ</t>
    </rPh>
    <rPh sb="15" eb="16">
      <t>モ</t>
    </rPh>
    <phoneticPr fontId="13"/>
  </si>
  <si>
    <r>
      <t xml:space="preserve">商品発送後・
</t>
    </r>
    <r>
      <rPr>
        <sz val="8"/>
        <color theme="1"/>
        <rFont val="AR丸ゴシック体M"/>
        <family val="3"/>
        <charset val="128"/>
      </rPr>
      <t>返金手数料相手持ち</t>
    </r>
    <rPh sb="0" eb="2">
      <t>ショウヒン</t>
    </rPh>
    <rPh sb="2" eb="4">
      <t>ハッソウ</t>
    </rPh>
    <rPh sb="4" eb="5">
      <t>ゴ</t>
    </rPh>
    <rPh sb="7" eb="9">
      <t>ヘンキン</t>
    </rPh>
    <rPh sb="9" eb="12">
      <t>テスウリョウ</t>
    </rPh>
    <rPh sb="12" eb="14">
      <t>アイテ</t>
    </rPh>
    <rPh sb="14" eb="15">
      <t>モ</t>
    </rPh>
    <phoneticPr fontId="13"/>
  </si>
  <si>
    <t>オークション商品発送 1</t>
    <rPh sb="6" eb="10">
      <t>ショウヒンハッソウ</t>
    </rPh>
    <phoneticPr fontId="3"/>
  </si>
  <si>
    <t>オークション商品発送 2</t>
    <rPh sb="6" eb="10">
      <t>ショウヒンハッソウ</t>
    </rPh>
    <phoneticPr fontId="3"/>
  </si>
  <si>
    <t>オークション返金</t>
    <rPh sb="6" eb="8">
      <t>ヘンキン</t>
    </rPh>
    <phoneticPr fontId="3"/>
  </si>
  <si>
    <t>ヤフオク商品『商品名』返金</t>
    <rPh sb="4" eb="6">
      <t>ショウヒン</t>
    </rPh>
    <rPh sb="7" eb="10">
      <t>ショウヒンメイ</t>
    </rPh>
    <rPh sb="11" eb="13">
      <t>ヘンキン</t>
    </rPh>
    <phoneticPr fontId="3"/>
  </si>
  <si>
    <r>
      <t xml:space="preserve">預金口座から返金
</t>
    </r>
    <r>
      <rPr>
        <sz val="8"/>
        <color rgb="FFC00000"/>
        <rFont val="AR丸ゴシック体M"/>
        <family val="3"/>
        <charset val="128"/>
      </rPr>
      <t>返金手数料こちら持ち</t>
    </r>
    <rPh sb="0" eb="2">
      <t>ヨキン</t>
    </rPh>
    <rPh sb="2" eb="4">
      <t>コウザ</t>
    </rPh>
    <rPh sb="6" eb="8">
      <t>ヘンキン</t>
    </rPh>
    <rPh sb="9" eb="11">
      <t>ヘンキン</t>
    </rPh>
    <rPh sb="11" eb="14">
      <t>テスウリョウ</t>
    </rPh>
    <rPh sb="17" eb="18">
      <t>モ</t>
    </rPh>
    <phoneticPr fontId="3"/>
  </si>
  <si>
    <r>
      <t xml:space="preserve">預金口座から返金
</t>
    </r>
    <r>
      <rPr>
        <sz val="8"/>
        <color rgb="FFC00000"/>
        <rFont val="AR丸ゴシック体M"/>
        <family val="3"/>
        <charset val="128"/>
      </rPr>
      <t>返金手数料相手持ち</t>
    </r>
    <rPh sb="0" eb="2">
      <t>ヨキン</t>
    </rPh>
    <rPh sb="2" eb="4">
      <t>コウザ</t>
    </rPh>
    <rPh sb="6" eb="8">
      <t>ヘンキン</t>
    </rPh>
    <rPh sb="9" eb="11">
      <t>ヘンキン</t>
    </rPh>
    <rPh sb="11" eb="14">
      <t>テスウリョウ</t>
    </rPh>
    <rPh sb="14" eb="16">
      <t>アイテ</t>
    </rPh>
    <rPh sb="16" eb="17">
      <t>モ</t>
    </rPh>
    <phoneticPr fontId="3"/>
  </si>
  <si>
    <r>
      <t>オークション</t>
    </r>
    <r>
      <rPr>
        <b/>
        <sz val="11"/>
        <color rgb="FFC00000"/>
        <rFont val="AR丸ゴシック体M"/>
        <family val="3"/>
        <charset val="128"/>
      </rPr>
      <t>返品</t>
    </r>
    <r>
      <rPr>
        <sz val="11"/>
        <color rgb="FFC00000"/>
        <rFont val="AR丸ゴシック体M"/>
        <family val="3"/>
        <charset val="128"/>
      </rPr>
      <t>受け取り</t>
    </r>
    <rPh sb="6" eb="8">
      <t>ヘンピン</t>
    </rPh>
    <rPh sb="8" eb="9">
      <t>ウ</t>
    </rPh>
    <rPh sb="10" eb="11">
      <t>ト</t>
    </rPh>
    <phoneticPr fontId="3"/>
  </si>
  <si>
    <t>商品発送前キャンセル</t>
    <rPh sb="0" eb="4">
      <t>ショウヒンハッソウ</t>
    </rPh>
    <rPh sb="4" eb="5">
      <t>マエ</t>
    </rPh>
    <phoneticPr fontId="3"/>
  </si>
  <si>
    <t>商品発送後返品受け取り</t>
    <rPh sb="0" eb="2">
      <t>ショウヒン</t>
    </rPh>
    <rPh sb="2" eb="4">
      <t>ハッソウ</t>
    </rPh>
    <rPh sb="4" eb="5">
      <t>ゴ</t>
    </rPh>
    <rPh sb="5" eb="7">
      <t>ヘンピン</t>
    </rPh>
    <rPh sb="7" eb="8">
      <t>ウ</t>
    </rPh>
    <rPh sb="9" eb="10">
      <t>ト</t>
    </rPh>
    <phoneticPr fontId="3"/>
  </si>
  <si>
    <t>商品発送後返品・返金</t>
    <rPh sb="0" eb="2">
      <t>ショウヒン</t>
    </rPh>
    <rPh sb="2" eb="4">
      <t>ハッソウ</t>
    </rPh>
    <rPh sb="4" eb="5">
      <t>ゴ</t>
    </rPh>
    <rPh sb="5" eb="7">
      <t>ヘンピン</t>
    </rPh>
    <rPh sb="8" eb="10">
      <t>ヘンキン</t>
    </rPh>
    <phoneticPr fontId="3"/>
  </si>
  <si>
    <t>商品発送　1</t>
    <rPh sb="0" eb="2">
      <t>ショウヒン</t>
    </rPh>
    <rPh sb="2" eb="4">
      <t>ハッソウ</t>
    </rPh>
    <phoneticPr fontId="3"/>
  </si>
  <si>
    <t>商品発送　2</t>
    <rPh sb="0" eb="2">
      <t>ショウヒン</t>
    </rPh>
    <rPh sb="2" eb="4">
      <t>ハッソウ</t>
    </rPh>
    <phoneticPr fontId="3"/>
  </si>
  <si>
    <t>し</t>
    <phoneticPr fontId="3"/>
  </si>
  <si>
    <t>商品返品受け取り</t>
    <rPh sb="0" eb="2">
      <t>ショウヒン</t>
    </rPh>
    <rPh sb="2" eb="4">
      <t>ヘンピン</t>
    </rPh>
    <rPh sb="4" eb="5">
      <t>ウ</t>
    </rPh>
    <rPh sb="6" eb="7">
      <t>ト</t>
    </rPh>
    <phoneticPr fontId="13"/>
  </si>
  <si>
    <t>商品代金受け取り</t>
    <rPh sb="0" eb="2">
      <t>ショウヒン</t>
    </rPh>
    <rPh sb="2" eb="5">
      <t>ダイキンウ</t>
    </rPh>
    <rPh sb="6" eb="7">
      <t>ト</t>
    </rPh>
    <phoneticPr fontId="13"/>
  </si>
  <si>
    <r>
      <t>商品</t>
    </r>
    <r>
      <rPr>
        <b/>
        <sz val="11"/>
        <color rgb="FFC00000"/>
        <rFont val="AR丸ゴシック体M"/>
        <family val="3"/>
        <charset val="128"/>
      </rPr>
      <t>返品</t>
    </r>
    <r>
      <rPr>
        <sz val="11"/>
        <color rgb="FFC00000"/>
        <rFont val="AR丸ゴシック体M"/>
        <family val="3"/>
        <charset val="128"/>
      </rPr>
      <t>受け取り</t>
    </r>
    <rPh sb="0" eb="2">
      <t>ショウヒン</t>
    </rPh>
    <rPh sb="2" eb="4">
      <t>ヘンピン</t>
    </rPh>
    <rPh sb="4" eb="5">
      <t>ウ</t>
    </rPh>
    <rPh sb="6" eb="7">
      <t>ト</t>
    </rPh>
    <phoneticPr fontId="13"/>
  </si>
  <si>
    <t>商品代金返金</t>
    <rPh sb="0" eb="4">
      <t>ショウヒンダイキン</t>
    </rPh>
    <rPh sb="4" eb="6">
      <t>ヘンキン</t>
    </rPh>
    <phoneticPr fontId="13"/>
  </si>
  <si>
    <t>販売（ヤフオク）</t>
    <rPh sb="0" eb="2">
      <t>ハンバイ</t>
    </rPh>
    <phoneticPr fontId="3"/>
  </si>
  <si>
    <t>販売代金受け取り</t>
    <rPh sb="0" eb="2">
      <t>ハンバイ</t>
    </rPh>
    <rPh sb="2" eb="4">
      <t>ダイキン</t>
    </rPh>
    <rPh sb="4" eb="5">
      <t>ウ</t>
    </rPh>
    <rPh sb="6" eb="7">
      <t>ト</t>
    </rPh>
    <phoneticPr fontId="3"/>
  </si>
  <si>
    <t>販売商品発送前キャンセル</t>
    <rPh sb="0" eb="2">
      <t>ハンバイ</t>
    </rPh>
    <rPh sb="2" eb="6">
      <t>ショウヒンハッソウ</t>
    </rPh>
    <rPh sb="6" eb="7">
      <t>マエ</t>
    </rPh>
    <phoneticPr fontId="3"/>
  </si>
  <si>
    <t>販売商品発送</t>
    <rPh sb="0" eb="2">
      <t>ハンバイ</t>
    </rPh>
    <rPh sb="2" eb="4">
      <t>ショウヒン</t>
    </rPh>
    <rPh sb="4" eb="6">
      <t>ハッソウ</t>
    </rPh>
    <phoneticPr fontId="3"/>
  </si>
  <si>
    <t>販売商品発送後返品受け取り</t>
    <rPh sb="0" eb="2">
      <t>ハンバイ</t>
    </rPh>
    <rPh sb="2" eb="4">
      <t>ショウヒン</t>
    </rPh>
    <rPh sb="4" eb="6">
      <t>ハッソウ</t>
    </rPh>
    <rPh sb="6" eb="7">
      <t>ゴ</t>
    </rPh>
    <rPh sb="7" eb="9">
      <t>ヘンピン</t>
    </rPh>
    <rPh sb="9" eb="10">
      <t>ウ</t>
    </rPh>
    <rPh sb="11" eb="12">
      <t>ト</t>
    </rPh>
    <phoneticPr fontId="3"/>
  </si>
  <si>
    <t>販売商品発送後返品・返金</t>
    <rPh sb="0" eb="2">
      <t>ハンバイ</t>
    </rPh>
    <rPh sb="2" eb="4">
      <t>ショウヒン</t>
    </rPh>
    <rPh sb="4" eb="6">
      <t>ハッソウ</t>
    </rPh>
    <rPh sb="6" eb="7">
      <t>ゴ</t>
    </rPh>
    <rPh sb="7" eb="9">
      <t>ヘンピン</t>
    </rPh>
    <rPh sb="10" eb="12">
      <t>ヘンキン</t>
    </rPh>
    <phoneticPr fontId="3"/>
  </si>
  <si>
    <t>販売商品発送　1</t>
    <rPh sb="0" eb="2">
      <t>ハンバイ</t>
    </rPh>
    <rPh sb="2" eb="4">
      <t>ショウヒン</t>
    </rPh>
    <rPh sb="4" eb="6">
      <t>ハッソウ</t>
    </rPh>
    <phoneticPr fontId="3"/>
  </si>
  <si>
    <t>販売商品発送　2</t>
    <rPh sb="0" eb="2">
      <t>ハンバイ</t>
    </rPh>
    <rPh sb="2" eb="4">
      <t>ショウヒン</t>
    </rPh>
    <rPh sb="4" eb="6">
      <t>ハッソウ</t>
    </rPh>
    <phoneticPr fontId="3"/>
  </si>
  <si>
    <r>
      <t>販売商品</t>
    </r>
    <r>
      <rPr>
        <b/>
        <sz val="11"/>
        <color rgb="FFC00000"/>
        <rFont val="AR丸ゴシック体M"/>
        <family val="3"/>
        <charset val="128"/>
      </rPr>
      <t>返品</t>
    </r>
    <r>
      <rPr>
        <sz val="11"/>
        <color rgb="FFC00000"/>
        <rFont val="AR丸ゴシック体M"/>
        <family val="3"/>
        <charset val="128"/>
      </rPr>
      <t>受け取り</t>
    </r>
    <rPh sb="0" eb="2">
      <t>ハンバイ</t>
    </rPh>
    <rPh sb="2" eb="4">
      <t>ショウヒン</t>
    </rPh>
    <rPh sb="4" eb="6">
      <t>ヘンピン</t>
    </rPh>
    <rPh sb="6" eb="7">
      <t>ウ</t>
    </rPh>
    <rPh sb="8" eb="9">
      <t>ト</t>
    </rPh>
    <phoneticPr fontId="13"/>
  </si>
  <si>
    <t>販売商品代金受け取り</t>
    <rPh sb="0" eb="2">
      <t>ハンバイ</t>
    </rPh>
    <rPh sb="2" eb="4">
      <t>ショウヒン</t>
    </rPh>
    <rPh sb="4" eb="7">
      <t>ダイキンウ</t>
    </rPh>
    <rPh sb="8" eb="9">
      <t>ト</t>
    </rPh>
    <phoneticPr fontId="13"/>
  </si>
  <si>
    <t>代金受け取り前</t>
    <rPh sb="0" eb="3">
      <t>ダイキンウ</t>
    </rPh>
    <rPh sb="4" eb="5">
      <t>ト</t>
    </rPh>
    <rPh sb="6" eb="7">
      <t>マエ</t>
    </rPh>
    <phoneticPr fontId="13"/>
  </si>
  <si>
    <t>販売商品代金返金</t>
    <rPh sb="0" eb="2">
      <t>ハンバイ</t>
    </rPh>
    <rPh sb="2" eb="6">
      <t>ショウヒンダイキン</t>
    </rPh>
    <rPh sb="6" eb="8">
      <t>ヘンキン</t>
    </rPh>
    <phoneticPr fontId="13"/>
  </si>
  <si>
    <t>は</t>
    <phoneticPr fontId="3"/>
  </si>
  <si>
    <t>は</t>
    <phoneticPr fontId="3"/>
  </si>
  <si>
    <t>や</t>
    <phoneticPr fontId="3"/>
  </si>
  <si>
    <t>ヤフオク代金受け取り</t>
    <rPh sb="4" eb="6">
      <t>ダイキン</t>
    </rPh>
    <rPh sb="6" eb="7">
      <t>ウ</t>
    </rPh>
    <rPh sb="8" eb="9">
      <t>ト</t>
    </rPh>
    <phoneticPr fontId="3"/>
  </si>
  <si>
    <t>ヤフオク商品発送前キャンセル</t>
    <rPh sb="4" eb="8">
      <t>ショウヒンハッソウ</t>
    </rPh>
    <rPh sb="8" eb="9">
      <t>マエ</t>
    </rPh>
    <phoneticPr fontId="3"/>
  </si>
  <si>
    <t>ヤフオク商品発送</t>
    <rPh sb="4" eb="6">
      <t>ショウヒン</t>
    </rPh>
    <rPh sb="6" eb="8">
      <t>ハッソウ</t>
    </rPh>
    <phoneticPr fontId="3"/>
  </si>
  <si>
    <r>
      <t>ヤフオク商品発送後</t>
    </r>
    <r>
      <rPr>
        <b/>
        <sz val="8"/>
        <rFont val="AR丸ゴシック体M"/>
        <family val="3"/>
        <charset val="128"/>
      </rPr>
      <t>返品</t>
    </r>
    <r>
      <rPr>
        <sz val="8"/>
        <rFont val="AR丸ゴシック体M"/>
        <family val="3"/>
        <charset val="128"/>
      </rPr>
      <t>受け取り</t>
    </r>
    <rPh sb="4" eb="6">
      <t>ショウヒン</t>
    </rPh>
    <rPh sb="6" eb="8">
      <t>ハッソウ</t>
    </rPh>
    <rPh sb="8" eb="9">
      <t>ゴ</t>
    </rPh>
    <rPh sb="9" eb="11">
      <t>ヘンピン</t>
    </rPh>
    <rPh sb="11" eb="12">
      <t>ウ</t>
    </rPh>
    <rPh sb="13" eb="14">
      <t>ト</t>
    </rPh>
    <phoneticPr fontId="3"/>
  </si>
  <si>
    <t>ヤフオク商品発送後返品分返金</t>
    <rPh sb="4" eb="6">
      <t>ショウヒン</t>
    </rPh>
    <rPh sb="6" eb="8">
      <t>ハッソウ</t>
    </rPh>
    <rPh sb="8" eb="9">
      <t>ゴ</t>
    </rPh>
    <rPh sb="9" eb="11">
      <t>ヘンピン</t>
    </rPh>
    <rPh sb="11" eb="12">
      <t>ブン</t>
    </rPh>
    <rPh sb="12" eb="14">
      <t>ヘンキン</t>
    </rPh>
    <phoneticPr fontId="3"/>
  </si>
  <si>
    <t>ヤフオク</t>
    <phoneticPr fontId="3"/>
  </si>
  <si>
    <t>ヤフオク商品発送　1</t>
    <rPh sb="4" eb="6">
      <t>ショウヒン</t>
    </rPh>
    <rPh sb="6" eb="8">
      <t>ハッソウ</t>
    </rPh>
    <phoneticPr fontId="3"/>
  </si>
  <si>
    <t>ヤフオク商品発送　2</t>
    <rPh sb="4" eb="6">
      <t>ショウヒン</t>
    </rPh>
    <rPh sb="6" eb="8">
      <t>ハッソウ</t>
    </rPh>
    <phoneticPr fontId="3"/>
  </si>
  <si>
    <r>
      <t>ヤフオク商品</t>
    </r>
    <r>
      <rPr>
        <b/>
        <sz val="11"/>
        <color rgb="FFC00000"/>
        <rFont val="AR丸ゴシック体M"/>
        <family val="3"/>
        <charset val="128"/>
      </rPr>
      <t>返品</t>
    </r>
    <r>
      <rPr>
        <sz val="11"/>
        <color rgb="FFC00000"/>
        <rFont val="AR丸ゴシック体M"/>
        <family val="3"/>
        <charset val="128"/>
      </rPr>
      <t>受け取り</t>
    </r>
    <rPh sb="4" eb="6">
      <t>ショウヒン</t>
    </rPh>
    <rPh sb="6" eb="8">
      <t>ヘンピン</t>
    </rPh>
    <rPh sb="8" eb="9">
      <t>ウ</t>
    </rPh>
    <rPh sb="10" eb="11">
      <t>ト</t>
    </rPh>
    <phoneticPr fontId="13"/>
  </si>
  <si>
    <t>ヤフオク商品代金受け取り</t>
    <rPh sb="4" eb="6">
      <t>ショウヒン</t>
    </rPh>
    <rPh sb="6" eb="9">
      <t>ダイキンウ</t>
    </rPh>
    <rPh sb="10" eb="11">
      <t>ト</t>
    </rPh>
    <phoneticPr fontId="13"/>
  </si>
  <si>
    <r>
      <t>ヤフオク</t>
    </r>
    <r>
      <rPr>
        <b/>
        <sz val="11"/>
        <color rgb="FFC00000"/>
        <rFont val="AR丸ゴシック体M"/>
        <family val="3"/>
        <charset val="128"/>
      </rPr>
      <t>返品</t>
    </r>
    <r>
      <rPr>
        <sz val="11"/>
        <color rgb="FFC00000"/>
        <rFont val="AR丸ゴシック体M"/>
        <family val="3"/>
        <charset val="128"/>
      </rPr>
      <t>受け取り</t>
    </r>
    <rPh sb="4" eb="6">
      <t>ヘンピン</t>
    </rPh>
    <rPh sb="6" eb="7">
      <t>ウ</t>
    </rPh>
    <rPh sb="8" eb="9">
      <t>ト</t>
    </rPh>
    <phoneticPr fontId="13"/>
  </si>
  <si>
    <t>ヤフオク商品代金返金</t>
    <rPh sb="4" eb="8">
      <t>ショウヒンダイキン</t>
    </rPh>
    <rPh sb="8" eb="10">
      <t>ヘンキン</t>
    </rPh>
    <phoneticPr fontId="13"/>
  </si>
  <si>
    <t>外貨での商品・サービス提供時</t>
    <rPh sb="0" eb="2">
      <t>ガイカ</t>
    </rPh>
    <rPh sb="4" eb="6">
      <t>ショウヒン</t>
    </rPh>
    <rPh sb="11" eb="13">
      <t>テイキョウ</t>
    </rPh>
    <rPh sb="13" eb="14">
      <t>ジ</t>
    </rPh>
    <phoneticPr fontId="13"/>
  </si>
  <si>
    <t>○○様に△△売り上げ</t>
    <rPh sb="2" eb="3">
      <t>サマ</t>
    </rPh>
    <rPh sb="6" eb="7">
      <t>ウ</t>
    </rPh>
    <rPh sb="8" eb="9">
      <t>ア</t>
    </rPh>
    <phoneticPr fontId="13"/>
  </si>
  <si>
    <t>外貨での代金受け取り</t>
    <rPh sb="0" eb="2">
      <t>ガイカ</t>
    </rPh>
    <rPh sb="4" eb="7">
      <t>ダイキンウ</t>
    </rPh>
    <rPh sb="8" eb="9">
      <t>ト</t>
    </rPh>
    <phoneticPr fontId="13"/>
  </si>
  <si>
    <r>
      <t xml:space="preserve">代金受取・
</t>
    </r>
    <r>
      <rPr>
        <sz val="7"/>
        <color indexed="8"/>
        <rFont val="HG丸ｺﾞｼｯｸM-PRO"/>
        <family val="3"/>
        <charset val="128"/>
      </rPr>
      <t>返品・キャンセル</t>
    </r>
    <rPh sb="0" eb="2">
      <t>ダイキン</t>
    </rPh>
    <rPh sb="2" eb="4">
      <t>ウケトリ</t>
    </rPh>
    <rPh sb="6" eb="8">
      <t>ヘンピン</t>
    </rPh>
    <phoneticPr fontId="2"/>
  </si>
  <si>
    <t>○○様より△△の代金受け取り</t>
    <rPh sb="2" eb="3">
      <t>サマ</t>
    </rPh>
    <rPh sb="8" eb="10">
      <t>ダイキン</t>
    </rPh>
    <rPh sb="10" eb="11">
      <t>ウ</t>
    </rPh>
    <rPh sb="12" eb="13">
      <t>ト</t>
    </rPh>
    <phoneticPr fontId="13"/>
  </si>
  <si>
    <t>外貨の社内レート設定</t>
    <rPh sb="0" eb="2">
      <t>ガイカ</t>
    </rPh>
    <rPh sb="3" eb="5">
      <t>シャナイ</t>
    </rPh>
    <rPh sb="8" eb="10">
      <t>セッテイ</t>
    </rPh>
    <phoneticPr fontId="13"/>
  </si>
  <si>
    <t>預金口座</t>
    <rPh sb="0" eb="4">
      <t>ヨキンコウザ</t>
    </rPh>
    <phoneticPr fontId="3"/>
  </si>
  <si>
    <t>外貨の社内レート設定（社内レートが上がった場合）</t>
    <rPh sb="0" eb="2">
      <t>ガイカ</t>
    </rPh>
    <rPh sb="3" eb="5">
      <t>シャナイ</t>
    </rPh>
    <rPh sb="8" eb="10">
      <t>セッテイ</t>
    </rPh>
    <rPh sb="11" eb="13">
      <t>シャナイ</t>
    </rPh>
    <rPh sb="17" eb="18">
      <t>ア</t>
    </rPh>
    <rPh sb="21" eb="23">
      <t>バアイ</t>
    </rPh>
    <phoneticPr fontId="13"/>
  </si>
  <si>
    <t>外貨の社内レート設定（社内レートが下がった場合）</t>
    <rPh sb="0" eb="2">
      <t>ガイカ</t>
    </rPh>
    <rPh sb="3" eb="5">
      <t>シャナイ</t>
    </rPh>
    <rPh sb="8" eb="10">
      <t>セッテイ</t>
    </rPh>
    <rPh sb="11" eb="13">
      <t>シャナイ</t>
    </rPh>
    <rPh sb="17" eb="18">
      <t>サ</t>
    </rPh>
    <rPh sb="21" eb="23">
      <t>バアイ</t>
    </rPh>
    <phoneticPr fontId="13"/>
  </si>
  <si>
    <t>が</t>
    <phoneticPr fontId="3"/>
  </si>
  <si>
    <t>** 外貨の社内レート設定 **</t>
    <rPh sb="3" eb="5">
      <t>ガイカ</t>
    </rPh>
    <rPh sb="6" eb="8">
      <t>シャナイ</t>
    </rPh>
    <rPh sb="11" eb="13">
      <t>セッテイ</t>
    </rPh>
    <phoneticPr fontId="13"/>
  </si>
  <si>
    <t>が</t>
    <phoneticPr fontId="13"/>
  </si>
  <si>
    <t>○○様に△△発送</t>
    <rPh sb="2" eb="3">
      <t>サマ</t>
    </rPh>
    <rPh sb="6" eb="8">
      <t>ハッソウ</t>
    </rPh>
    <phoneticPr fontId="13"/>
  </si>
  <si>
    <r>
      <rPr>
        <sz val="8"/>
        <rFont val="AR丸ゴシック体M"/>
        <family val="3"/>
        <charset val="128"/>
      </rPr>
      <t>外貨での売上のキャンセル・返品</t>
    </r>
    <r>
      <rPr>
        <sz val="11"/>
        <rFont val="AR丸ゴシック体M"/>
        <family val="3"/>
        <charset val="128"/>
      </rPr>
      <t xml:space="preserve">
（代金受け取り前）</t>
    </r>
    <rPh sb="0" eb="2">
      <t>ガイカ</t>
    </rPh>
    <rPh sb="4" eb="6">
      <t>ウリアゲ</t>
    </rPh>
    <rPh sb="13" eb="15">
      <t>ヘンピン</t>
    </rPh>
    <rPh sb="17" eb="19">
      <t>ダイキン</t>
    </rPh>
    <rPh sb="19" eb="20">
      <t>ウ</t>
    </rPh>
    <rPh sb="21" eb="22">
      <t>ト</t>
    </rPh>
    <rPh sb="23" eb="24">
      <t>マエ</t>
    </rPh>
    <phoneticPr fontId="3"/>
  </si>
  <si>
    <t>**　商品・サービス提供が代金受け取りより先の場合　**</t>
    <rPh sb="3" eb="5">
      <t>ショウヒン</t>
    </rPh>
    <rPh sb="10" eb="12">
      <t>テイキョウ</t>
    </rPh>
    <rPh sb="13" eb="15">
      <t>ダイキン</t>
    </rPh>
    <rPh sb="15" eb="16">
      <t>ウ</t>
    </rPh>
    <rPh sb="17" eb="18">
      <t>ト</t>
    </rPh>
    <rPh sb="21" eb="22">
      <t>サキ</t>
    </rPh>
    <rPh sb="23" eb="25">
      <t>バアイ</t>
    </rPh>
    <phoneticPr fontId="13"/>
  </si>
  <si>
    <t>○○様より△△の返品</t>
    <rPh sb="2" eb="3">
      <t>サマ</t>
    </rPh>
    <rPh sb="8" eb="10">
      <t>ヘンピン</t>
    </rPh>
    <phoneticPr fontId="13"/>
  </si>
  <si>
    <t>外貨で売上の商品発送</t>
    <rPh sb="0" eb="2">
      <t>ガイカ</t>
    </rPh>
    <rPh sb="3" eb="5">
      <t>ウリアゲ</t>
    </rPh>
    <rPh sb="6" eb="8">
      <t>ショウヒン</t>
    </rPh>
    <rPh sb="8" eb="10">
      <t>ハッソウ</t>
    </rPh>
    <phoneticPr fontId="13"/>
  </si>
  <si>
    <r>
      <t xml:space="preserve">預金口座から返金
</t>
    </r>
    <r>
      <rPr>
        <sz val="8"/>
        <rFont val="AR丸ゴシック体M"/>
        <family val="3"/>
        <charset val="128"/>
      </rPr>
      <t>返金手数料こちら持ち</t>
    </r>
    <rPh sb="0" eb="2">
      <t>ヨキン</t>
    </rPh>
    <rPh sb="2" eb="4">
      <t>コウザ</t>
    </rPh>
    <rPh sb="6" eb="8">
      <t>ヘンキン</t>
    </rPh>
    <rPh sb="9" eb="11">
      <t>ヘンキン</t>
    </rPh>
    <rPh sb="11" eb="14">
      <t>テスウリョウ</t>
    </rPh>
    <rPh sb="17" eb="18">
      <t>モ</t>
    </rPh>
    <phoneticPr fontId="3"/>
  </si>
  <si>
    <r>
      <t xml:space="preserve">預金口座から返金
</t>
    </r>
    <r>
      <rPr>
        <sz val="8"/>
        <rFont val="AR丸ゴシック体M"/>
        <family val="3"/>
        <charset val="128"/>
      </rPr>
      <t>返金手数料相手持ち</t>
    </r>
    <rPh sb="0" eb="2">
      <t>ヨキン</t>
    </rPh>
    <rPh sb="2" eb="4">
      <t>コウザ</t>
    </rPh>
    <rPh sb="6" eb="8">
      <t>ヘンキン</t>
    </rPh>
    <rPh sb="9" eb="11">
      <t>ヘンキン</t>
    </rPh>
    <rPh sb="11" eb="14">
      <t>テスウリョウ</t>
    </rPh>
    <rPh sb="14" eb="16">
      <t>アイテ</t>
    </rPh>
    <rPh sb="16" eb="17">
      <t>モ</t>
    </rPh>
    <phoneticPr fontId="3"/>
  </si>
  <si>
    <r>
      <t>外資で売上げた商品の</t>
    </r>
    <r>
      <rPr>
        <b/>
        <sz val="9"/>
        <rFont val="AR丸ゴシック体M"/>
        <family val="3"/>
        <charset val="128"/>
      </rPr>
      <t>返品</t>
    </r>
    <r>
      <rPr>
        <sz val="9"/>
        <rFont val="AR丸ゴシック体M"/>
        <family val="3"/>
        <charset val="128"/>
      </rPr>
      <t>受取</t>
    </r>
    <rPh sb="0" eb="2">
      <t>ガイシ</t>
    </rPh>
    <rPh sb="3" eb="5">
      <t>ウリアゲ</t>
    </rPh>
    <rPh sb="7" eb="9">
      <t>ショウヒン</t>
    </rPh>
    <rPh sb="10" eb="12">
      <t>ヘンピン</t>
    </rPh>
    <rPh sb="12" eb="13">
      <t>ウ</t>
    </rPh>
    <rPh sb="13" eb="14">
      <t>ト</t>
    </rPh>
    <phoneticPr fontId="3"/>
  </si>
  <si>
    <t>○○様より△△の返品受け取り</t>
    <rPh sb="2" eb="3">
      <t>サマ</t>
    </rPh>
    <rPh sb="8" eb="10">
      <t>ヘンピン</t>
    </rPh>
    <rPh sb="10" eb="11">
      <t>ウ</t>
    </rPh>
    <rPh sb="12" eb="13">
      <t>ト</t>
    </rPh>
    <phoneticPr fontId="13"/>
  </si>
  <si>
    <t>外資売上の返金</t>
    <rPh sb="0" eb="2">
      <t>ガイシ</t>
    </rPh>
    <rPh sb="2" eb="4">
      <t>ウリアゲ</t>
    </rPh>
    <rPh sb="5" eb="7">
      <t>ヘンキン</t>
    </rPh>
    <phoneticPr fontId="3"/>
  </si>
  <si>
    <t>○○様へ△△分の返金</t>
    <rPh sb="2" eb="3">
      <t>サマ</t>
    </rPh>
    <rPh sb="6" eb="7">
      <t>ブン</t>
    </rPh>
    <rPh sb="8" eb="10">
      <t>ヘンキン</t>
    </rPh>
    <phoneticPr fontId="13"/>
  </si>
  <si>
    <t>外資での売り上げ</t>
    <rPh sb="0" eb="2">
      <t>ガイシ</t>
    </rPh>
    <rPh sb="4" eb="5">
      <t>ウ</t>
    </rPh>
    <rPh sb="6" eb="7">
      <t>ア</t>
    </rPh>
    <phoneticPr fontId="3"/>
  </si>
  <si>
    <t>PayPal</t>
    <phoneticPr fontId="3"/>
  </si>
  <si>
    <t>○○様より△△のキャンセル・返金</t>
    <rPh sb="2" eb="3">
      <t>サマ</t>
    </rPh>
    <rPh sb="14" eb="16">
      <t>ヘンキン</t>
    </rPh>
    <phoneticPr fontId="3"/>
  </si>
  <si>
    <t>外資での売上代金受取</t>
    <rPh sb="0" eb="2">
      <t>ガイシ</t>
    </rPh>
    <rPh sb="4" eb="6">
      <t>ウリアゲ</t>
    </rPh>
    <rPh sb="6" eb="10">
      <t>ダイキンウケトリ</t>
    </rPh>
    <phoneticPr fontId="3"/>
  </si>
  <si>
    <t>外資での売上キャンセル</t>
    <rPh sb="0" eb="2">
      <t>ガイシ</t>
    </rPh>
    <rPh sb="4" eb="6">
      <t>ウリアゲ</t>
    </rPh>
    <phoneticPr fontId="3"/>
  </si>
  <si>
    <t>外資売上の商品発送</t>
    <rPh sb="0" eb="2">
      <t>ガイシ</t>
    </rPh>
    <rPh sb="2" eb="4">
      <t>ウリアゲ</t>
    </rPh>
    <rPh sb="5" eb="9">
      <t>ショウヒンハッソウ</t>
    </rPh>
    <phoneticPr fontId="3"/>
  </si>
  <si>
    <t>○○様へ△△を発送</t>
    <rPh sb="2" eb="3">
      <t>サマ</t>
    </rPh>
    <rPh sb="7" eb="9">
      <t>ハッソウ</t>
    </rPh>
    <phoneticPr fontId="3"/>
  </si>
  <si>
    <t>外資売上の商品返品</t>
    <rPh sb="7" eb="9">
      <t>ヘンピン</t>
    </rPh>
    <phoneticPr fontId="3"/>
  </si>
  <si>
    <t>外資売上商品返品分返金</t>
    <rPh sb="6" eb="8">
      <t>ヘンピン</t>
    </rPh>
    <rPh sb="8" eb="9">
      <t>ブン</t>
    </rPh>
    <rPh sb="9" eb="11">
      <t>ヘンキン</t>
    </rPh>
    <phoneticPr fontId="3"/>
  </si>
  <si>
    <t>○○様より△△を返品受け取り</t>
    <rPh sb="2" eb="3">
      <t>サマ</t>
    </rPh>
    <rPh sb="8" eb="10">
      <t>ヘンピン</t>
    </rPh>
    <rPh sb="10" eb="11">
      <t>ウ</t>
    </rPh>
    <rPh sb="12" eb="13">
      <t>ト</t>
    </rPh>
    <phoneticPr fontId="3"/>
  </si>
  <si>
    <t>○○様へ△△の返品分を返金</t>
    <rPh sb="2" eb="3">
      <t>サマ</t>
    </rPh>
    <rPh sb="7" eb="9">
      <t>ヘンピン</t>
    </rPh>
    <rPh sb="9" eb="10">
      <t>ブン</t>
    </rPh>
    <rPh sb="11" eb="13">
      <t>ヘンキン</t>
    </rPh>
    <phoneticPr fontId="3"/>
  </si>
  <si>
    <t>**　代金受け取り後に商品・サービス提供の場合　**</t>
    <rPh sb="3" eb="5">
      <t>ダイキン</t>
    </rPh>
    <rPh sb="5" eb="6">
      <t>ウ</t>
    </rPh>
    <rPh sb="7" eb="8">
      <t>ト</t>
    </rPh>
    <rPh sb="9" eb="10">
      <t>ゴ</t>
    </rPh>
    <rPh sb="11" eb="13">
      <t>ショウヒン</t>
    </rPh>
    <rPh sb="18" eb="20">
      <t>テイキョウ</t>
    </rPh>
    <rPh sb="21" eb="23">
      <t>バアイ</t>
    </rPh>
    <phoneticPr fontId="13"/>
  </si>
  <si>
    <t>外貨での商品・サービス受取時</t>
    <rPh sb="0" eb="2">
      <t>ガイカ</t>
    </rPh>
    <rPh sb="4" eb="6">
      <t>ショウヒン</t>
    </rPh>
    <rPh sb="11" eb="13">
      <t>ウケトリ</t>
    </rPh>
    <rPh sb="13" eb="14">
      <t>ジ</t>
    </rPh>
    <phoneticPr fontId="13"/>
  </si>
  <si>
    <t>○○様より△△仕入れ</t>
    <rPh sb="2" eb="3">
      <t>サマ</t>
    </rPh>
    <rPh sb="7" eb="9">
      <t>シイ</t>
    </rPh>
    <phoneticPr fontId="13"/>
  </si>
  <si>
    <t>○○様より△△仕入れ分のキャンセル・返品</t>
    <rPh sb="2" eb="3">
      <t>サマ</t>
    </rPh>
    <rPh sb="7" eb="9">
      <t>シイ</t>
    </rPh>
    <rPh sb="10" eb="11">
      <t>ブン</t>
    </rPh>
    <rPh sb="18" eb="20">
      <t>ヘンピン</t>
    </rPh>
    <phoneticPr fontId="13"/>
  </si>
  <si>
    <t>-</t>
    <phoneticPr fontId="3"/>
  </si>
  <si>
    <r>
      <rPr>
        <sz val="8"/>
        <rFont val="AR丸ゴシック体M"/>
        <family val="3"/>
        <charset val="128"/>
      </rPr>
      <t>外貨での売上のキャンセル・返品　1</t>
    </r>
    <r>
      <rPr>
        <sz val="11"/>
        <rFont val="AR丸ゴシック体M"/>
        <family val="3"/>
        <charset val="128"/>
      </rPr>
      <t xml:space="preserve">
（代金支払い前）</t>
    </r>
    <rPh sb="0" eb="2">
      <t>ガイカ</t>
    </rPh>
    <rPh sb="4" eb="6">
      <t>ウリアゲ</t>
    </rPh>
    <rPh sb="13" eb="15">
      <t>ヘンピン</t>
    </rPh>
    <rPh sb="19" eb="21">
      <t>ダイキン</t>
    </rPh>
    <rPh sb="21" eb="23">
      <t>シハラ</t>
    </rPh>
    <rPh sb="24" eb="25">
      <t>マエ</t>
    </rPh>
    <phoneticPr fontId="3"/>
  </si>
  <si>
    <r>
      <rPr>
        <sz val="8"/>
        <rFont val="AR丸ゴシック体M"/>
        <family val="3"/>
        <charset val="128"/>
      </rPr>
      <t>外貨での売上のキャンセル・返品　2</t>
    </r>
    <r>
      <rPr>
        <sz val="11"/>
        <rFont val="AR丸ゴシック体M"/>
        <family val="3"/>
        <charset val="128"/>
      </rPr>
      <t xml:space="preserve">
（代金支払い前）</t>
    </r>
    <rPh sb="0" eb="2">
      <t>ガイカ</t>
    </rPh>
    <rPh sb="4" eb="6">
      <t>ウリアゲ</t>
    </rPh>
    <rPh sb="13" eb="15">
      <t>ヘンピン</t>
    </rPh>
    <rPh sb="19" eb="21">
      <t>ダイキン</t>
    </rPh>
    <rPh sb="21" eb="23">
      <t>シハラ</t>
    </rPh>
    <rPh sb="24" eb="25">
      <t>マエ</t>
    </rPh>
    <phoneticPr fontId="3"/>
  </si>
  <si>
    <t>　・・・続き
現金で送料支払い</t>
    <rPh sb="4" eb="5">
      <t>ツヅ</t>
    </rPh>
    <phoneticPr fontId="13"/>
  </si>
  <si>
    <t>外貨での仕入れ</t>
    <rPh sb="0" eb="2">
      <t>ガイカ</t>
    </rPh>
    <rPh sb="4" eb="6">
      <t>シイ</t>
    </rPh>
    <phoneticPr fontId="13"/>
  </si>
  <si>
    <t>外貨での商品・サービス支払い</t>
    <rPh sb="0" eb="2">
      <t>ガイカ</t>
    </rPh>
    <rPh sb="4" eb="6">
      <t>ショウヒン</t>
    </rPh>
    <rPh sb="11" eb="13">
      <t>シハラ</t>
    </rPh>
    <phoneticPr fontId="13"/>
  </si>
  <si>
    <t>○○様へ△△仕入れ分支払い</t>
    <rPh sb="2" eb="3">
      <t>サマ</t>
    </rPh>
    <rPh sb="6" eb="8">
      <t>シイ</t>
    </rPh>
    <rPh sb="9" eb="10">
      <t>ブン</t>
    </rPh>
    <rPh sb="10" eb="12">
      <t>シハラ</t>
    </rPh>
    <phoneticPr fontId="13"/>
  </si>
  <si>
    <r>
      <rPr>
        <sz val="8"/>
        <rFont val="AR丸ゴシック体M"/>
        <family val="3"/>
        <charset val="128"/>
      </rPr>
      <t>外貨での売上のキャンセル・返品</t>
    </r>
    <r>
      <rPr>
        <sz val="11"/>
        <rFont val="AR丸ゴシック体M"/>
        <family val="3"/>
        <charset val="128"/>
      </rPr>
      <t xml:space="preserve">
（代金支払い後）</t>
    </r>
    <rPh sb="0" eb="2">
      <t>ガイカ</t>
    </rPh>
    <rPh sb="4" eb="6">
      <t>ウリアゲ</t>
    </rPh>
    <rPh sb="13" eb="15">
      <t>ヘンピン</t>
    </rPh>
    <rPh sb="17" eb="19">
      <t>ダイキン</t>
    </rPh>
    <rPh sb="19" eb="21">
      <t>シハラ</t>
    </rPh>
    <rPh sb="22" eb="23">
      <t>ゴ</t>
    </rPh>
    <phoneticPr fontId="3"/>
  </si>
  <si>
    <r>
      <t xml:space="preserve">PayPalから返金
</t>
    </r>
    <r>
      <rPr>
        <sz val="8"/>
        <rFont val="AR丸ゴシック体M"/>
        <family val="3"/>
        <charset val="128"/>
      </rPr>
      <t>返金手数料こちら持ち</t>
    </r>
    <rPh sb="8" eb="10">
      <t>ヘンキン</t>
    </rPh>
    <rPh sb="11" eb="13">
      <t>ヘンキン</t>
    </rPh>
    <rPh sb="13" eb="16">
      <t>テスウリョウ</t>
    </rPh>
    <rPh sb="19" eb="20">
      <t>モ</t>
    </rPh>
    <phoneticPr fontId="3"/>
  </si>
  <si>
    <r>
      <t xml:space="preserve">PayPalから返金
</t>
    </r>
    <r>
      <rPr>
        <sz val="8"/>
        <rFont val="AR丸ゴシック体M"/>
        <family val="3"/>
        <charset val="128"/>
      </rPr>
      <t>返金手数料相手持ち</t>
    </r>
    <rPh sb="8" eb="10">
      <t>ヘンキン</t>
    </rPh>
    <rPh sb="11" eb="13">
      <t>ヘンキン</t>
    </rPh>
    <rPh sb="13" eb="16">
      <t>テスウリョウ</t>
    </rPh>
    <rPh sb="16" eb="18">
      <t>アイテ</t>
    </rPh>
    <rPh sb="18" eb="19">
      <t>モ</t>
    </rPh>
    <phoneticPr fontId="3"/>
  </si>
  <si>
    <t>外資仕入れの返金</t>
    <rPh sb="0" eb="2">
      <t>ガイシ</t>
    </rPh>
    <rPh sb="2" eb="4">
      <t>シイ</t>
    </rPh>
    <rPh sb="6" eb="8">
      <t>ヘンキン</t>
    </rPh>
    <phoneticPr fontId="3"/>
  </si>
  <si>
    <t>○○様より△△分の返金</t>
    <rPh sb="2" eb="3">
      <t>サマ</t>
    </rPh>
    <rPh sb="7" eb="8">
      <t>ブン</t>
    </rPh>
    <rPh sb="9" eb="11">
      <t>ヘンキン</t>
    </rPh>
    <phoneticPr fontId="13"/>
  </si>
  <si>
    <t>現金で送料支払い</t>
    <phoneticPr fontId="13"/>
  </si>
  <si>
    <t>**　代金支払い後に商品・サービス受け取りの場合　**</t>
    <rPh sb="3" eb="5">
      <t>ダイキン</t>
    </rPh>
    <rPh sb="5" eb="7">
      <t>シハラ</t>
    </rPh>
    <rPh sb="8" eb="9">
      <t>ゴ</t>
    </rPh>
    <rPh sb="10" eb="12">
      <t>ショウヒン</t>
    </rPh>
    <rPh sb="17" eb="18">
      <t>ウ</t>
    </rPh>
    <rPh sb="19" eb="20">
      <t>ト</t>
    </rPh>
    <rPh sb="22" eb="24">
      <t>バアイ</t>
    </rPh>
    <phoneticPr fontId="13"/>
  </si>
  <si>
    <t>**　商品・サービス受取後に料金受け取りの場合　**</t>
    <rPh sb="3" eb="5">
      <t>ショウヒン</t>
    </rPh>
    <rPh sb="10" eb="12">
      <t>ウケトリ</t>
    </rPh>
    <rPh sb="12" eb="13">
      <t>ゴ</t>
    </rPh>
    <rPh sb="14" eb="16">
      <t>リョウキン</t>
    </rPh>
    <rPh sb="16" eb="17">
      <t>ウ</t>
    </rPh>
    <rPh sb="18" eb="19">
      <t>ト</t>
    </rPh>
    <rPh sb="21" eb="23">
      <t>バアイ</t>
    </rPh>
    <phoneticPr fontId="13"/>
  </si>
  <si>
    <t>う</t>
    <phoneticPr fontId="13"/>
  </si>
  <si>
    <t>売り上げ</t>
    <rPh sb="0" eb="1">
      <t>ウ</t>
    </rPh>
    <rPh sb="2" eb="3">
      <t>ア</t>
    </rPh>
    <phoneticPr fontId="3"/>
  </si>
  <si>
    <t>売り上げ代金受け取り</t>
    <rPh sb="0" eb="1">
      <t>ウ</t>
    </rPh>
    <rPh sb="2" eb="3">
      <t>ア</t>
    </rPh>
    <rPh sb="4" eb="6">
      <t>ダイキン</t>
    </rPh>
    <rPh sb="6" eb="7">
      <t>ウ</t>
    </rPh>
    <rPh sb="8" eb="9">
      <t>ト</t>
    </rPh>
    <phoneticPr fontId="3"/>
  </si>
  <si>
    <t>売り上げキャンセル</t>
    <rPh sb="0" eb="1">
      <t>ウ</t>
    </rPh>
    <rPh sb="2" eb="3">
      <t>ア</t>
    </rPh>
    <phoneticPr fontId="3"/>
  </si>
  <si>
    <t>売り上げの商品発送</t>
    <rPh sb="0" eb="1">
      <t>ウ</t>
    </rPh>
    <rPh sb="2" eb="3">
      <t>ア</t>
    </rPh>
    <rPh sb="5" eb="9">
      <t>ショウヒンハッソウ</t>
    </rPh>
    <phoneticPr fontId="3"/>
  </si>
  <si>
    <r>
      <t>売り上げの商品</t>
    </r>
    <r>
      <rPr>
        <b/>
        <sz val="11"/>
        <color theme="1"/>
        <rFont val="AR丸ゴシック体M"/>
        <family val="3"/>
        <charset val="128"/>
      </rPr>
      <t>返品</t>
    </r>
    <r>
      <rPr>
        <sz val="11"/>
        <color theme="1"/>
        <rFont val="AR丸ゴシック体M"/>
        <family val="3"/>
        <charset val="128"/>
      </rPr>
      <t>受け取り</t>
    </r>
    <rPh sb="7" eb="9">
      <t>ヘンピン</t>
    </rPh>
    <rPh sb="9" eb="10">
      <t>ウ</t>
    </rPh>
    <rPh sb="11" eb="12">
      <t>ト</t>
    </rPh>
    <phoneticPr fontId="3"/>
  </si>
  <si>
    <t>売り上げ商品返品分返金</t>
    <rPh sb="6" eb="8">
      <t>ヘンピン</t>
    </rPh>
    <rPh sb="8" eb="9">
      <t>ブン</t>
    </rPh>
    <rPh sb="9" eb="11">
      <t>ヘンキン</t>
    </rPh>
    <phoneticPr fontId="3"/>
  </si>
  <si>
    <t>売り上げ</t>
    <rPh sb="0" eb="1">
      <t>ウ</t>
    </rPh>
    <rPh sb="2" eb="3">
      <t>ア</t>
    </rPh>
    <phoneticPr fontId="13"/>
  </si>
  <si>
    <t>売上の商品・サービス提供時</t>
    <rPh sb="0" eb="2">
      <t>ウリアゲ</t>
    </rPh>
    <rPh sb="3" eb="5">
      <t>ショウヒン</t>
    </rPh>
    <rPh sb="10" eb="12">
      <t>テイキョウ</t>
    </rPh>
    <rPh sb="12" eb="13">
      <t>ジ</t>
    </rPh>
    <phoneticPr fontId="13"/>
  </si>
  <si>
    <t>売上の商品発送</t>
    <rPh sb="0" eb="2">
      <t>ウリアゲ</t>
    </rPh>
    <rPh sb="3" eb="5">
      <t>ショウヒン</t>
    </rPh>
    <rPh sb="5" eb="7">
      <t>ハッソウ</t>
    </rPh>
    <phoneticPr fontId="13"/>
  </si>
  <si>
    <r>
      <rPr>
        <sz val="10"/>
        <rFont val="AR丸ゴシック体M"/>
        <family val="3"/>
        <charset val="128"/>
      </rPr>
      <t>売上のキャンセル・返品</t>
    </r>
    <r>
      <rPr>
        <sz val="11"/>
        <rFont val="AR丸ゴシック体M"/>
        <family val="3"/>
        <charset val="128"/>
      </rPr>
      <t xml:space="preserve">
（代金受け取り前）</t>
    </r>
    <rPh sb="0" eb="2">
      <t>ウリアゲ</t>
    </rPh>
    <rPh sb="9" eb="11">
      <t>ヘンピン</t>
    </rPh>
    <rPh sb="13" eb="15">
      <t>ダイキン</t>
    </rPh>
    <rPh sb="15" eb="16">
      <t>ウ</t>
    </rPh>
    <rPh sb="17" eb="18">
      <t>ト</t>
    </rPh>
    <rPh sb="19" eb="20">
      <t>マエ</t>
    </rPh>
    <phoneticPr fontId="3"/>
  </si>
  <si>
    <t>売上分の代金受け取り</t>
    <rPh sb="0" eb="2">
      <t>ウリアゲ</t>
    </rPh>
    <rPh sb="2" eb="3">
      <t>ブン</t>
    </rPh>
    <rPh sb="4" eb="7">
      <t>ダイキンウ</t>
    </rPh>
    <rPh sb="8" eb="9">
      <t>ト</t>
    </rPh>
    <phoneticPr fontId="13"/>
  </si>
  <si>
    <r>
      <t>売り上げた商品の</t>
    </r>
    <r>
      <rPr>
        <b/>
        <sz val="9"/>
        <rFont val="AR丸ゴシック体M"/>
        <family val="3"/>
        <charset val="128"/>
      </rPr>
      <t>返品</t>
    </r>
    <r>
      <rPr>
        <sz val="9"/>
        <rFont val="AR丸ゴシック体M"/>
        <family val="3"/>
        <charset val="128"/>
      </rPr>
      <t>受け取り</t>
    </r>
    <rPh sb="0" eb="1">
      <t>ウ</t>
    </rPh>
    <rPh sb="2" eb="3">
      <t>ア</t>
    </rPh>
    <rPh sb="5" eb="7">
      <t>ショウヒン</t>
    </rPh>
    <rPh sb="8" eb="10">
      <t>ヘンピン</t>
    </rPh>
    <rPh sb="10" eb="11">
      <t>ウ</t>
    </rPh>
    <rPh sb="12" eb="13">
      <t>ト</t>
    </rPh>
    <phoneticPr fontId="3"/>
  </si>
  <si>
    <t>売上分の返金</t>
    <rPh sb="0" eb="2">
      <t>ウリアゲ</t>
    </rPh>
    <rPh sb="2" eb="3">
      <t>ブン</t>
    </rPh>
    <rPh sb="4" eb="6">
      <t>ヘンキン</t>
    </rPh>
    <phoneticPr fontId="3"/>
  </si>
  <si>
    <t>ガソリン代（ガソリンを入れた日）</t>
    <rPh sb="4" eb="5">
      <t>ダイ</t>
    </rPh>
    <rPh sb="11" eb="12">
      <t>イ</t>
    </rPh>
    <rPh sb="14" eb="15">
      <t>ヒ</t>
    </rPh>
    <phoneticPr fontId="13"/>
  </si>
  <si>
    <t>ガソリン代（カード明細に載った日）</t>
    <rPh sb="4" eb="5">
      <t>ダイ</t>
    </rPh>
    <rPh sb="9" eb="11">
      <t>メイサイ</t>
    </rPh>
    <rPh sb="12" eb="13">
      <t>ノ</t>
    </rPh>
    <rPh sb="15" eb="16">
      <t>ヒ</t>
    </rPh>
    <phoneticPr fontId="13"/>
  </si>
  <si>
    <t>-</t>
    <phoneticPr fontId="13"/>
  </si>
  <si>
    <t>ガソリン代（引き落とされた日）</t>
    <rPh sb="4" eb="5">
      <t>ダイ</t>
    </rPh>
    <rPh sb="6" eb="7">
      <t>ヒ</t>
    </rPh>
    <rPh sb="8" eb="9">
      <t>オ</t>
    </rPh>
    <rPh sb="13" eb="14">
      <t>ヒ</t>
    </rPh>
    <phoneticPr fontId="13"/>
  </si>
  <si>
    <t>ガソリン代　引き落とし</t>
    <rPh sb="4" eb="5">
      <t>ダイ</t>
    </rPh>
    <rPh sb="6" eb="7">
      <t>ヒ</t>
    </rPh>
    <rPh sb="8" eb="9">
      <t>オ</t>
    </rPh>
    <phoneticPr fontId="13"/>
  </si>
  <si>
    <t>口座引落</t>
    <rPh sb="0" eb="2">
      <t>コウザ</t>
    </rPh>
    <rPh sb="2" eb="4">
      <t>ヒキオトシ</t>
    </rPh>
    <phoneticPr fontId="13"/>
  </si>
  <si>
    <r>
      <rPr>
        <sz val="11"/>
        <rFont val="HG丸ｺﾞｼｯｸM-PRO"/>
        <family val="3"/>
        <charset val="128"/>
      </rPr>
      <t>現金</t>
    </r>
    <r>
      <rPr>
        <u/>
        <sz val="11"/>
        <color theme="10"/>
        <rFont val="HG丸ｺﾞｼｯｸM-PRO"/>
        <family val="3"/>
        <charset val="128"/>
      </rPr>
      <t xml:space="preserve">
</t>
    </r>
    <r>
      <rPr>
        <u/>
        <sz val="8"/>
        <color theme="7" tint="-0.499984740745262"/>
        <rFont val="HG丸ｺﾞｼｯｸM-PRO"/>
        <family val="3"/>
        <charset val="128"/>
      </rPr>
      <t>家事事業按分計算表</t>
    </r>
    <rPh sb="0" eb="2">
      <t>ゲンキン</t>
    </rPh>
    <rPh sb="3" eb="5">
      <t>カジ</t>
    </rPh>
    <rPh sb="5" eb="7">
      <t>ジギョウ</t>
    </rPh>
    <rPh sb="7" eb="9">
      <t>アンブン</t>
    </rPh>
    <rPh sb="9" eb="12">
      <t>ケイサンヒョウ</t>
    </rPh>
    <phoneticPr fontId="13"/>
  </si>
  <si>
    <r>
      <t xml:space="preserve">クレジットカード
</t>
    </r>
    <r>
      <rPr>
        <u/>
        <sz val="8"/>
        <color theme="7" tint="-0.499984740745262"/>
        <rFont val="HG丸ｺﾞｼｯｸM-PRO"/>
        <family val="3"/>
        <charset val="128"/>
      </rPr>
      <t>家事事業按分計算表</t>
    </r>
    <rPh sb="9" eb="13">
      <t>カジジギョウ</t>
    </rPh>
    <rPh sb="13" eb="15">
      <t>アンブン</t>
    </rPh>
    <rPh sb="15" eb="18">
      <t>ケイサンヒョウ</t>
    </rPh>
    <phoneticPr fontId="13"/>
  </si>
  <si>
    <r>
      <rPr>
        <sz val="11"/>
        <rFont val="HG丸ｺﾞｼｯｸM-PRO"/>
        <family val="3"/>
        <charset val="128"/>
      </rPr>
      <t xml:space="preserve">口座振替・振込
</t>
    </r>
    <r>
      <rPr>
        <u/>
        <sz val="8"/>
        <color theme="7" tint="-0.499984740745262"/>
        <rFont val="HG丸ｺﾞｼｯｸM-PRO"/>
        <family val="3"/>
        <charset val="128"/>
      </rPr>
      <t>家事事業按分計算表</t>
    </r>
    <rPh sb="0" eb="4">
      <t>コウザフリカエ</t>
    </rPh>
    <rPh sb="5" eb="7">
      <t>フリコミ</t>
    </rPh>
    <rPh sb="8" eb="12">
      <t>カジジギョウ</t>
    </rPh>
    <rPh sb="12" eb="14">
      <t>アンブン</t>
    </rPh>
    <rPh sb="14" eb="17">
      <t>ケイサンヒョウ</t>
    </rPh>
    <phoneticPr fontId="13"/>
  </si>
  <si>
    <t>家事事業按分計算表</t>
    <rPh sb="0" eb="4">
      <t>カジジギョウ</t>
    </rPh>
    <rPh sb="4" eb="6">
      <t>アンブン</t>
    </rPh>
    <rPh sb="6" eb="9">
      <t>ケイサンヒョウ</t>
    </rPh>
    <phoneticPr fontId="13"/>
  </si>
  <si>
    <r>
      <t xml:space="preserve">携帯電話通話料請求明細発行
</t>
    </r>
    <r>
      <rPr>
        <sz val="8"/>
        <color theme="1" tint="0.34998626667073579"/>
        <rFont val="AR丸ゴシック体M"/>
        <family val="3"/>
        <charset val="128"/>
      </rPr>
      <t>（個人用の資金から支出する場合）</t>
    </r>
    <rPh sb="0" eb="4">
      <t>ケイタイデンワ</t>
    </rPh>
    <rPh sb="4" eb="7">
      <t>ツウワリョウ</t>
    </rPh>
    <rPh sb="7" eb="9">
      <t>セイキュウ</t>
    </rPh>
    <rPh sb="9" eb="11">
      <t>メイサイ</t>
    </rPh>
    <rPh sb="11" eb="13">
      <t>ハッコウ</t>
    </rPh>
    <rPh sb="15" eb="18">
      <t>コジンヨウ</t>
    </rPh>
    <rPh sb="19" eb="21">
      <t>シキン</t>
    </rPh>
    <rPh sb="23" eb="25">
      <t>シシュツ</t>
    </rPh>
    <rPh sb="27" eb="29">
      <t>バアイ</t>
    </rPh>
    <phoneticPr fontId="3"/>
  </si>
  <si>
    <t>水道料金（支払い時）
（資金が事業専用の場合）</t>
    <rPh sb="0" eb="4">
      <t>スイドウリョウキン</t>
    </rPh>
    <rPh sb="5" eb="7">
      <t>_x0000__x0000__x0004_</t>
    </rPh>
    <rPh sb="8" eb="9">
      <t xml:space="preserve">	</t>
    </rPh>
    <rPh sb="12" eb="14">
      <t>_x0005__x0002__x000C_</t>
    </rPh>
    <rPh sb="15" eb="17">
      <t>_x0008__x0001__x000D__x000C_</t>
    </rPh>
    <rPh sb="17" eb="19">
      <t>_x0002__x0010__x000F__x0002_</t>
    </rPh>
    <rPh sb="20" eb="22">
      <t/>
    </rPh>
    <phoneticPr fontId="3"/>
  </si>
  <si>
    <t>携帯電話通話料請求明細発行
（資金が事業専用の場合）</t>
    <rPh sb="0" eb="4">
      <t>ケイタイデンワ</t>
    </rPh>
    <rPh sb="4" eb="7">
      <t>ツウワリョウ</t>
    </rPh>
    <rPh sb="7" eb="9">
      <t>セイキュウ</t>
    </rPh>
    <rPh sb="9" eb="11">
      <t>メイサイ</t>
    </rPh>
    <rPh sb="11" eb="13">
      <t>ハッコウ</t>
    </rPh>
    <rPh sb="15" eb="17">
      <t>シキン</t>
    </rPh>
    <rPh sb="18" eb="20">
      <t>ジギョウ</t>
    </rPh>
    <rPh sb="20" eb="22">
      <t>センヨウ</t>
    </rPh>
    <rPh sb="23" eb="25">
      <t>バアイ</t>
    </rPh>
    <phoneticPr fontId="3"/>
  </si>
  <si>
    <t>す</t>
    <phoneticPr fontId="3"/>
  </si>
  <si>
    <r>
      <rPr>
        <sz val="8"/>
        <color theme="1" tint="0.34998626667073579"/>
        <rFont val="AR丸ゴシック体M"/>
        <family val="3"/>
        <charset val="128"/>
      </rPr>
      <t>水道料金（使用料お知らせ受取）</t>
    </r>
    <r>
      <rPr>
        <sz val="11"/>
        <color theme="1" tint="0.34998626667073579"/>
        <rFont val="AR丸ゴシック体M"/>
        <family val="3"/>
        <charset val="128"/>
      </rPr>
      <t xml:space="preserve">
</t>
    </r>
    <r>
      <rPr>
        <sz val="8"/>
        <color theme="1" tint="0.34998626667073579"/>
        <rFont val="AR丸ゴシック体M"/>
        <family val="3"/>
        <charset val="128"/>
      </rPr>
      <t>（個人用の資金から支出する場合）</t>
    </r>
    <rPh sb="0" eb="2">
      <t>スイドウ</t>
    </rPh>
    <rPh sb="2" eb="4">
      <t>リョウキン</t>
    </rPh>
    <rPh sb="5" eb="8">
      <t>シヨウリョウ</t>
    </rPh>
    <rPh sb="9" eb="10">
      <t>シ</t>
    </rPh>
    <rPh sb="12" eb="14">
      <t>ウケトリ</t>
    </rPh>
    <rPh sb="17" eb="20">
      <t>コジンヨウ</t>
    </rPh>
    <rPh sb="21" eb="23">
      <t>シキン</t>
    </rPh>
    <rPh sb="25" eb="27">
      <t>シシュツ</t>
    </rPh>
    <rPh sb="29" eb="31">
      <t>バアイ</t>
    </rPh>
    <phoneticPr fontId="3"/>
  </si>
  <si>
    <t>だ</t>
    <phoneticPr fontId="3"/>
  </si>
  <si>
    <t>携帯電話通話料支払い
（資金が事業専用の場合）</t>
    <rPh sb="0" eb="4">
      <t>ケイタイデンワ</t>
    </rPh>
    <rPh sb="4" eb="7">
      <t>ツウワリョウ</t>
    </rPh>
    <rPh sb="7" eb="9">
      <t>シハラ</t>
    </rPh>
    <rPh sb="12" eb="14">
      <t>シキン</t>
    </rPh>
    <rPh sb="15" eb="17">
      <t>ジギョウ</t>
    </rPh>
    <rPh sb="17" eb="19">
      <t>センヨウ</t>
    </rPh>
    <rPh sb="20" eb="22">
      <t>バアイ</t>
    </rPh>
    <phoneticPr fontId="3"/>
  </si>
  <si>
    <r>
      <rPr>
        <sz val="9"/>
        <color theme="1"/>
        <rFont val="AR丸ゴシック体M"/>
        <family val="3"/>
        <charset val="128"/>
      </rPr>
      <t>携帯電話通話料カード利用引落</t>
    </r>
    <r>
      <rPr>
        <sz val="11"/>
        <color theme="1"/>
        <rFont val="AR丸ゴシック体M"/>
        <family val="3"/>
        <charset val="128"/>
      </rPr>
      <t xml:space="preserve">
（資金が事業専用の場合）</t>
    </r>
    <rPh sb="0" eb="4">
      <t>ケイタイデンワ</t>
    </rPh>
    <rPh sb="4" eb="7">
      <t>ツウワリョウ</t>
    </rPh>
    <rPh sb="10" eb="12">
      <t>リヨウ</t>
    </rPh>
    <rPh sb="12" eb="14">
      <t>ヒキオトシ</t>
    </rPh>
    <rPh sb="16" eb="18">
      <t>シキン</t>
    </rPh>
    <rPh sb="19" eb="21">
      <t>ジギョウ</t>
    </rPh>
    <rPh sb="21" eb="23">
      <t>センヨウ</t>
    </rPh>
    <rPh sb="24" eb="26">
      <t>バアイ</t>
    </rPh>
    <phoneticPr fontId="3"/>
  </si>
  <si>
    <r>
      <rPr>
        <sz val="11"/>
        <rFont val="HG丸ｺﾞｼｯｸM-PRO"/>
        <family val="3"/>
        <charset val="128"/>
      </rPr>
      <t>口座引落</t>
    </r>
    <r>
      <rPr>
        <u/>
        <sz val="11"/>
        <color theme="10"/>
        <rFont val="HG丸ｺﾞｼｯｸM-PRO"/>
        <family val="3"/>
        <charset val="128"/>
      </rPr>
      <t xml:space="preserve">
</t>
    </r>
    <r>
      <rPr>
        <u/>
        <sz val="8"/>
        <color theme="7" tint="-0.499984740745262"/>
        <rFont val="HG丸ｺﾞｼｯｸM-PRO"/>
        <family val="3"/>
        <charset val="128"/>
      </rPr>
      <t>家事事業按分計算表</t>
    </r>
    <rPh sb="0" eb="2">
      <t>コウザ</t>
    </rPh>
    <rPh sb="2" eb="4">
      <t>ヒキオトシ</t>
    </rPh>
    <rPh sb="5" eb="7">
      <t>カジ</t>
    </rPh>
    <rPh sb="7" eb="9">
      <t>ジギョウ</t>
    </rPh>
    <rPh sb="9" eb="11">
      <t>アンブン</t>
    </rPh>
    <rPh sb="11" eb="14">
      <t>ケイサンヒョウ</t>
    </rPh>
    <phoneticPr fontId="13"/>
  </si>
  <si>
    <r>
      <rPr>
        <sz val="11"/>
        <rFont val="HG丸ｺﾞｼｯｸM-PRO"/>
        <family val="3"/>
        <charset val="128"/>
      </rPr>
      <t>口座振替・振込</t>
    </r>
    <r>
      <rPr>
        <u/>
        <sz val="11"/>
        <color theme="10"/>
        <rFont val="HG丸ｺﾞｼｯｸM-PRO"/>
        <family val="3"/>
        <charset val="128"/>
      </rPr>
      <t xml:space="preserve">
</t>
    </r>
    <r>
      <rPr>
        <u/>
        <sz val="8"/>
        <color theme="7" tint="-0.499984740745262"/>
        <rFont val="HG丸ｺﾞｼｯｸM-PRO"/>
        <family val="3"/>
        <charset val="128"/>
      </rPr>
      <t>家事事業按分計算表</t>
    </r>
    <rPh sb="0" eb="2">
      <t>コウザ</t>
    </rPh>
    <rPh sb="2" eb="4">
      <t>フリカエ</t>
    </rPh>
    <rPh sb="5" eb="7">
      <t>フリコミ</t>
    </rPh>
    <rPh sb="8" eb="10">
      <t>カジ</t>
    </rPh>
    <rPh sb="10" eb="12">
      <t>ジギョウ</t>
    </rPh>
    <rPh sb="12" eb="14">
      <t>アンブン</t>
    </rPh>
    <rPh sb="14" eb="17">
      <t>ケイサンヒョウ</t>
    </rPh>
    <phoneticPr fontId="13"/>
  </si>
  <si>
    <t>クレジットカード
（資金が事業専用の場合）</t>
    <phoneticPr fontId="3"/>
  </si>
  <si>
    <t>ｸﾚｼﾞｯﾄｶｰﾄﾞ（個人使用分）
（資金が事業専用の場合）</t>
    <rPh sb="11" eb="16">
      <t>コジンシヨウブン</t>
    </rPh>
    <phoneticPr fontId="3"/>
  </si>
  <si>
    <t>カード
（資金が事業専用の場合）</t>
    <phoneticPr fontId="3"/>
  </si>
  <si>
    <t>カード（個人使用分）
（資金が事業専用の場合）</t>
    <rPh sb="4" eb="9">
      <t>コジンシヨウブン</t>
    </rPh>
    <phoneticPr fontId="3"/>
  </si>
  <si>
    <t>カード
（資金が事業専用の場合）</t>
    <phoneticPr fontId="3"/>
  </si>
  <si>
    <t>クレジットカード利用分引き落とし</t>
    <rPh sb="8" eb="11">
      <t>リヨウブン</t>
    </rPh>
    <rPh sb="11" eb="12">
      <t>ヒ</t>
    </rPh>
    <rPh sb="13" eb="14">
      <t>オ</t>
    </rPh>
    <phoneticPr fontId="3"/>
  </si>
  <si>
    <t>クレジットカード利用分引き落とし（個人使用分）</t>
    <rPh sb="8" eb="11">
      <t>リヨウブン</t>
    </rPh>
    <rPh sb="11" eb="12">
      <t>ヒ</t>
    </rPh>
    <rPh sb="13" eb="14">
      <t>オ</t>
    </rPh>
    <phoneticPr fontId="3"/>
  </si>
  <si>
    <t>カード
（資金が個人用の場合）</t>
    <rPh sb="8" eb="10">
      <t>コジン</t>
    </rPh>
    <phoneticPr fontId="3"/>
  </si>
  <si>
    <t>携帯電話通話料が
カード利用明細に載ったとき</t>
    <rPh sb="0" eb="4">
      <t>ケイタイデンワ</t>
    </rPh>
    <rPh sb="4" eb="7">
      <t>ツウワリョウ</t>
    </rPh>
    <rPh sb="12" eb="14">
      <t>リヨウ</t>
    </rPh>
    <rPh sb="14" eb="16">
      <t>メイサイ</t>
    </rPh>
    <rPh sb="17" eb="18">
      <t>ノ</t>
    </rPh>
    <phoneticPr fontId="3"/>
  </si>
  <si>
    <t>-</t>
    <phoneticPr fontId="13"/>
  </si>
  <si>
    <t>し</t>
    <phoneticPr fontId="3"/>
  </si>
  <si>
    <t>資金</t>
    <rPh sb="0" eb="2">
      <t>シキン</t>
    </rPh>
    <phoneticPr fontId="13"/>
  </si>
  <si>
    <t>事業用資金として</t>
    <rPh sb="0" eb="3">
      <t>ジギョウヨウ</t>
    </rPh>
    <rPh sb="3" eb="5">
      <t>シキン</t>
    </rPh>
    <phoneticPr fontId="13"/>
  </si>
  <si>
    <t>じ</t>
    <phoneticPr fontId="3"/>
  </si>
  <si>
    <t>事業資金</t>
    <rPh sb="0" eb="2">
      <t>ジギョウ</t>
    </rPh>
    <rPh sb="2" eb="4">
      <t>シキン</t>
    </rPh>
    <phoneticPr fontId="13"/>
  </si>
  <si>
    <t>水道料金がカード利用明細に
載ったとき</t>
    <rPh sb="0" eb="4">
      <t>スイドウリョウキン</t>
    </rPh>
    <rPh sb="8" eb="10">
      <t>リヨウ</t>
    </rPh>
    <rPh sb="10" eb="12">
      <t>メイサイ</t>
    </rPh>
    <rPh sb="14" eb="15">
      <t>ノ</t>
    </rPh>
    <phoneticPr fontId="3"/>
  </si>
  <si>
    <t>口座引き落とし</t>
    <rPh sb="0" eb="3">
      <t>コウザヒ</t>
    </rPh>
    <rPh sb="4" eb="5">
      <t>オ</t>
    </rPh>
    <phoneticPr fontId="3"/>
  </si>
  <si>
    <t>暖房用灯油（購入時）
（資金が事業専用の場合）</t>
    <rPh sb="0" eb="3">
      <t>ダンボウヨウ</t>
    </rPh>
    <rPh sb="3" eb="5">
      <t>トウユ</t>
    </rPh>
    <rPh sb="6" eb="9">
      <t>コウニュウジ</t>
    </rPh>
    <phoneticPr fontId="3"/>
  </si>
  <si>
    <t>だ</t>
    <phoneticPr fontId="3"/>
  </si>
  <si>
    <t>暖房用灯油代が
カード利用明細に載ったとき</t>
    <rPh sb="0" eb="3">
      <t>ダンボウヨウ</t>
    </rPh>
    <rPh sb="3" eb="5">
      <t>トウユ</t>
    </rPh>
    <rPh sb="5" eb="6">
      <t>ダイ</t>
    </rPh>
    <rPh sb="11" eb="13">
      <t>リヨウ</t>
    </rPh>
    <rPh sb="13" eb="15">
      <t>メイサイ</t>
    </rPh>
    <rPh sb="16" eb="17">
      <t>ノ</t>
    </rPh>
    <phoneticPr fontId="3"/>
  </si>
  <si>
    <r>
      <rPr>
        <sz val="9"/>
        <color theme="1"/>
        <rFont val="AR丸ゴシック体M"/>
        <family val="3"/>
        <charset val="128"/>
      </rPr>
      <t>灯油代（カード利用引落時）</t>
    </r>
    <r>
      <rPr>
        <sz val="11"/>
        <color theme="1"/>
        <rFont val="AR丸ゴシック体M"/>
        <family val="3"/>
        <charset val="128"/>
      </rPr>
      <t xml:space="preserve">
※事業使用分だけ記帳</t>
    </r>
    <rPh sb="0" eb="3">
      <t>トウユダイ</t>
    </rPh>
    <rPh sb="7" eb="9">
      <t>リヨウ</t>
    </rPh>
    <rPh sb="9" eb="11">
      <t>ヒキオトシ</t>
    </rPh>
    <rPh sb="11" eb="12">
      <t>ジ</t>
    </rPh>
    <rPh sb="15" eb="17">
      <t>ジギョウ</t>
    </rPh>
    <rPh sb="17" eb="19">
      <t>シヨウ</t>
    </rPh>
    <rPh sb="19" eb="20">
      <t>ブン</t>
    </rPh>
    <rPh sb="22" eb="24">
      <t>キチョウ</t>
    </rPh>
    <phoneticPr fontId="3"/>
  </si>
  <si>
    <r>
      <t xml:space="preserve">暖房用灯油（購入時）
</t>
    </r>
    <r>
      <rPr>
        <sz val="8"/>
        <color theme="1" tint="0.34998626667073579"/>
        <rFont val="AR丸ゴシック体M"/>
        <family val="3"/>
        <charset val="128"/>
      </rPr>
      <t>（個人用の資金から支出する場合）</t>
    </r>
    <rPh sb="0" eb="5">
      <t>ダンボウヨウトウユ</t>
    </rPh>
    <rPh sb="6" eb="9">
      <t>コウニュウジ</t>
    </rPh>
    <rPh sb="12" eb="15">
      <t>コジンヨウ</t>
    </rPh>
    <rPh sb="16" eb="18">
      <t>シキン</t>
    </rPh>
    <rPh sb="20" eb="22">
      <t>シシュツ</t>
    </rPh>
    <rPh sb="24" eb="26">
      <t>バアイ</t>
    </rPh>
    <phoneticPr fontId="3"/>
  </si>
  <si>
    <t>ガソリン代（事業分50％）</t>
    <rPh sb="4" eb="5">
      <t>ダイ</t>
    </rPh>
    <rPh sb="6" eb="9">
      <t>ジギョウブン</t>
    </rPh>
    <phoneticPr fontId="13"/>
  </si>
  <si>
    <t>月分携帯電話通話料（事業分　％）</t>
    <rPh sb="0" eb="2">
      <t>ガツブン</t>
    </rPh>
    <rPh sb="2" eb="6">
      <t>ケイタイデンワ</t>
    </rPh>
    <rPh sb="6" eb="9">
      <t>ツウワリョウ</t>
    </rPh>
    <rPh sb="10" eb="13">
      <t>ジギョウブン</t>
    </rPh>
    <phoneticPr fontId="3"/>
  </si>
  <si>
    <t>月分携帯電話通話料支払い（事業分　％）</t>
    <rPh sb="0" eb="2">
      <t>ガツブン</t>
    </rPh>
    <rPh sb="2" eb="6">
      <t>ケイタイデンワ</t>
    </rPh>
    <rPh sb="6" eb="9">
      <t>ツウワリョウ</t>
    </rPh>
    <rPh sb="9" eb="11">
      <t>シハラ</t>
    </rPh>
    <phoneticPr fontId="3"/>
  </si>
  <si>
    <t>月分携帯電話通話料（事業分　％）</t>
    <rPh sb="0" eb="2">
      <t>ガツブン</t>
    </rPh>
    <rPh sb="2" eb="4">
      <t>ケイタイ</t>
    </rPh>
    <rPh sb="4" eb="6">
      <t>デンワ</t>
    </rPh>
    <rPh sb="6" eb="9">
      <t>ツウワリョウ</t>
    </rPh>
    <phoneticPr fontId="3"/>
  </si>
  <si>
    <t>月分水道料金（事業分　％）</t>
    <rPh sb="0" eb="2">
      <t>ガツブン</t>
    </rPh>
    <rPh sb="2" eb="6">
      <t>スイドウリョウキン</t>
    </rPh>
    <phoneticPr fontId="3"/>
  </si>
  <si>
    <t>暖房用灯油購入（事業分　％）</t>
    <rPh sb="0" eb="3">
      <t>ダンボウヨウ</t>
    </rPh>
    <rPh sb="3" eb="7">
      <t>トウユコウニュウ</t>
    </rPh>
    <phoneticPr fontId="3"/>
  </si>
  <si>
    <t>暖房用灯油購入（事業分　％）</t>
    <rPh sb="0" eb="3">
      <t>ダンボウヨウ</t>
    </rPh>
    <rPh sb="3" eb="5">
      <t>トウユ</t>
    </rPh>
    <rPh sb="5" eb="7">
      <t>コウニュウ</t>
    </rPh>
    <phoneticPr fontId="3"/>
  </si>
  <si>
    <t>暖房用灯油購入代金引き落とし（事業分　％）</t>
    <rPh sb="0" eb="3">
      <t>ダンボウヨウ</t>
    </rPh>
    <rPh sb="3" eb="7">
      <t>トウユコウニュウ</t>
    </rPh>
    <rPh sb="7" eb="9">
      <t>ダイキン</t>
    </rPh>
    <rPh sb="9" eb="10">
      <t>ヒ</t>
    </rPh>
    <rPh sb="11" eb="12">
      <t>オ</t>
    </rPh>
    <phoneticPr fontId="3"/>
  </si>
  <si>
    <t>暖房用灯油購入（事業分　％）</t>
    <rPh sb="0" eb="5">
      <t>ダンボウヨウトウユ</t>
    </rPh>
    <rPh sb="5" eb="7">
      <t>コウニュウ</t>
    </rPh>
    <phoneticPr fontId="3"/>
  </si>
  <si>
    <r>
      <rPr>
        <sz val="8"/>
        <color theme="1"/>
        <rFont val="AR丸ゴシック体M"/>
        <family val="3"/>
        <charset val="128"/>
      </rPr>
      <t>電気料金（使用料お知らせ受取）</t>
    </r>
    <r>
      <rPr>
        <sz val="9"/>
        <color theme="1"/>
        <rFont val="AR丸ゴシック体M"/>
        <family val="3"/>
        <charset val="128"/>
      </rPr>
      <t xml:space="preserve">
（資金が事業専用の場合）</t>
    </r>
    <rPh sb="0" eb="2">
      <t>デンキ</t>
    </rPh>
    <rPh sb="2" eb="4">
      <t>リョウキン</t>
    </rPh>
    <rPh sb="5" eb="8">
      <t>シヨウリョウ</t>
    </rPh>
    <rPh sb="9" eb="10">
      <t>シ</t>
    </rPh>
    <rPh sb="12" eb="14">
      <t>ウケトリ</t>
    </rPh>
    <phoneticPr fontId="3"/>
  </si>
  <si>
    <t>月分電気料金（事業分　％）</t>
    <rPh sb="0" eb="2">
      <t>ガツブン</t>
    </rPh>
    <rPh sb="2" eb="4">
      <t>デンキ</t>
    </rPh>
    <rPh sb="4" eb="6">
      <t>リョウキン</t>
    </rPh>
    <phoneticPr fontId="3"/>
  </si>
  <si>
    <t>水道料金（カード利用引落時）</t>
    <rPh sb="0" eb="4">
      <t>スイドウリョウキン</t>
    </rPh>
    <rPh sb="8" eb="10">
      <t>リヨウ</t>
    </rPh>
    <rPh sb="10" eb="12">
      <t>ヒキオトシ</t>
    </rPh>
    <rPh sb="12" eb="13">
      <t>ジ</t>
    </rPh>
    <phoneticPr fontId="3"/>
  </si>
  <si>
    <t>灯油（購入時）
（資金が事業専用の場合）</t>
    <rPh sb="0" eb="2">
      <t>トウユ</t>
    </rPh>
    <rPh sb="3" eb="6">
      <t>コウニュウジ</t>
    </rPh>
    <phoneticPr fontId="3"/>
  </si>
  <si>
    <t>家賃支払い
（資金が事業専用の場合）</t>
    <rPh sb="0" eb="4">
      <t>ヤチンシハラ</t>
    </rPh>
    <phoneticPr fontId="13"/>
  </si>
  <si>
    <r>
      <t xml:space="preserve">家賃支払い
</t>
    </r>
    <r>
      <rPr>
        <sz val="8"/>
        <color theme="1" tint="0.34998626667073579"/>
        <rFont val="AR丸ゴシック体M"/>
        <family val="3"/>
        <charset val="128"/>
      </rPr>
      <t>（個人用の資金から支出する場合）</t>
    </r>
    <rPh sb="0" eb="2">
      <t>ヤチン</t>
    </rPh>
    <rPh sb="2" eb="4">
      <t>シハラ</t>
    </rPh>
    <rPh sb="7" eb="10">
      <t>コジンヨウ</t>
    </rPh>
    <rPh sb="11" eb="13">
      <t>シキン</t>
    </rPh>
    <rPh sb="15" eb="17">
      <t>シシュツ</t>
    </rPh>
    <rPh sb="19" eb="21">
      <t>バアイ</t>
    </rPh>
    <phoneticPr fontId="3"/>
  </si>
  <si>
    <t>家賃支払い（事業分　％）</t>
    <rPh sb="0" eb="2">
      <t>ヤチン</t>
    </rPh>
    <rPh sb="2" eb="4">
      <t>シハラ</t>
    </rPh>
    <phoneticPr fontId="3"/>
  </si>
  <si>
    <t>ら</t>
    <phoneticPr fontId="3"/>
  </si>
  <si>
    <t>ランサーズ</t>
    <phoneticPr fontId="3"/>
  </si>
  <si>
    <t>システム開発　ランサーズ外注費発注</t>
    <rPh sb="4" eb="6">
      <t>カイハツ</t>
    </rPh>
    <rPh sb="12" eb="15">
      <t>ガイチュウヒ</t>
    </rPh>
    <rPh sb="15" eb="17">
      <t>ハッチュウ</t>
    </rPh>
    <phoneticPr fontId="3"/>
  </si>
  <si>
    <t>システム開発　ランサーズ外注費発注支払い</t>
    <rPh sb="4" eb="6">
      <t>カイハツ</t>
    </rPh>
    <rPh sb="12" eb="15">
      <t>ガイチュウヒ</t>
    </rPh>
    <rPh sb="15" eb="17">
      <t>ハッチュウ</t>
    </rPh>
    <rPh sb="17" eb="19">
      <t>シハラ</t>
    </rPh>
    <phoneticPr fontId="3"/>
  </si>
  <si>
    <t>ｸﾚｼﾞｯﾄｶｰﾄﾞ
（資金が個人用の場合）</t>
    <rPh sb="15" eb="17">
      <t>コジン</t>
    </rPh>
    <phoneticPr fontId="3"/>
  </si>
  <si>
    <t>売上</t>
    <rPh sb="0" eb="2">
      <t>ウリアゲ</t>
    </rPh>
    <phoneticPr fontId="2"/>
  </si>
  <si>
    <t>1月の売上計</t>
    <rPh sb="1" eb="2">
      <t>ガツ</t>
    </rPh>
    <rPh sb="3" eb="5">
      <t>ウリアゲ</t>
    </rPh>
    <rPh sb="5" eb="6">
      <t>ケイ</t>
    </rPh>
    <phoneticPr fontId="2"/>
  </si>
  <si>
    <t>12月の売上計</t>
    <rPh sb="2" eb="3">
      <t>ガツ</t>
    </rPh>
    <rPh sb="4" eb="6">
      <t>ウリアゲ</t>
    </rPh>
    <rPh sb="6" eb="7">
      <t>ケイ</t>
    </rPh>
    <phoneticPr fontId="2"/>
  </si>
  <si>
    <t>11月の売上計</t>
    <rPh sb="2" eb="3">
      <t>ガツ</t>
    </rPh>
    <rPh sb="4" eb="6">
      <t>ウリアゲ</t>
    </rPh>
    <rPh sb="6" eb="7">
      <t>ケイ</t>
    </rPh>
    <phoneticPr fontId="2"/>
  </si>
  <si>
    <t>10月の売上計</t>
    <rPh sb="2" eb="3">
      <t>ガツ</t>
    </rPh>
    <rPh sb="4" eb="6">
      <t>ウリアゲ</t>
    </rPh>
    <rPh sb="6" eb="7">
      <t>ケイ</t>
    </rPh>
    <phoneticPr fontId="2"/>
  </si>
  <si>
    <t>9月の売上計</t>
    <rPh sb="1" eb="2">
      <t>ガツ</t>
    </rPh>
    <rPh sb="3" eb="5">
      <t>ウリアゲ</t>
    </rPh>
    <rPh sb="5" eb="6">
      <t>ケイ</t>
    </rPh>
    <phoneticPr fontId="2"/>
  </si>
  <si>
    <t>8月の売上計</t>
    <rPh sb="1" eb="2">
      <t>ガツ</t>
    </rPh>
    <rPh sb="3" eb="5">
      <t>ウリアゲ</t>
    </rPh>
    <rPh sb="5" eb="6">
      <t>ケイ</t>
    </rPh>
    <phoneticPr fontId="2"/>
  </si>
  <si>
    <t>7月の売上計</t>
    <rPh sb="1" eb="2">
      <t>ガツ</t>
    </rPh>
    <rPh sb="3" eb="5">
      <t>ウリアゲ</t>
    </rPh>
    <rPh sb="5" eb="6">
      <t>ケイ</t>
    </rPh>
    <phoneticPr fontId="2"/>
  </si>
  <si>
    <t>6月の売上計</t>
    <rPh sb="1" eb="2">
      <t>ガツ</t>
    </rPh>
    <rPh sb="3" eb="5">
      <t>ウリアゲ</t>
    </rPh>
    <rPh sb="5" eb="6">
      <t>ケイ</t>
    </rPh>
    <phoneticPr fontId="2"/>
  </si>
  <si>
    <t>5月の売上計</t>
    <rPh sb="1" eb="2">
      <t>ガツ</t>
    </rPh>
    <rPh sb="3" eb="5">
      <t>ウリアゲ</t>
    </rPh>
    <rPh sb="5" eb="6">
      <t>ケイ</t>
    </rPh>
    <phoneticPr fontId="2"/>
  </si>
  <si>
    <t>4月の売上計</t>
    <rPh sb="1" eb="2">
      <t>ガツ</t>
    </rPh>
    <rPh sb="3" eb="5">
      <t>ウリアゲ</t>
    </rPh>
    <rPh sb="5" eb="6">
      <t>ケイ</t>
    </rPh>
    <phoneticPr fontId="2"/>
  </si>
  <si>
    <t>3月の売上計</t>
    <rPh sb="1" eb="2">
      <t>ガツ</t>
    </rPh>
    <rPh sb="3" eb="5">
      <t>ウリアゲ</t>
    </rPh>
    <rPh sb="5" eb="6">
      <t>ケイ</t>
    </rPh>
    <phoneticPr fontId="2"/>
  </si>
  <si>
    <t>2月の売上計</t>
    <rPh sb="1" eb="2">
      <t>ガツ</t>
    </rPh>
    <rPh sb="3" eb="5">
      <t>ウリアゲ</t>
    </rPh>
    <rPh sb="5" eb="6">
      <t>ケイ</t>
    </rPh>
    <phoneticPr fontId="2"/>
  </si>
  <si>
    <t>今月月初時点でのPayPalアカウント残高（右の「入金」欄に金額を入力）</t>
    <rPh sb="0" eb="2">
      <t>コンゲツ</t>
    </rPh>
    <rPh sb="2" eb="4">
      <t>ゲッショ</t>
    </rPh>
    <rPh sb="4" eb="6">
      <t>ジテン</t>
    </rPh>
    <rPh sb="19" eb="21">
      <t>ザンダカ</t>
    </rPh>
    <rPh sb="22" eb="23">
      <t>ミギ</t>
    </rPh>
    <rPh sb="25" eb="27">
      <t>ニュウキン</t>
    </rPh>
    <rPh sb="28" eb="29">
      <t>ラン</t>
    </rPh>
    <rPh sb="30" eb="32">
      <t>キンガク</t>
    </rPh>
    <rPh sb="33" eb="35">
      <t>ニュウリョク</t>
    </rPh>
    <phoneticPr fontId="26"/>
  </si>
  <si>
    <t>1月分の入金・出金合計とその差額</t>
    <rPh sb="1" eb="3">
      <t>ガツブン</t>
    </rPh>
    <rPh sb="4" eb="6">
      <t>ニュウキン</t>
    </rPh>
    <rPh sb="7" eb="9">
      <t>シュッキン</t>
    </rPh>
    <rPh sb="9" eb="11">
      <t>ゴウケイ</t>
    </rPh>
    <rPh sb="14" eb="16">
      <t>サガク</t>
    </rPh>
    <phoneticPr fontId="16"/>
  </si>
  <si>
    <t>1月までの合計と現在の残高</t>
    <rPh sb="1" eb="2">
      <t>ガツ</t>
    </rPh>
    <rPh sb="5" eb="7">
      <t>ゴウケイ</t>
    </rPh>
    <rPh sb="8" eb="10">
      <t>ゲンザイ</t>
    </rPh>
    <rPh sb="11" eb="13">
      <t>ザンダカ</t>
    </rPh>
    <phoneticPr fontId="2"/>
  </si>
  <si>
    <t>2月分の入金・出金合計とその差額</t>
    <rPh sb="1" eb="3">
      <t>ガツブン</t>
    </rPh>
    <rPh sb="4" eb="6">
      <t>ニュウキン</t>
    </rPh>
    <rPh sb="7" eb="9">
      <t>シュッキン</t>
    </rPh>
    <rPh sb="9" eb="11">
      <t>ゴウケイ</t>
    </rPh>
    <rPh sb="14" eb="16">
      <t>サガク</t>
    </rPh>
    <phoneticPr fontId="16"/>
  </si>
  <si>
    <t>2月までの合計と現在の残高</t>
    <rPh sb="1" eb="2">
      <t>ガツ</t>
    </rPh>
    <rPh sb="5" eb="7">
      <t>ゴウケイ</t>
    </rPh>
    <rPh sb="8" eb="10">
      <t>ゲンザイ</t>
    </rPh>
    <rPh sb="11" eb="13">
      <t>ザンダカ</t>
    </rPh>
    <phoneticPr fontId="2"/>
  </si>
  <si>
    <t>3月分の入金・出金合計とその差額</t>
    <rPh sb="1" eb="2">
      <t>ガツ</t>
    </rPh>
    <rPh sb="2" eb="3">
      <t>プン</t>
    </rPh>
    <rPh sb="4" eb="6">
      <t>ニュウキン</t>
    </rPh>
    <rPh sb="7" eb="9">
      <t>シュッキン</t>
    </rPh>
    <rPh sb="9" eb="11">
      <t>ゴウケイ</t>
    </rPh>
    <rPh sb="14" eb="16">
      <t>サガク</t>
    </rPh>
    <phoneticPr fontId="16"/>
  </si>
  <si>
    <t>3月までの合計と現在の残高</t>
    <rPh sb="1" eb="2">
      <t>ガツ</t>
    </rPh>
    <rPh sb="5" eb="7">
      <t>ゴウケイ</t>
    </rPh>
    <rPh sb="8" eb="10">
      <t>ゲンザイ</t>
    </rPh>
    <rPh sb="11" eb="13">
      <t>ザンダカ</t>
    </rPh>
    <phoneticPr fontId="2"/>
  </si>
  <si>
    <t>4月分の入金・出金合計とその差額</t>
    <rPh sb="1" eb="2">
      <t>ガツ</t>
    </rPh>
    <rPh sb="2" eb="3">
      <t>プン</t>
    </rPh>
    <rPh sb="4" eb="6">
      <t>ニュウキン</t>
    </rPh>
    <rPh sb="7" eb="9">
      <t>シュッキン</t>
    </rPh>
    <rPh sb="9" eb="11">
      <t>ゴウケイ</t>
    </rPh>
    <rPh sb="14" eb="16">
      <t>サガク</t>
    </rPh>
    <phoneticPr fontId="16"/>
  </si>
  <si>
    <t>4月までの合計と現在の残高</t>
    <rPh sb="1" eb="2">
      <t>ガツ</t>
    </rPh>
    <rPh sb="5" eb="7">
      <t>ゴウケイ</t>
    </rPh>
    <rPh sb="8" eb="10">
      <t>ゲンザイ</t>
    </rPh>
    <rPh sb="11" eb="13">
      <t>ザンダカ</t>
    </rPh>
    <phoneticPr fontId="2"/>
  </si>
  <si>
    <t>5月分の入金・出金合計とその差額</t>
    <rPh sb="1" eb="2">
      <t>ガツ</t>
    </rPh>
    <rPh sb="2" eb="3">
      <t>プン</t>
    </rPh>
    <rPh sb="4" eb="6">
      <t>ニュウキン</t>
    </rPh>
    <rPh sb="7" eb="9">
      <t>シュッキン</t>
    </rPh>
    <rPh sb="9" eb="11">
      <t>ゴウケイ</t>
    </rPh>
    <rPh sb="14" eb="16">
      <t>サガク</t>
    </rPh>
    <phoneticPr fontId="16"/>
  </si>
  <si>
    <t>5月までの合計と現在の残高</t>
    <rPh sb="1" eb="2">
      <t>ガツ</t>
    </rPh>
    <rPh sb="5" eb="7">
      <t>ゴウケイ</t>
    </rPh>
    <rPh sb="8" eb="10">
      <t>ゲンザイ</t>
    </rPh>
    <rPh sb="11" eb="13">
      <t>ザンダカ</t>
    </rPh>
    <phoneticPr fontId="2"/>
  </si>
  <si>
    <t>6月分の入金・出金合計とその差額</t>
    <rPh sb="1" eb="2">
      <t>ガツ</t>
    </rPh>
    <rPh sb="2" eb="3">
      <t>プン</t>
    </rPh>
    <rPh sb="4" eb="6">
      <t>ニュウキン</t>
    </rPh>
    <rPh sb="7" eb="9">
      <t>シュッキン</t>
    </rPh>
    <rPh sb="9" eb="11">
      <t>ゴウケイ</t>
    </rPh>
    <rPh sb="14" eb="16">
      <t>サガク</t>
    </rPh>
    <phoneticPr fontId="16"/>
  </si>
  <si>
    <t>6月までの合計と現在の残高</t>
    <rPh sb="1" eb="2">
      <t>ガツ</t>
    </rPh>
    <rPh sb="5" eb="7">
      <t>ゴウケイ</t>
    </rPh>
    <rPh sb="8" eb="10">
      <t>ゲンザイ</t>
    </rPh>
    <rPh sb="11" eb="13">
      <t>ザンダカ</t>
    </rPh>
    <phoneticPr fontId="2"/>
  </si>
  <si>
    <t>7月分の入金・出金合計とその差額</t>
    <rPh sb="1" eb="2">
      <t>ガツ</t>
    </rPh>
    <rPh sb="2" eb="3">
      <t>プン</t>
    </rPh>
    <rPh sb="4" eb="6">
      <t>ニュウキン</t>
    </rPh>
    <rPh sb="7" eb="9">
      <t>シュッキン</t>
    </rPh>
    <rPh sb="9" eb="11">
      <t>ゴウケイ</t>
    </rPh>
    <rPh sb="14" eb="16">
      <t>サガク</t>
    </rPh>
    <phoneticPr fontId="16"/>
  </si>
  <si>
    <t>7月までの合計と現在の残高</t>
    <rPh sb="1" eb="2">
      <t>ガツ</t>
    </rPh>
    <rPh sb="5" eb="7">
      <t>ゴウケイ</t>
    </rPh>
    <rPh sb="8" eb="10">
      <t>ゲンザイ</t>
    </rPh>
    <rPh sb="11" eb="13">
      <t>ザンダカ</t>
    </rPh>
    <phoneticPr fontId="2"/>
  </si>
  <si>
    <t>8月分の入金・出金合計とその差額</t>
    <rPh sb="1" eb="2">
      <t>ガツ</t>
    </rPh>
    <rPh sb="2" eb="3">
      <t>プン</t>
    </rPh>
    <rPh sb="4" eb="6">
      <t>ニュウキン</t>
    </rPh>
    <rPh sb="7" eb="9">
      <t>シュッキン</t>
    </rPh>
    <rPh sb="9" eb="11">
      <t>ゴウケイ</t>
    </rPh>
    <rPh sb="14" eb="16">
      <t>サガク</t>
    </rPh>
    <phoneticPr fontId="16"/>
  </si>
  <si>
    <t>8月までの合計と現在の残高</t>
    <rPh sb="1" eb="2">
      <t>ガツ</t>
    </rPh>
    <rPh sb="5" eb="7">
      <t>ゴウケイ</t>
    </rPh>
    <rPh sb="8" eb="10">
      <t>ゲンザイ</t>
    </rPh>
    <rPh sb="11" eb="13">
      <t>ザンダカ</t>
    </rPh>
    <phoneticPr fontId="2"/>
  </si>
  <si>
    <t>9月分の入金・出金合計とその差額</t>
    <rPh sb="1" eb="2">
      <t>ガツ</t>
    </rPh>
    <rPh sb="2" eb="3">
      <t>プン</t>
    </rPh>
    <rPh sb="4" eb="6">
      <t>ニュウキン</t>
    </rPh>
    <rPh sb="7" eb="9">
      <t>シュッキン</t>
    </rPh>
    <rPh sb="9" eb="11">
      <t>ゴウケイ</t>
    </rPh>
    <rPh sb="14" eb="16">
      <t>サガク</t>
    </rPh>
    <phoneticPr fontId="16"/>
  </si>
  <si>
    <t>9月までの合計と現在の残高</t>
    <rPh sb="1" eb="2">
      <t>ガツ</t>
    </rPh>
    <rPh sb="5" eb="7">
      <t>ゴウケイ</t>
    </rPh>
    <rPh sb="8" eb="10">
      <t>ゲンザイ</t>
    </rPh>
    <rPh sb="11" eb="13">
      <t>ザンダカ</t>
    </rPh>
    <phoneticPr fontId="2"/>
  </si>
  <si>
    <t>10月分の入金・出金合計とその差額</t>
    <rPh sb="2" eb="3">
      <t>ガツ</t>
    </rPh>
    <rPh sb="3" eb="4">
      <t>プン</t>
    </rPh>
    <rPh sb="5" eb="7">
      <t>ニュウキン</t>
    </rPh>
    <rPh sb="8" eb="10">
      <t>シュッキン</t>
    </rPh>
    <rPh sb="10" eb="12">
      <t>ゴウケイ</t>
    </rPh>
    <rPh sb="15" eb="17">
      <t>サガク</t>
    </rPh>
    <phoneticPr fontId="16"/>
  </si>
  <si>
    <t>10月までの合計と現在の残高</t>
    <rPh sb="2" eb="3">
      <t>ガツ</t>
    </rPh>
    <rPh sb="6" eb="8">
      <t>ゴウケイ</t>
    </rPh>
    <rPh sb="9" eb="11">
      <t>ゲンザイ</t>
    </rPh>
    <rPh sb="12" eb="14">
      <t>ザンダカ</t>
    </rPh>
    <phoneticPr fontId="2"/>
  </si>
  <si>
    <t>11月分の入金・出金合計とその差額</t>
    <rPh sb="2" eb="3">
      <t>ガツ</t>
    </rPh>
    <rPh sb="3" eb="4">
      <t>プン</t>
    </rPh>
    <rPh sb="5" eb="7">
      <t>ニュウキン</t>
    </rPh>
    <rPh sb="8" eb="10">
      <t>シュッキン</t>
    </rPh>
    <rPh sb="10" eb="12">
      <t>ゴウケイ</t>
    </rPh>
    <rPh sb="15" eb="17">
      <t>サガク</t>
    </rPh>
    <phoneticPr fontId="16"/>
  </si>
  <si>
    <t>11月までの合計と現在の残高</t>
    <rPh sb="2" eb="3">
      <t>ガツ</t>
    </rPh>
    <rPh sb="6" eb="8">
      <t>ゴウケイ</t>
    </rPh>
    <rPh sb="9" eb="11">
      <t>ゲンザイ</t>
    </rPh>
    <rPh sb="12" eb="14">
      <t>ザンダカ</t>
    </rPh>
    <phoneticPr fontId="2"/>
  </si>
  <si>
    <t>11月分の入金・出金合計とその差額</t>
    <rPh sb="2" eb="4">
      <t>ガツブン</t>
    </rPh>
    <rPh sb="5" eb="7">
      <t>ニュウキン</t>
    </rPh>
    <rPh sb="8" eb="10">
      <t>シュッキン</t>
    </rPh>
    <rPh sb="10" eb="12">
      <t>ゴウケイ</t>
    </rPh>
    <rPh sb="15" eb="17">
      <t>サガク</t>
    </rPh>
    <phoneticPr fontId="16"/>
  </si>
  <si>
    <t>10月分の入金・出金合計とその差額</t>
    <rPh sb="2" eb="4">
      <t>ガツブン</t>
    </rPh>
    <rPh sb="5" eb="7">
      <t>ニュウキン</t>
    </rPh>
    <rPh sb="8" eb="10">
      <t>シュッキン</t>
    </rPh>
    <rPh sb="10" eb="12">
      <t>ゴウケイ</t>
    </rPh>
    <rPh sb="15" eb="17">
      <t>サガク</t>
    </rPh>
    <phoneticPr fontId="16"/>
  </si>
  <si>
    <t>9月分の入金・出金合計とその差額</t>
    <rPh sb="1" eb="3">
      <t>ガツブン</t>
    </rPh>
    <rPh sb="4" eb="6">
      <t>ニュウキン</t>
    </rPh>
    <rPh sb="7" eb="9">
      <t>シュッキン</t>
    </rPh>
    <rPh sb="9" eb="11">
      <t>ゴウケイ</t>
    </rPh>
    <rPh sb="14" eb="16">
      <t>サガク</t>
    </rPh>
    <phoneticPr fontId="16"/>
  </si>
  <si>
    <t>8月分の入金・出金合計とその差額</t>
    <rPh sb="1" eb="3">
      <t>ガツブン</t>
    </rPh>
    <rPh sb="4" eb="6">
      <t>ニュウキン</t>
    </rPh>
    <rPh sb="7" eb="9">
      <t>シュッキン</t>
    </rPh>
    <rPh sb="9" eb="11">
      <t>ゴウケイ</t>
    </rPh>
    <rPh sb="14" eb="16">
      <t>サガク</t>
    </rPh>
    <phoneticPr fontId="16"/>
  </si>
  <si>
    <t>7月分の入金・出金合計とその差額</t>
    <rPh sb="1" eb="3">
      <t>ガツブン</t>
    </rPh>
    <rPh sb="4" eb="6">
      <t>ニュウキン</t>
    </rPh>
    <rPh sb="7" eb="9">
      <t>シュッキン</t>
    </rPh>
    <rPh sb="9" eb="11">
      <t>ゴウケイ</t>
    </rPh>
    <rPh sb="14" eb="16">
      <t>サガク</t>
    </rPh>
    <phoneticPr fontId="16"/>
  </si>
  <si>
    <t>6月分の入金・出金合計とその差額</t>
    <rPh sb="1" eb="3">
      <t>ガツブン</t>
    </rPh>
    <rPh sb="4" eb="6">
      <t>ニュウキン</t>
    </rPh>
    <rPh sb="7" eb="9">
      <t>シュッキン</t>
    </rPh>
    <rPh sb="9" eb="11">
      <t>ゴウケイ</t>
    </rPh>
    <rPh sb="14" eb="16">
      <t>サガク</t>
    </rPh>
    <phoneticPr fontId="16"/>
  </si>
  <si>
    <t>5月分の入金・出金合計とその差額</t>
    <rPh sb="1" eb="3">
      <t>ガツブン</t>
    </rPh>
    <rPh sb="4" eb="6">
      <t>ニュウキン</t>
    </rPh>
    <rPh sb="7" eb="9">
      <t>シュッキン</t>
    </rPh>
    <rPh sb="9" eb="11">
      <t>ゴウケイ</t>
    </rPh>
    <rPh sb="14" eb="16">
      <t>サガク</t>
    </rPh>
    <phoneticPr fontId="16"/>
  </si>
  <si>
    <t>4月分の入金・出金合計とその差額</t>
    <rPh sb="1" eb="3">
      <t>ガツブン</t>
    </rPh>
    <rPh sb="4" eb="6">
      <t>ニュウキン</t>
    </rPh>
    <rPh sb="7" eb="9">
      <t>シュッキン</t>
    </rPh>
    <rPh sb="9" eb="11">
      <t>ゴウケイ</t>
    </rPh>
    <rPh sb="14" eb="16">
      <t>サガク</t>
    </rPh>
    <phoneticPr fontId="16"/>
  </si>
  <si>
    <t>3月分の入金・出金合計とその差額</t>
    <rPh sb="1" eb="3">
      <t>ガツブン</t>
    </rPh>
    <rPh sb="4" eb="6">
      <t>ニュウキン</t>
    </rPh>
    <rPh sb="7" eb="9">
      <t>シュッキン</t>
    </rPh>
    <rPh sb="9" eb="11">
      <t>ゴウケイ</t>
    </rPh>
    <rPh sb="14" eb="16">
      <t>サガク</t>
    </rPh>
    <phoneticPr fontId="16"/>
  </si>
  <si>
    <r>
      <t xml:space="preserve">パソコン一式購入
</t>
    </r>
    <r>
      <rPr>
        <sz val="9"/>
        <color theme="7" tint="-0.249977111117893"/>
        <rFont val="HG丸ｺﾞｼｯｸM-PRO"/>
        <family val="3"/>
        <charset val="128"/>
      </rPr>
      <t>←購入日を記入　購入金額を「現在」の欄まで記入→</t>
    </r>
    <rPh sb="4" eb="6">
      <t>イッシキ</t>
    </rPh>
    <rPh sb="6" eb="8">
      <t>コウニュウ</t>
    </rPh>
    <rPh sb="10" eb="13">
      <t>コウニュウビ</t>
    </rPh>
    <rPh sb="14" eb="16">
      <t>キニュウ</t>
    </rPh>
    <rPh sb="17" eb="19">
      <t>コウニュウ</t>
    </rPh>
    <rPh sb="19" eb="21">
      <t>キンガク</t>
    </rPh>
    <rPh sb="23" eb="25">
      <t>ゲンザイ</t>
    </rPh>
    <rPh sb="27" eb="28">
      <t>ラン</t>
    </rPh>
    <rPh sb="30" eb="32">
      <t>キニュウ</t>
    </rPh>
    <phoneticPr fontId="26"/>
  </si>
  <si>
    <t>　　　　償却期間はその年に使った月数→
　　　　購入日を含む月から年度末まで　　</t>
    <phoneticPr fontId="26"/>
  </si>
  <si>
    <t>事業のために使っている
↓　割合を％単位で記入</t>
    <rPh sb="0" eb="2">
      <t>ジギョウ</t>
    </rPh>
    <rPh sb="6" eb="7">
      <t>ツカ</t>
    </rPh>
    <rPh sb="14" eb="16">
      <t>ワリアイ</t>
    </rPh>
    <rPh sb="18" eb="20">
      <t>タンイ</t>
    </rPh>
    <rPh sb="21" eb="23">
      <t>キニュウ</t>
    </rPh>
    <phoneticPr fontId="26"/>
  </si>
  <si>
    <t>定額法</t>
    <rPh sb="0" eb="3">
      <t>テイガクホウ</t>
    </rPh>
    <phoneticPr fontId="26"/>
  </si>
  <si>
    <t>0.250</t>
    <phoneticPr fontId="26"/>
  </si>
  <si>
    <t>12.3.4</t>
    <phoneticPr fontId="26"/>
  </si>
  <si>
    <t>○○市</t>
    <rPh sb="2" eb="3">
      <t>シ</t>
    </rPh>
    <phoneticPr fontId="26"/>
  </si>
  <si>
    <r>
      <t>パソコン　H</t>
    </r>
    <r>
      <rPr>
        <sz val="11"/>
        <color indexed="8"/>
        <rFont val="HG丸ｺﾞｼｯｸM-PRO"/>
        <family val="3"/>
        <charset val="128"/>
      </rPr>
      <t>F-572</t>
    </r>
    <phoneticPr fontId="26"/>
  </si>
  <si>
    <t>固定資産の品名・型式まで記入
↓</t>
    <rPh sb="0" eb="4">
      <t>コテイシサン</t>
    </rPh>
    <rPh sb="5" eb="7">
      <t>ヒンメイ</t>
    </rPh>
    <rPh sb="8" eb="10">
      <t>カタシキ</t>
    </rPh>
    <rPh sb="12" eb="14">
      <t>キニュウ</t>
    </rPh>
    <phoneticPr fontId="26"/>
  </si>
  <si>
    <t>　　　　　　　　事業所のある場所。事業所が複数ある場合は、どこで使っているか分かるように記入。→</t>
    <rPh sb="8" eb="11">
      <t>ジギョウショ</t>
    </rPh>
    <rPh sb="14" eb="16">
      <t>バショ</t>
    </rPh>
    <rPh sb="17" eb="20">
      <t>ジギョウショ</t>
    </rPh>
    <rPh sb="21" eb="23">
      <t>フクスウ</t>
    </rPh>
    <rPh sb="25" eb="27">
      <t>バアイ</t>
    </rPh>
    <rPh sb="32" eb="33">
      <t>ツカ</t>
    </rPh>
    <rPh sb="38" eb="39">
      <t>ワ</t>
    </rPh>
    <rPh sb="44" eb="46">
      <t>キニュウ</t>
    </rPh>
    <phoneticPr fontId="26"/>
  </si>
  <si>
    <t>　　　　　　　　　　　　　　　　　　　　　「青色申告決算書の書き方」最後に耐用年数の一覧あり。→
国税庁ホームページ　http://www.nta.go.jp/tetsuzuki/shinkoku/shotoku/tebiki2012/pdf/33.pdf</t>
    <rPh sb="22" eb="26">
      <t>アオイロシンコク</t>
    </rPh>
    <rPh sb="26" eb="29">
      <t>ケッサンショ</t>
    </rPh>
    <rPh sb="30" eb="31">
      <t>カ</t>
    </rPh>
    <rPh sb="32" eb="33">
      <t>カタ</t>
    </rPh>
    <rPh sb="34" eb="36">
      <t>サイゴ</t>
    </rPh>
    <rPh sb="37" eb="41">
      <t>タイヨウネンスウ</t>
    </rPh>
    <rPh sb="42" eb="44">
      <t>イチラン</t>
    </rPh>
    <rPh sb="49" eb="52">
      <t>コクゼイチョウ</t>
    </rPh>
    <phoneticPr fontId="26"/>
  </si>
  <si>
    <t>「減価償却方法」のフローチャートを参考に一括、少額、定額法のいずれか
「青色申告の決算の手引」最後に耐用年数に応じた償却率の一覧あり</t>
    <rPh sb="1" eb="5">
      <t>ゲンカショウキャク</t>
    </rPh>
    <rPh sb="5" eb="7">
      <t>ホウホウ</t>
    </rPh>
    <rPh sb="17" eb="19">
      <t>サンコウ</t>
    </rPh>
    <rPh sb="20" eb="22">
      <t>イッカツ</t>
    </rPh>
    <rPh sb="23" eb="25">
      <t>ショウガク</t>
    </rPh>
    <rPh sb="26" eb="28">
      <t>テイガク</t>
    </rPh>
    <rPh sb="28" eb="29">
      <t>ホウ</t>
    </rPh>
    <rPh sb="36" eb="40">
      <t>アオイロシンコク</t>
    </rPh>
    <rPh sb="41" eb="43">
      <t>ケッサン</t>
    </rPh>
    <rPh sb="44" eb="46">
      <t>テビキ</t>
    </rPh>
    <rPh sb="47" eb="49">
      <t>サイゴ</t>
    </rPh>
    <rPh sb="50" eb="54">
      <t>タイヨウネンスウ</t>
    </rPh>
    <rPh sb="55" eb="56">
      <t>オウ</t>
    </rPh>
    <rPh sb="58" eb="61">
      <t>ショウキャクリツ</t>
    </rPh>
    <rPh sb="62" eb="64">
      <t>イチラン</t>
    </rPh>
    <phoneticPr fontId="26"/>
  </si>
  <si>
    <t>少額減価償却資産として処理する場合は「措法28の2」と記入↑</t>
    <rPh sb="0" eb="2">
      <t>ショウガク</t>
    </rPh>
    <rPh sb="2" eb="6">
      <t>ゲンカショウキャク</t>
    </rPh>
    <rPh sb="6" eb="8">
      <t>シサン</t>
    </rPh>
    <rPh sb="11" eb="13">
      <t>ショリ</t>
    </rPh>
    <rPh sb="15" eb="17">
      <t>バアイ</t>
    </rPh>
    <rPh sb="19" eb="21">
      <t>ソホウ</t>
    </rPh>
    <rPh sb="27" eb="29">
      <t>キニュウ</t>
    </rPh>
    <phoneticPr fontId="26"/>
  </si>
  <si>
    <r>
      <t>平成24年分減価償却費　</t>
    </r>
    <r>
      <rPr>
        <sz val="9"/>
        <color theme="7" tint="-0.249977111117893"/>
        <rFont val="HG丸ｺﾞｼｯｸM-PRO"/>
        <family val="3"/>
        <charset val="128"/>
      </rPr>
      <t>←和号の該当年を記入</t>
    </r>
    <r>
      <rPr>
        <sz val="9"/>
        <color indexed="8"/>
        <rFont val="HG丸ｺﾞｼｯｸM-PRO"/>
        <family val="3"/>
        <charset val="128"/>
      </rPr>
      <t xml:space="preserve">
</t>
    </r>
    <r>
      <rPr>
        <sz val="9"/>
        <color theme="7" tint="-0.249977111117893"/>
        <rFont val="HG丸ｺﾞｼｯｸM-PRO"/>
        <family val="3"/>
        <charset val="128"/>
      </rPr>
      <t>←決算日。その年に廃業した場合は廃業日</t>
    </r>
    <rPh sb="0" eb="2">
      <t>ヘイセイ</t>
    </rPh>
    <rPh sb="4" eb="6">
      <t>ネンブン</t>
    </rPh>
    <rPh sb="6" eb="11">
      <t>ゲンカショウキャクヒ</t>
    </rPh>
    <rPh sb="13" eb="15">
      <t>ワゴウ</t>
    </rPh>
    <rPh sb="16" eb="18">
      <t>ガイトウ</t>
    </rPh>
    <rPh sb="18" eb="19">
      <t>ネン</t>
    </rPh>
    <rPh sb="20" eb="22">
      <t>キニュウ</t>
    </rPh>
    <rPh sb="24" eb="27">
      <t>ケッサンビ</t>
    </rPh>
    <rPh sb="30" eb="31">
      <t>トシ</t>
    </rPh>
    <rPh sb="32" eb="34">
      <t>ハイギョウ</t>
    </rPh>
    <rPh sb="36" eb="38">
      <t>バアイ</t>
    </rPh>
    <rPh sb="39" eb="42">
      <t>ハイギョウビ</t>
    </rPh>
    <phoneticPr fontId="26"/>
  </si>
  <si>
    <t>平成25年分減価償却費</t>
    <rPh sb="0" eb="2">
      <t>ヘイセイ</t>
    </rPh>
    <rPh sb="4" eb="6">
      <t>ネンブン</t>
    </rPh>
    <rPh sb="6" eb="11">
      <t>ゲンカショウキャクヒ</t>
    </rPh>
    <phoneticPr fontId="26"/>
  </si>
  <si>
    <t>4</t>
    <phoneticPr fontId="26"/>
  </si>
  <si>
    <r>
      <rPr>
        <sz val="9"/>
        <color theme="7" tint="-0.249977111117893"/>
        <rFont val="HG丸ｺﾞｼｯｸM-PRO"/>
        <family val="3"/>
        <charset val="128"/>
      </rPr>
      <t>取得の金額</t>
    </r>
    <r>
      <rPr>
        <sz val="9"/>
        <color indexed="8"/>
        <rFont val="HG丸ｺﾞｼｯｸM-PRO"/>
        <family val="3"/>
        <charset val="128"/>
      </rPr>
      <t xml:space="preserve">
200,000</t>
    </r>
    <rPh sb="0" eb="2">
      <t>シュトク</t>
    </rPh>
    <rPh sb="3" eb="5">
      <t>キンガク</t>
    </rPh>
    <phoneticPr fontId="26"/>
  </si>
  <si>
    <t>償却率×
取得金額×償却期間↓</t>
    <rPh sb="0" eb="3">
      <t>ショウキャクリツ</t>
    </rPh>
    <rPh sb="5" eb="7">
      <t>シュトク</t>
    </rPh>
    <rPh sb="7" eb="9">
      <t>キンガク</t>
    </rPh>
    <rPh sb="10" eb="12">
      <t>ショウキャク</t>
    </rPh>
    <rPh sb="12" eb="14">
      <t>キカン</t>
    </rPh>
    <phoneticPr fontId="26"/>
  </si>
  <si>
    <t>取得金額　↑
－償却額</t>
    <rPh sb="0" eb="4">
      <t>シュトクキンガク</t>
    </rPh>
    <rPh sb="8" eb="11">
      <t>ショウキャクガク</t>
    </rPh>
    <phoneticPr fontId="26"/>
  </si>
  <si>
    <t>　償却額×事業割合　↑</t>
    <rPh sb="1" eb="4">
      <t>ショウキャクガク</t>
    </rPh>
    <rPh sb="5" eb="9">
      <t>ジギョウワリアイ</t>
    </rPh>
    <phoneticPr fontId="26"/>
  </si>
  <si>
    <t>しらさぎ</t>
    <phoneticPr fontId="2"/>
  </si>
  <si>
    <t>輪之内</t>
    <rPh sb="0" eb="3">
      <t>ワノウチ</t>
    </rPh>
    <phoneticPr fontId="2"/>
  </si>
  <si>
    <t>天狗</t>
    <rPh sb="0" eb="2">
      <t>テング</t>
    </rPh>
    <phoneticPr fontId="2"/>
  </si>
  <si>
    <t>太鼓</t>
    <rPh sb="0" eb="2">
      <t>タイコ</t>
    </rPh>
    <phoneticPr fontId="2"/>
  </si>
  <si>
    <t>クロワッサン</t>
    <phoneticPr fontId="2"/>
  </si>
  <si>
    <t>タコ</t>
    <phoneticPr fontId="2"/>
  </si>
  <si>
    <t>イカ</t>
    <phoneticPr fontId="2"/>
  </si>
  <si>
    <t>熊</t>
    <rPh sb="0" eb="1">
      <t>クマ</t>
    </rPh>
    <phoneticPr fontId="2"/>
  </si>
  <si>
    <t>（</t>
    <phoneticPr fontId="2"/>
  </si>
  <si>
    <t>（</t>
    <phoneticPr fontId="2"/>
  </si>
  <si>
    <t>（</t>
    <phoneticPr fontId="26"/>
  </si>
  <si>
    <t>（</t>
    <phoneticPr fontId="2"/>
  </si>
  <si>
    <t>（</t>
    <phoneticPr fontId="26"/>
  </si>
  <si>
    <t>（</t>
    <phoneticPr fontId="2"/>
  </si>
  <si>
    <t>（</t>
    <phoneticPr fontId="26"/>
  </si>
  <si>
    <t>（</t>
    <phoneticPr fontId="26"/>
  </si>
  <si>
    <t>（</t>
    <phoneticPr fontId="26"/>
  </si>
  <si>
    <t>（</t>
    <phoneticPr fontId="26"/>
  </si>
  <si>
    <t>（</t>
    <phoneticPr fontId="26"/>
  </si>
  <si>
    <t>（</t>
    <phoneticPr fontId="2"/>
  </si>
  <si>
    <t>（</t>
    <phoneticPr fontId="2"/>
  </si>
  <si>
    <t>PayPal</t>
  </si>
  <si>
    <t>パソコン</t>
    <phoneticPr fontId="2"/>
  </si>
  <si>
    <t>初心者さんの青色申告の使い方</t>
    <rPh sb="0" eb="3">
      <t>ショシンシャ</t>
    </rPh>
    <rPh sb="6" eb="10">
      <t>アオイロシンコク</t>
    </rPh>
    <rPh sb="11" eb="12">
      <t>ツカ</t>
    </rPh>
    <rPh sb="13" eb="14">
      <t>カタ</t>
    </rPh>
    <phoneticPr fontId="26"/>
  </si>
  <si>
    <t>目次</t>
    <rPh sb="0" eb="2">
      <t>モクジ</t>
    </rPh>
    <phoneticPr fontId="26"/>
  </si>
  <si>
    <t>１．はじめてお使いになるときにしていただくこと</t>
    <rPh sb="7" eb="8">
      <t>ツカ</t>
    </rPh>
    <phoneticPr fontId="26"/>
  </si>
  <si>
    <t>2.　日頃の記帳方法</t>
    <rPh sb="3" eb="5">
      <t>ヒゴロ</t>
    </rPh>
    <rPh sb="6" eb="8">
      <t>キチョウ</t>
    </rPh>
    <rPh sb="8" eb="10">
      <t>ホウホウ</t>
    </rPh>
    <phoneticPr fontId="26"/>
  </si>
  <si>
    <t>１．　はじめてお使いになるときにしていただくこと</t>
    <rPh sb="8" eb="9">
      <t>ツカ</t>
    </rPh>
    <phoneticPr fontId="26"/>
  </si>
  <si>
    <t>Excelウインドウの左上、［ファイル］をクリックし、［名前をつけて保存］をクリック。</t>
    <rPh sb="11" eb="13">
      <t>ヒダリウエ</t>
    </rPh>
    <rPh sb="28" eb="30">
      <t>ナマエ</t>
    </rPh>
    <rPh sb="34" eb="36">
      <t>ホゾン</t>
    </rPh>
    <phoneticPr fontId="26"/>
  </si>
  <si>
    <t>ダウンロードしたファイルを、毎年繰り返しお使いいただくため、</t>
    <rPh sb="14" eb="16">
      <t>マイトシ</t>
    </rPh>
    <rPh sb="16" eb="17">
      <t>ク</t>
    </rPh>
    <rPh sb="18" eb="19">
      <t>カエ</t>
    </rPh>
    <rPh sb="21" eb="22">
      <t>ツカ</t>
    </rPh>
    <phoneticPr fontId="26"/>
  </si>
  <si>
    <t>まず最初に、ファイル名を変更して保存し新しいExcelファイルで記帳をはじめてください。</t>
    <rPh sb="2" eb="4">
      <t>サイショ</t>
    </rPh>
    <rPh sb="10" eb="11">
      <t>メイ</t>
    </rPh>
    <rPh sb="12" eb="14">
      <t>ヘンコウ</t>
    </rPh>
    <rPh sb="16" eb="18">
      <t>ホゾン</t>
    </rPh>
    <rPh sb="19" eb="20">
      <t>アタラ</t>
    </rPh>
    <rPh sb="32" eb="34">
      <t>キチョウ</t>
    </rPh>
    <phoneticPr fontId="26"/>
  </si>
  <si>
    <t>［名前をつけて保存］をクリック。</t>
  </si>
  <si>
    <t>開いた［名前をつけて保存］という名前の小さなウインドウの［ファイル名］の欄で、</t>
    <rPh sb="0" eb="1">
      <t>ヒラ</t>
    </rPh>
    <rPh sb="4" eb="6">
      <t>ナマエ</t>
    </rPh>
    <rPh sb="10" eb="12">
      <t>ホゾン</t>
    </rPh>
    <rPh sb="16" eb="18">
      <t>ナマエ</t>
    </rPh>
    <rPh sb="19" eb="20">
      <t>チイ</t>
    </rPh>
    <rPh sb="33" eb="34">
      <t>メイ</t>
    </rPh>
    <rPh sb="36" eb="37">
      <t>ラン</t>
    </rPh>
    <phoneticPr fontId="26"/>
  </si>
  <si>
    <t>分かりやすい名前に変更。</t>
    <rPh sb="0" eb="1">
      <t>ワ</t>
    </rPh>
    <rPh sb="6" eb="8">
      <t>ナマエ</t>
    </rPh>
    <rPh sb="9" eb="11">
      <t>ヘンコウ</t>
    </rPh>
    <phoneticPr fontId="26"/>
  </si>
  <si>
    <t>［保存］をクリックしExcelファイルに戻ったら、ウインドウ上部のファイル名が変わっていることを確認。</t>
    <rPh sb="1" eb="3">
      <t>ホゾン</t>
    </rPh>
    <rPh sb="20" eb="21">
      <t>モド</t>
    </rPh>
    <rPh sb="30" eb="32">
      <t>ジョウブ</t>
    </rPh>
    <rPh sb="37" eb="38">
      <t>メイ</t>
    </rPh>
    <rPh sb="39" eb="40">
      <t>カ</t>
    </rPh>
    <rPh sb="48" eb="50">
      <t>カクニン</t>
    </rPh>
    <phoneticPr fontId="26"/>
  </si>
  <si>
    <t>これで通常の記帳をする準備が整いました。</t>
    <rPh sb="3" eb="5">
      <t>ツウジョウ</t>
    </rPh>
    <rPh sb="6" eb="8">
      <t>キチョウ</t>
    </rPh>
    <rPh sb="11" eb="13">
      <t>ジュンビ</t>
    </rPh>
    <rPh sb="14" eb="15">
      <t>トトノ</t>
    </rPh>
    <phoneticPr fontId="26"/>
  </si>
  <si>
    <t>これから、今年の１２月３１まで、このExcelファイルを使い続けます。</t>
    <rPh sb="5" eb="7">
      <t>コトシ</t>
    </rPh>
    <rPh sb="10" eb="11">
      <t>ガツ</t>
    </rPh>
    <rPh sb="28" eb="29">
      <t>ツカ</t>
    </rPh>
    <rPh sb="30" eb="31">
      <t>ツヅ</t>
    </rPh>
    <phoneticPr fontId="26"/>
  </si>
  <si>
    <t>［グローバルメニュー］シートから、［記帳ガイド］をクリックして移動します。</t>
    <rPh sb="18" eb="20">
      <t>キチョウ</t>
    </rPh>
    <rPh sb="31" eb="33">
      <t>イドウ</t>
    </rPh>
    <phoneticPr fontId="26"/>
  </si>
  <si>
    <t>初心者さんの青色申告Excelファイル内ではこのように、</t>
    <rPh sb="0" eb="3">
      <t>ショシンシャ</t>
    </rPh>
    <rPh sb="6" eb="10">
      <t>アオイロシンコク</t>
    </rPh>
    <rPh sb="19" eb="20">
      <t>ナイ</t>
    </rPh>
    <phoneticPr fontId="26"/>
  </si>
  <si>
    <t>●下線がついていて　●マウスポインタを上に乗せると行き先のシートや位置が表示される、</t>
    <rPh sb="1" eb="3">
      <t>カセン</t>
    </rPh>
    <rPh sb="19" eb="20">
      <t>ウエ</t>
    </rPh>
    <rPh sb="21" eb="22">
      <t>ノ</t>
    </rPh>
    <rPh sb="25" eb="28">
      <t>イキサキ</t>
    </rPh>
    <rPh sb="33" eb="35">
      <t>イチ</t>
    </rPh>
    <rPh sb="36" eb="38">
      <t>ヒョウジ</t>
    </rPh>
    <phoneticPr fontId="26"/>
  </si>
  <si>
    <t>「ハイパーリンク」が搭載されていて、シート間の移動が楽にできるようになっています。</t>
    <rPh sb="10" eb="12">
      <t>トウサイ</t>
    </rPh>
    <rPh sb="21" eb="22">
      <t>カン</t>
    </rPh>
    <rPh sb="23" eb="25">
      <t>イドウ</t>
    </rPh>
    <rPh sb="26" eb="27">
      <t>ラク</t>
    </rPh>
    <phoneticPr fontId="26"/>
  </si>
  <si>
    <t>この、［記帳ガイド］の上に並んでいるボタンにも、ハイパーリンクがついていて、</t>
    <rPh sb="4" eb="6">
      <t>キチョウ</t>
    </rPh>
    <rPh sb="11" eb="12">
      <t>ウエ</t>
    </rPh>
    <rPh sb="13" eb="14">
      <t>ナラ</t>
    </rPh>
    <phoneticPr fontId="26"/>
  </si>
  <si>
    <t>クリックすると［記帳ガイド］内で簡単にどの帳簿に記帳したらいいのかを</t>
    <rPh sb="8" eb="10">
      <t>キチョウ</t>
    </rPh>
    <rPh sb="14" eb="15">
      <t>ナイ</t>
    </rPh>
    <rPh sb="16" eb="18">
      <t>カンタン</t>
    </rPh>
    <rPh sb="21" eb="23">
      <t>チョウボ</t>
    </rPh>
    <rPh sb="24" eb="26">
      <t>キチョウ</t>
    </rPh>
    <phoneticPr fontId="26"/>
  </si>
  <si>
    <t>調べられるようになっています。</t>
  </si>
  <si>
    <t>どの帳簿に記入するのか分かっているときは、</t>
    <rPh sb="2" eb="4">
      <t>チョウボ</t>
    </rPh>
    <rPh sb="5" eb="7">
      <t>キニュウ</t>
    </rPh>
    <rPh sb="11" eb="12">
      <t>ワ</t>
    </rPh>
    <phoneticPr fontId="26"/>
  </si>
  <si>
    <t>タブの左の三角の書いてあるボタンでシート間の移動が可能です。</t>
    <rPh sb="3" eb="4">
      <t>ヒダリ</t>
    </rPh>
    <rPh sb="5" eb="7">
      <t>サンカク</t>
    </rPh>
    <rPh sb="8" eb="9">
      <t>カ</t>
    </rPh>
    <rPh sb="20" eb="21">
      <t>カン</t>
    </rPh>
    <rPh sb="22" eb="24">
      <t>イドウ</t>
    </rPh>
    <rPh sb="25" eb="27">
      <t>カノウ</t>
    </rPh>
    <phoneticPr fontId="26"/>
  </si>
  <si>
    <t>ハイパーリンクを使わず、手動でシートを移動した場合には、</t>
    <rPh sb="8" eb="9">
      <t>ツカ</t>
    </rPh>
    <rPh sb="12" eb="14">
      <t>シュドウ</t>
    </rPh>
    <rPh sb="19" eb="21">
      <t>イドウ</t>
    </rPh>
    <rPh sb="23" eb="25">
      <t>バアイ</t>
    </rPh>
    <phoneticPr fontId="26"/>
  </si>
  <si>
    <t>記帳したい帳簿名のタブをクリックすると記入ができる状態になります。</t>
    <rPh sb="0" eb="2">
      <t>キチョウ</t>
    </rPh>
    <rPh sb="5" eb="8">
      <t>チョウボメイ</t>
    </rPh>
    <rPh sb="19" eb="21">
      <t>キニュウ</t>
    </rPh>
    <rPh sb="25" eb="27">
      <t>ジョウタイ</t>
    </rPh>
    <phoneticPr fontId="26"/>
  </si>
  <si>
    <t>３．　色分けの意味と、初心者さんの青色申告の大きな特徴</t>
  </si>
  <si>
    <t>　　自動での青色申告に必要な数値の算出</t>
  </si>
  <si>
    <t>４．　2年目以降にお使いになるときにしていただくこと</t>
    <rPh sb="4" eb="5">
      <t>ネン</t>
    </rPh>
    <rPh sb="5" eb="6">
      <t>メ</t>
    </rPh>
    <rPh sb="6" eb="8">
      <t>イコウ</t>
    </rPh>
    <rPh sb="10" eb="11">
      <t>ツカ</t>
    </rPh>
    <phoneticPr fontId="26"/>
  </si>
  <si>
    <t>５．　ご質問やお問い合わせは</t>
    <rPh sb="4" eb="6">
      <t>シツモン</t>
    </rPh>
    <rPh sb="8" eb="9">
      <t>ト</t>
    </rPh>
    <rPh sb="10" eb="11">
      <t>ア</t>
    </rPh>
    <phoneticPr fontId="26"/>
  </si>
  <si>
    <t>文字の後ろについている色（網掛け）、　　と　　について説明します。</t>
    <rPh sb="0" eb="2">
      <t>モジ</t>
    </rPh>
    <rPh sb="3" eb="4">
      <t>ウシ</t>
    </rPh>
    <rPh sb="11" eb="12">
      <t>イロ</t>
    </rPh>
    <rPh sb="13" eb="15">
      <t>アミカ</t>
    </rPh>
    <rPh sb="27" eb="29">
      <t>セツメイ</t>
    </rPh>
    <phoneticPr fontId="26"/>
  </si>
  <si>
    <t>初心者さんの青色申告は、「複式簿記」という方式をもとに作られています。</t>
    <rPh sb="0" eb="3">
      <t>ショシンシャ</t>
    </rPh>
    <rPh sb="6" eb="10">
      <t>アオイロシンコク</t>
    </rPh>
    <rPh sb="13" eb="17">
      <t>フクシキボキ</t>
    </rPh>
    <rPh sb="21" eb="23">
      <t>ホウシキ</t>
    </rPh>
    <rPh sb="27" eb="28">
      <t>ツク</t>
    </rPh>
    <phoneticPr fontId="26"/>
  </si>
  <si>
    <t>青色申告の際に提出する書類に記入する数値が、</t>
    <rPh sb="0" eb="4">
      <t>アオイロシンコク</t>
    </rPh>
    <rPh sb="5" eb="6">
      <t>サイ</t>
    </rPh>
    <rPh sb="7" eb="9">
      <t>テイシュツ</t>
    </rPh>
    <rPh sb="11" eb="13">
      <t>ショルイ</t>
    </rPh>
    <rPh sb="14" eb="16">
      <t>キニュウ</t>
    </rPh>
    <rPh sb="18" eb="20">
      <t>スウチ</t>
    </rPh>
    <phoneticPr fontId="26"/>
  </si>
  <si>
    <t>［記帳ガイド］とこの２色の色分けにそって記帳していくと自動で算出されます。</t>
    <rPh sb="1" eb="3">
      <t>キチョウ</t>
    </rPh>
    <rPh sb="11" eb="12">
      <t>ショク</t>
    </rPh>
    <rPh sb="13" eb="15">
      <t>イロワ</t>
    </rPh>
    <rPh sb="20" eb="22">
      <t>キチョウ</t>
    </rPh>
    <rPh sb="27" eb="29">
      <t>ジドウ</t>
    </rPh>
    <rPh sb="30" eb="32">
      <t>サンシュツ</t>
    </rPh>
    <phoneticPr fontId="26"/>
  </si>
  <si>
    <t>原則は、ひとつの取引（お金やものの動き）に対して、　　と　　の色がついた</t>
    <rPh sb="0" eb="2">
      <t>ゲンソク</t>
    </rPh>
    <rPh sb="8" eb="10">
      <t>トリヒキ</t>
    </rPh>
    <rPh sb="12" eb="13">
      <t>カネ</t>
    </rPh>
    <rPh sb="17" eb="18">
      <t>ウゴ</t>
    </rPh>
    <rPh sb="21" eb="22">
      <t>タイ</t>
    </rPh>
    <rPh sb="31" eb="32">
      <t>イロ</t>
    </rPh>
    <phoneticPr fontId="26"/>
  </si>
  <si>
    <t>ふたつの帳簿に記帳をします。</t>
    <rPh sb="4" eb="6">
      <t>チョウボ</t>
    </rPh>
    <rPh sb="7" eb="9">
      <t>キチョウ</t>
    </rPh>
    <phoneticPr fontId="26"/>
  </si>
  <si>
    <t>※　「商品」が含まれる記帳のときだけ、　　と　　の２つ＋［商品台帳］に記帳します。</t>
    <rPh sb="3" eb="5">
      <t>ショウヒン</t>
    </rPh>
    <rPh sb="7" eb="8">
      <t>フク</t>
    </rPh>
    <rPh sb="11" eb="13">
      <t>キチョウ</t>
    </rPh>
    <rPh sb="29" eb="33">
      <t>ショウヒンダイチョウ</t>
    </rPh>
    <rPh sb="35" eb="37">
      <t>キチョウ</t>
    </rPh>
    <phoneticPr fontId="26"/>
  </si>
  <si>
    <t>　　と　　の両側に、いつも同じ額を記帳していくことで、もれなく記帳ができ、</t>
    <rPh sb="6" eb="8">
      <t>リョウガワ</t>
    </rPh>
    <rPh sb="13" eb="14">
      <t>オナ</t>
    </rPh>
    <rPh sb="15" eb="16">
      <t>ガク</t>
    </rPh>
    <rPh sb="17" eb="19">
      <t>キチョウ</t>
    </rPh>
    <rPh sb="31" eb="33">
      <t>キチョウ</t>
    </rPh>
    <phoneticPr fontId="26"/>
  </si>
  <si>
    <t>申告に必要な数値をいつでも確認することができる状態を保てます。</t>
    <rPh sb="0" eb="2">
      <t>シンコク</t>
    </rPh>
    <rPh sb="3" eb="5">
      <t>ヒツヨウ</t>
    </rPh>
    <rPh sb="6" eb="8">
      <t>スウチ</t>
    </rPh>
    <rPh sb="13" eb="15">
      <t>カクニン</t>
    </rPh>
    <rPh sb="23" eb="25">
      <t>ジョウタイ</t>
    </rPh>
    <rPh sb="26" eb="27">
      <t>タモ</t>
    </rPh>
    <phoneticPr fontId="26"/>
  </si>
  <si>
    <t>１２月３１日の決算時には、すでに青色申告の書類に記入ができる状態になっているということです。</t>
    <rPh sb="2" eb="3">
      <t>ガツ</t>
    </rPh>
    <rPh sb="5" eb="6">
      <t>ニチ</t>
    </rPh>
    <rPh sb="7" eb="10">
      <t>ケッサンジ</t>
    </rPh>
    <rPh sb="16" eb="20">
      <t>アオイロシンコク</t>
    </rPh>
    <rPh sb="21" eb="23">
      <t>ショルイ</t>
    </rPh>
    <rPh sb="24" eb="26">
      <t>キニュウ</t>
    </rPh>
    <rPh sb="30" eb="32">
      <t>ジョウタイ</t>
    </rPh>
    <phoneticPr fontId="26"/>
  </si>
  <si>
    <t>ひとつの取引に対し、２つの帳簿に記帳するのが原則ですが、例外もあります。</t>
    <rPh sb="4" eb="6">
      <t>トリヒキ</t>
    </rPh>
    <rPh sb="7" eb="8">
      <t>タイ</t>
    </rPh>
    <rPh sb="13" eb="15">
      <t>チョウボ</t>
    </rPh>
    <rPh sb="16" eb="18">
      <t>キチョウ</t>
    </rPh>
    <rPh sb="22" eb="24">
      <t>ゲンソク</t>
    </rPh>
    <rPh sb="28" eb="30">
      <t>レイガイ</t>
    </rPh>
    <phoneticPr fontId="26"/>
  </si>
  <si>
    <t>例えば次のような場合です。</t>
    <rPh sb="0" eb="1">
      <t>タト</t>
    </rPh>
    <rPh sb="3" eb="4">
      <t>ツギ</t>
    </rPh>
    <rPh sb="8" eb="10">
      <t>バアイ</t>
    </rPh>
    <phoneticPr fontId="26"/>
  </si>
  <si>
    <t>3,000円のSDカードを購入。代金を口座で振り込み、振込手数料が100円かかった</t>
    <rPh sb="5" eb="6">
      <t>エン</t>
    </rPh>
    <rPh sb="13" eb="15">
      <t>コウニュウ</t>
    </rPh>
    <rPh sb="16" eb="18">
      <t>ダイキン</t>
    </rPh>
    <rPh sb="19" eb="21">
      <t>コウザ</t>
    </rPh>
    <rPh sb="22" eb="23">
      <t>フ</t>
    </rPh>
    <rPh sb="24" eb="25">
      <t>コ</t>
    </rPh>
    <rPh sb="27" eb="32">
      <t>フリコミテスウリョウ</t>
    </rPh>
    <rPh sb="36" eb="37">
      <t>エン</t>
    </rPh>
    <phoneticPr fontId="26"/>
  </si>
  <si>
    <t>SDカードは消耗品になるので、［消耗品費］に3.000を記入します。</t>
    <rPh sb="6" eb="9">
      <t>ショウモウヒン</t>
    </rPh>
    <rPh sb="16" eb="20">
      <t>ショウモウヒンヒ</t>
    </rPh>
    <rPh sb="28" eb="30">
      <t>キニュウ</t>
    </rPh>
    <phoneticPr fontId="26"/>
  </si>
  <si>
    <t>コンビニで振り込んだら100円の振込手数料を含めた3,100円を支払うことになりましたから、</t>
    <rPh sb="5" eb="6">
      <t>フ</t>
    </rPh>
    <rPh sb="7" eb="8">
      <t>コ</t>
    </rPh>
    <rPh sb="14" eb="15">
      <t>エン</t>
    </rPh>
    <rPh sb="16" eb="21">
      <t>フリコミテスウリョウ</t>
    </rPh>
    <rPh sb="22" eb="23">
      <t>フク</t>
    </rPh>
    <rPh sb="30" eb="31">
      <t>エン</t>
    </rPh>
    <rPh sb="32" eb="34">
      <t>シハラ</t>
    </rPh>
    <phoneticPr fontId="26"/>
  </si>
  <si>
    <t>お店で現金で購入していれば、［現金出納帳］に同様に3,000と記入すればいいのですが、</t>
    <rPh sb="1" eb="2">
      <t>ミセ</t>
    </rPh>
    <rPh sb="3" eb="5">
      <t>ゲンキン</t>
    </rPh>
    <rPh sb="6" eb="8">
      <t>コウニュウ</t>
    </rPh>
    <rPh sb="15" eb="17">
      <t>ゲンキン</t>
    </rPh>
    <rPh sb="17" eb="20">
      <t>スイトウチョウ</t>
    </rPh>
    <rPh sb="22" eb="24">
      <t>ドウヨウ</t>
    </rPh>
    <rPh sb="31" eb="33">
      <t>キニュウ</t>
    </rPh>
    <phoneticPr fontId="26"/>
  </si>
  <si>
    <t>支払った総額の3,100を［現金出納帳］の［出金］側に記入します。</t>
    <rPh sb="0" eb="2">
      <t>シハラ</t>
    </rPh>
    <rPh sb="4" eb="6">
      <t>ソウガク</t>
    </rPh>
    <rPh sb="14" eb="16">
      <t>ゲンキン</t>
    </rPh>
    <rPh sb="16" eb="19">
      <t>スイトウチョウ</t>
    </rPh>
    <rPh sb="22" eb="24">
      <t>シュッキン</t>
    </rPh>
    <rPh sb="25" eb="26">
      <t>ガワ</t>
    </rPh>
    <rPh sb="27" eb="29">
      <t>キニュウ</t>
    </rPh>
    <phoneticPr fontId="26"/>
  </si>
  <si>
    <t>振込手数料も経費になりますから、［支払手数料］に100と記入。</t>
    <rPh sb="0" eb="5">
      <t>フリコミテスウリョウ</t>
    </rPh>
    <rPh sb="6" eb="8">
      <t>ケイヒ</t>
    </rPh>
    <rPh sb="17" eb="22">
      <t>シハライテスウリョウ</t>
    </rPh>
    <rPh sb="28" eb="30">
      <t>キニュウ</t>
    </rPh>
    <phoneticPr fontId="26"/>
  </si>
  <si>
    <t>ここで、記帳した3つの帳簿の右上に注目してください。</t>
    <rPh sb="4" eb="6">
      <t>キチョウ</t>
    </rPh>
    <rPh sb="11" eb="13">
      <t>チョウボ</t>
    </rPh>
    <rPh sb="14" eb="16">
      <t>ミギウエ</t>
    </rPh>
    <rPh sb="17" eb="19">
      <t>チュウモク</t>
    </rPh>
    <phoneticPr fontId="26"/>
  </si>
  <si>
    <t>「金額」の欄に、　　と　　の色がついています。</t>
    <rPh sb="1" eb="3">
      <t>キンガク</t>
    </rPh>
    <rPh sb="5" eb="6">
      <t>ラン</t>
    </rPh>
    <rPh sb="14" eb="15">
      <t>イロ</t>
    </rPh>
    <phoneticPr fontId="26"/>
  </si>
  <si>
    <t>［消耗品費］と［支払手数料］の色は緑　　で、［現金出納帳］の「出金」は赤　　になっています。</t>
    <rPh sb="1" eb="5">
      <t>ショウモウヒンヒ</t>
    </rPh>
    <rPh sb="8" eb="13">
      <t>シハライテスウリョウ</t>
    </rPh>
    <rPh sb="15" eb="16">
      <t>イロ</t>
    </rPh>
    <rPh sb="17" eb="18">
      <t>ミドリ</t>
    </rPh>
    <rPh sb="23" eb="25">
      <t>ゲンキン</t>
    </rPh>
    <rPh sb="25" eb="28">
      <t>スイトウチョウ</t>
    </rPh>
    <rPh sb="31" eb="33">
      <t>シュッキン</t>
    </rPh>
    <rPh sb="35" eb="36">
      <t>アカ</t>
    </rPh>
    <phoneticPr fontId="26"/>
  </si>
  <si>
    <t>色ごとの合計を見ると、以下のようになっていることが分かります。</t>
    <rPh sb="0" eb="1">
      <t>イロ</t>
    </rPh>
    <rPh sb="4" eb="6">
      <t>ゴウケイ</t>
    </rPh>
    <rPh sb="7" eb="8">
      <t>ミ</t>
    </rPh>
    <rPh sb="11" eb="13">
      <t>イカ</t>
    </rPh>
    <rPh sb="25" eb="26">
      <t>ワ</t>
    </rPh>
    <phoneticPr fontId="26"/>
  </si>
  <si>
    <t>赤</t>
    <rPh sb="0" eb="1">
      <t>アカ</t>
    </rPh>
    <phoneticPr fontId="26"/>
  </si>
  <si>
    <t>緑</t>
    <rPh sb="0" eb="1">
      <t>ミドリ</t>
    </rPh>
    <phoneticPr fontId="26"/>
  </si>
  <si>
    <t>消耗品費</t>
    <rPh sb="0" eb="4">
      <t>ショウモウヒンヒ</t>
    </rPh>
    <phoneticPr fontId="26"/>
  </si>
  <si>
    <t>支払手数料　　100</t>
    <rPh sb="0" eb="5">
      <t>シハライテスウリョウ</t>
    </rPh>
    <phoneticPr fontId="26"/>
  </si>
  <si>
    <t>現金</t>
    <rPh sb="0" eb="2">
      <t>ゲンキン</t>
    </rPh>
    <phoneticPr fontId="26"/>
  </si>
  <si>
    <t>このように、</t>
    <phoneticPr fontId="26"/>
  </si>
  <si>
    <t>①　記帳ガイドから記帳する帳簿を見つけ</t>
    <rPh sb="2" eb="4">
      <t>キチョウ</t>
    </rPh>
    <rPh sb="9" eb="11">
      <t>キチョウ</t>
    </rPh>
    <rPh sb="13" eb="15">
      <t>チョウボ</t>
    </rPh>
    <rPh sb="16" eb="17">
      <t>ミ</t>
    </rPh>
    <phoneticPr fontId="26"/>
  </si>
  <si>
    <t>②　緑側　　と赤側　　の合計額がいつも同じになるように記帳する</t>
    <rPh sb="2" eb="3">
      <t>ミドリ</t>
    </rPh>
    <rPh sb="3" eb="4">
      <t>ガワ</t>
    </rPh>
    <rPh sb="7" eb="8">
      <t>アカ</t>
    </rPh>
    <rPh sb="8" eb="9">
      <t>ガワ</t>
    </rPh>
    <rPh sb="12" eb="15">
      <t>ゴウケイガク</t>
    </rPh>
    <rPh sb="19" eb="20">
      <t>オナ</t>
    </rPh>
    <rPh sb="27" eb="29">
      <t>キチョウ</t>
    </rPh>
    <phoneticPr fontId="26"/>
  </si>
  <si>
    <t>ことで、青色申告に必要な数値が自動的に算出される仕組みです。</t>
    <rPh sb="4" eb="8">
      <t>アオイロシンコク</t>
    </rPh>
    <rPh sb="9" eb="11">
      <t>ヒツヨウ</t>
    </rPh>
    <rPh sb="12" eb="14">
      <t>スウチ</t>
    </rPh>
    <rPh sb="15" eb="18">
      <t>ジドウテキ</t>
    </rPh>
    <rPh sb="19" eb="21">
      <t>サンシュツ</t>
    </rPh>
    <rPh sb="24" eb="26">
      <t>シクミ</t>
    </rPh>
    <phoneticPr fontId="26"/>
  </si>
  <si>
    <t>この緑　　と赤　　の合計額は常に［損益計算書］、［月別売上仕入］、［特別控除額］、</t>
    <rPh sb="2" eb="3">
      <t>ミドリ</t>
    </rPh>
    <rPh sb="6" eb="7">
      <t>アカ</t>
    </rPh>
    <rPh sb="10" eb="13">
      <t>ゴウケイガク</t>
    </rPh>
    <rPh sb="14" eb="15">
      <t>ツネ</t>
    </rPh>
    <rPh sb="17" eb="22">
      <t>ソンエキケイサンショ</t>
    </rPh>
    <rPh sb="25" eb="31">
      <t>ツキベツウリアゲシイレ</t>
    </rPh>
    <rPh sb="34" eb="36">
      <t>トクベツ</t>
    </rPh>
    <rPh sb="36" eb="39">
      <t>コウジョガク</t>
    </rPh>
    <phoneticPr fontId="26"/>
  </si>
  <si>
    <t>［減価償却の計算］、［貸借対照表］などの必要な部分に反映されます。</t>
    <rPh sb="11" eb="16">
      <t>タイシャクタイショウヒョウ</t>
    </rPh>
    <rPh sb="20" eb="22">
      <t>ヒツヨウ</t>
    </rPh>
    <rPh sb="23" eb="25">
      <t>ブブン</t>
    </rPh>
    <rPh sb="26" eb="28">
      <t>ハンエイ</t>
    </rPh>
    <phoneticPr fontId="26"/>
  </si>
  <si>
    <t>特に、左側と右側の合計額が同じ（対照）になっている必要があることで</t>
    <rPh sb="0" eb="1">
      <t>トク</t>
    </rPh>
    <rPh sb="3" eb="5">
      <t>ヒダリガワ</t>
    </rPh>
    <rPh sb="6" eb="8">
      <t>ミギガワ</t>
    </rPh>
    <rPh sb="9" eb="12">
      <t>ゴウケイガク</t>
    </rPh>
    <rPh sb="13" eb="14">
      <t>オナ</t>
    </rPh>
    <rPh sb="16" eb="18">
      <t>タイショウ</t>
    </rPh>
    <rPh sb="25" eb="27">
      <t>ヒツヨウ</t>
    </rPh>
    <phoneticPr fontId="26"/>
  </si>
  <si>
    <t>作成が難しい［貸借対照表］は、</t>
    <rPh sb="0" eb="2">
      <t>サクセイ</t>
    </rPh>
    <rPh sb="3" eb="4">
      <t>ムズカ</t>
    </rPh>
    <rPh sb="7" eb="12">
      <t>タイシャクタイショウヒョウ</t>
    </rPh>
    <phoneticPr fontId="26"/>
  </si>
  <si>
    <t>日頃から記帳の確認に使えるシートになっています。</t>
    <rPh sb="0" eb="2">
      <t>ヒゴロ</t>
    </rPh>
    <rPh sb="4" eb="6">
      <t>キチョウ</t>
    </rPh>
    <rPh sb="7" eb="9">
      <t>カクニン</t>
    </rPh>
    <rPh sb="10" eb="11">
      <t>ツカ</t>
    </rPh>
    <phoneticPr fontId="26"/>
  </si>
  <si>
    <t>初心者さんの青色申告では緑側　　と赤側　　の合計額が同じになっているか</t>
    <rPh sb="0" eb="3">
      <t>ショシンシャ</t>
    </rPh>
    <rPh sb="6" eb="10">
      <t>アオイロシンコク</t>
    </rPh>
    <rPh sb="12" eb="14">
      <t>ミドリガワ</t>
    </rPh>
    <rPh sb="17" eb="19">
      <t>アカガワ</t>
    </rPh>
    <rPh sb="22" eb="25">
      <t>ゴウケイガク</t>
    </rPh>
    <rPh sb="26" eb="27">
      <t>オナ</t>
    </rPh>
    <phoneticPr fontId="26"/>
  </si>
  <si>
    <t>記帳に慣れるまでは、ひとつの取引に対しての記帳が終わるごとに</t>
    <rPh sb="0" eb="2">
      <t>キチョウ</t>
    </rPh>
    <rPh sb="3" eb="4">
      <t>ナ</t>
    </rPh>
    <rPh sb="14" eb="16">
      <t>トリヒキ</t>
    </rPh>
    <rPh sb="17" eb="18">
      <t>タイ</t>
    </rPh>
    <rPh sb="21" eb="23">
      <t>キチョウ</t>
    </rPh>
    <rPh sb="24" eb="25">
      <t>オ</t>
    </rPh>
    <phoneticPr fontId="26"/>
  </si>
  <si>
    <t>下に示す部分の数字が左右で同じになっているかどうかを見ることで、</t>
    <rPh sb="0" eb="1">
      <t>シタ</t>
    </rPh>
    <rPh sb="2" eb="3">
      <t>シメ</t>
    </rPh>
    <rPh sb="4" eb="6">
      <t>ブブン</t>
    </rPh>
    <rPh sb="7" eb="9">
      <t>スウジ</t>
    </rPh>
    <rPh sb="10" eb="12">
      <t>サユウ</t>
    </rPh>
    <rPh sb="13" eb="14">
      <t>オナ</t>
    </rPh>
    <rPh sb="26" eb="27">
      <t>ミ</t>
    </rPh>
    <phoneticPr fontId="26"/>
  </si>
  <si>
    <t>間違いなく記帳ができているかどうかを確認することができます。</t>
    <rPh sb="0" eb="2">
      <t>マチガ</t>
    </rPh>
    <rPh sb="5" eb="7">
      <t>キチョウ</t>
    </rPh>
    <rPh sb="18" eb="20">
      <t>カクニン</t>
    </rPh>
    <phoneticPr fontId="26"/>
  </si>
  <si>
    <t>（例）　SDカードの代金を振り込み、代金3,000円と振込手数料100円を支払った旨の記帳を</t>
    <rPh sb="1" eb="2">
      <t>レイ</t>
    </rPh>
    <rPh sb="10" eb="12">
      <t>ダイキン</t>
    </rPh>
    <rPh sb="13" eb="14">
      <t>フ</t>
    </rPh>
    <rPh sb="15" eb="16">
      <t>コ</t>
    </rPh>
    <rPh sb="18" eb="20">
      <t>ダイキン</t>
    </rPh>
    <rPh sb="25" eb="26">
      <t>エン</t>
    </rPh>
    <rPh sb="27" eb="32">
      <t>フリコミテスウリョウ</t>
    </rPh>
    <rPh sb="35" eb="36">
      <t>エン</t>
    </rPh>
    <rPh sb="37" eb="39">
      <t>シハラ</t>
    </rPh>
    <rPh sb="41" eb="42">
      <t>ムネ</t>
    </rPh>
    <rPh sb="43" eb="45">
      <t>キチョウ</t>
    </rPh>
    <phoneticPr fontId="26"/>
  </si>
  <si>
    <t>　　　［消耗品費］、［支払手数料］、［現金］それぞれの帳簿に記帳した直後の［貸借対照表］。</t>
    <rPh sb="4" eb="8">
      <t>ショウモウヒンヒ</t>
    </rPh>
    <rPh sb="11" eb="16">
      <t>シハライテスウリョウ</t>
    </rPh>
    <rPh sb="19" eb="21">
      <t>ゲンキン</t>
    </rPh>
    <rPh sb="27" eb="29">
      <t>チョウボ</t>
    </rPh>
    <rPh sb="30" eb="32">
      <t>キチョウ</t>
    </rPh>
    <rPh sb="34" eb="36">
      <t>チョクゴ</t>
    </rPh>
    <rPh sb="38" eb="43">
      <t>タイシャクタイショウヒョウ</t>
    </rPh>
    <phoneticPr fontId="26"/>
  </si>
  <si>
    <t>まず、新しい年に使うaoiroafiのExcelファイルを、最初の年と同じように</t>
    <rPh sb="3" eb="4">
      <t>アタラ</t>
    </rPh>
    <rPh sb="6" eb="7">
      <t>トシ</t>
    </rPh>
    <rPh sb="8" eb="9">
      <t>ツカ</t>
    </rPh>
    <rPh sb="30" eb="32">
      <t>サイショ</t>
    </rPh>
    <rPh sb="33" eb="34">
      <t>トシ</t>
    </rPh>
    <rPh sb="35" eb="36">
      <t>オナ</t>
    </rPh>
    <phoneticPr fontId="26"/>
  </si>
  <si>
    <t>「名前をつけて保存」を使って作ります。</t>
    <rPh sb="1" eb="3">
      <t>ナマエ</t>
    </rPh>
    <rPh sb="7" eb="9">
      <t>ホゾン</t>
    </rPh>
    <rPh sb="11" eb="12">
      <t>ツカ</t>
    </rPh>
    <rPh sb="14" eb="15">
      <t>ツク</t>
    </rPh>
    <phoneticPr fontId="26"/>
  </si>
  <si>
    <t>新年度用のExcelファイルで、［前年度］のシートを開いておきます。</t>
    <rPh sb="0" eb="3">
      <t>シンネンド</t>
    </rPh>
    <rPh sb="3" eb="4">
      <t>ヨウ</t>
    </rPh>
    <rPh sb="17" eb="20">
      <t>ゼンネンド</t>
    </rPh>
    <rPh sb="26" eb="27">
      <t>ヒラ</t>
    </rPh>
    <phoneticPr fontId="26"/>
  </si>
  <si>
    <t>次に、前年度の12月31日まで使っていた、古いExcelファイルの［来年度］のシートを開いたら、</t>
    <rPh sb="0" eb="1">
      <t>ツギ</t>
    </rPh>
    <rPh sb="3" eb="6">
      <t>ゼンネンド</t>
    </rPh>
    <rPh sb="9" eb="10">
      <t>ガツ</t>
    </rPh>
    <rPh sb="12" eb="13">
      <t>ニチ</t>
    </rPh>
    <rPh sb="15" eb="16">
      <t>ツカ</t>
    </rPh>
    <rPh sb="21" eb="22">
      <t>フル</t>
    </rPh>
    <rPh sb="34" eb="37">
      <t>ライネンド</t>
    </rPh>
    <rPh sb="43" eb="44">
      <t>ヒラ</t>
    </rPh>
    <phoneticPr fontId="26"/>
  </si>
  <si>
    <t>セルA2からD56までを選択して「コピー」。</t>
    <rPh sb="12" eb="14">
      <t>センタク</t>
    </rPh>
    <phoneticPr fontId="26"/>
  </si>
  <si>
    <t>今年用に新しく作ったExcelファイルに戻ったら、開いておいた［前年度］のシートの</t>
    <rPh sb="0" eb="3">
      <t>コトシヨウ</t>
    </rPh>
    <rPh sb="4" eb="5">
      <t>アタラ</t>
    </rPh>
    <rPh sb="7" eb="8">
      <t>ツク</t>
    </rPh>
    <rPh sb="20" eb="21">
      <t>モド</t>
    </rPh>
    <rPh sb="25" eb="26">
      <t>ヒラ</t>
    </rPh>
    <rPh sb="32" eb="35">
      <t>ゼンネンド</t>
    </rPh>
    <phoneticPr fontId="26"/>
  </si>
  <si>
    <t>セルA2を右クリック。</t>
    <rPh sb="5" eb="6">
      <t>ミギ</t>
    </rPh>
    <phoneticPr fontId="26"/>
  </si>
  <si>
    <t>表示される「貼り付けのオプション」から「値」を選んでクリックすると、</t>
    <rPh sb="0" eb="2">
      <t>ヒョウジ</t>
    </rPh>
    <rPh sb="6" eb="7">
      <t>ハ</t>
    </rPh>
    <rPh sb="8" eb="9">
      <t>ツ</t>
    </rPh>
    <rPh sb="20" eb="21">
      <t>アタイ</t>
    </rPh>
    <rPh sb="23" eb="24">
      <t>エラ</t>
    </rPh>
    <phoneticPr fontId="26"/>
  </si>
  <si>
    <t>概ねの繰越額（前年度末に残っていた金額）が新年度のファイルに</t>
    <rPh sb="0" eb="1">
      <t>オオム</t>
    </rPh>
    <rPh sb="3" eb="6">
      <t>クリコシガク</t>
    </rPh>
    <rPh sb="7" eb="11">
      <t>ゼンネンドマツ</t>
    </rPh>
    <rPh sb="12" eb="13">
      <t>ノコ</t>
    </rPh>
    <rPh sb="17" eb="19">
      <t>キンガク</t>
    </rPh>
    <rPh sb="21" eb="24">
      <t>シンネンド</t>
    </rPh>
    <phoneticPr fontId="26"/>
  </si>
  <si>
    <t>繰り越し記入された状態になります。</t>
  </si>
  <si>
    <t>●　個々に繰り越しの必要な帳簿</t>
    <rPh sb="2" eb="4">
      <t>ココ</t>
    </rPh>
    <rPh sb="5" eb="6">
      <t>ク</t>
    </rPh>
    <rPh sb="7" eb="8">
      <t>コ</t>
    </rPh>
    <rPh sb="10" eb="12">
      <t>ヒツヨウ</t>
    </rPh>
    <rPh sb="13" eb="15">
      <t>チョウボ</t>
    </rPh>
    <phoneticPr fontId="26"/>
  </si>
  <si>
    <t>前年度末の時点で以下の帳簿に残高があった場合には、</t>
    <rPh sb="0" eb="4">
      <t>ゼンネンドマツ</t>
    </rPh>
    <rPh sb="5" eb="7">
      <t>ジテン</t>
    </rPh>
    <rPh sb="8" eb="10">
      <t>イカ</t>
    </rPh>
    <rPh sb="11" eb="13">
      <t>チョウボ</t>
    </rPh>
    <rPh sb="14" eb="16">
      <t>ザンダカ</t>
    </rPh>
    <rPh sb="20" eb="22">
      <t>バアイ</t>
    </rPh>
    <phoneticPr fontId="26"/>
  </si>
  <si>
    <t>それぞれの帳簿の1ページ目に、「前年度からの繰越」として個別に記帳してください。</t>
    <rPh sb="5" eb="7">
      <t>チョウボ</t>
    </rPh>
    <rPh sb="12" eb="13">
      <t>メ</t>
    </rPh>
    <rPh sb="16" eb="19">
      <t>ゼンネンド</t>
    </rPh>
    <rPh sb="22" eb="24">
      <t>クリコシ</t>
    </rPh>
    <rPh sb="28" eb="30">
      <t>コベツ</t>
    </rPh>
    <rPh sb="31" eb="33">
      <t>キチョウ</t>
    </rPh>
    <phoneticPr fontId="26"/>
  </si>
  <si>
    <t>［その他売掛帳］　［買掛帳］　［商品台帳］　［固定資産台帳］</t>
    <rPh sb="3" eb="4">
      <t>タ</t>
    </rPh>
    <rPh sb="4" eb="7">
      <t>ウリカケチョウ</t>
    </rPh>
    <rPh sb="10" eb="13">
      <t>カイカケチョウ</t>
    </rPh>
    <rPh sb="16" eb="20">
      <t>ショウヒンダイチョウ</t>
    </rPh>
    <rPh sb="23" eb="29">
      <t>コテイシサンダイチョウ</t>
    </rPh>
    <phoneticPr fontId="26"/>
  </si>
  <si>
    <t>●　信念度用のExcelファイルを作る</t>
    <rPh sb="2" eb="6">
      <t>シンネンドヨウ</t>
    </rPh>
    <rPh sb="17" eb="18">
      <t>ツク</t>
    </rPh>
    <phoneticPr fontId="26"/>
  </si>
  <si>
    <t>●　［前年度］シートと［来年度］シートを使って繰り越し</t>
    <rPh sb="3" eb="6">
      <t>ゼンネンド</t>
    </rPh>
    <rPh sb="12" eb="15">
      <t>ライネンド</t>
    </rPh>
    <rPh sb="20" eb="21">
      <t>ツカ</t>
    </rPh>
    <rPh sb="23" eb="24">
      <t>ク</t>
    </rPh>
    <rPh sb="25" eb="26">
      <t>コ</t>
    </rPh>
    <phoneticPr fontId="26"/>
  </si>
  <si>
    <t>平成24年度の減価償却費</t>
    <rPh sb="0" eb="2">
      <t>ヘイセイ</t>
    </rPh>
    <rPh sb="4" eb="6">
      <t>ネンド</t>
    </rPh>
    <rPh sb="7" eb="12">
      <t>ゲンカショウキャクヒ</t>
    </rPh>
    <phoneticPr fontId="2"/>
  </si>
  <si>
    <t>12.1.4</t>
  </si>
  <si>
    <t>○○市</t>
    <rPh sb="2" eb="3">
      <t>シ</t>
    </rPh>
    <phoneticPr fontId="2"/>
  </si>
  <si>
    <t>定額法</t>
    <rPh sb="0" eb="3">
      <t>テイガクホウ</t>
    </rPh>
    <phoneticPr fontId="2"/>
  </si>
  <si>
    <t>0.250</t>
    <phoneticPr fontId="2"/>
  </si>
  <si>
    <t>パソコン　HK-57W</t>
    <phoneticPr fontId="2"/>
  </si>
  <si>
    <t>さらに［固定資産台帳］の「償却額」と「必要経費算入額」欄の</t>
    <rPh sb="4" eb="10">
      <t>コテイシサンダイチョウ</t>
    </rPh>
    <rPh sb="13" eb="16">
      <t>ショウキャクガク</t>
    </rPh>
    <rPh sb="19" eb="23">
      <t>ヒツヨウケイヒ</t>
    </rPh>
    <rPh sb="23" eb="26">
      <t>サンニュウガク</t>
    </rPh>
    <rPh sb="27" eb="28">
      <t>ラン</t>
    </rPh>
    <phoneticPr fontId="26"/>
  </si>
  <si>
    <t>前年度分減価償却費を記入した次の行に「0」を記入します。</t>
    <rPh sb="0" eb="4">
      <t>ゼンネンドブン</t>
    </rPh>
    <rPh sb="4" eb="9">
      <t>ゲンカショウキャクヒ</t>
    </rPh>
    <rPh sb="10" eb="12">
      <t>キニュウ</t>
    </rPh>
    <rPh sb="14" eb="15">
      <t>ツギ</t>
    </rPh>
    <rPh sb="16" eb="17">
      <t>ギョウ</t>
    </rPh>
    <rPh sb="22" eb="24">
      <t>キニュウ</t>
    </rPh>
    <phoneticPr fontId="26"/>
  </si>
  <si>
    <t>●　貸借対照表を確認</t>
    <rPh sb="2" eb="7">
      <t>タイシャクタイショウヒョウ</t>
    </rPh>
    <rPh sb="8" eb="10">
      <t>カクニン</t>
    </rPh>
    <phoneticPr fontId="26"/>
  </si>
  <si>
    <t>ここまでの処理が終わったところで［貸借対照表］を見ると、</t>
    <rPh sb="5" eb="7">
      <t>ショリ</t>
    </rPh>
    <rPh sb="8" eb="9">
      <t>オ</t>
    </rPh>
    <rPh sb="17" eb="22">
      <t>タイシャクタイショウヒョウ</t>
    </rPh>
    <rPh sb="24" eb="25">
      <t>ミ</t>
    </rPh>
    <phoneticPr fontId="26"/>
  </si>
  <si>
    <t>左側の「機首」合計額と、右側の「機首」合計額、</t>
    <rPh sb="0" eb="2">
      <t>ヒダリガワ</t>
    </rPh>
    <rPh sb="4" eb="6">
      <t>キシュ</t>
    </rPh>
    <rPh sb="7" eb="10">
      <t>ゴウケイガク</t>
    </rPh>
    <rPh sb="12" eb="14">
      <t>ミギガワ</t>
    </rPh>
    <rPh sb="16" eb="18">
      <t>キシュ</t>
    </rPh>
    <rPh sb="19" eb="22">
      <t>ゴウケイガク</t>
    </rPh>
    <phoneticPr fontId="26"/>
  </si>
  <si>
    <t>左側の「期末」合計額と、右側の「期末」合計額の、</t>
    <rPh sb="0" eb="2">
      <t>ヒダリガワ</t>
    </rPh>
    <rPh sb="4" eb="6">
      <t>キマツ</t>
    </rPh>
    <rPh sb="7" eb="10">
      <t>ゴウケイガク</t>
    </rPh>
    <rPh sb="12" eb="14">
      <t>ミギガワ</t>
    </rPh>
    <rPh sb="16" eb="18">
      <t>キマツ</t>
    </rPh>
    <rPh sb="19" eb="22">
      <t>ゴウケイガク</t>
    </rPh>
    <phoneticPr fontId="26"/>
  </si>
  <si>
    <t>すべてが同じ数字になっていることが確認できます。</t>
    <phoneticPr fontId="26"/>
  </si>
  <si>
    <t>これで、新年度の記帳をはじめる準備ができました。</t>
    <rPh sb="4" eb="7">
      <t>シンネンド</t>
    </rPh>
    <rPh sb="8" eb="10">
      <t>キチョウ</t>
    </rPh>
    <rPh sb="15" eb="17">
      <t>ジュンビ</t>
    </rPh>
    <phoneticPr fontId="26"/>
  </si>
  <si>
    <t>機首から期末まで、［貸借対照表］の左右の合計額が揃うように記帳していきます。</t>
    <rPh sb="0" eb="2">
      <t>キシュ</t>
    </rPh>
    <rPh sb="4" eb="6">
      <t>キマツ</t>
    </rPh>
    <rPh sb="10" eb="15">
      <t>タイシャクタイショウヒョウ</t>
    </rPh>
    <rPh sb="17" eb="19">
      <t>サユウ</t>
    </rPh>
    <rPh sb="20" eb="23">
      <t>ゴウケイガク</t>
    </rPh>
    <rPh sb="24" eb="25">
      <t>ソロ</t>
    </rPh>
    <rPh sb="29" eb="31">
      <t>キチョウ</t>
    </rPh>
    <phoneticPr fontId="26"/>
  </si>
  <si>
    <t>なお、一度正しく繰り越しの処理ができてしまえば、</t>
    <rPh sb="3" eb="5">
      <t>イチド</t>
    </rPh>
    <rPh sb="5" eb="6">
      <t>タダ</t>
    </rPh>
    <rPh sb="8" eb="9">
      <t>ク</t>
    </rPh>
    <rPh sb="10" eb="11">
      <t>コ</t>
    </rPh>
    <rPh sb="13" eb="15">
      <t>ショリ</t>
    </rPh>
    <phoneticPr fontId="26"/>
  </si>
  <si>
    <t>「機首」の合計額が期中（その年の12月31日までの間）に変動することはありません。</t>
    <rPh sb="1" eb="3">
      <t>キシュ</t>
    </rPh>
    <rPh sb="5" eb="8">
      <t>ゴウケイガク</t>
    </rPh>
    <rPh sb="9" eb="11">
      <t>キチュウ</t>
    </rPh>
    <rPh sb="14" eb="15">
      <t>トシ</t>
    </rPh>
    <rPh sb="18" eb="19">
      <t>ガツ</t>
    </rPh>
    <rPh sb="21" eb="22">
      <t>ニチ</t>
    </rPh>
    <rPh sb="25" eb="26">
      <t>アイダ</t>
    </rPh>
    <rPh sb="28" eb="30">
      <t>ヘンドウ</t>
    </rPh>
    <phoneticPr fontId="26"/>
  </si>
  <si>
    <t>mail@hihi1d.com　片桐一樹宛てにどうぞ。</t>
    <rPh sb="16" eb="20">
      <t>カタギリイツキ</t>
    </rPh>
    <rPh sb="20" eb="21">
      <t>アテ</t>
    </rPh>
    <phoneticPr fontId="26"/>
  </si>
  <si>
    <t>初心者さんの青色申告の使い方や最新情報、青色申告についての説明などを掲載しています。</t>
    <rPh sb="0" eb="3">
      <t>ショシンシャ</t>
    </rPh>
    <rPh sb="6" eb="10">
      <t>アオイロシンコク</t>
    </rPh>
    <rPh sb="11" eb="12">
      <t>ツカ</t>
    </rPh>
    <rPh sb="13" eb="14">
      <t>カタ</t>
    </rPh>
    <rPh sb="15" eb="19">
      <t>サイシンジョウホウ</t>
    </rPh>
    <rPh sb="20" eb="24">
      <t>アオイロシンコク</t>
    </rPh>
    <rPh sb="29" eb="31">
      <t>セツメイ</t>
    </rPh>
    <rPh sb="34" eb="36">
      <t>ケイサイ</t>
    </rPh>
    <phoneticPr fontId="26"/>
  </si>
  <si>
    <t>また、ホームページには、</t>
    <phoneticPr fontId="26"/>
  </si>
  <si>
    <t>こちらもぜひお役立てください。</t>
    <rPh sb="7" eb="9">
      <t>ヤクダ</t>
    </rPh>
    <phoneticPr fontId="26"/>
  </si>
  <si>
    <t>ホームページURL　hihi1d.com</t>
    <phoneticPr fontId="26"/>
  </si>
</sst>
</file>

<file path=xl/styles.xml><?xml version="1.0" encoding="utf-8"?>
<styleSheet xmlns="http://schemas.openxmlformats.org/spreadsheetml/2006/main" xmlns:mc="http://schemas.openxmlformats.org/markup-compatibility/2006" xmlns:x14ac="http://schemas.microsoft.com/office/spreadsheetml/2009/9/ac" mc:Ignorable="x14ac">
  <fonts count="84">
    <font>
      <sz val="11"/>
      <color theme="1"/>
      <name val="ＭＳ Ｐゴシック"/>
      <family val="3"/>
      <charset val="128"/>
      <scheme val="minor"/>
    </font>
    <font>
      <sz val="11"/>
      <color indexed="8"/>
      <name val="HG丸ｺﾞｼｯｸM-PRO"/>
      <family val="3"/>
      <charset val="128"/>
    </font>
    <font>
      <sz val="6"/>
      <name val="ＭＳ Ｐゴシック"/>
      <family val="3"/>
      <charset val="128"/>
    </font>
    <font>
      <sz val="6"/>
      <name val="HG丸ｺﾞｼｯｸM-PRO"/>
      <family val="3"/>
      <charset val="128"/>
    </font>
    <font>
      <sz val="9"/>
      <color indexed="81"/>
      <name val="HG丸ｺﾞｼｯｸM-PRO"/>
      <family val="3"/>
      <charset val="128"/>
    </font>
    <font>
      <sz val="9"/>
      <color indexed="81"/>
      <name val="ＭＳ Ｐゴシック"/>
      <family val="3"/>
      <charset val="128"/>
    </font>
    <font>
      <sz val="9"/>
      <color indexed="8"/>
      <name val="HG丸ｺﾞｼｯｸM-PRO"/>
      <family val="3"/>
      <charset val="128"/>
    </font>
    <font>
      <sz val="11"/>
      <color indexed="8"/>
      <name val="ＭＳ Ｐゴシック"/>
      <family val="3"/>
      <charset val="128"/>
    </font>
    <font>
      <sz val="11"/>
      <color indexed="8"/>
      <name val="HG丸ｺﾞｼｯｸM-PRO"/>
      <family val="3"/>
      <charset val="128"/>
    </font>
    <font>
      <sz val="8"/>
      <color indexed="8"/>
      <name val="HG丸ｺﾞｼｯｸM-PRO"/>
      <family val="3"/>
      <charset val="128"/>
    </font>
    <font>
      <sz val="8"/>
      <color indexed="8"/>
      <name val="ＭＳ Ｐゴシック"/>
      <family val="3"/>
      <charset val="128"/>
    </font>
    <font>
      <sz val="9"/>
      <color indexed="8"/>
      <name val="HG丸ｺﾞｼｯｸM-PRO"/>
      <family val="3"/>
      <charset val="128"/>
    </font>
    <font>
      <sz val="6"/>
      <color indexed="8"/>
      <name val="HG丸ｺﾞｼｯｸM-PRO"/>
      <family val="3"/>
      <charset val="128"/>
    </font>
    <font>
      <sz val="6"/>
      <name val="ＭＳ Ｐゴシック"/>
      <family val="3"/>
      <charset val="128"/>
    </font>
    <font>
      <sz val="7"/>
      <color indexed="8"/>
      <name val="HG丸ｺﾞｼｯｸM-PRO"/>
      <family val="3"/>
      <charset val="128"/>
    </font>
    <font>
      <sz val="9"/>
      <color indexed="81"/>
      <name val="AR P丸ゴシック体M"/>
      <family val="3"/>
      <charset val="128"/>
    </font>
    <font>
      <sz val="6"/>
      <name val="ＭＳ Ｐゴシック"/>
      <family val="3"/>
      <charset val="128"/>
    </font>
    <font>
      <u/>
      <sz val="11"/>
      <color theme="10"/>
      <name val="ＭＳ Ｐゴシック"/>
      <family val="3"/>
      <charset val="128"/>
      <scheme val="minor"/>
    </font>
    <font>
      <sz val="11"/>
      <color theme="1"/>
      <name val="AR丸ゴシック体M"/>
      <family val="3"/>
      <charset val="128"/>
    </font>
    <font>
      <u/>
      <sz val="11"/>
      <color theme="5" tint="-0.499984740745262"/>
      <name val="AR丸ゴシック体M"/>
      <family val="3"/>
      <charset val="128"/>
    </font>
    <font>
      <u/>
      <sz val="11"/>
      <color theme="2" tint="-0.499984740745262"/>
      <name val="AR丸ゴシック体M"/>
      <family val="3"/>
      <charset val="128"/>
    </font>
    <font>
      <u/>
      <sz val="11"/>
      <color theme="7" tint="-0.24994659260841701"/>
      <name val="AR丸ゴシック体M"/>
      <family val="3"/>
      <charset val="128"/>
    </font>
    <font>
      <u/>
      <sz val="11"/>
      <color theme="6" tint="-0.499984740745262"/>
      <name val="AR丸ゴシック体M"/>
      <family val="3"/>
      <charset val="128"/>
    </font>
    <font>
      <sz val="11"/>
      <color theme="5" tint="-0.249977111117893"/>
      <name val="AR丸ゴシック体M"/>
      <family val="3"/>
      <charset val="128"/>
    </font>
    <font>
      <sz val="11"/>
      <color theme="5" tint="-0.499984740745262"/>
      <name val="AR丸ゴシック体M"/>
      <family val="3"/>
      <charset val="128"/>
    </font>
    <font>
      <sz val="9"/>
      <color theme="0" tint="-0.24994659260841701"/>
      <name val="HG丸ｺﾞｼｯｸM-PRO"/>
      <family val="3"/>
      <charset val="128"/>
    </font>
    <font>
      <sz val="6"/>
      <name val="ＭＳ Ｐゴシック"/>
      <family val="3"/>
      <charset val="128"/>
      <scheme val="minor"/>
    </font>
    <font>
      <sz val="11"/>
      <color theme="1"/>
      <name val="HG丸ｺﾞｼｯｸM-PRO"/>
      <family val="3"/>
      <charset val="128"/>
    </font>
    <font>
      <u/>
      <sz val="11"/>
      <color theme="9" tint="-0.24994659260841701"/>
      <name val="AR丸ゴシック体M"/>
      <family val="3"/>
      <charset val="128"/>
    </font>
    <font>
      <u/>
      <sz val="11"/>
      <color theme="5" tint="-0.24994659260841701"/>
      <name val="AR丸ゴシック体M"/>
      <family val="3"/>
      <charset val="128"/>
    </font>
    <font>
      <u/>
      <sz val="11"/>
      <color theme="6" tint="-0.24994659260841701"/>
      <name val="AR丸ゴシック体M"/>
      <family val="3"/>
      <charset val="128"/>
    </font>
    <font>
      <u/>
      <sz val="11"/>
      <color theme="3" tint="0.39994506668294322"/>
      <name val="AR丸ゴシック体M"/>
      <family val="3"/>
      <charset val="128"/>
    </font>
    <font>
      <sz val="11"/>
      <color theme="3" tint="0.39994506668294322"/>
      <name val="AR丸ゴシック体M"/>
      <family val="3"/>
      <charset val="128"/>
    </font>
    <font>
      <u/>
      <sz val="11"/>
      <color theme="8" tint="-0.24994659260841701"/>
      <name val="AR丸ゴシック体M"/>
      <family val="3"/>
      <charset val="128"/>
    </font>
    <font>
      <u/>
      <sz val="11"/>
      <color theme="1" tint="0.499984740745262"/>
      <name val="AR丸ゴシック体M"/>
      <family val="3"/>
      <charset val="128"/>
    </font>
    <font>
      <sz val="10.5"/>
      <color indexed="8"/>
      <name val="AR丸ゴシック体M"/>
      <family val="3"/>
      <charset val="128"/>
    </font>
    <font>
      <sz val="8"/>
      <color theme="1"/>
      <name val="AR丸ゴシック体M"/>
      <family val="3"/>
      <charset val="128"/>
    </font>
    <font>
      <sz val="11"/>
      <color theme="1"/>
      <name val="AR P丸ゴシック体M"/>
      <family val="3"/>
      <charset val="128"/>
    </font>
    <font>
      <sz val="9"/>
      <color theme="1"/>
      <name val="HG丸ｺﾞｼｯｸM-PRO"/>
      <family val="3"/>
      <charset val="128"/>
    </font>
    <font>
      <u/>
      <sz val="8"/>
      <color theme="5" tint="-0.499984740745262"/>
      <name val="AR丸ゴシック体M"/>
      <family val="3"/>
      <charset val="128"/>
    </font>
    <font>
      <u/>
      <sz val="7"/>
      <color theme="5" tint="-0.499984740745262"/>
      <name val="AR丸ゴシック体M"/>
      <family val="3"/>
      <charset val="128"/>
    </font>
    <font>
      <u/>
      <sz val="8"/>
      <color theme="5" tint="-0.24994659260841701"/>
      <name val="AR丸ゴシック体M"/>
      <family val="3"/>
      <charset val="128"/>
    </font>
    <font>
      <u/>
      <sz val="7"/>
      <color theme="5" tint="-0.24994659260841701"/>
      <name val="AR丸ゴシック体M"/>
      <family val="3"/>
      <charset val="128"/>
    </font>
    <font>
      <sz val="7"/>
      <color theme="1"/>
      <name val="AR丸ゴシック体M"/>
      <family val="3"/>
      <charset val="128"/>
    </font>
    <font>
      <strike/>
      <sz val="11"/>
      <color theme="1"/>
      <name val="AR丸ゴシック体M"/>
      <family val="3"/>
      <charset val="128"/>
    </font>
    <font>
      <sz val="9"/>
      <color theme="1"/>
      <name val="AR丸ゴシック体M"/>
      <family val="3"/>
      <charset val="128"/>
    </font>
    <font>
      <u/>
      <sz val="9"/>
      <color theme="5" tint="-0.24994659260841701"/>
      <name val="AR丸ゴシック体M"/>
      <family val="3"/>
      <charset val="128"/>
    </font>
    <font>
      <u/>
      <sz val="11"/>
      <color theme="2" tint="-0.499984740745262"/>
      <name val="AR P丸ゴシック体M"/>
      <family val="3"/>
      <charset val="128"/>
    </font>
    <font>
      <u/>
      <sz val="9"/>
      <color theme="5" tint="-0.499984740745262"/>
      <name val="AR丸ゴシック体M"/>
      <family val="3"/>
      <charset val="128"/>
    </font>
    <font>
      <b/>
      <sz val="11"/>
      <color theme="1"/>
      <name val="AR丸ゴシック体M"/>
      <family val="3"/>
      <charset val="128"/>
    </font>
    <font>
      <sz val="11"/>
      <color rgb="FFC00000"/>
      <name val="AR丸ゴシック体M"/>
      <family val="3"/>
      <charset val="128"/>
    </font>
    <font>
      <strike/>
      <sz val="11"/>
      <color rgb="FFC00000"/>
      <name val="AR丸ゴシック体M"/>
      <family val="3"/>
      <charset val="128"/>
    </font>
    <font>
      <b/>
      <sz val="11"/>
      <color rgb="FFC00000"/>
      <name val="AR丸ゴシック体M"/>
      <family val="3"/>
      <charset val="128"/>
    </font>
    <font>
      <sz val="11"/>
      <name val="AR丸ゴシック体M"/>
      <family val="3"/>
      <charset val="128"/>
    </font>
    <font>
      <sz val="9"/>
      <name val="AR丸ゴシック体M"/>
      <family val="3"/>
      <charset val="128"/>
    </font>
    <font>
      <u/>
      <sz val="6"/>
      <color theme="5" tint="-0.499984740745262"/>
      <name val="AR丸ゴシック体M"/>
      <family val="3"/>
      <charset val="128"/>
    </font>
    <font>
      <u/>
      <sz val="6"/>
      <color theme="5" tint="-0.24994659260841701"/>
      <name val="AR丸ゴシック体M"/>
      <family val="3"/>
      <charset val="128"/>
    </font>
    <font>
      <u/>
      <sz val="7"/>
      <color theme="2" tint="-0.499984740745262"/>
      <name val="AR丸ゴシック体M"/>
      <family val="3"/>
      <charset val="128"/>
    </font>
    <font>
      <b/>
      <sz val="11"/>
      <color theme="1"/>
      <name val="AR P丸ゴシック体M"/>
      <family val="3"/>
      <charset val="128"/>
    </font>
    <font>
      <b/>
      <sz val="8"/>
      <color theme="1"/>
      <name val="AR丸ゴシック体M"/>
      <family val="3"/>
      <charset val="128"/>
    </font>
    <font>
      <sz val="11"/>
      <color theme="0" tint="-0.499984740745262"/>
      <name val="AR丸ゴシック体M"/>
      <family val="3"/>
      <charset val="128"/>
    </font>
    <font>
      <sz val="11"/>
      <color theme="1" tint="0.34998626667073579"/>
      <name val="AR丸ゴシック体M"/>
      <family val="3"/>
      <charset val="128"/>
    </font>
    <font>
      <b/>
      <sz val="9"/>
      <color theme="1"/>
      <name val="AR丸ゴシック体M"/>
      <family val="3"/>
      <charset val="128"/>
    </font>
    <font>
      <b/>
      <sz val="9"/>
      <color rgb="FFC00000"/>
      <name val="AR丸ゴシック体M"/>
      <family val="3"/>
      <charset val="128"/>
    </font>
    <font>
      <sz val="9"/>
      <color rgb="FFC00000"/>
      <name val="AR丸ゴシック体M"/>
      <family val="3"/>
      <charset val="128"/>
    </font>
    <font>
      <sz val="9"/>
      <color indexed="8"/>
      <name val="AR丸ゴシック体M"/>
      <family val="3"/>
      <charset val="128"/>
    </font>
    <font>
      <sz val="9"/>
      <color theme="1"/>
      <name val="AR P丸ゴシック体M"/>
      <family val="3"/>
      <charset val="128"/>
    </font>
    <font>
      <sz val="8"/>
      <color theme="1"/>
      <name val="ＭＳ Ｐゴシック"/>
      <family val="3"/>
      <charset val="128"/>
      <scheme val="minor"/>
    </font>
    <font>
      <sz val="8"/>
      <color rgb="FFC00000"/>
      <name val="AR丸ゴシック体M"/>
      <family val="3"/>
      <charset val="128"/>
    </font>
    <font>
      <b/>
      <sz val="9"/>
      <name val="AR丸ゴシック体M"/>
      <family val="3"/>
      <charset val="128"/>
    </font>
    <font>
      <sz val="8"/>
      <name val="AR丸ゴシック体M"/>
      <family val="3"/>
      <charset val="128"/>
    </font>
    <font>
      <b/>
      <sz val="8"/>
      <name val="AR丸ゴシック体M"/>
      <family val="3"/>
      <charset val="128"/>
    </font>
    <font>
      <u/>
      <sz val="11"/>
      <color theme="2" tint="-0.749992370372631"/>
      <name val="AR丸ゴシック体M"/>
      <family val="3"/>
      <charset val="128"/>
    </font>
    <font>
      <sz val="10"/>
      <name val="AR丸ゴシック体M"/>
      <family val="3"/>
      <charset val="128"/>
    </font>
    <font>
      <u/>
      <sz val="8"/>
      <color theme="7" tint="-0.499984740745262"/>
      <name val="AR丸ゴシック体M"/>
      <family val="3"/>
      <charset val="128"/>
    </font>
    <font>
      <u/>
      <sz val="11"/>
      <color theme="3" tint="0.39994506668294322"/>
      <name val="HG丸ｺﾞｼｯｸM-PRO"/>
      <family val="3"/>
      <charset val="128"/>
    </font>
    <font>
      <sz val="11"/>
      <name val="HG丸ｺﾞｼｯｸM-PRO"/>
      <family val="3"/>
      <charset val="128"/>
    </font>
    <font>
      <u/>
      <sz val="11"/>
      <color theme="10"/>
      <name val="HG丸ｺﾞｼｯｸM-PRO"/>
      <family val="3"/>
      <charset val="128"/>
    </font>
    <font>
      <u/>
      <sz val="8"/>
      <color theme="7" tint="-0.499984740745262"/>
      <name val="HG丸ｺﾞｼｯｸM-PRO"/>
      <family val="3"/>
      <charset val="128"/>
    </font>
    <font>
      <sz val="8"/>
      <color theme="1" tint="0.34998626667073579"/>
      <name val="AR丸ゴシック体M"/>
      <family val="3"/>
      <charset val="128"/>
    </font>
    <font>
      <sz val="9"/>
      <color theme="1" tint="0.34998626667073579"/>
      <name val="AR丸ゴシック体M"/>
      <family val="3"/>
      <charset val="128"/>
    </font>
    <font>
      <sz val="9"/>
      <color theme="1"/>
      <name val="ＭＳ Ｐゴシック"/>
      <family val="3"/>
      <charset val="128"/>
      <scheme val="minor"/>
    </font>
    <font>
      <sz val="9"/>
      <color theme="7" tint="-0.249977111117893"/>
      <name val="HG丸ｺﾞｼｯｸM-PRO"/>
      <family val="3"/>
      <charset val="128"/>
    </font>
    <font>
      <sz val="8"/>
      <color theme="0"/>
      <name val="HG丸ｺﾞｼｯｸM-PRO"/>
      <family val="3"/>
      <charset val="128"/>
    </font>
  </fonts>
  <fills count="15">
    <fill>
      <patternFill patternType="none"/>
    </fill>
    <fill>
      <patternFill patternType="gray125"/>
    </fill>
    <fill>
      <patternFill patternType="solid">
        <fgColor indexed="9"/>
        <bgColor indexed="64"/>
      </patternFill>
    </fill>
    <fill>
      <patternFill patternType="solid">
        <fgColor theme="5" tint="0.79998168889431442"/>
        <bgColor indexed="64"/>
      </patternFill>
    </fill>
    <fill>
      <patternFill patternType="solid">
        <fgColor theme="2" tint="-9.9948118533890809E-2"/>
        <bgColor indexed="64"/>
      </patternFill>
    </fill>
    <fill>
      <patternFill patternType="solid">
        <fgColor theme="0" tint="-4.9989318521683403E-2"/>
        <bgColor indexed="64"/>
      </patternFill>
    </fill>
    <fill>
      <patternFill patternType="mediumGray">
        <fgColor theme="0"/>
        <bgColor theme="5" tint="0.79998168889431442"/>
      </patternFill>
    </fill>
    <fill>
      <patternFill patternType="solid">
        <fgColor theme="5" tint="0.79998168889431442"/>
        <bgColor theme="0"/>
      </patternFill>
    </fill>
    <fill>
      <patternFill patternType="solid">
        <fgColor theme="6" tint="0.59996337778862885"/>
        <bgColor theme="0"/>
      </patternFill>
    </fill>
    <fill>
      <patternFill patternType="solid">
        <fgColor theme="6" tint="0.79998168889431442"/>
        <bgColor indexed="64"/>
      </patternFill>
    </fill>
    <fill>
      <patternFill patternType="solid">
        <fgColor theme="6" tint="0.59996337778862885"/>
        <bgColor indexed="64"/>
      </patternFill>
    </fill>
    <fill>
      <patternFill patternType="solid">
        <fgColor theme="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7" tint="0.79998168889431442"/>
        <bgColor indexed="64"/>
      </patternFill>
    </fill>
  </fills>
  <borders count="195">
    <border>
      <left/>
      <right/>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double">
        <color indexed="64"/>
      </top>
      <bottom style="medium">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thin">
        <color indexed="64"/>
      </bottom>
      <diagonal/>
    </border>
    <border>
      <left/>
      <right/>
      <top style="medium">
        <color indexed="64"/>
      </top>
      <bottom/>
      <diagonal/>
    </border>
    <border>
      <left/>
      <right/>
      <top/>
      <bottom style="medium">
        <color indexed="64"/>
      </bottom>
      <diagonal/>
    </border>
    <border>
      <left/>
      <right/>
      <top style="thin">
        <color indexed="64"/>
      </top>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style="thin">
        <color indexed="64"/>
      </right>
      <top/>
      <bottom/>
      <diagonal style="thin">
        <color indexed="64"/>
      </diagonal>
    </border>
    <border diagonalUp="1">
      <left/>
      <right style="thin">
        <color indexed="64"/>
      </right>
      <top/>
      <bottom/>
      <diagonal style="thin">
        <color indexed="64"/>
      </diagonal>
    </border>
    <border diagonalUp="1">
      <left/>
      <right style="thin">
        <color indexed="64"/>
      </right>
      <top/>
      <bottom style="medium">
        <color indexed="64"/>
      </bottom>
      <diagonal style="thin">
        <color indexed="64"/>
      </diagonal>
    </border>
    <border>
      <left style="thin">
        <color indexed="64"/>
      </left>
      <right style="thin">
        <color theme="0" tint="-0.34998626667073579"/>
      </right>
      <top style="thin">
        <color indexed="64"/>
      </top>
      <bottom style="thin">
        <color theme="0" tint="-0.34998626667073579"/>
      </bottom>
      <diagonal/>
    </border>
    <border>
      <left style="thin">
        <color theme="0" tint="-0.34998626667073579"/>
      </left>
      <right style="thin">
        <color indexed="64"/>
      </right>
      <top style="thin">
        <color indexed="64"/>
      </top>
      <bottom style="thin">
        <color theme="0" tint="-0.34998626667073579"/>
      </bottom>
      <diagonal/>
    </border>
    <border>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style="thin">
        <color theme="0" tint="-0.34998626667073579"/>
      </right>
      <top style="thin">
        <color theme="0" tint="-0.34998626667073579"/>
      </top>
      <bottom style="thin">
        <color indexed="64"/>
      </bottom>
      <diagonal/>
    </border>
    <border>
      <left style="thin">
        <color theme="0" tint="-0.34998626667073579"/>
      </left>
      <right style="thin">
        <color indexed="64"/>
      </right>
      <top style="thin">
        <color theme="0" tint="-0.34998626667073579"/>
      </top>
      <bottom style="thin">
        <color indexed="64"/>
      </bottom>
      <diagonal/>
    </border>
    <border>
      <left/>
      <right style="thin">
        <color theme="0" tint="-0.34998626667073579"/>
      </right>
      <top style="thin">
        <color theme="0" tint="-0.34998626667073579"/>
      </top>
      <bottom style="thin">
        <color indexed="64"/>
      </bottom>
      <diagonal/>
    </border>
    <border>
      <left style="thin">
        <color theme="0" tint="-0.34998626667073579"/>
      </left>
      <right/>
      <top style="thin">
        <color theme="0" tint="-0.34998626667073579"/>
      </top>
      <bottom style="thin">
        <color indexed="64"/>
      </bottom>
      <diagonal/>
    </border>
    <border>
      <left style="thin">
        <color indexed="64"/>
      </left>
      <right style="thin">
        <color theme="0" tint="-0.34998626667073579"/>
      </right>
      <top/>
      <bottom style="thin">
        <color theme="0" tint="-0.34998626667073579"/>
      </bottom>
      <diagonal/>
    </border>
    <border>
      <left style="thin">
        <color theme="0" tint="-0.34998626667073579"/>
      </left>
      <right style="thin">
        <color indexed="64"/>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style="thin">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indexed="64"/>
      </left>
      <right style="thin">
        <color theme="0" tint="-0.34998626667073579"/>
      </right>
      <top style="thin">
        <color theme="0" tint="-0.34998626667073579"/>
      </top>
      <bottom/>
      <diagonal/>
    </border>
    <border>
      <left style="thin">
        <color theme="0" tint="-0.34998626667073579"/>
      </left>
      <right style="thin">
        <color indexed="64"/>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style="thin">
        <color indexed="64"/>
      </left>
      <right style="thin">
        <color theme="0" tint="-0.34998626667073579"/>
      </right>
      <top style="thin">
        <color indexed="64"/>
      </top>
      <bottom style="double">
        <color indexed="64"/>
      </bottom>
      <diagonal/>
    </border>
    <border>
      <left style="thin">
        <color theme="0" tint="-0.34998626667073579"/>
      </left>
      <right style="thin">
        <color indexed="64"/>
      </right>
      <top style="thin">
        <color indexed="64"/>
      </top>
      <bottom style="double">
        <color indexed="64"/>
      </bottom>
      <diagonal/>
    </border>
    <border>
      <left/>
      <right style="thin">
        <color theme="0" tint="-0.34998626667073579"/>
      </right>
      <top style="thin">
        <color indexed="64"/>
      </top>
      <bottom style="double">
        <color indexed="64"/>
      </bottom>
      <diagonal/>
    </border>
    <border>
      <left style="thin">
        <color indexed="64"/>
      </left>
      <right style="thin">
        <color theme="0" tint="-0.34998626667073579"/>
      </right>
      <top style="thin">
        <color indexed="64"/>
      </top>
      <bottom style="thin">
        <color indexed="64"/>
      </bottom>
      <diagonal/>
    </border>
    <border>
      <left style="thin">
        <color theme="0" tint="-0.34998626667073579"/>
      </left>
      <right style="thin">
        <color indexed="64"/>
      </right>
      <top style="thin">
        <color indexed="64"/>
      </top>
      <bottom style="thin">
        <color indexed="64"/>
      </bottom>
      <diagonal/>
    </border>
    <border>
      <left/>
      <right style="thin">
        <color theme="0" tint="-0.34998626667073579"/>
      </right>
      <top style="thin">
        <color indexed="64"/>
      </top>
      <bottom style="thin">
        <color indexed="64"/>
      </bottom>
      <diagonal/>
    </border>
    <border>
      <left style="thin">
        <color theme="0" tint="-0.34998626667073579"/>
      </left>
      <right/>
      <top style="thin">
        <color indexed="64"/>
      </top>
      <bottom style="thin">
        <color indexed="64"/>
      </bottom>
      <diagonal/>
    </border>
    <border>
      <left style="thin">
        <color theme="0" tint="-0.34998626667073579"/>
      </left>
      <right/>
      <top style="thin">
        <color indexed="64"/>
      </top>
      <bottom style="double">
        <color indexed="64"/>
      </bottom>
      <diagonal/>
    </border>
    <border>
      <left/>
      <right/>
      <top style="double">
        <color indexed="64"/>
      </top>
      <bottom style="thin">
        <color indexed="64"/>
      </bottom>
      <diagonal/>
    </border>
    <border>
      <left style="thin">
        <color indexed="64"/>
      </left>
      <right/>
      <top/>
      <bottom style="thin">
        <color theme="0" tint="-0.34998626667073579"/>
      </bottom>
      <diagonal/>
    </border>
    <border>
      <left/>
      <right style="thin">
        <color indexed="64"/>
      </right>
      <top style="thin">
        <color indexed="64"/>
      </top>
      <bottom style="double">
        <color indexed="64"/>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style="thin">
        <color indexed="64"/>
      </top>
      <bottom style="thin">
        <color indexed="64"/>
      </bottom>
      <diagonal/>
    </border>
    <border>
      <left style="thin">
        <color theme="0" tint="-0.34998626667073579"/>
      </left>
      <right style="thin">
        <color theme="0" tint="-0.34998626667073579"/>
      </right>
      <top style="thin">
        <color theme="0" tint="-0.34998626667073579"/>
      </top>
      <bottom/>
      <diagonal/>
    </border>
    <border>
      <left style="medium">
        <color indexed="64"/>
      </left>
      <right style="thin">
        <color theme="0" tint="-0.34998626667073579"/>
      </right>
      <top style="thin">
        <color indexed="64"/>
      </top>
      <bottom style="double">
        <color indexed="64"/>
      </bottom>
      <diagonal/>
    </border>
    <border>
      <left style="medium">
        <color indexed="64"/>
      </left>
      <right style="thin">
        <color theme="0" tint="-0.34998626667073579"/>
      </right>
      <top style="thin">
        <color theme="0" tint="-0.34998626667073579"/>
      </top>
      <bottom style="thin">
        <color theme="0" tint="-0.34998626667073579"/>
      </bottom>
      <diagonal/>
    </border>
    <border>
      <left style="thin">
        <color indexed="64"/>
      </left>
      <right style="thin">
        <color indexed="64"/>
      </right>
      <top/>
      <bottom style="thin">
        <color theme="0" tint="-0.34998626667073579"/>
      </bottom>
      <diagonal/>
    </border>
    <border>
      <left style="thin">
        <color indexed="64"/>
      </left>
      <right style="thin">
        <color indexed="64"/>
      </right>
      <top style="thin">
        <color theme="0" tint="-0.34998626667073579"/>
      </top>
      <bottom style="thin">
        <color theme="0" tint="-0.34998626667073579"/>
      </bottom>
      <diagonal/>
    </border>
    <border>
      <left style="thin">
        <color indexed="64"/>
      </left>
      <right style="thin">
        <color indexed="64"/>
      </right>
      <top style="thin">
        <color theme="0" tint="-0.34998626667073579"/>
      </top>
      <bottom/>
      <diagonal/>
    </border>
    <border>
      <left style="thin">
        <color indexed="64"/>
      </left>
      <right style="thin">
        <color indexed="64"/>
      </right>
      <top style="thin">
        <color indexed="64"/>
      </top>
      <bottom style="double">
        <color indexed="64"/>
      </bottom>
      <diagonal/>
    </border>
    <border>
      <left/>
      <right style="thin">
        <color indexed="64"/>
      </right>
      <top/>
      <bottom style="thin">
        <color theme="0" tint="-0.34998626667073579"/>
      </bottom>
      <diagonal/>
    </border>
    <border>
      <left/>
      <right style="thin">
        <color indexed="64"/>
      </right>
      <top style="thin">
        <color theme="0" tint="-0.34998626667073579"/>
      </top>
      <bottom style="thin">
        <color theme="0" tint="-0.34998626667073579"/>
      </bottom>
      <diagonal/>
    </border>
    <border>
      <left/>
      <right style="thin">
        <color indexed="64"/>
      </right>
      <top style="thin">
        <color theme="0" tint="-0.34998626667073579"/>
      </top>
      <bottom/>
      <diagonal/>
    </border>
    <border>
      <left style="thin">
        <color theme="0" tint="-0.34998626667073579"/>
      </left>
      <right style="thin">
        <color theme="0" tint="-0.34998626667073579"/>
      </right>
      <top style="thin">
        <color theme="0" tint="-0.34998626667073579"/>
      </top>
      <bottom style="thin">
        <color indexed="64"/>
      </bottom>
      <diagonal/>
    </border>
    <border>
      <left style="thin">
        <color indexed="64"/>
      </left>
      <right style="thin">
        <color indexed="64"/>
      </right>
      <top style="thin">
        <color indexed="64"/>
      </top>
      <bottom style="thin">
        <color theme="0" tint="-0.34998626667073579"/>
      </bottom>
      <diagonal/>
    </border>
    <border>
      <left style="thin">
        <color indexed="64"/>
      </left>
      <right style="thin">
        <color indexed="64"/>
      </right>
      <top style="thin">
        <color theme="0" tint="-0.34998626667073579"/>
      </top>
      <bottom style="thin">
        <color indexed="64"/>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thin">
        <color indexed="64"/>
      </left>
      <right style="medium">
        <color theme="0" tint="-0.34998626667073579"/>
      </right>
      <top style="thin">
        <color indexed="64"/>
      </top>
      <bottom style="medium">
        <color theme="0" tint="-0.34998626667073579"/>
      </bottom>
      <diagonal/>
    </border>
    <border>
      <left style="medium">
        <color theme="0" tint="-0.34998626667073579"/>
      </left>
      <right style="medium">
        <color theme="0" tint="-0.34998626667073579"/>
      </right>
      <top style="thin">
        <color indexed="64"/>
      </top>
      <bottom style="medium">
        <color theme="0" tint="-0.34998626667073579"/>
      </bottom>
      <diagonal/>
    </border>
    <border>
      <left style="medium">
        <color theme="0" tint="-0.34998626667073579"/>
      </left>
      <right style="thin">
        <color indexed="64"/>
      </right>
      <top style="thin">
        <color indexed="64"/>
      </top>
      <bottom style="medium">
        <color theme="0" tint="-0.34998626667073579"/>
      </bottom>
      <diagonal/>
    </border>
    <border>
      <left style="thin">
        <color indexed="64"/>
      </left>
      <right style="medium">
        <color theme="0" tint="-0.34998626667073579"/>
      </right>
      <top style="medium">
        <color theme="0" tint="-0.34998626667073579"/>
      </top>
      <bottom style="medium">
        <color theme="0" tint="-0.34998626667073579"/>
      </bottom>
      <diagonal/>
    </border>
    <border>
      <left style="medium">
        <color theme="0" tint="-0.34998626667073579"/>
      </left>
      <right style="thin">
        <color indexed="64"/>
      </right>
      <top style="medium">
        <color theme="0" tint="-0.34998626667073579"/>
      </top>
      <bottom style="medium">
        <color theme="0" tint="-0.34998626667073579"/>
      </bottom>
      <diagonal/>
    </border>
    <border>
      <left style="thin">
        <color indexed="64"/>
      </left>
      <right style="medium">
        <color theme="0" tint="-0.34998626667073579"/>
      </right>
      <top style="medium">
        <color theme="0" tint="-0.34998626667073579"/>
      </top>
      <bottom style="thin">
        <color indexed="64"/>
      </bottom>
      <diagonal/>
    </border>
    <border>
      <left style="medium">
        <color theme="0" tint="-0.34998626667073579"/>
      </left>
      <right style="medium">
        <color theme="0" tint="-0.34998626667073579"/>
      </right>
      <top style="medium">
        <color theme="0" tint="-0.34998626667073579"/>
      </top>
      <bottom style="thin">
        <color indexed="64"/>
      </bottom>
      <diagonal/>
    </border>
    <border>
      <left style="medium">
        <color theme="0" tint="-0.34998626667073579"/>
      </left>
      <right style="thin">
        <color indexed="64"/>
      </right>
      <top style="medium">
        <color theme="0" tint="-0.34998626667073579"/>
      </top>
      <bottom style="thin">
        <color indexed="64"/>
      </bottom>
      <diagonal/>
    </border>
    <border>
      <left style="medium">
        <color theme="0" tint="-0.34998626667073579"/>
      </left>
      <right/>
      <top style="thin">
        <color indexed="64"/>
      </top>
      <bottom style="medium">
        <color theme="0" tint="-0.34998626667073579"/>
      </bottom>
      <diagonal/>
    </border>
    <border>
      <left style="medium">
        <color theme="0" tint="-0.34998626667073579"/>
      </left>
      <right/>
      <top style="medium">
        <color theme="0" tint="-0.34998626667073579"/>
      </top>
      <bottom style="medium">
        <color theme="0" tint="-0.34998626667073579"/>
      </bottom>
      <diagonal/>
    </border>
    <border>
      <left style="medium">
        <color theme="0" tint="-0.34998626667073579"/>
      </left>
      <right/>
      <top style="medium">
        <color theme="0" tint="-0.34998626667073579"/>
      </top>
      <bottom style="thin">
        <color indexed="64"/>
      </bottom>
      <diagonal/>
    </border>
    <border>
      <left/>
      <right style="medium">
        <color theme="0" tint="-0.34998626667073579"/>
      </right>
      <top style="thin">
        <color indexed="64"/>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right style="medium">
        <color theme="0" tint="-0.34998626667073579"/>
      </right>
      <top style="medium">
        <color theme="0" tint="-0.34998626667073579"/>
      </top>
      <bottom style="thin">
        <color indexed="64"/>
      </bottom>
      <diagonal/>
    </border>
    <border>
      <left style="thin">
        <color indexed="64"/>
      </left>
      <right style="thin">
        <color indexed="64"/>
      </right>
      <top style="thin">
        <color indexed="64"/>
      </top>
      <bottom style="medium">
        <color theme="0" tint="-0.34998626667073579"/>
      </bottom>
      <diagonal/>
    </border>
    <border>
      <left style="thin">
        <color indexed="64"/>
      </left>
      <right style="thin">
        <color indexed="64"/>
      </right>
      <top style="medium">
        <color theme="0" tint="-0.34998626667073579"/>
      </top>
      <bottom style="medium">
        <color theme="0" tint="-0.34998626667073579"/>
      </bottom>
      <diagonal/>
    </border>
    <border>
      <left style="thin">
        <color indexed="64"/>
      </left>
      <right style="thin">
        <color indexed="64"/>
      </right>
      <top style="medium">
        <color theme="0" tint="-0.34998626667073579"/>
      </top>
      <bottom style="thin">
        <color indexed="64"/>
      </bottom>
      <diagonal/>
    </border>
    <border>
      <left style="medium">
        <color indexed="64"/>
      </left>
      <right style="thin">
        <color theme="0" tint="-0.34998626667073579"/>
      </right>
      <top/>
      <bottom style="thin">
        <color theme="0" tint="-0.34998626667073579"/>
      </bottom>
      <diagonal/>
    </border>
    <border>
      <left/>
      <right/>
      <top style="thin">
        <color indexed="64"/>
      </top>
      <bottom style="double">
        <color indexed="64"/>
      </bottom>
      <diagonal/>
    </border>
    <border diagonalUp="1">
      <left style="thin">
        <color theme="0" tint="-0.34998626667073579"/>
      </left>
      <right/>
      <top style="thin">
        <color theme="0" tint="-0.34998626667073579"/>
      </top>
      <bottom style="thin">
        <color theme="0" tint="-0.34998626667073579"/>
      </bottom>
      <diagonal style="thin">
        <color theme="0" tint="-0.34998626667073579"/>
      </diagonal>
    </border>
    <border diagonalUp="1">
      <left style="thin">
        <color indexed="64"/>
      </left>
      <right style="thin">
        <color indexed="64"/>
      </right>
      <top style="thin">
        <color theme="0" tint="-0.34998626667073579"/>
      </top>
      <bottom style="thin">
        <color theme="0" tint="-0.34998626667073579"/>
      </bottom>
      <diagonal style="thin">
        <color theme="0" tint="-0.34998626667073579"/>
      </diagonal>
    </border>
    <border diagonalUp="1">
      <left/>
      <right style="thin">
        <color theme="0" tint="-0.34998626667073579"/>
      </right>
      <top style="thin">
        <color theme="0" tint="-0.34998626667073579"/>
      </top>
      <bottom style="thin">
        <color theme="0" tint="-0.34998626667073579"/>
      </bottom>
      <diagonal style="thin">
        <color theme="0" tint="-0.34998626667073579"/>
      </diagonal>
    </border>
    <border>
      <left style="thin">
        <color indexed="64"/>
      </left>
      <right style="medium">
        <color theme="0" tint="-0.34998626667073579"/>
      </right>
      <top/>
      <bottom style="medium">
        <color theme="0" tint="-0.34998626667073579"/>
      </bottom>
      <diagonal/>
    </border>
    <border>
      <left style="medium">
        <color theme="0" tint="-0.34998626667073579"/>
      </left>
      <right style="medium">
        <color theme="0" tint="-0.34998626667073579"/>
      </right>
      <top/>
      <bottom style="medium">
        <color theme="0" tint="-0.34998626667073579"/>
      </bottom>
      <diagonal/>
    </border>
    <border>
      <left style="medium">
        <color theme="0" tint="-0.34998626667073579"/>
      </left>
      <right style="thin">
        <color indexed="64"/>
      </right>
      <top/>
      <bottom style="medium">
        <color theme="0" tint="-0.34998626667073579"/>
      </bottom>
      <diagonal/>
    </border>
    <border>
      <left style="medium">
        <color theme="0" tint="-0.34998626667073579"/>
      </left>
      <right/>
      <top/>
      <bottom style="medium">
        <color theme="0" tint="-0.34998626667073579"/>
      </bottom>
      <diagonal/>
    </border>
    <border>
      <left/>
      <right style="medium">
        <color theme="0" tint="-0.34998626667073579"/>
      </right>
      <top/>
      <bottom style="medium">
        <color theme="0" tint="-0.34998626667073579"/>
      </bottom>
      <diagonal/>
    </border>
    <border>
      <left style="thin">
        <color indexed="64"/>
      </left>
      <right style="thin">
        <color indexed="64"/>
      </right>
      <top/>
      <bottom style="medium">
        <color theme="0" tint="-0.34998626667073579"/>
      </bottom>
      <diagonal/>
    </border>
    <border>
      <left style="thin">
        <color indexed="64"/>
      </left>
      <right style="medium">
        <color theme="0" tint="-0.34998626667073579"/>
      </right>
      <top style="medium">
        <color theme="0" tint="-0.34998626667073579"/>
      </top>
      <bottom/>
      <diagonal/>
    </border>
    <border>
      <left style="medium">
        <color theme="0" tint="-0.34998626667073579"/>
      </left>
      <right/>
      <top style="medium">
        <color theme="0" tint="-0.34998626667073579"/>
      </top>
      <bottom/>
      <diagonal/>
    </border>
    <border>
      <left style="medium">
        <color theme="0" tint="-0.34998626667073579"/>
      </left>
      <right style="medium">
        <color theme="0" tint="-0.34998626667073579"/>
      </right>
      <top style="medium">
        <color theme="0" tint="-0.34998626667073579"/>
      </top>
      <bottom/>
      <diagonal/>
    </border>
    <border>
      <left style="medium">
        <color theme="0" tint="-0.34998626667073579"/>
      </left>
      <right style="thin">
        <color indexed="64"/>
      </right>
      <top style="medium">
        <color theme="0" tint="-0.34998626667073579"/>
      </top>
      <bottom/>
      <diagonal/>
    </border>
    <border>
      <left/>
      <right style="medium">
        <color theme="0" tint="-0.34998626667073579"/>
      </right>
      <top style="medium">
        <color theme="0" tint="-0.34998626667073579"/>
      </top>
      <bottom/>
      <diagonal/>
    </border>
    <border>
      <left style="thin">
        <color indexed="64"/>
      </left>
      <right style="thin">
        <color indexed="64"/>
      </right>
      <top style="medium">
        <color theme="0" tint="-0.34998626667073579"/>
      </top>
      <bottom/>
      <diagonal/>
    </border>
    <border>
      <left style="thin">
        <color indexed="64"/>
      </left>
      <right style="medium">
        <color theme="0" tint="-0.34998626667073579"/>
      </right>
      <top style="thin">
        <color indexed="64"/>
      </top>
      <bottom style="thin">
        <color indexed="64"/>
      </bottom>
      <diagonal/>
    </border>
    <border>
      <left style="medium">
        <color theme="0" tint="-0.34998626667073579"/>
      </left>
      <right/>
      <top style="thin">
        <color indexed="64"/>
      </top>
      <bottom style="thin">
        <color indexed="64"/>
      </bottom>
      <diagonal/>
    </border>
    <border>
      <left style="medium">
        <color theme="0" tint="-0.34998626667073579"/>
      </left>
      <right style="medium">
        <color theme="0" tint="-0.34998626667073579"/>
      </right>
      <top style="thin">
        <color indexed="64"/>
      </top>
      <bottom style="thin">
        <color indexed="64"/>
      </bottom>
      <diagonal/>
    </border>
    <border>
      <left style="medium">
        <color theme="0" tint="-0.34998626667073579"/>
      </left>
      <right style="thin">
        <color indexed="64"/>
      </right>
      <top style="thin">
        <color indexed="64"/>
      </top>
      <bottom style="thin">
        <color indexed="64"/>
      </bottom>
      <diagonal/>
    </border>
    <border>
      <left/>
      <right style="medium">
        <color theme="0" tint="-0.34998626667073579"/>
      </right>
      <top style="thin">
        <color indexed="64"/>
      </top>
      <bottom style="thin">
        <color indexed="64"/>
      </bottom>
      <diagonal/>
    </border>
    <border>
      <left/>
      <right style="thin">
        <color indexed="64"/>
      </right>
      <top style="thin">
        <color indexed="64"/>
      </top>
      <bottom style="thin">
        <color theme="0" tint="-0.34998626667073579"/>
      </bottom>
      <diagonal/>
    </border>
    <border>
      <left/>
      <right style="thin">
        <color indexed="64"/>
      </right>
      <top style="thin">
        <color theme="0" tint="-0.34998626667073579"/>
      </top>
      <bottom style="thin">
        <color indexed="64"/>
      </bottom>
      <diagonal/>
    </border>
    <border>
      <left/>
      <right/>
      <top style="thin">
        <color theme="0" tint="-0.34998626667073579"/>
      </top>
      <bottom style="thin">
        <color auto="1"/>
      </bottom>
      <diagonal/>
    </border>
    <border>
      <left style="thin">
        <color indexed="64"/>
      </left>
      <right/>
      <top/>
      <bottom/>
      <diagonal/>
    </border>
    <border>
      <left style="thin">
        <color theme="0" tint="-0.34998626667073579"/>
      </left>
      <right style="thin">
        <color indexed="64"/>
      </right>
      <top style="medium">
        <color indexed="64"/>
      </top>
      <bottom style="thin">
        <color theme="0" tint="-0.34998626667073579"/>
      </bottom>
      <diagonal/>
    </border>
    <border>
      <left/>
      <right style="thin">
        <color indexed="64"/>
      </right>
      <top style="medium">
        <color indexed="64"/>
      </top>
      <bottom style="thin">
        <color theme="0" tint="-0.34998626667073579"/>
      </bottom>
      <diagonal/>
    </border>
    <border>
      <left style="thin">
        <color indexed="64"/>
      </left>
      <right style="thin">
        <color theme="0" tint="-0.34998626667073579"/>
      </right>
      <top/>
      <bottom/>
      <diagonal/>
    </border>
    <border>
      <left style="thin">
        <color theme="0" tint="-0.34998626667073579"/>
      </left>
      <right style="thin">
        <color indexed="64"/>
      </right>
      <top/>
      <bottom/>
      <diagonal/>
    </border>
    <border>
      <left/>
      <right style="thin">
        <color theme="0" tint="-0.34998626667073579"/>
      </right>
      <top/>
      <bottom/>
      <diagonal/>
    </border>
    <border>
      <left style="thin">
        <color indexed="64"/>
      </left>
      <right style="thin">
        <color theme="0" tint="-0.34998626667073579"/>
      </right>
      <top/>
      <bottom style="thin">
        <color indexed="64"/>
      </bottom>
      <diagonal/>
    </border>
    <border>
      <left style="thin">
        <color theme="0" tint="-0.34998626667073579"/>
      </left>
      <right style="thin">
        <color indexed="64"/>
      </right>
      <top/>
      <bottom style="thin">
        <color indexed="64"/>
      </bottom>
      <diagonal/>
    </border>
    <border>
      <left style="thin">
        <color theme="0" tint="-0.34998626667073579"/>
      </left>
      <right/>
      <top/>
      <bottom/>
      <diagonal/>
    </border>
    <border>
      <left style="thin">
        <color theme="0" tint="-0.34998626667073579"/>
      </left>
      <right style="thin">
        <color indexed="64"/>
      </right>
      <top style="thin">
        <color indexed="64"/>
      </top>
      <bottom/>
      <diagonal/>
    </border>
    <border>
      <left style="thin">
        <color theme="0" tint="-0.34998626667073579"/>
      </left>
      <right style="thin">
        <color theme="0" tint="-0.34998626667073579"/>
      </right>
      <top/>
      <bottom style="thin">
        <color indexed="64"/>
      </bottom>
      <diagonal/>
    </border>
    <border>
      <left style="thin">
        <color theme="0" tint="-0.34998626667073579"/>
      </left>
      <right/>
      <top/>
      <bottom style="thin">
        <color indexed="64"/>
      </bottom>
      <diagonal/>
    </border>
    <border>
      <left/>
      <right style="thin">
        <color theme="0" tint="-0.34998626667073579"/>
      </right>
      <top/>
      <bottom style="thin">
        <color indexed="64"/>
      </bottom>
      <diagonal/>
    </border>
    <border>
      <left style="thin">
        <color indexed="64"/>
      </left>
      <right/>
      <top style="thin">
        <color indexed="64"/>
      </top>
      <bottom style="thin">
        <color theme="0" tint="-0.34998626667073579"/>
      </bottom>
      <diagonal/>
    </border>
    <border>
      <left style="thin">
        <color indexed="64"/>
      </left>
      <right/>
      <top style="thin">
        <color theme="0" tint="-0.34998626667073579"/>
      </top>
      <bottom style="thin">
        <color theme="0" tint="-0.34998626667073579"/>
      </bottom>
      <diagonal/>
    </border>
    <border>
      <left style="thin">
        <color indexed="64"/>
      </left>
      <right/>
      <top style="thin">
        <color theme="0" tint="-0.34998626667073579"/>
      </top>
      <bottom style="thin">
        <color indexed="64"/>
      </bottom>
      <diagonal/>
    </border>
    <border>
      <left/>
      <right style="thin">
        <color theme="0" tint="-0.34998626667073579"/>
      </right>
      <top style="thin">
        <color indexed="64"/>
      </top>
      <bottom/>
      <diagonal/>
    </border>
    <border>
      <left style="thin">
        <color theme="0" tint="-0.34998626667073579"/>
      </left>
      <right style="thin">
        <color theme="0" tint="-0.34998626667073579"/>
      </right>
      <top style="thin">
        <color indexed="64"/>
      </top>
      <bottom/>
      <diagonal/>
    </border>
    <border>
      <left style="thin">
        <color indexed="64"/>
      </left>
      <right style="thin">
        <color theme="0" tint="-0.34998626667073579"/>
      </right>
      <top style="thin">
        <color indexed="64"/>
      </top>
      <bottom/>
      <diagonal/>
    </border>
    <border>
      <left style="thin">
        <color theme="0" tint="-0.34998626667073579"/>
      </left>
      <right style="thin">
        <color theme="0" tint="-0.34998626667073579"/>
      </right>
      <top/>
      <bottom/>
      <diagonal/>
    </border>
    <border>
      <left style="thin">
        <color theme="0" tint="-0.34998626667073579"/>
      </left>
      <right style="thin">
        <color theme="0" tint="-0.34998626667073579"/>
      </right>
      <top style="thin">
        <color indexed="64"/>
      </top>
      <bottom style="double">
        <color indexed="64"/>
      </bottom>
      <diagonal/>
    </border>
    <border>
      <left/>
      <right/>
      <top/>
      <bottom style="thin">
        <color theme="0" tint="-0.34998626667073579"/>
      </bottom>
      <diagonal/>
    </border>
    <border>
      <left style="thin">
        <color indexed="64"/>
      </left>
      <right/>
      <top style="thin">
        <color theme="0" tint="-0.34998626667073579"/>
      </top>
      <bottom/>
      <diagonal/>
    </border>
    <border>
      <left/>
      <right/>
      <top style="thin">
        <color indexed="64"/>
      </top>
      <bottom style="thin">
        <color theme="0" tint="-0.34998626667073579"/>
      </bottom>
      <diagonal/>
    </border>
    <border>
      <left/>
      <right/>
      <top style="thin">
        <color theme="0" tint="-0.34998626667073579"/>
      </top>
      <bottom style="thin">
        <color theme="0" tint="-0.34998626667073579"/>
      </bottom>
      <diagonal/>
    </border>
    <border>
      <left/>
      <right/>
      <top style="thin">
        <color theme="0" tint="-0.34998626667073579"/>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thin">
        <color indexed="64"/>
      </bottom>
      <diagonal/>
    </border>
    <border>
      <left style="thin">
        <color indexed="64"/>
      </left>
      <right style="thin">
        <color theme="0" tint="-0.24994659260841701"/>
      </right>
      <top style="thin">
        <color theme="0" tint="-0.24994659260841701"/>
      </top>
      <bottom/>
      <diagonal/>
    </border>
    <border>
      <left style="thin">
        <color theme="0" tint="-0.24994659260841701"/>
      </left>
      <right style="thin">
        <color theme="0" tint="-0.24994659260841701"/>
      </right>
      <top style="thin">
        <color theme="0" tint="-0.24994659260841701"/>
      </top>
      <bottom/>
      <diagonal/>
    </border>
    <border>
      <left style="double">
        <color auto="1"/>
      </left>
      <right style="thin">
        <color theme="0" tint="-0.34998626667073579"/>
      </right>
      <top style="thin">
        <color auto="1"/>
      </top>
      <bottom style="thin">
        <color auto="1"/>
      </bottom>
      <diagonal/>
    </border>
    <border>
      <left style="double">
        <color auto="1"/>
      </left>
      <right style="thin">
        <color theme="0" tint="-0.34998626667073579"/>
      </right>
      <top style="thin">
        <color auto="1"/>
      </top>
      <bottom style="thin">
        <color theme="0" tint="-0.34998626667073579"/>
      </bottom>
      <diagonal/>
    </border>
    <border>
      <left style="double">
        <color auto="1"/>
      </left>
      <right style="thin">
        <color theme="0" tint="-0.34998626667073579"/>
      </right>
      <top style="thin">
        <color theme="0" tint="-0.34998626667073579"/>
      </top>
      <bottom style="thin">
        <color theme="0" tint="-0.34998626667073579"/>
      </bottom>
      <diagonal/>
    </border>
    <border>
      <left style="double">
        <color auto="1"/>
      </left>
      <right style="thin">
        <color theme="0" tint="-0.34998626667073579"/>
      </right>
      <top style="thin">
        <color theme="0" tint="-0.34998626667073579"/>
      </top>
      <bottom style="thin">
        <color auto="1"/>
      </bottom>
      <diagonal/>
    </border>
    <border>
      <left style="double">
        <color auto="1"/>
      </left>
      <right style="thin">
        <color theme="0" tint="-0.34998626667073579"/>
      </right>
      <top/>
      <bottom style="thin">
        <color theme="0" tint="-0.34998626667073579"/>
      </bottom>
      <diagonal/>
    </border>
    <border diagonalUp="1">
      <left style="thin">
        <color theme="0" tint="-0.34998626667073579"/>
      </left>
      <right style="thin">
        <color theme="0" tint="-0.34998626667073579"/>
      </right>
      <top style="thin">
        <color theme="0" tint="-0.34998626667073579"/>
      </top>
      <bottom style="thin">
        <color theme="0" tint="-0.34998626667073579"/>
      </bottom>
      <diagonal style="thin">
        <color theme="0" tint="-0.34998626667073579"/>
      </diagonal>
    </border>
    <border diagonalUp="1">
      <left style="thin">
        <color theme="0" tint="-0.34998626667073579"/>
      </left>
      <right style="thin">
        <color theme="0" tint="-0.34998626667073579"/>
      </right>
      <top style="thin">
        <color theme="0" tint="-0.34998626667073579"/>
      </top>
      <bottom style="thin">
        <color indexed="64"/>
      </bottom>
      <diagonal style="thin">
        <color theme="0" tint="-0.34998626667073579"/>
      </diagonal>
    </border>
    <border diagonalUp="1">
      <left style="thin">
        <color theme="0" tint="-0.34998626667073579"/>
      </left>
      <right style="thin">
        <color indexed="64"/>
      </right>
      <top style="thin">
        <color theme="0" tint="-0.34998626667073579"/>
      </top>
      <bottom style="thin">
        <color indexed="64"/>
      </bottom>
      <diagonal style="thin">
        <color theme="0" tint="-0.34998626667073579"/>
      </diagonal>
    </border>
    <border diagonalUp="1">
      <left style="thin">
        <color theme="0" tint="-0.34998626667073579"/>
      </left>
      <right style="thin">
        <color indexed="64"/>
      </right>
      <top style="thin">
        <color theme="0" tint="-0.34998626667073579"/>
      </top>
      <bottom style="thin">
        <color theme="0" tint="-0.34998626667073579"/>
      </bottom>
      <diagonal style="thin">
        <color theme="0" tint="-0.34998626667073579"/>
      </diagonal>
    </border>
    <border diagonalUp="1">
      <left style="thin">
        <color theme="0" tint="-0.34998626667073579"/>
      </left>
      <right style="thin">
        <color theme="0" tint="-0.34998626667073579"/>
      </right>
      <top style="thin">
        <color indexed="64"/>
      </top>
      <bottom style="thin">
        <color theme="0" tint="-0.34998626667073579"/>
      </bottom>
      <diagonal style="thin">
        <color theme="0" tint="-0.34998626667073579"/>
      </diagonal>
    </border>
    <border>
      <left style="thin">
        <color theme="0" tint="-0.34998626667073579"/>
      </left>
      <right style="double">
        <color auto="1"/>
      </right>
      <top style="thin">
        <color indexed="64"/>
      </top>
      <bottom style="thin">
        <color theme="0" tint="-0.34998626667073579"/>
      </bottom>
      <diagonal/>
    </border>
    <border>
      <left style="thin">
        <color theme="0" tint="-0.34998626667073579"/>
      </left>
      <right style="double">
        <color auto="1"/>
      </right>
      <top style="thin">
        <color theme="0" tint="-0.34998626667073579"/>
      </top>
      <bottom style="thin">
        <color theme="0" tint="-0.34998626667073579"/>
      </bottom>
      <diagonal/>
    </border>
    <border>
      <left style="thin">
        <color theme="0" tint="-0.34998626667073579"/>
      </left>
      <right style="double">
        <color auto="1"/>
      </right>
      <top style="thin">
        <color theme="0" tint="-0.34998626667073579"/>
      </top>
      <bottom style="thin">
        <color indexed="64"/>
      </bottom>
      <diagonal/>
    </border>
    <border>
      <left style="medium">
        <color theme="0" tint="-0.34998626667073579"/>
      </left>
      <right style="medium">
        <color theme="0" tint="-0.34998626667073579"/>
      </right>
      <top/>
      <bottom style="thin">
        <color indexed="64"/>
      </bottom>
      <diagonal/>
    </border>
    <border>
      <left/>
      <right/>
      <top style="double">
        <color indexed="64"/>
      </top>
      <bottom/>
      <diagonal/>
    </border>
    <border>
      <left style="thin">
        <color indexed="64"/>
      </left>
      <right/>
      <top style="thin">
        <color indexed="64"/>
      </top>
      <bottom style="double">
        <color indexed="64"/>
      </bottom>
      <diagonal/>
    </border>
  </borders>
  <cellStyleXfs count="3">
    <xf numFmtId="0" fontId="0" fillId="0" borderId="0">
      <alignment vertical="center"/>
    </xf>
    <xf numFmtId="0" fontId="17" fillId="0" borderId="0" applyNumberFormat="0" applyFill="0" applyBorder="0" applyAlignment="0" applyProtection="0">
      <alignment vertical="center"/>
    </xf>
    <xf numFmtId="38" fontId="7" fillId="0" borderId="0" applyFont="0" applyFill="0" applyBorder="0" applyAlignment="0" applyProtection="0">
      <alignment vertical="center"/>
    </xf>
  </cellStyleXfs>
  <cellXfs count="1246">
    <xf numFmtId="0" fontId="0" fillId="0" borderId="0" xfId="0">
      <alignment vertical="center"/>
    </xf>
    <xf numFmtId="38" fontId="8" fillId="0" borderId="0" xfId="2" applyFont="1">
      <alignment vertical="center"/>
    </xf>
    <xf numFmtId="38" fontId="8" fillId="0" borderId="0" xfId="2" applyFont="1" applyAlignment="1">
      <alignment horizontal="center" vertical="center"/>
    </xf>
    <xf numFmtId="38" fontId="8" fillId="0" borderId="0" xfId="2" applyFont="1" applyBorder="1">
      <alignment vertical="center"/>
    </xf>
    <xf numFmtId="38" fontId="8" fillId="0" borderId="8" xfId="2" applyFont="1" applyBorder="1" applyAlignment="1">
      <alignment horizontal="center" vertical="center"/>
    </xf>
    <xf numFmtId="38" fontId="8" fillId="0" borderId="0" xfId="2" applyFont="1" applyBorder="1" applyAlignment="1">
      <alignment horizontal="center" vertical="center"/>
    </xf>
    <xf numFmtId="38" fontId="8" fillId="0" borderId="0" xfId="2" applyFont="1" applyProtection="1">
      <alignment vertical="center"/>
    </xf>
    <xf numFmtId="38" fontId="8" fillId="0" borderId="0" xfId="2" applyFont="1" applyBorder="1" applyProtection="1">
      <alignment vertical="center"/>
    </xf>
    <xf numFmtId="38" fontId="8" fillId="0" borderId="0" xfId="2" applyFont="1" applyProtection="1">
      <alignment vertical="center"/>
      <protection locked="0"/>
    </xf>
    <xf numFmtId="38" fontId="8" fillId="0" borderId="9" xfId="2" applyFont="1" applyBorder="1">
      <alignment vertical="center"/>
    </xf>
    <xf numFmtId="38" fontId="9" fillId="0" borderId="0" xfId="2" applyFont="1">
      <alignment vertical="center"/>
    </xf>
    <xf numFmtId="0" fontId="10" fillId="0" borderId="10" xfId="0" applyFont="1" applyBorder="1" applyAlignment="1">
      <alignment horizontal="center" vertical="center"/>
    </xf>
    <xf numFmtId="0" fontId="10" fillId="0" borderId="8" xfId="0" applyFont="1" applyBorder="1" applyAlignment="1">
      <alignment horizontal="center" vertical="center"/>
    </xf>
    <xf numFmtId="38" fontId="9" fillId="0" borderId="8" xfId="2" applyFont="1" applyBorder="1" applyAlignment="1">
      <alignment horizontal="center" vertical="center"/>
    </xf>
    <xf numFmtId="38" fontId="9" fillId="0" borderId="1" xfId="2" applyFont="1" applyBorder="1" applyAlignment="1">
      <alignment horizontal="center" vertical="center"/>
    </xf>
    <xf numFmtId="0" fontId="10" fillId="0" borderId="18" xfId="0" applyFont="1" applyBorder="1" applyAlignment="1">
      <alignment horizontal="center" vertical="center"/>
    </xf>
    <xf numFmtId="38" fontId="9" fillId="0" borderId="0" xfId="2" applyFont="1" applyBorder="1" applyProtection="1">
      <alignment vertical="center"/>
      <protection locked="0"/>
    </xf>
    <xf numFmtId="38" fontId="9" fillId="0" borderId="20" xfId="2" applyFont="1" applyBorder="1" applyAlignment="1" applyProtection="1">
      <alignment horizontal="center" vertical="center"/>
    </xf>
    <xf numFmtId="0" fontId="10" fillId="0" borderId="20" xfId="0" applyFont="1" applyBorder="1" applyAlignment="1" applyProtection="1">
      <alignment horizontal="center" vertical="center"/>
    </xf>
    <xf numFmtId="38" fontId="9" fillId="0" borderId="21" xfId="2" applyFont="1" applyBorder="1" applyAlignment="1" applyProtection="1">
      <alignment horizontal="center" vertical="center"/>
    </xf>
    <xf numFmtId="0" fontId="10" fillId="0" borderId="21" xfId="0" applyFont="1" applyBorder="1" applyAlignment="1" applyProtection="1">
      <alignment horizontal="center" vertical="center"/>
    </xf>
    <xf numFmtId="0" fontId="8" fillId="0" borderId="0" xfId="0" applyFont="1">
      <alignment vertical="center"/>
    </xf>
    <xf numFmtId="0" fontId="9" fillId="0" borderId="0" xfId="0" applyFont="1">
      <alignment vertical="center"/>
    </xf>
    <xf numFmtId="38" fontId="9" fillId="0" borderId="9" xfId="2" applyFont="1" applyBorder="1">
      <alignment vertical="center"/>
    </xf>
    <xf numFmtId="0" fontId="9" fillId="0" borderId="0" xfId="0" applyFont="1" applyBorder="1">
      <alignment vertical="center"/>
    </xf>
    <xf numFmtId="38" fontId="9" fillId="0" borderId="0" xfId="2" applyFont="1" applyBorder="1">
      <alignment vertical="center"/>
    </xf>
    <xf numFmtId="0" fontId="12" fillId="0" borderId="0" xfId="0" applyFont="1" applyBorder="1">
      <alignment vertical="center"/>
    </xf>
    <xf numFmtId="0" fontId="12" fillId="0" borderId="0" xfId="0" applyFont="1">
      <alignment vertical="center"/>
    </xf>
    <xf numFmtId="38" fontId="8" fillId="0" borderId="0" xfId="0" applyNumberFormat="1" applyFont="1">
      <alignment vertical="center"/>
    </xf>
    <xf numFmtId="38" fontId="11" fillId="0" borderId="0" xfId="2" applyFont="1">
      <alignment vertical="center"/>
    </xf>
    <xf numFmtId="38" fontId="11" fillId="0" borderId="0" xfId="2" applyFont="1" applyBorder="1">
      <alignment vertical="center"/>
    </xf>
    <xf numFmtId="0" fontId="18" fillId="0" borderId="0" xfId="0" applyFont="1">
      <alignment vertical="center"/>
    </xf>
    <xf numFmtId="38" fontId="9" fillId="0" borderId="20" xfId="2" applyFont="1" applyBorder="1" applyAlignment="1" applyProtection="1">
      <alignment vertical="center"/>
    </xf>
    <xf numFmtId="38" fontId="9" fillId="0" borderId="21" xfId="2" applyFont="1" applyBorder="1" applyAlignment="1" applyProtection="1">
      <alignment vertical="center"/>
    </xf>
    <xf numFmtId="38" fontId="9" fillId="0" borderId="0" xfId="2" applyFont="1" applyBorder="1" applyProtection="1">
      <alignment vertical="center"/>
    </xf>
    <xf numFmtId="0" fontId="19" fillId="0" borderId="0" xfId="1" applyFont="1">
      <alignment vertical="center"/>
    </xf>
    <xf numFmtId="0" fontId="20" fillId="0" borderId="0" xfId="1" applyFont="1">
      <alignment vertical="center"/>
    </xf>
    <xf numFmtId="0" fontId="21" fillId="0" borderId="0" xfId="1" applyFont="1">
      <alignment vertical="center"/>
    </xf>
    <xf numFmtId="0" fontId="22" fillId="0" borderId="0" xfId="1" applyFont="1">
      <alignment vertical="center"/>
    </xf>
    <xf numFmtId="0" fontId="23" fillId="0" borderId="0" xfId="0" applyFont="1">
      <alignment vertical="center"/>
    </xf>
    <xf numFmtId="0" fontId="24" fillId="0" borderId="0" xfId="0" applyFont="1">
      <alignment vertical="center"/>
    </xf>
    <xf numFmtId="38" fontId="14" fillId="0" borderId="1" xfId="2" applyFont="1" applyBorder="1" applyAlignment="1">
      <alignment horizontal="center" vertical="center"/>
    </xf>
    <xf numFmtId="38" fontId="11" fillId="0" borderId="20" xfId="2" applyFont="1" applyBorder="1">
      <alignment vertical="center"/>
    </xf>
    <xf numFmtId="0" fontId="8" fillId="0" borderId="0" xfId="0" applyFont="1" applyProtection="1">
      <alignment vertical="center"/>
    </xf>
    <xf numFmtId="0" fontId="8" fillId="0" borderId="0" xfId="0" applyFont="1" applyAlignment="1" applyProtection="1">
      <alignment horizontal="center" vertical="center"/>
    </xf>
    <xf numFmtId="0" fontId="8" fillId="0" borderId="0" xfId="0" applyFont="1" applyBorder="1" applyAlignment="1" applyProtection="1">
      <alignment horizontal="center" vertical="center" wrapText="1"/>
    </xf>
    <xf numFmtId="0" fontId="18" fillId="0" borderId="0" xfId="0" applyFont="1" applyProtection="1">
      <alignment vertical="center"/>
    </xf>
    <xf numFmtId="38" fontId="18" fillId="0" borderId="0" xfId="2" applyFont="1">
      <alignment vertical="center"/>
    </xf>
    <xf numFmtId="0" fontId="28" fillId="0" borderId="0" xfId="1" applyFont="1">
      <alignment vertical="center"/>
    </xf>
    <xf numFmtId="0" fontId="29" fillId="0" borderId="0" xfId="1" applyFont="1">
      <alignment vertical="center"/>
    </xf>
    <xf numFmtId="0" fontId="30" fillId="0" borderId="0" xfId="1" applyFont="1">
      <alignment vertical="center"/>
    </xf>
    <xf numFmtId="0" fontId="31" fillId="0" borderId="0" xfId="1" applyFont="1">
      <alignment vertical="center"/>
    </xf>
    <xf numFmtId="0" fontId="32" fillId="0" borderId="0" xfId="0" applyFont="1">
      <alignment vertical="center"/>
    </xf>
    <xf numFmtId="0" fontId="33" fillId="0" borderId="0" xfId="1" applyFont="1">
      <alignment vertical="center"/>
    </xf>
    <xf numFmtId="0" fontId="34" fillId="0" borderId="0" xfId="1" applyFont="1">
      <alignment vertical="center"/>
    </xf>
    <xf numFmtId="0" fontId="35" fillId="0" borderId="0" xfId="0" applyFont="1" applyAlignment="1">
      <alignment horizontal="justify" vertical="center" wrapText="1"/>
    </xf>
    <xf numFmtId="0" fontId="18" fillId="0" borderId="0" xfId="0" applyFont="1" applyAlignment="1">
      <alignment vertical="center" wrapText="1"/>
    </xf>
    <xf numFmtId="0" fontId="36" fillId="0" borderId="0" xfId="0" applyFont="1">
      <alignment vertical="center"/>
    </xf>
    <xf numFmtId="0" fontId="0" fillId="0" borderId="0" xfId="0" applyBorder="1" applyAlignment="1">
      <alignment horizontal="center" vertical="center" wrapText="1"/>
    </xf>
    <xf numFmtId="0" fontId="8" fillId="0" borderId="0" xfId="0" applyFont="1" applyBorder="1">
      <alignment vertical="center"/>
    </xf>
    <xf numFmtId="0" fontId="8" fillId="0" borderId="0" xfId="0" applyFont="1" applyBorder="1" applyAlignment="1">
      <alignment horizontal="center" vertical="center" wrapText="1"/>
    </xf>
    <xf numFmtId="0" fontId="37" fillId="0" borderId="0" xfId="0" applyFont="1">
      <alignment vertical="center"/>
    </xf>
    <xf numFmtId="0" fontId="37" fillId="0" borderId="0" xfId="0" applyFont="1" applyAlignment="1">
      <alignment vertical="center" wrapText="1"/>
    </xf>
    <xf numFmtId="38" fontId="8" fillId="0" borderId="9" xfId="2" applyFont="1" applyBorder="1" applyProtection="1">
      <alignment vertical="center"/>
    </xf>
    <xf numFmtId="0" fontId="38" fillId="0" borderId="0" xfId="0" applyFont="1">
      <alignment vertical="center"/>
    </xf>
    <xf numFmtId="0" fontId="38" fillId="0" borderId="0" xfId="0" applyFont="1" applyBorder="1">
      <alignment vertical="center"/>
    </xf>
    <xf numFmtId="38" fontId="38" fillId="0" borderId="0" xfId="0" applyNumberFormat="1" applyFont="1" applyBorder="1">
      <alignment vertical="center"/>
    </xf>
    <xf numFmtId="0" fontId="18" fillId="0" borderId="0" xfId="1" applyFont="1">
      <alignment vertical="center"/>
    </xf>
    <xf numFmtId="0" fontId="44" fillId="0" borderId="0" xfId="0" applyFont="1" applyAlignment="1">
      <alignment vertical="center" wrapText="1"/>
    </xf>
    <xf numFmtId="0" fontId="31" fillId="7" borderId="0" xfId="1" applyFont="1" applyFill="1">
      <alignment vertical="center"/>
    </xf>
    <xf numFmtId="0" fontId="28" fillId="8" borderId="0" xfId="1" applyFont="1" applyFill="1">
      <alignment vertical="center"/>
    </xf>
    <xf numFmtId="0" fontId="37" fillId="0" borderId="0" xfId="0" applyFont="1" applyAlignment="1">
      <alignment horizontal="center" vertical="center" wrapText="1"/>
    </xf>
    <xf numFmtId="0" fontId="28" fillId="10" borderId="0" xfId="1" applyFont="1" applyFill="1">
      <alignment vertical="center"/>
    </xf>
    <xf numFmtId="0" fontId="31" fillId="3" borderId="0" xfId="1" applyFont="1" applyFill="1">
      <alignment vertical="center"/>
    </xf>
    <xf numFmtId="0" fontId="30" fillId="3" borderId="0" xfId="1" applyFont="1" applyFill="1">
      <alignment vertical="center"/>
    </xf>
    <xf numFmtId="0" fontId="37" fillId="0" borderId="0" xfId="0" applyFont="1" applyAlignment="1">
      <alignment horizontal="center" vertical="center"/>
    </xf>
    <xf numFmtId="0" fontId="37" fillId="9" borderId="0" xfId="0" applyFont="1" applyFill="1" applyAlignment="1">
      <alignment horizontal="center" vertical="center"/>
    </xf>
    <xf numFmtId="0" fontId="19" fillId="3" borderId="0" xfId="1" applyFont="1" applyFill="1">
      <alignment vertical="center"/>
    </xf>
    <xf numFmtId="0" fontId="39" fillId="3" borderId="0" xfId="1" applyFont="1" applyFill="1">
      <alignment vertical="center"/>
    </xf>
    <xf numFmtId="0" fontId="40" fillId="3" borderId="0" xfId="1" applyFont="1" applyFill="1">
      <alignment vertical="center"/>
    </xf>
    <xf numFmtId="0" fontId="41" fillId="3" borderId="0" xfId="1" applyFont="1" applyFill="1">
      <alignment vertical="center"/>
    </xf>
    <xf numFmtId="0" fontId="42" fillId="3" borderId="0" xfId="1" applyFont="1" applyFill="1">
      <alignment vertical="center"/>
    </xf>
    <xf numFmtId="0" fontId="29" fillId="3" borderId="0" xfId="1" applyFont="1" applyFill="1">
      <alignment vertical="center"/>
    </xf>
    <xf numFmtId="0" fontId="20" fillId="11" borderId="0" xfId="1" applyFont="1" applyFill="1">
      <alignment vertical="center"/>
    </xf>
    <xf numFmtId="0" fontId="20" fillId="10" borderId="0" xfId="1" applyFont="1" applyFill="1">
      <alignment vertical="center"/>
    </xf>
    <xf numFmtId="0" fontId="19" fillId="10" borderId="0" xfId="1" applyFont="1" applyFill="1">
      <alignment vertical="center"/>
    </xf>
    <xf numFmtId="0" fontId="31" fillId="10" borderId="0" xfId="1" applyFont="1" applyFill="1">
      <alignment vertical="center"/>
    </xf>
    <xf numFmtId="0" fontId="30" fillId="10" borderId="0" xfId="1" applyFont="1" applyFill="1">
      <alignment vertical="center"/>
    </xf>
    <xf numFmtId="0" fontId="18" fillId="0" borderId="0" xfId="0" applyFont="1" applyFill="1">
      <alignment vertical="center"/>
    </xf>
    <xf numFmtId="0" fontId="39" fillId="10" borderId="0" xfId="1" applyFont="1" applyFill="1">
      <alignment vertical="center"/>
    </xf>
    <xf numFmtId="0" fontId="18" fillId="0" borderId="0" xfId="0" applyFont="1" applyAlignment="1">
      <alignment horizontal="left" vertical="center"/>
    </xf>
    <xf numFmtId="0" fontId="18" fillId="0" borderId="0" xfId="0" applyFont="1" applyAlignment="1">
      <alignment horizontal="left" vertical="center" wrapText="1"/>
    </xf>
    <xf numFmtId="0" fontId="45" fillId="0" borderId="0" xfId="0" applyFont="1" applyAlignment="1">
      <alignment horizontal="left" vertical="center"/>
    </xf>
    <xf numFmtId="0" fontId="31" fillId="0" borderId="0" xfId="1" applyFont="1" applyFill="1">
      <alignment vertical="center"/>
    </xf>
    <xf numFmtId="0" fontId="18" fillId="0" borderId="0" xfId="1" applyFont="1" applyFill="1">
      <alignment vertical="center"/>
    </xf>
    <xf numFmtId="0" fontId="37" fillId="10" borderId="0" xfId="0" applyFont="1" applyFill="1">
      <alignment vertical="center"/>
    </xf>
    <xf numFmtId="0" fontId="17" fillId="0" borderId="0" xfId="1" applyAlignment="1">
      <alignment vertical="center" wrapText="1"/>
    </xf>
    <xf numFmtId="0" fontId="45" fillId="0" borderId="0" xfId="0" applyFont="1">
      <alignment vertical="center"/>
    </xf>
    <xf numFmtId="0" fontId="20" fillId="11" borderId="0" xfId="1" applyFont="1" applyFill="1" applyAlignment="1">
      <alignment vertical="center" wrapText="1"/>
    </xf>
    <xf numFmtId="0" fontId="47" fillId="3" borderId="0" xfId="1" applyFont="1" applyFill="1">
      <alignment vertical="center"/>
    </xf>
    <xf numFmtId="0" fontId="48" fillId="10" borderId="0" xfId="1" applyFont="1" applyFill="1">
      <alignment vertical="center"/>
    </xf>
    <xf numFmtId="0" fontId="46" fillId="3" borderId="0" xfId="1" applyFont="1" applyFill="1">
      <alignment vertical="center"/>
    </xf>
    <xf numFmtId="0" fontId="48" fillId="3" borderId="0" xfId="1" applyFont="1" applyFill="1">
      <alignment vertical="center"/>
    </xf>
    <xf numFmtId="0" fontId="18" fillId="11" borderId="0" xfId="1" applyFont="1" applyFill="1">
      <alignment vertical="center"/>
    </xf>
    <xf numFmtId="0" fontId="50" fillId="0" borderId="0" xfId="0" applyFont="1">
      <alignment vertical="center"/>
    </xf>
    <xf numFmtId="0" fontId="50" fillId="0" borderId="0" xfId="0" applyFont="1" applyAlignment="1">
      <alignment vertical="center" wrapText="1"/>
    </xf>
    <xf numFmtId="0" fontId="51" fillId="0" borderId="0" xfId="0" applyFont="1" applyAlignment="1">
      <alignment vertical="center" wrapText="1"/>
    </xf>
    <xf numFmtId="0" fontId="18" fillId="0" borderId="0" xfId="0" applyFont="1" applyFill="1" applyAlignment="1">
      <alignment vertical="center" wrapText="1"/>
    </xf>
    <xf numFmtId="0" fontId="29" fillId="0" borderId="0" xfId="1" applyFont="1" applyFill="1">
      <alignment vertical="center"/>
    </xf>
    <xf numFmtId="0" fontId="45" fillId="0" borderId="0" xfId="0" applyFont="1" applyAlignment="1">
      <alignment vertical="center" wrapText="1"/>
    </xf>
    <xf numFmtId="0" fontId="53" fillId="0" borderId="0" xfId="0" applyFont="1">
      <alignment vertical="center"/>
    </xf>
    <xf numFmtId="0" fontId="53" fillId="0" borderId="0" xfId="0" applyFont="1" applyAlignment="1">
      <alignment vertical="center" wrapText="1"/>
    </xf>
    <xf numFmtId="0" fontId="54" fillId="0" borderId="0" xfId="0" applyFont="1">
      <alignment vertical="center"/>
    </xf>
    <xf numFmtId="0" fontId="29" fillId="10" borderId="0" xfId="1" applyFont="1" applyFill="1">
      <alignment vertical="center"/>
    </xf>
    <xf numFmtId="0" fontId="40" fillId="10" borderId="0" xfId="1" applyFont="1" applyFill="1">
      <alignment vertical="center"/>
    </xf>
    <xf numFmtId="0" fontId="55" fillId="10" borderId="0" xfId="1" applyFont="1" applyFill="1">
      <alignment vertical="center"/>
    </xf>
    <xf numFmtId="0" fontId="56" fillId="3" borderId="0" xfId="1" applyFont="1" applyFill="1">
      <alignment vertical="center"/>
    </xf>
    <xf numFmtId="0" fontId="18" fillId="10" borderId="0" xfId="1" applyFont="1" applyFill="1">
      <alignment vertical="center"/>
    </xf>
    <xf numFmtId="0" fontId="18" fillId="3" borderId="0" xfId="1" applyFont="1" applyFill="1">
      <alignment vertical="center"/>
    </xf>
    <xf numFmtId="0" fontId="55" fillId="3" borderId="0" xfId="1" applyFont="1" applyFill="1">
      <alignment vertical="center"/>
    </xf>
    <xf numFmtId="0" fontId="36" fillId="0" borderId="0" xfId="0" applyFont="1" applyAlignment="1">
      <alignment vertical="center" wrapText="1"/>
    </xf>
    <xf numFmtId="0" fontId="57" fillId="11" borderId="0" xfId="1" applyFont="1" applyFill="1">
      <alignment vertical="center"/>
    </xf>
    <xf numFmtId="0" fontId="37" fillId="0" borderId="0" xfId="0" applyFont="1" applyFill="1" applyAlignment="1">
      <alignment vertical="center" wrapText="1"/>
    </xf>
    <xf numFmtId="0" fontId="53" fillId="0" borderId="0" xfId="1" applyFont="1" applyFill="1" applyAlignment="1">
      <alignment vertical="center" wrapText="1"/>
    </xf>
    <xf numFmtId="0" fontId="37" fillId="0" borderId="0" xfId="0" applyFont="1" applyFill="1">
      <alignment vertical="center"/>
    </xf>
    <xf numFmtId="0" fontId="49" fillId="0" borderId="0" xfId="0" applyFont="1" applyBorder="1">
      <alignment vertical="center"/>
    </xf>
    <xf numFmtId="0" fontId="58" fillId="0" borderId="0" xfId="0" applyFont="1">
      <alignment vertical="center"/>
    </xf>
    <xf numFmtId="0" fontId="60" fillId="0" borderId="0" xfId="0" applyFont="1" applyAlignment="1">
      <alignment vertical="center" wrapText="1"/>
    </xf>
    <xf numFmtId="0" fontId="60" fillId="0" borderId="0" xfId="0" applyFont="1">
      <alignment vertical="center"/>
    </xf>
    <xf numFmtId="0" fontId="61" fillId="0" borderId="0" xfId="0" applyFont="1">
      <alignment vertical="center"/>
    </xf>
    <xf numFmtId="0" fontId="59" fillId="0" borderId="0" xfId="0" applyFont="1" applyAlignment="1">
      <alignment vertical="center" wrapText="1"/>
    </xf>
    <xf numFmtId="0" fontId="27" fillId="0" borderId="0" xfId="0" applyFont="1" applyProtection="1">
      <alignment vertical="center"/>
    </xf>
    <xf numFmtId="38" fontId="1" fillId="0" borderId="0" xfId="2" applyFont="1" applyProtection="1">
      <alignment vertical="center"/>
    </xf>
    <xf numFmtId="38" fontId="1" fillId="13" borderId="61" xfId="2" applyFont="1" applyFill="1" applyBorder="1" applyProtection="1">
      <alignment vertical="center"/>
    </xf>
    <xf numFmtId="38" fontId="1" fillId="13" borderId="62" xfId="2" applyFont="1" applyFill="1" applyBorder="1" applyProtection="1">
      <alignment vertical="center"/>
    </xf>
    <xf numFmtId="38" fontId="1" fillId="13" borderId="63" xfId="2" applyFont="1" applyFill="1" applyBorder="1" applyProtection="1">
      <alignment vertical="center"/>
    </xf>
    <xf numFmtId="38" fontId="1" fillId="13" borderId="65" xfId="2" applyFont="1" applyFill="1" applyBorder="1" applyProtection="1">
      <alignment vertical="center"/>
    </xf>
    <xf numFmtId="38" fontId="1" fillId="13" borderId="66" xfId="2" applyFont="1" applyFill="1" applyBorder="1" applyProtection="1">
      <alignment vertical="center"/>
    </xf>
    <xf numFmtId="38" fontId="1" fillId="13" borderId="67" xfId="2" applyFont="1" applyFill="1" applyBorder="1" applyProtection="1">
      <alignment vertical="center"/>
    </xf>
    <xf numFmtId="38" fontId="1" fillId="0" borderId="65" xfId="2" applyFont="1" applyBorder="1" applyProtection="1">
      <alignment vertical="center"/>
    </xf>
    <xf numFmtId="38" fontId="1" fillId="0" borderId="66" xfId="2" applyFont="1" applyBorder="1" applyProtection="1">
      <alignment vertical="center"/>
    </xf>
    <xf numFmtId="38" fontId="1" fillId="0" borderId="67" xfId="2" applyFont="1" applyBorder="1" applyProtection="1">
      <alignment vertical="center"/>
    </xf>
    <xf numFmtId="38" fontId="1" fillId="0" borderId="69" xfId="2" applyFont="1" applyBorder="1" applyProtection="1">
      <alignment vertical="center"/>
    </xf>
    <xf numFmtId="38" fontId="1" fillId="0" borderId="70" xfId="2" applyFont="1" applyBorder="1" applyProtection="1">
      <alignment vertical="center"/>
    </xf>
    <xf numFmtId="38" fontId="1" fillId="0" borderId="71" xfId="2" applyFont="1" applyBorder="1" applyProtection="1">
      <alignment vertical="center"/>
    </xf>
    <xf numFmtId="38" fontId="1" fillId="0" borderId="73" xfId="2" applyFont="1" applyBorder="1" applyProtection="1">
      <alignment vertical="center"/>
    </xf>
    <xf numFmtId="38" fontId="1" fillId="2" borderId="78" xfId="2" applyFont="1" applyFill="1" applyBorder="1" applyAlignment="1" applyProtection="1">
      <alignment horizontal="center" vertical="center"/>
    </xf>
    <xf numFmtId="38" fontId="1" fillId="14" borderId="65" xfId="2" applyFont="1" applyFill="1" applyBorder="1" applyProtection="1">
      <alignment vertical="center"/>
    </xf>
    <xf numFmtId="38" fontId="1" fillId="14" borderId="66" xfId="2" applyFont="1" applyFill="1" applyBorder="1" applyProtection="1">
      <alignment vertical="center"/>
    </xf>
    <xf numFmtId="38" fontId="1" fillId="14" borderId="67" xfId="2" applyFont="1" applyFill="1" applyBorder="1" applyProtection="1">
      <alignment vertical="center"/>
    </xf>
    <xf numFmtId="38" fontId="1" fillId="14" borderId="61" xfId="2" applyFont="1" applyFill="1" applyBorder="1" applyProtection="1">
      <alignment vertical="center"/>
    </xf>
    <xf numFmtId="38" fontId="1" fillId="14" borderId="62" xfId="2" applyFont="1" applyFill="1" applyBorder="1" applyProtection="1">
      <alignment vertical="center"/>
    </xf>
    <xf numFmtId="38" fontId="1" fillId="14" borderId="63" xfId="2" applyFont="1" applyFill="1" applyBorder="1" applyProtection="1">
      <alignment vertical="center"/>
    </xf>
    <xf numFmtId="38" fontId="1" fillId="0" borderId="57" xfId="2" applyFont="1" applyBorder="1" applyProtection="1">
      <alignment vertical="center"/>
    </xf>
    <xf numFmtId="38" fontId="1" fillId="0" borderId="58" xfId="2" applyFont="1" applyBorder="1" applyProtection="1">
      <alignment vertical="center"/>
    </xf>
    <xf numFmtId="38" fontId="1" fillId="0" borderId="59" xfId="2" applyFont="1" applyBorder="1" applyProtection="1">
      <alignment vertical="center"/>
    </xf>
    <xf numFmtId="38" fontId="1" fillId="0" borderId="69" xfId="2" applyFont="1" applyBorder="1" applyAlignment="1" applyProtection="1">
      <alignment horizontal="center" vertical="center"/>
    </xf>
    <xf numFmtId="38" fontId="14" fillId="0" borderId="70" xfId="2" applyFont="1" applyBorder="1" applyAlignment="1" applyProtection="1">
      <alignment horizontal="center" vertical="center"/>
    </xf>
    <xf numFmtId="38" fontId="1" fillId="14" borderId="53" xfId="2" applyFont="1" applyFill="1" applyBorder="1" applyProtection="1">
      <alignment vertical="center"/>
    </xf>
    <xf numFmtId="38" fontId="1" fillId="14" borderId="54" xfId="2" applyFont="1" applyFill="1" applyBorder="1" applyProtection="1">
      <alignment vertical="center"/>
    </xf>
    <xf numFmtId="38" fontId="1" fillId="14" borderId="55" xfId="2" applyFont="1" applyFill="1" applyBorder="1" applyProtection="1">
      <alignment vertical="center"/>
    </xf>
    <xf numFmtId="38" fontId="1" fillId="0" borderId="0" xfId="2" applyFont="1" applyBorder="1" applyProtection="1">
      <alignment vertical="center"/>
    </xf>
    <xf numFmtId="38" fontId="1" fillId="0" borderId="61" xfId="2" applyFont="1" applyFill="1" applyBorder="1" applyProtection="1">
      <alignment vertical="center"/>
    </xf>
    <xf numFmtId="38" fontId="1" fillId="0" borderId="62" xfId="2" applyFont="1" applyFill="1" applyBorder="1" applyProtection="1">
      <alignment vertical="center"/>
    </xf>
    <xf numFmtId="38" fontId="1" fillId="0" borderId="63" xfId="2" applyFont="1" applyFill="1" applyBorder="1" applyProtection="1">
      <alignment vertical="center"/>
    </xf>
    <xf numFmtId="38" fontId="1" fillId="0" borderId="57" xfId="2" applyFont="1" applyBorder="1" applyAlignment="1" applyProtection="1">
      <alignment horizontal="center" vertical="center" wrapText="1"/>
    </xf>
    <xf numFmtId="38" fontId="1" fillId="0" borderId="55" xfId="2" applyFont="1" applyBorder="1" applyAlignment="1" applyProtection="1">
      <alignment horizontal="center" vertical="center"/>
    </xf>
    <xf numFmtId="38" fontId="1" fillId="0" borderId="56" xfId="2" applyFont="1" applyBorder="1" applyAlignment="1" applyProtection="1">
      <alignment horizontal="center" vertical="center"/>
    </xf>
    <xf numFmtId="38" fontId="8" fillId="0" borderId="65" xfId="2" applyFont="1" applyBorder="1" applyProtection="1">
      <alignment vertical="center"/>
    </xf>
    <xf numFmtId="38" fontId="1" fillId="0" borderId="77" xfId="2" applyFont="1" applyBorder="1" applyAlignment="1" applyProtection="1">
      <alignment horizontal="center" vertical="center"/>
    </xf>
    <xf numFmtId="38" fontId="8" fillId="0" borderId="70" xfId="2" applyFont="1" applyBorder="1">
      <alignment vertical="center"/>
    </xf>
    <xf numFmtId="38" fontId="1" fillId="0" borderId="78" xfId="2" applyFont="1" applyBorder="1" applyAlignment="1" applyProtection="1">
      <alignment horizontal="center" vertical="center"/>
    </xf>
    <xf numFmtId="38" fontId="8" fillId="0" borderId="9" xfId="2" applyFont="1" applyBorder="1" applyAlignment="1" applyProtection="1">
      <alignment horizontal="center" vertical="center"/>
    </xf>
    <xf numFmtId="38" fontId="6" fillId="0" borderId="61" xfId="2" applyFont="1" applyBorder="1" applyProtection="1">
      <alignment vertical="center"/>
    </xf>
    <xf numFmtId="38" fontId="6" fillId="0" borderId="64" xfId="2" applyFont="1" applyBorder="1" applyProtection="1">
      <alignment vertical="center"/>
    </xf>
    <xf numFmtId="38" fontId="6" fillId="0" borderId="91" xfId="2" applyFont="1" applyBorder="1" applyProtection="1">
      <alignment vertical="center"/>
    </xf>
    <xf numFmtId="38" fontId="6" fillId="0" borderId="63" xfId="2" applyFont="1" applyBorder="1" applyProtection="1">
      <alignment vertical="center"/>
    </xf>
    <xf numFmtId="38" fontId="6" fillId="0" borderId="62" xfId="2" applyFont="1" applyBorder="1" applyProtection="1">
      <alignment vertical="center"/>
    </xf>
    <xf numFmtId="38" fontId="6" fillId="0" borderId="65" xfId="2" applyFont="1" applyBorder="1" applyProtection="1">
      <alignment vertical="center"/>
      <protection locked="0"/>
    </xf>
    <xf numFmtId="38" fontId="6" fillId="0" borderId="68" xfId="2" applyFont="1" applyBorder="1" applyProtection="1">
      <alignment vertical="center"/>
      <protection locked="0"/>
    </xf>
    <xf numFmtId="38" fontId="6" fillId="0" borderId="92" xfId="2" applyFont="1" applyBorder="1" applyProtection="1">
      <alignment vertical="center"/>
      <protection locked="0"/>
    </xf>
    <xf numFmtId="38" fontId="6" fillId="0" borderId="67" xfId="2" applyFont="1" applyBorder="1" applyProtection="1">
      <alignment vertical="center"/>
      <protection locked="0"/>
    </xf>
    <xf numFmtId="38" fontId="6" fillId="0" borderId="66" xfId="2" applyFont="1" applyBorder="1">
      <alignment vertical="center"/>
    </xf>
    <xf numFmtId="38" fontId="6" fillId="0" borderId="69" xfId="2" applyFont="1" applyBorder="1" applyProtection="1">
      <alignment vertical="center"/>
      <protection locked="0"/>
    </xf>
    <xf numFmtId="38" fontId="6" fillId="0" borderId="72" xfId="2" applyFont="1" applyBorder="1" applyProtection="1">
      <alignment vertical="center"/>
      <protection locked="0"/>
    </xf>
    <xf numFmtId="38" fontId="6" fillId="0" borderId="93" xfId="2" applyFont="1" applyBorder="1" applyProtection="1">
      <alignment vertical="center"/>
      <protection locked="0"/>
    </xf>
    <xf numFmtId="38" fontId="6" fillId="0" borderId="71" xfId="2" applyFont="1" applyBorder="1" applyProtection="1">
      <alignment vertical="center"/>
      <protection locked="0"/>
    </xf>
    <xf numFmtId="38" fontId="6" fillId="0" borderId="73" xfId="2" applyFont="1" applyBorder="1">
      <alignment vertical="center"/>
    </xf>
    <xf numFmtId="38" fontId="6" fillId="0" borderId="80" xfId="2" applyFont="1" applyBorder="1">
      <alignment vertical="center"/>
    </xf>
    <xf numFmtId="38" fontId="6" fillId="0" borderId="94" xfId="2" applyFont="1" applyBorder="1">
      <alignment vertical="center"/>
    </xf>
    <xf numFmtId="38" fontId="6" fillId="0" borderId="75" xfId="2" applyFont="1" applyBorder="1">
      <alignment vertical="center"/>
    </xf>
    <xf numFmtId="38" fontId="6" fillId="0" borderId="74" xfId="2" applyFont="1" applyBorder="1">
      <alignment vertical="center"/>
    </xf>
    <xf numFmtId="38" fontId="1" fillId="0" borderId="25" xfId="2" applyFont="1" applyBorder="1" applyAlignment="1" applyProtection="1">
      <alignment horizontal="center" vertical="center"/>
    </xf>
    <xf numFmtId="38" fontId="6" fillId="0" borderId="96" xfId="2" applyFont="1" applyBorder="1">
      <alignment vertical="center"/>
    </xf>
    <xf numFmtId="38" fontId="1" fillId="0" borderId="76" xfId="2" applyFont="1" applyBorder="1" applyAlignment="1" applyProtection="1">
      <alignment horizontal="center" vertical="center"/>
    </xf>
    <xf numFmtId="38" fontId="6" fillId="0" borderId="66" xfId="2" applyFont="1" applyBorder="1" applyProtection="1">
      <alignment vertical="center"/>
      <protection locked="0"/>
    </xf>
    <xf numFmtId="38" fontId="6" fillId="0" borderId="70" xfId="2" applyFont="1" applyBorder="1" applyProtection="1">
      <alignment vertical="center"/>
      <protection locked="0"/>
    </xf>
    <xf numFmtId="38" fontId="6" fillId="0" borderId="76" xfId="2" applyFont="1" applyBorder="1">
      <alignment vertical="center"/>
    </xf>
    <xf numFmtId="38" fontId="6" fillId="0" borderId="77" xfId="2" applyFont="1" applyBorder="1">
      <alignment vertical="center"/>
    </xf>
    <xf numFmtId="38" fontId="6" fillId="0" borderId="96" xfId="2" applyNumberFormat="1" applyFont="1" applyBorder="1">
      <alignment vertical="center"/>
    </xf>
    <xf numFmtId="38" fontId="6" fillId="0" borderId="61" xfId="2" applyNumberFormat="1" applyFont="1" applyBorder="1" applyProtection="1">
      <alignment vertical="center"/>
    </xf>
    <xf numFmtId="38" fontId="6" fillId="0" borderId="62" xfId="2" applyNumberFormat="1" applyFont="1" applyBorder="1" applyProtection="1">
      <alignment vertical="center"/>
    </xf>
    <xf numFmtId="38" fontId="6" fillId="0" borderId="95" xfId="2" applyNumberFormat="1" applyFont="1" applyBorder="1" applyProtection="1">
      <alignment vertical="center"/>
    </xf>
    <xf numFmtId="38" fontId="6" fillId="0" borderId="65" xfId="2" applyNumberFormat="1" applyFont="1" applyBorder="1" applyProtection="1">
      <alignment vertical="center"/>
      <protection locked="0"/>
    </xf>
    <xf numFmtId="38" fontId="6" fillId="0" borderId="66" xfId="2" applyNumberFormat="1" applyFont="1" applyBorder="1" applyProtection="1">
      <alignment vertical="center"/>
      <protection locked="0"/>
    </xf>
    <xf numFmtId="38" fontId="6" fillId="0" borderId="70" xfId="2" applyNumberFormat="1" applyFont="1" applyBorder="1" applyProtection="1">
      <alignment vertical="center"/>
      <protection locked="0"/>
    </xf>
    <xf numFmtId="38" fontId="6" fillId="0" borderId="97" xfId="2" applyNumberFormat="1" applyFont="1" applyBorder="1">
      <alignment vertical="center"/>
    </xf>
    <xf numFmtId="38" fontId="6" fillId="0" borderId="92" xfId="2" applyFont="1" applyBorder="1" applyAlignment="1" applyProtection="1">
      <alignment horizontal="left" vertical="center"/>
      <protection locked="0"/>
    </xf>
    <xf numFmtId="38" fontId="8" fillId="0" borderId="99" xfId="2" applyFont="1" applyBorder="1" applyAlignment="1" applyProtection="1">
      <alignment horizontal="center" vertical="center"/>
    </xf>
    <xf numFmtId="38" fontId="6" fillId="0" borderId="67" xfId="2" applyFont="1" applyBorder="1" applyProtection="1">
      <alignment vertical="center"/>
    </xf>
    <xf numFmtId="38" fontId="6" fillId="0" borderId="61" xfId="2" applyFont="1" applyBorder="1" applyProtection="1">
      <alignment vertical="center"/>
      <protection locked="0"/>
    </xf>
    <xf numFmtId="38" fontId="6" fillId="0" borderId="64" xfId="2" applyFont="1" applyBorder="1" applyProtection="1">
      <alignment vertical="center"/>
      <protection locked="0"/>
    </xf>
    <xf numFmtId="38" fontId="6" fillId="0" borderId="91" xfId="2" applyFont="1" applyBorder="1" applyProtection="1">
      <alignment vertical="center"/>
      <protection locked="0"/>
    </xf>
    <xf numFmtId="38" fontId="6" fillId="0" borderId="62" xfId="2" applyFont="1" applyBorder="1">
      <alignment vertical="center"/>
    </xf>
    <xf numFmtId="38" fontId="1" fillId="0" borderId="101" xfId="2" applyFont="1" applyBorder="1" applyProtection="1">
      <alignment vertical="center"/>
      <protection locked="0"/>
    </xf>
    <xf numFmtId="38" fontId="8" fillId="0" borderId="111" xfId="2" applyFont="1" applyBorder="1" applyProtection="1">
      <alignment vertical="center"/>
      <protection locked="0"/>
    </xf>
    <xf numFmtId="38" fontId="8" fillId="0" borderId="114" xfId="2" applyFont="1" applyBorder="1" applyProtection="1">
      <alignment vertical="center"/>
      <protection locked="0"/>
    </xf>
    <xf numFmtId="38" fontId="1" fillId="0" borderId="99" xfId="2" applyFont="1" applyBorder="1" applyAlignment="1">
      <alignment horizontal="center" vertical="center"/>
    </xf>
    <xf numFmtId="38" fontId="6" fillId="0" borderId="92" xfId="2" applyFont="1" applyBorder="1">
      <alignment vertical="center"/>
    </xf>
    <xf numFmtId="38" fontId="6" fillId="0" borderId="100" xfId="2" applyFont="1" applyBorder="1">
      <alignment vertical="center"/>
    </xf>
    <xf numFmtId="38" fontId="6" fillId="0" borderId="91" xfId="2" applyFont="1" applyBorder="1">
      <alignment vertical="center"/>
    </xf>
    <xf numFmtId="38" fontId="1" fillId="0" borderId="9" xfId="2" applyFont="1" applyBorder="1" applyAlignment="1" applyProtection="1">
      <alignment horizontal="center" vertical="center"/>
    </xf>
    <xf numFmtId="38" fontId="6" fillId="0" borderId="92" xfId="2" applyFont="1" applyBorder="1" applyProtection="1">
      <alignment vertical="center"/>
    </xf>
    <xf numFmtId="38" fontId="8" fillId="0" borderId="105" xfId="2" applyFont="1" applyBorder="1" applyProtection="1">
      <alignment vertical="center"/>
    </xf>
    <xf numFmtId="38" fontId="6" fillId="0" borderId="93" xfId="2" applyFont="1" applyBorder="1">
      <alignment vertical="center"/>
    </xf>
    <xf numFmtId="38" fontId="6" fillId="0" borderId="93" xfId="2" applyFont="1" applyBorder="1" applyProtection="1">
      <alignment vertical="center"/>
    </xf>
    <xf numFmtId="38" fontId="6" fillId="0" borderId="119" xfId="2" applyFont="1" applyBorder="1" applyProtection="1">
      <alignment vertical="center"/>
      <protection locked="0"/>
    </xf>
    <xf numFmtId="38" fontId="6" fillId="0" borderId="89" xfId="2" applyFont="1" applyBorder="1">
      <alignment vertical="center"/>
    </xf>
    <xf numFmtId="38" fontId="6" fillId="0" borderId="92" xfId="2" applyFont="1" applyBorder="1" applyAlignment="1" applyProtection="1">
      <alignment vertical="center"/>
      <protection locked="0"/>
    </xf>
    <xf numFmtId="38" fontId="6" fillId="0" borderId="65" xfId="2" applyFont="1" applyBorder="1" applyProtection="1">
      <alignment vertical="center"/>
    </xf>
    <xf numFmtId="38" fontId="6" fillId="0" borderId="79" xfId="2" applyFont="1" applyBorder="1">
      <alignment vertical="center"/>
    </xf>
    <xf numFmtId="38" fontId="6" fillId="0" borderId="9" xfId="2" applyFont="1" applyBorder="1">
      <alignment vertical="center"/>
    </xf>
    <xf numFmtId="38" fontId="6" fillId="0" borderId="78" xfId="2" applyFont="1" applyBorder="1">
      <alignment vertical="center"/>
    </xf>
    <xf numFmtId="38" fontId="1" fillId="0" borderId="79" xfId="2" applyFont="1" applyFill="1" applyBorder="1" applyAlignment="1" applyProtection="1">
      <alignment horizontal="center" vertical="center"/>
    </xf>
    <xf numFmtId="38" fontId="8" fillId="0" borderId="9" xfId="2" applyFont="1" applyBorder="1" applyAlignment="1">
      <alignment horizontal="center" vertical="center"/>
    </xf>
    <xf numFmtId="38" fontId="9" fillId="12" borderId="92" xfId="2" applyFont="1" applyFill="1" applyBorder="1" applyProtection="1">
      <alignment vertical="center"/>
    </xf>
    <xf numFmtId="38" fontId="6" fillId="12" borderId="68" xfId="2" applyFont="1" applyFill="1" applyBorder="1" applyProtection="1">
      <alignment vertical="center"/>
    </xf>
    <xf numFmtId="38" fontId="6" fillId="12" borderId="92" xfId="2" applyFont="1" applyFill="1" applyBorder="1" applyProtection="1">
      <alignment vertical="center"/>
      <protection locked="0"/>
    </xf>
    <xf numFmtId="38" fontId="6" fillId="12" borderId="123" xfId="2" applyFont="1" applyFill="1" applyBorder="1" applyProtection="1">
      <alignment vertical="center"/>
    </xf>
    <xf numFmtId="38" fontId="6" fillId="12" borderId="121" xfId="2" applyFont="1" applyFill="1" applyBorder="1" applyProtection="1">
      <alignment vertical="center"/>
    </xf>
    <xf numFmtId="38" fontId="6" fillId="12" borderId="122" xfId="2" applyFont="1" applyFill="1" applyBorder="1" applyProtection="1">
      <alignment vertical="center"/>
    </xf>
    <xf numFmtId="38" fontId="6" fillId="12" borderId="67" xfId="2" applyFont="1" applyFill="1" applyBorder="1" applyProtection="1">
      <alignment vertical="center"/>
      <protection locked="0"/>
    </xf>
    <xf numFmtId="3" fontId="6" fillId="12" borderId="67" xfId="2" applyNumberFormat="1" applyFont="1" applyFill="1" applyBorder="1" applyProtection="1">
      <alignment vertical="center"/>
    </xf>
    <xf numFmtId="38" fontId="6" fillId="0" borderId="67" xfId="2" applyFont="1" applyFill="1" applyBorder="1" applyProtection="1">
      <alignment vertical="center"/>
      <protection locked="0"/>
    </xf>
    <xf numFmtId="38" fontId="6" fillId="0" borderId="68" xfId="2" applyFont="1" applyFill="1" applyBorder="1" applyProtection="1">
      <alignment vertical="center"/>
      <protection locked="0"/>
    </xf>
    <xf numFmtId="38" fontId="6" fillId="0" borderId="92" xfId="2" applyFont="1" applyFill="1" applyBorder="1" applyProtection="1">
      <alignment vertical="center"/>
      <protection locked="0"/>
    </xf>
    <xf numFmtId="38" fontId="1" fillId="0" borderId="58" xfId="2" applyFont="1" applyBorder="1" applyAlignment="1" applyProtection="1">
      <alignment horizontal="center" vertical="center"/>
    </xf>
    <xf numFmtId="38" fontId="6" fillId="0" borderId="66" xfId="2" applyFont="1" applyBorder="1" applyProtection="1">
      <alignment vertical="center"/>
    </xf>
    <xf numFmtId="38" fontId="6" fillId="0" borderId="70" xfId="2" applyFont="1" applyBorder="1" applyProtection="1">
      <alignment vertical="center"/>
    </xf>
    <xf numFmtId="38" fontId="6" fillId="0" borderId="63" xfId="2" applyFont="1" applyBorder="1" applyProtection="1">
      <alignment vertical="center"/>
      <protection locked="0"/>
    </xf>
    <xf numFmtId="38" fontId="1" fillId="2" borderId="87" xfId="2" applyFont="1" applyFill="1" applyBorder="1" applyAlignment="1" applyProtection="1">
      <alignment horizontal="center" vertical="center" wrapText="1"/>
    </xf>
    <xf numFmtId="38" fontId="1" fillId="2" borderId="77" xfId="2" applyFont="1" applyFill="1" applyBorder="1" applyAlignment="1" applyProtection="1">
      <alignment horizontal="center" vertical="center"/>
    </xf>
    <xf numFmtId="38" fontId="1" fillId="2" borderId="78" xfId="2" applyFont="1" applyFill="1" applyBorder="1" applyAlignment="1" applyProtection="1">
      <alignment horizontal="center" vertical="center" wrapText="1"/>
    </xf>
    <xf numFmtId="38" fontId="8" fillId="2" borderId="9" xfId="2" applyFont="1" applyFill="1" applyBorder="1" applyAlignment="1" applyProtection="1">
      <alignment horizontal="center" vertical="center"/>
    </xf>
    <xf numFmtId="38" fontId="6" fillId="2" borderId="61" xfId="2" applyFont="1" applyFill="1" applyBorder="1" applyProtection="1">
      <alignment vertical="center"/>
    </xf>
    <xf numFmtId="38" fontId="6" fillId="2" borderId="64" xfId="2" applyFont="1" applyFill="1" applyBorder="1" applyProtection="1">
      <alignment vertical="center"/>
    </xf>
    <xf numFmtId="38" fontId="6" fillId="2" borderId="91" xfId="2" applyFont="1" applyFill="1" applyBorder="1" applyProtection="1">
      <alignment vertical="center"/>
    </xf>
    <xf numFmtId="38" fontId="6" fillId="2" borderId="63" xfId="2" applyFont="1" applyFill="1" applyBorder="1" applyProtection="1">
      <alignment vertical="center"/>
    </xf>
    <xf numFmtId="38" fontId="6" fillId="2" borderId="86" xfId="2" applyFont="1" applyFill="1" applyBorder="1" applyProtection="1">
      <alignment vertical="center"/>
    </xf>
    <xf numFmtId="38" fontId="6" fillId="2" borderId="62" xfId="2" applyFont="1" applyFill="1" applyBorder="1" applyProtection="1">
      <alignment vertical="center"/>
    </xf>
    <xf numFmtId="38" fontId="6" fillId="2" borderId="65" xfId="2" applyFont="1" applyFill="1" applyBorder="1" applyProtection="1">
      <alignment vertical="center"/>
      <protection locked="0"/>
    </xf>
    <xf numFmtId="38" fontId="6" fillId="2" borderId="68" xfId="2" applyFont="1" applyFill="1" applyBorder="1" applyProtection="1">
      <alignment vertical="center"/>
      <protection locked="0"/>
    </xf>
    <xf numFmtId="38" fontId="6" fillId="2" borderId="92" xfId="2" applyFont="1" applyFill="1" applyBorder="1" applyProtection="1">
      <alignment vertical="center"/>
      <protection locked="0"/>
    </xf>
    <xf numFmtId="38" fontId="6" fillId="2" borderId="67" xfId="2" applyFont="1" applyFill="1" applyBorder="1" applyProtection="1">
      <alignment vertical="center"/>
      <protection locked="0"/>
    </xf>
    <xf numFmtId="38" fontId="6" fillId="2" borderId="85" xfId="2" applyFont="1" applyFill="1" applyBorder="1" applyProtection="1">
      <alignment vertical="center"/>
      <protection locked="0"/>
    </xf>
    <xf numFmtId="38" fontId="6" fillId="2" borderId="66" xfId="2" applyFont="1" applyFill="1" applyBorder="1" applyProtection="1">
      <alignment vertical="center"/>
    </xf>
    <xf numFmtId="38" fontId="6" fillId="2" borderId="92" xfId="2" applyFont="1" applyFill="1" applyBorder="1" applyAlignment="1" applyProtection="1">
      <alignment horizontal="center" vertical="center"/>
      <protection locked="0"/>
    </xf>
    <xf numFmtId="38" fontId="6" fillId="2" borderId="69" xfId="2" applyFont="1" applyFill="1" applyBorder="1" applyProtection="1">
      <alignment vertical="center"/>
      <protection locked="0"/>
    </xf>
    <xf numFmtId="38" fontId="6" fillId="2" borderId="72" xfId="2" applyFont="1" applyFill="1" applyBorder="1" applyProtection="1">
      <alignment vertical="center"/>
      <protection locked="0"/>
    </xf>
    <xf numFmtId="38" fontId="6" fillId="2" borderId="93" xfId="2" applyFont="1" applyFill="1" applyBorder="1" applyProtection="1">
      <alignment vertical="center"/>
      <protection locked="0"/>
    </xf>
    <xf numFmtId="38" fontId="6" fillId="2" borderId="71" xfId="2" applyFont="1" applyFill="1" applyBorder="1" applyProtection="1">
      <alignment vertical="center"/>
      <protection locked="0"/>
    </xf>
    <xf numFmtId="38" fontId="6" fillId="2" borderId="70" xfId="2" applyFont="1" applyFill="1" applyBorder="1" applyProtection="1">
      <alignment vertical="center"/>
    </xf>
    <xf numFmtId="38" fontId="6" fillId="2" borderId="76" xfId="2" applyFont="1" applyFill="1" applyBorder="1" applyProtection="1">
      <alignment vertical="center"/>
    </xf>
    <xf numFmtId="38" fontId="6" fillId="2" borderId="79" xfId="2" applyFont="1" applyFill="1" applyBorder="1" applyProtection="1">
      <alignment vertical="center"/>
    </xf>
    <xf numFmtId="38" fontId="6" fillId="2" borderId="9" xfId="2" applyFont="1" applyFill="1" applyBorder="1" applyProtection="1">
      <alignment vertical="center"/>
    </xf>
    <xf numFmtId="38" fontId="6" fillId="2" borderId="78" xfId="2" applyFont="1" applyFill="1" applyBorder="1" applyProtection="1">
      <alignment vertical="center"/>
    </xf>
    <xf numFmtId="38" fontId="6" fillId="2" borderId="87" xfId="2" applyFont="1" applyFill="1" applyBorder="1" applyProtection="1">
      <alignment vertical="center"/>
    </xf>
    <xf numFmtId="38" fontId="6" fillId="2" borderId="77" xfId="2" applyFont="1" applyFill="1" applyBorder="1" applyProtection="1">
      <alignment vertical="center"/>
    </xf>
    <xf numFmtId="38" fontId="1" fillId="2" borderId="79" xfId="2" applyFont="1" applyFill="1" applyBorder="1" applyAlignment="1" applyProtection="1">
      <alignment horizontal="center" vertical="center" wrapText="1"/>
    </xf>
    <xf numFmtId="38" fontId="1" fillId="2" borderId="9" xfId="2" applyFont="1" applyFill="1" applyBorder="1" applyAlignment="1" applyProtection="1">
      <alignment horizontal="center" vertical="center"/>
    </xf>
    <xf numFmtId="38" fontId="6" fillId="2" borderId="92" xfId="2" applyFont="1" applyFill="1" applyBorder="1" applyProtection="1">
      <alignment vertical="center"/>
    </xf>
    <xf numFmtId="38" fontId="6" fillId="2" borderId="93" xfId="2" applyFont="1" applyFill="1" applyBorder="1" applyProtection="1">
      <alignment vertical="center"/>
    </xf>
    <xf numFmtId="38" fontId="6" fillId="2" borderId="61" xfId="2" applyFont="1" applyFill="1" applyBorder="1" applyProtection="1">
      <alignment vertical="center"/>
      <protection locked="0"/>
    </xf>
    <xf numFmtId="38" fontId="6" fillId="2" borderId="64" xfId="2" applyFont="1" applyFill="1" applyBorder="1" applyProtection="1">
      <alignment vertical="center"/>
      <protection locked="0"/>
    </xf>
    <xf numFmtId="38" fontId="6" fillId="2" borderId="73" xfId="2" applyFont="1" applyFill="1" applyBorder="1" applyProtection="1">
      <alignment vertical="center"/>
    </xf>
    <xf numFmtId="38" fontId="6" fillId="2" borderId="80" xfId="2" applyFont="1" applyFill="1" applyBorder="1" applyProtection="1">
      <alignment vertical="center"/>
    </xf>
    <xf numFmtId="38" fontId="6" fillId="2" borderId="94" xfId="2" applyFont="1" applyFill="1" applyBorder="1" applyProtection="1">
      <alignment vertical="center"/>
    </xf>
    <xf numFmtId="38" fontId="6" fillId="2" borderId="75" xfId="2" applyFont="1" applyFill="1" applyBorder="1" applyProtection="1">
      <alignment vertical="center"/>
    </xf>
    <xf numFmtId="38" fontId="6" fillId="2" borderId="119" xfId="2" applyFont="1" applyFill="1" applyBorder="1" applyProtection="1">
      <alignment vertical="center"/>
    </xf>
    <xf numFmtId="38" fontId="6" fillId="2" borderId="90" xfId="2" applyFont="1" applyFill="1" applyBorder="1" applyProtection="1">
      <alignment vertical="center"/>
      <protection locked="0"/>
    </xf>
    <xf numFmtId="38" fontId="6" fillId="2" borderId="89" xfId="2" applyFont="1" applyFill="1" applyBorder="1" applyProtection="1">
      <alignment vertical="center"/>
    </xf>
    <xf numFmtId="38" fontId="8" fillId="0" borderId="19" xfId="2" applyFont="1" applyBorder="1">
      <alignment vertical="center"/>
    </xf>
    <xf numFmtId="38" fontId="8" fillId="0" borderId="59" xfId="2" applyFont="1" applyBorder="1" applyAlignment="1">
      <alignment horizontal="center" vertical="center"/>
    </xf>
    <xf numFmtId="38" fontId="14" fillId="0" borderId="58" xfId="2" applyFont="1" applyBorder="1" applyAlignment="1">
      <alignment horizontal="center" vertical="center"/>
    </xf>
    <xf numFmtId="38" fontId="6" fillId="0" borderId="63" xfId="2" applyFont="1" applyBorder="1">
      <alignment vertical="center"/>
    </xf>
    <xf numFmtId="38" fontId="6" fillId="0" borderId="62" xfId="2" applyFont="1" applyBorder="1" applyProtection="1">
      <alignment vertical="center"/>
      <protection locked="0"/>
    </xf>
    <xf numFmtId="38" fontId="8" fillId="0" borderId="124" xfId="2" applyFont="1" applyBorder="1" applyProtection="1">
      <alignment vertical="center"/>
    </xf>
    <xf numFmtId="38" fontId="1" fillId="0" borderId="125" xfId="2" applyFont="1" applyBorder="1" applyProtection="1">
      <alignment vertical="center"/>
      <protection locked="0"/>
    </xf>
    <xf numFmtId="38" fontId="8" fillId="0" borderId="127" xfId="2" applyFont="1" applyBorder="1" applyProtection="1">
      <alignment vertical="center"/>
      <protection locked="0"/>
    </xf>
    <xf numFmtId="38" fontId="8" fillId="0" borderId="128" xfId="2" applyFont="1" applyBorder="1" applyProtection="1">
      <alignment vertical="center"/>
      <protection locked="0"/>
    </xf>
    <xf numFmtId="38" fontId="1" fillId="0" borderId="124" xfId="2" applyFont="1" applyBorder="1" applyProtection="1">
      <alignment vertical="center"/>
    </xf>
    <xf numFmtId="38" fontId="1" fillId="0" borderId="126" xfId="2" applyFont="1" applyBorder="1" applyProtection="1">
      <alignment vertical="center"/>
    </xf>
    <xf numFmtId="38" fontId="1" fillId="0" borderId="105" xfId="2" applyFont="1" applyBorder="1" applyProtection="1">
      <alignment vertical="center"/>
    </xf>
    <xf numFmtId="38" fontId="1" fillId="0" borderId="106" xfId="2" applyFont="1" applyBorder="1" applyProtection="1">
      <alignment vertical="center"/>
    </xf>
    <xf numFmtId="38" fontId="8" fillId="0" borderId="129" xfId="2" applyFont="1" applyBorder="1" applyProtection="1">
      <alignment vertical="center"/>
    </xf>
    <xf numFmtId="38" fontId="8" fillId="0" borderId="117" xfId="2" applyFont="1" applyBorder="1" applyProtection="1">
      <alignment vertical="center"/>
    </xf>
    <xf numFmtId="38" fontId="8" fillId="0" borderId="130" xfId="2" applyFont="1" applyBorder="1" applyProtection="1">
      <alignment vertical="center"/>
    </xf>
    <xf numFmtId="38" fontId="8" fillId="0" borderId="131" xfId="2" applyFont="1" applyBorder="1" applyProtection="1">
      <alignment vertical="center"/>
      <protection locked="0"/>
    </xf>
    <xf numFmtId="38" fontId="1" fillId="0" borderId="130" xfId="2" applyFont="1" applyBorder="1" applyProtection="1">
      <alignment vertical="center"/>
    </xf>
    <xf numFmtId="38" fontId="1" fillId="0" borderId="132" xfId="2" applyFont="1" applyBorder="1" applyProtection="1">
      <alignment vertical="center"/>
      <protection locked="0"/>
    </xf>
    <xf numFmtId="38" fontId="1" fillId="0" borderId="133" xfId="2" applyFont="1" applyBorder="1" applyProtection="1">
      <alignment vertical="center"/>
    </xf>
    <xf numFmtId="38" fontId="8" fillId="0" borderId="134" xfId="2" applyFont="1" applyBorder="1" applyProtection="1">
      <alignment vertical="center"/>
      <protection locked="0"/>
    </xf>
    <xf numFmtId="38" fontId="8" fillId="0" borderId="135" xfId="2" applyFont="1" applyBorder="1" applyProtection="1">
      <alignment vertical="center"/>
    </xf>
    <xf numFmtId="38" fontId="8" fillId="0" borderId="136" xfId="2" applyFont="1" applyBorder="1" applyProtection="1">
      <alignment vertical="center"/>
    </xf>
    <xf numFmtId="38" fontId="8" fillId="0" borderId="137" xfId="2" applyFont="1" applyBorder="1" applyProtection="1">
      <alignment vertical="center"/>
    </xf>
    <xf numFmtId="38" fontId="8" fillId="0" borderId="140" xfId="2" applyFont="1" applyBorder="1" applyProtection="1">
      <alignment vertical="center"/>
    </xf>
    <xf numFmtId="38" fontId="11" fillId="0" borderId="85" xfId="2" applyFont="1" applyBorder="1" applyProtection="1">
      <alignment vertical="center"/>
      <protection locked="0"/>
    </xf>
    <xf numFmtId="38" fontId="11" fillId="0" borderId="85" xfId="2" applyFont="1" applyBorder="1" applyAlignment="1" applyProtection="1">
      <alignment vertical="center"/>
      <protection locked="0"/>
    </xf>
    <xf numFmtId="38" fontId="11" fillId="0" borderId="65" xfId="2" applyFont="1" applyBorder="1" applyProtection="1">
      <alignment vertical="center"/>
      <protection locked="0"/>
    </xf>
    <xf numFmtId="38" fontId="11" fillId="0" borderId="66" xfId="2" applyFont="1" applyBorder="1" applyProtection="1">
      <alignment vertical="center"/>
      <protection locked="0"/>
    </xf>
    <xf numFmtId="38" fontId="11" fillId="0" borderId="61" xfId="2" applyFont="1" applyBorder="1" applyProtection="1">
      <alignment vertical="center"/>
    </xf>
    <xf numFmtId="38" fontId="11" fillId="0" borderId="62" xfId="2" applyFont="1" applyBorder="1" applyProtection="1">
      <alignment vertical="center"/>
    </xf>
    <xf numFmtId="38" fontId="11" fillId="0" borderId="64" xfId="2" applyFont="1" applyBorder="1" applyProtection="1">
      <alignment vertical="center"/>
    </xf>
    <xf numFmtId="38" fontId="11" fillId="0" borderId="68" xfId="2" applyFont="1" applyBorder="1" applyProtection="1">
      <alignment vertical="center"/>
      <protection locked="0"/>
    </xf>
    <xf numFmtId="38" fontId="11" fillId="0" borderId="91" xfId="2" applyFont="1" applyBorder="1" applyProtection="1">
      <alignment vertical="center"/>
    </xf>
    <xf numFmtId="38" fontId="11" fillId="0" borderId="92" xfId="2" applyFont="1" applyBorder="1" applyProtection="1">
      <alignment vertical="center"/>
    </xf>
    <xf numFmtId="38" fontId="11" fillId="0" borderId="63" xfId="2" applyFont="1" applyBorder="1" applyProtection="1">
      <alignment vertical="center"/>
    </xf>
    <xf numFmtId="38" fontId="11" fillId="0" borderId="67" xfId="2" applyFont="1" applyBorder="1" applyProtection="1">
      <alignment vertical="center"/>
      <protection locked="0"/>
    </xf>
    <xf numFmtId="38" fontId="25" fillId="0" borderId="65" xfId="2" applyFont="1" applyBorder="1" applyProtection="1">
      <alignment vertical="center"/>
      <protection locked="0"/>
    </xf>
    <xf numFmtId="38" fontId="25" fillId="0" borderId="65" xfId="2" applyFont="1" applyBorder="1" applyAlignment="1" applyProtection="1">
      <alignment vertical="center"/>
      <protection locked="0"/>
    </xf>
    <xf numFmtId="38" fontId="11" fillId="0" borderId="69" xfId="2" applyFont="1" applyBorder="1" applyProtection="1">
      <alignment vertical="center"/>
      <protection locked="0"/>
    </xf>
    <xf numFmtId="38" fontId="11" fillId="0" borderId="70" xfId="2" applyFont="1" applyBorder="1" applyProtection="1">
      <alignment vertical="center"/>
      <protection locked="0"/>
    </xf>
    <xf numFmtId="38" fontId="25" fillId="0" borderId="69" xfId="2" applyFont="1" applyBorder="1" applyProtection="1">
      <alignment vertical="center"/>
      <protection locked="0"/>
    </xf>
    <xf numFmtId="38" fontId="11" fillId="0" borderId="88" xfId="2" applyFont="1" applyBorder="1" applyProtection="1">
      <alignment vertical="center"/>
      <protection locked="0"/>
    </xf>
    <xf numFmtId="38" fontId="11" fillId="0" borderId="71" xfId="2" applyFont="1" applyBorder="1" applyProtection="1">
      <alignment vertical="center"/>
      <protection locked="0"/>
    </xf>
    <xf numFmtId="38" fontId="11" fillId="0" borderId="72" xfId="2" applyFont="1" applyBorder="1" applyProtection="1">
      <alignment vertical="center"/>
      <protection locked="0"/>
    </xf>
    <xf numFmtId="38" fontId="11" fillId="0" borderId="93" xfId="2" applyFont="1" applyBorder="1" applyProtection="1">
      <alignment vertical="center"/>
    </xf>
    <xf numFmtId="38" fontId="11" fillId="0" borderId="76" xfId="2" applyFont="1" applyBorder="1">
      <alignment vertical="center"/>
    </xf>
    <xf numFmtId="38" fontId="11" fillId="0" borderId="77" xfId="2" applyFont="1" applyBorder="1">
      <alignment vertical="center"/>
    </xf>
    <xf numFmtId="38" fontId="11" fillId="0" borderId="87" xfId="2" applyFont="1" applyBorder="1">
      <alignment vertical="center"/>
    </xf>
    <xf numFmtId="38" fontId="11" fillId="0" borderId="78" xfId="2" applyFont="1" applyBorder="1">
      <alignment vertical="center"/>
    </xf>
    <xf numFmtId="38" fontId="11" fillId="0" borderId="79" xfId="2" applyFont="1" applyBorder="1">
      <alignment vertical="center"/>
    </xf>
    <xf numFmtId="38" fontId="11" fillId="0" borderId="9" xfId="2" applyFont="1" applyBorder="1">
      <alignment vertical="center"/>
    </xf>
    <xf numFmtId="38" fontId="6" fillId="0" borderId="57" xfId="2" applyFont="1" applyBorder="1" applyAlignment="1" applyProtection="1">
      <alignment horizontal="center" vertical="center"/>
    </xf>
    <xf numFmtId="38" fontId="6" fillId="0" borderId="98" xfId="2" applyFont="1" applyBorder="1" applyAlignment="1" applyProtection="1">
      <alignment horizontal="center" vertical="center"/>
    </xf>
    <xf numFmtId="38" fontId="6" fillId="0" borderId="58" xfId="2" applyFont="1" applyBorder="1" applyAlignment="1" applyProtection="1">
      <alignment horizontal="center" vertical="center"/>
    </xf>
    <xf numFmtId="38" fontId="6" fillId="0" borderId="61" xfId="2" applyFont="1" applyBorder="1">
      <alignment vertical="center"/>
    </xf>
    <xf numFmtId="38" fontId="6" fillId="0" borderId="95" xfId="2" applyFont="1" applyBorder="1">
      <alignment vertical="center"/>
    </xf>
    <xf numFmtId="38" fontId="6" fillId="0" borderId="65" xfId="2" applyFont="1" applyBorder="1">
      <alignment vertical="center"/>
    </xf>
    <xf numFmtId="38" fontId="1" fillId="0" borderId="75" xfId="2" applyFont="1" applyBorder="1" applyProtection="1">
      <alignment vertical="center"/>
    </xf>
    <xf numFmtId="38" fontId="1" fillId="0" borderId="74" xfId="2" applyFont="1" applyBorder="1" applyProtection="1">
      <alignment vertical="center"/>
    </xf>
    <xf numFmtId="38" fontId="1" fillId="0" borderId="57" xfId="2" applyFont="1" applyBorder="1" applyAlignment="1" applyProtection="1">
      <alignment horizontal="center" vertical="center"/>
    </xf>
    <xf numFmtId="38" fontId="1" fillId="2" borderId="76" xfId="2" applyFont="1" applyFill="1" applyBorder="1" applyAlignment="1" applyProtection="1">
      <alignment horizontal="center" vertical="center" wrapText="1"/>
    </xf>
    <xf numFmtId="38" fontId="1" fillId="2" borderId="77" xfId="2" applyFont="1" applyFill="1" applyBorder="1" applyAlignment="1" applyProtection="1">
      <alignment horizontal="center" vertical="center" wrapText="1"/>
    </xf>
    <xf numFmtId="38" fontId="1" fillId="0" borderId="81" xfId="2" applyFont="1" applyBorder="1" applyProtection="1">
      <alignment vertical="center"/>
    </xf>
    <xf numFmtId="38" fontId="6" fillId="5" borderId="85" xfId="2" applyFont="1" applyFill="1" applyBorder="1" applyProtection="1">
      <alignment vertical="center"/>
      <protection locked="0"/>
    </xf>
    <xf numFmtId="38" fontId="6" fillId="0" borderId="85" xfId="2" applyFont="1" applyBorder="1" applyProtection="1">
      <alignment vertical="center"/>
      <protection locked="0"/>
    </xf>
    <xf numFmtId="38" fontId="6" fillId="5" borderId="65" xfId="2" applyFont="1" applyFill="1" applyBorder="1" applyProtection="1">
      <alignment vertical="center"/>
      <protection locked="0"/>
    </xf>
    <xf numFmtId="38" fontId="6" fillId="0" borderId="88" xfId="2" applyFont="1" applyBorder="1" applyProtection="1">
      <alignment vertical="center"/>
      <protection locked="0"/>
    </xf>
    <xf numFmtId="38" fontId="6" fillId="0" borderId="87" xfId="2" applyFont="1" applyBorder="1">
      <alignment vertical="center"/>
    </xf>
    <xf numFmtId="38" fontId="6" fillId="5" borderId="67" xfId="2" applyFont="1" applyFill="1" applyBorder="1" applyProtection="1">
      <alignment vertical="center"/>
      <protection locked="0"/>
    </xf>
    <xf numFmtId="38" fontId="6" fillId="5" borderId="66" xfId="2" applyFont="1" applyFill="1" applyBorder="1" applyProtection="1">
      <alignment vertical="center"/>
      <protection locked="0"/>
    </xf>
    <xf numFmtId="38" fontId="6" fillId="5" borderId="61" xfId="2" applyFont="1" applyFill="1" applyBorder="1" applyProtection="1">
      <alignment vertical="center"/>
      <protection locked="0"/>
    </xf>
    <xf numFmtId="38" fontId="6" fillId="0" borderId="59" xfId="2" applyFont="1" applyBorder="1" applyAlignment="1">
      <alignment horizontal="center" vertical="center"/>
    </xf>
    <xf numFmtId="38" fontId="6" fillId="0" borderId="98" xfId="2" applyFont="1" applyBorder="1" applyAlignment="1">
      <alignment horizontal="center" vertical="center"/>
    </xf>
    <xf numFmtId="38" fontId="6" fillId="5" borderId="68" xfId="2" applyFont="1" applyFill="1" applyBorder="1" applyProtection="1">
      <alignment vertical="center"/>
      <protection locked="0"/>
    </xf>
    <xf numFmtId="38" fontId="6" fillId="5" borderId="92" xfId="2" applyFont="1" applyFill="1" applyBorder="1" applyProtection="1">
      <alignment vertical="center"/>
    </xf>
    <xf numFmtId="38" fontId="6" fillId="0" borderId="60" xfId="2" applyFont="1" applyBorder="1" applyAlignment="1">
      <alignment horizontal="center" vertical="center"/>
    </xf>
    <xf numFmtId="38" fontId="6" fillId="0" borderId="86" xfId="2" applyFont="1" applyBorder="1" applyProtection="1">
      <alignment vertical="center"/>
    </xf>
    <xf numFmtId="0" fontId="38" fillId="0" borderId="143" xfId="0" applyFont="1" applyBorder="1">
      <alignment vertical="center"/>
    </xf>
    <xf numFmtId="38" fontId="38" fillId="0" borderId="143" xfId="0" applyNumberFormat="1" applyFont="1" applyBorder="1">
      <alignment vertical="center"/>
    </xf>
    <xf numFmtId="38" fontId="8" fillId="0" borderId="66" xfId="2" applyFont="1" applyBorder="1">
      <alignment vertical="center"/>
    </xf>
    <xf numFmtId="38" fontId="8" fillId="0" borderId="62" xfId="2" applyFont="1" applyBorder="1">
      <alignment vertical="center"/>
    </xf>
    <xf numFmtId="38" fontId="6" fillId="0" borderId="0" xfId="2" applyFont="1">
      <alignment vertical="center"/>
    </xf>
    <xf numFmtId="38" fontId="6" fillId="0" borderId="35" xfId="2" applyFont="1" applyBorder="1">
      <alignment vertical="center"/>
    </xf>
    <xf numFmtId="0" fontId="61" fillId="0" borderId="0" xfId="0" applyFont="1" applyProtection="1">
      <alignment vertical="center"/>
      <protection locked="0"/>
    </xf>
    <xf numFmtId="38" fontId="1" fillId="13" borderId="92" xfId="2" applyFont="1" applyFill="1" applyBorder="1" applyProtection="1">
      <alignment vertical="center"/>
    </xf>
    <xf numFmtId="38" fontId="1" fillId="0" borderId="92" xfId="2" applyFont="1" applyBorder="1" applyProtection="1">
      <alignment vertical="center"/>
    </xf>
    <xf numFmtId="38" fontId="1" fillId="0" borderId="93" xfId="2" applyFont="1" applyBorder="1" applyProtection="1">
      <alignment vertical="center"/>
    </xf>
    <xf numFmtId="38" fontId="1" fillId="0" borderId="94" xfId="2" applyFont="1" applyBorder="1" applyProtection="1">
      <alignment vertical="center"/>
    </xf>
    <xf numFmtId="38" fontId="1" fillId="13" borderId="91" xfId="2" applyFont="1" applyFill="1" applyBorder="1" applyProtection="1">
      <alignment vertical="center"/>
    </xf>
    <xf numFmtId="38" fontId="1" fillId="14" borderId="92" xfId="2" applyFont="1" applyFill="1" applyBorder="1" applyProtection="1">
      <alignment vertical="center"/>
    </xf>
    <xf numFmtId="38" fontId="1" fillId="0" borderId="91" xfId="2" applyFont="1" applyFill="1" applyBorder="1" applyProtection="1">
      <alignment vertical="center"/>
    </xf>
    <xf numFmtId="38" fontId="1" fillId="0" borderId="100" xfId="2" applyFont="1" applyBorder="1" applyProtection="1">
      <alignment vertical="center"/>
    </xf>
    <xf numFmtId="38" fontId="1" fillId="14" borderId="99" xfId="2" applyFont="1" applyFill="1" applyBorder="1" applyProtection="1">
      <alignment vertical="center"/>
    </xf>
    <xf numFmtId="38" fontId="1" fillId="14" borderId="91" xfId="2" applyFont="1" applyFill="1" applyBorder="1" applyProtection="1">
      <alignment vertical="center"/>
    </xf>
    <xf numFmtId="38" fontId="1" fillId="0" borderId="144" xfId="2" applyFont="1" applyBorder="1" applyAlignment="1" applyProtection="1">
      <alignment horizontal="center" vertical="center"/>
    </xf>
    <xf numFmtId="38" fontId="1" fillId="0" borderId="82" xfId="2" applyFont="1" applyFill="1" applyBorder="1" applyProtection="1">
      <alignment vertical="center"/>
    </xf>
    <xf numFmtId="38" fontId="1" fillId="0" borderId="28" xfId="2" applyFont="1" applyFill="1" applyBorder="1" applyProtection="1">
      <alignment vertical="center"/>
      <protection locked="0"/>
    </xf>
    <xf numFmtId="3" fontId="1" fillId="13" borderId="145" xfId="2" applyNumberFormat="1" applyFont="1" applyFill="1" applyBorder="1" applyProtection="1">
      <alignment vertical="center"/>
    </xf>
    <xf numFmtId="38" fontId="1" fillId="0" borderId="144" xfId="2" applyFont="1" applyFill="1" applyBorder="1" applyProtection="1">
      <alignment vertical="center"/>
    </xf>
    <xf numFmtId="38" fontId="1" fillId="0" borderId="144" xfId="2" applyFont="1" applyBorder="1" applyProtection="1">
      <alignment vertical="center"/>
    </xf>
    <xf numFmtId="38" fontId="1" fillId="0" borderId="0" xfId="2" applyFont="1" applyFill="1" applyBorder="1" applyProtection="1">
      <alignment vertical="center"/>
    </xf>
    <xf numFmtId="38" fontId="1" fillId="13" borderId="146" xfId="2" applyFont="1" applyFill="1" applyBorder="1" applyProtection="1">
      <alignment vertical="center"/>
    </xf>
    <xf numFmtId="38" fontId="1" fillId="0" borderId="17" xfId="2" applyFont="1" applyFill="1" applyBorder="1" applyProtection="1">
      <alignment vertical="center"/>
      <protection locked="0"/>
    </xf>
    <xf numFmtId="38" fontId="1" fillId="0" borderId="144" xfId="2" applyFont="1" applyFill="1" applyBorder="1" applyAlignment="1" applyProtection="1">
      <alignment horizontal="center" vertical="center"/>
    </xf>
    <xf numFmtId="38" fontId="1" fillId="0" borderId="149" xfId="2" applyFont="1" applyBorder="1" applyAlignment="1">
      <alignment horizontal="center" vertical="center"/>
    </xf>
    <xf numFmtId="38" fontId="1" fillId="0" borderId="148" xfId="2" applyFont="1" applyBorder="1" applyAlignment="1">
      <alignment horizontal="center" vertical="center"/>
    </xf>
    <xf numFmtId="38" fontId="1" fillId="0" borderId="147" xfId="2" applyFont="1" applyBorder="1" applyAlignment="1">
      <alignment horizontal="center" vertical="center"/>
    </xf>
    <xf numFmtId="38" fontId="6" fillId="0" borderId="150" xfId="2" applyFont="1" applyBorder="1" applyAlignment="1">
      <alignment horizontal="center" vertical="center"/>
    </xf>
    <xf numFmtId="38" fontId="12" fillId="0" borderId="151" xfId="2" applyFont="1" applyBorder="1" applyAlignment="1">
      <alignment horizontal="center" vertical="center"/>
    </xf>
    <xf numFmtId="0" fontId="62" fillId="0" borderId="0" xfId="0" applyFont="1" applyAlignment="1">
      <alignment vertical="center" wrapText="1"/>
    </xf>
    <xf numFmtId="0" fontId="63" fillId="0" borderId="0" xfId="0" applyFont="1" applyAlignment="1">
      <alignment vertical="center" wrapText="1"/>
    </xf>
    <xf numFmtId="0" fontId="64" fillId="0" borderId="0" xfId="0" applyFont="1" applyAlignment="1">
      <alignment vertical="center" wrapText="1"/>
    </xf>
    <xf numFmtId="0" fontId="65" fillId="0" borderId="0" xfId="0" applyFont="1" applyAlignment="1">
      <alignment horizontal="justify" vertical="center" wrapText="1"/>
    </xf>
    <xf numFmtId="0" fontId="66" fillId="0" borderId="0" xfId="0" applyFont="1" applyAlignment="1">
      <alignment vertical="center" wrapText="1"/>
    </xf>
    <xf numFmtId="0" fontId="45" fillId="0" borderId="0" xfId="0" applyFont="1" applyAlignment="1">
      <alignment horizontal="left" vertical="center" wrapText="1"/>
    </xf>
    <xf numFmtId="0" fontId="54" fillId="0" borderId="0" xfId="0" applyFont="1" applyAlignment="1">
      <alignment vertical="center" wrapText="1"/>
    </xf>
    <xf numFmtId="0" fontId="50" fillId="0" borderId="16" xfId="0" applyFont="1" applyBorder="1">
      <alignment vertical="center"/>
    </xf>
    <xf numFmtId="0" fontId="50" fillId="0" borderId="22" xfId="0" applyFont="1" applyBorder="1">
      <alignment vertical="center"/>
    </xf>
    <xf numFmtId="0" fontId="64" fillId="0" borderId="22" xfId="0" applyFont="1" applyBorder="1" applyAlignment="1">
      <alignment vertical="center" wrapText="1"/>
    </xf>
    <xf numFmtId="0" fontId="50" fillId="0" borderId="22" xfId="0" applyFont="1" applyBorder="1" applyAlignment="1">
      <alignment vertical="center" wrapText="1"/>
    </xf>
    <xf numFmtId="0" fontId="20" fillId="11" borderId="22" xfId="1" applyFont="1" applyFill="1" applyBorder="1">
      <alignment vertical="center"/>
    </xf>
    <xf numFmtId="0" fontId="28" fillId="10" borderId="22" xfId="1" applyFont="1" applyFill="1" applyBorder="1">
      <alignment vertical="center"/>
    </xf>
    <xf numFmtId="0" fontId="30" fillId="3" borderId="26" xfId="1" applyFont="1" applyFill="1" applyBorder="1">
      <alignment vertical="center"/>
    </xf>
    <xf numFmtId="0" fontId="50" fillId="0" borderId="13" xfId="0" applyFont="1" applyBorder="1">
      <alignment vertical="center"/>
    </xf>
    <xf numFmtId="0" fontId="50" fillId="0" borderId="35" xfId="0" applyFont="1" applyBorder="1">
      <alignment vertical="center"/>
    </xf>
    <xf numFmtId="0" fontId="64" fillId="0" borderId="35" xfId="0" applyFont="1" applyBorder="1" applyAlignment="1">
      <alignment vertical="center" wrapText="1"/>
    </xf>
    <xf numFmtId="0" fontId="50" fillId="0" borderId="35" xfId="0" applyFont="1" applyBorder="1" applyAlignment="1">
      <alignment vertical="center" wrapText="1"/>
    </xf>
    <xf numFmtId="0" fontId="19" fillId="10" borderId="35" xfId="1" applyFont="1" applyFill="1" applyBorder="1">
      <alignment vertical="center"/>
    </xf>
    <xf numFmtId="0" fontId="29" fillId="3" borderId="35" xfId="1" applyFont="1" applyFill="1" applyBorder="1">
      <alignment vertical="center"/>
    </xf>
    <xf numFmtId="0" fontId="18" fillId="0" borderId="24" xfId="1" applyFont="1" applyFill="1" applyBorder="1">
      <alignment vertical="center"/>
    </xf>
    <xf numFmtId="0" fontId="19" fillId="0" borderId="0" xfId="1" applyFont="1" applyFill="1">
      <alignment vertical="center"/>
    </xf>
    <xf numFmtId="0" fontId="70" fillId="0" borderId="0" xfId="0" applyFont="1">
      <alignment vertical="center"/>
    </xf>
    <xf numFmtId="0" fontId="72" fillId="0" borderId="0" xfId="1" applyFont="1">
      <alignment vertical="center"/>
    </xf>
    <xf numFmtId="0" fontId="29" fillId="10" borderId="0" xfId="1" applyFont="1" applyFill="1" applyBorder="1">
      <alignment vertical="center"/>
    </xf>
    <xf numFmtId="0" fontId="19" fillId="3" borderId="0" xfId="1" applyFont="1" applyFill="1" applyBorder="1">
      <alignment vertical="center"/>
    </xf>
    <xf numFmtId="0" fontId="20" fillId="0" borderId="0" xfId="1" applyFont="1" applyFill="1">
      <alignment vertical="center"/>
    </xf>
    <xf numFmtId="0" fontId="20" fillId="3" borderId="0" xfId="1" applyFont="1" applyFill="1">
      <alignment vertical="center"/>
    </xf>
    <xf numFmtId="0" fontId="28" fillId="0" borderId="0" xfId="1" applyFont="1" applyFill="1">
      <alignment vertical="center"/>
    </xf>
    <xf numFmtId="0" fontId="74" fillId="0" borderId="0" xfId="1" applyFont="1" applyFill="1">
      <alignment vertical="center"/>
    </xf>
    <xf numFmtId="0" fontId="75" fillId="0" borderId="0" xfId="1" applyFont="1" applyFill="1" applyAlignment="1">
      <alignment vertical="center" wrapText="1"/>
    </xf>
    <xf numFmtId="0" fontId="76" fillId="0" borderId="0" xfId="1" applyFont="1" applyFill="1" applyAlignment="1">
      <alignment vertical="center" wrapText="1"/>
    </xf>
    <xf numFmtId="0" fontId="61" fillId="0" borderId="0" xfId="0" applyFont="1" applyAlignment="1">
      <alignment vertical="center" wrapText="1"/>
    </xf>
    <xf numFmtId="0" fontId="80" fillId="0" borderId="0" xfId="0" applyFont="1" applyAlignment="1">
      <alignment horizontal="left" vertical="center" wrapText="1"/>
    </xf>
    <xf numFmtId="0" fontId="61" fillId="0" borderId="0" xfId="0" applyFont="1" applyAlignment="1">
      <alignment horizontal="left" vertical="center"/>
    </xf>
    <xf numFmtId="0" fontId="61" fillId="0" borderId="0" xfId="0" applyFont="1" applyAlignment="1">
      <alignment horizontal="left" vertical="center" wrapText="1"/>
    </xf>
    <xf numFmtId="0" fontId="80" fillId="0" borderId="0" xfId="0" applyFont="1" applyAlignment="1">
      <alignment vertical="center" wrapText="1"/>
    </xf>
    <xf numFmtId="38" fontId="8" fillId="0" borderId="78" xfId="2" applyFont="1" applyBorder="1">
      <alignment vertical="center"/>
    </xf>
    <xf numFmtId="38" fontId="6" fillId="0" borderId="57" xfId="2" applyFont="1" applyBorder="1" applyAlignment="1">
      <alignment horizontal="center" vertical="center"/>
    </xf>
    <xf numFmtId="38" fontId="6" fillId="0" borderId="35" xfId="2" applyFont="1" applyBorder="1">
      <alignment vertical="center"/>
    </xf>
    <xf numFmtId="0" fontId="8" fillId="0" borderId="9" xfId="0" applyFont="1" applyBorder="1" applyAlignment="1">
      <alignment horizontal="center" vertical="center"/>
    </xf>
    <xf numFmtId="0" fontId="8" fillId="0" borderId="0" xfId="0" applyFont="1" applyBorder="1" applyAlignment="1" applyProtection="1">
      <alignment horizontal="center" vertical="center"/>
    </xf>
    <xf numFmtId="0" fontId="18" fillId="0" borderId="0" xfId="1" applyFont="1" applyFill="1" applyAlignment="1">
      <alignment vertical="center" wrapText="1"/>
    </xf>
    <xf numFmtId="0" fontId="18" fillId="0" borderId="0" xfId="0" applyFont="1" applyFill="1" applyAlignment="1">
      <alignment horizontal="left" vertical="center"/>
    </xf>
    <xf numFmtId="38" fontId="6" fillId="0" borderId="58" xfId="2" applyFont="1" applyBorder="1" applyAlignment="1">
      <alignment horizontal="center" vertical="center"/>
    </xf>
    <xf numFmtId="38" fontId="11" fillId="0" borderId="98" xfId="2" applyFont="1" applyBorder="1" applyAlignment="1">
      <alignment horizontal="center" vertical="center"/>
    </xf>
    <xf numFmtId="38" fontId="11" fillId="0" borderId="58" xfId="2" applyFont="1" applyBorder="1" applyAlignment="1">
      <alignment horizontal="center" vertical="center"/>
    </xf>
    <xf numFmtId="38" fontId="6" fillId="0" borderId="53" xfId="2" applyFont="1" applyBorder="1" applyProtection="1">
      <alignment vertical="center"/>
    </xf>
    <xf numFmtId="38" fontId="6" fillId="0" borderId="54" xfId="2" applyFont="1" applyBorder="1" applyProtection="1">
      <alignment vertical="center"/>
    </xf>
    <xf numFmtId="38" fontId="6" fillId="0" borderId="84" xfId="2" applyFont="1" applyBorder="1" applyProtection="1">
      <alignment vertical="center"/>
    </xf>
    <xf numFmtId="38" fontId="6" fillId="0" borderId="57" xfId="2" applyFont="1" applyBorder="1">
      <alignment vertical="center"/>
    </xf>
    <xf numFmtId="38" fontId="6" fillId="0" borderId="99" xfId="2" applyFont="1" applyBorder="1" applyProtection="1">
      <alignment vertical="center"/>
    </xf>
    <xf numFmtId="38" fontId="6" fillId="0" borderId="56" xfId="2" applyFont="1" applyBorder="1" applyProtection="1">
      <alignment vertical="center"/>
    </xf>
    <xf numFmtId="38" fontId="6" fillId="0" borderId="141" xfId="2" applyFont="1" applyBorder="1" applyProtection="1">
      <alignment vertical="center"/>
    </xf>
    <xf numFmtId="38" fontId="6" fillId="5" borderId="96" xfId="2" applyFont="1" applyFill="1" applyBorder="1" applyProtection="1">
      <alignment vertical="center"/>
    </xf>
    <xf numFmtId="38" fontId="6" fillId="0" borderId="96" xfId="2" applyFont="1" applyBorder="1" applyProtection="1">
      <alignment vertical="center"/>
    </xf>
    <xf numFmtId="38" fontId="6" fillId="0" borderId="97" xfId="2" applyFont="1" applyBorder="1" applyProtection="1">
      <alignment vertical="center"/>
    </xf>
    <xf numFmtId="38" fontId="11" fillId="0" borderId="25" xfId="2" applyFont="1" applyBorder="1">
      <alignment vertical="center"/>
    </xf>
    <xf numFmtId="38" fontId="6" fillId="0" borderId="59" xfId="2" applyFont="1" applyBorder="1">
      <alignment vertical="center"/>
    </xf>
    <xf numFmtId="0" fontId="38" fillId="0" borderId="60" xfId="0" applyFont="1" applyBorder="1">
      <alignment vertical="center"/>
    </xf>
    <xf numFmtId="0" fontId="10" fillId="0" borderId="156" xfId="0" applyFont="1" applyBorder="1" applyAlignment="1">
      <alignment horizontal="center" vertical="center"/>
    </xf>
    <xf numFmtId="0" fontId="10" fillId="0" borderId="154" xfId="0" applyFont="1" applyBorder="1" applyAlignment="1">
      <alignment horizontal="center" vertical="center"/>
    </xf>
    <xf numFmtId="38" fontId="9" fillId="0" borderId="154" xfId="2" applyFont="1" applyBorder="1" applyAlignment="1">
      <alignment horizontal="center" vertical="center"/>
    </xf>
    <xf numFmtId="38" fontId="9" fillId="0" borderId="155" xfId="2" applyFont="1" applyBorder="1" applyAlignment="1">
      <alignment horizontal="center" vertical="center"/>
    </xf>
    <xf numFmtId="0" fontId="10" fillId="0" borderId="76" xfId="0" applyFont="1" applyBorder="1" applyAlignment="1">
      <alignment horizontal="center" vertical="center"/>
    </xf>
    <xf numFmtId="0" fontId="10" fillId="0" borderId="87" xfId="0" applyFont="1" applyBorder="1" applyAlignment="1">
      <alignment horizontal="center" vertical="center"/>
    </xf>
    <xf numFmtId="38" fontId="9" fillId="0" borderId="87" xfId="2" applyFont="1" applyBorder="1" applyAlignment="1">
      <alignment horizontal="center" vertical="center"/>
    </xf>
    <xf numFmtId="38" fontId="9" fillId="0" borderId="77" xfId="2" applyFont="1" applyBorder="1" applyAlignment="1">
      <alignment horizontal="center" vertical="center"/>
    </xf>
    <xf numFmtId="38" fontId="9" fillId="0" borderId="84" xfId="2" applyFont="1" applyFill="1" applyBorder="1" applyProtection="1">
      <alignment vertical="center"/>
    </xf>
    <xf numFmtId="38" fontId="9" fillId="0" borderId="84" xfId="2" applyFont="1" applyBorder="1" applyProtection="1">
      <alignment vertical="center"/>
      <protection locked="0"/>
    </xf>
    <xf numFmtId="38" fontId="9" fillId="3" borderId="84" xfId="2" applyFont="1" applyFill="1" applyBorder="1" applyProtection="1">
      <alignment vertical="center"/>
    </xf>
    <xf numFmtId="38" fontId="9" fillId="0" borderId="84" xfId="2" applyFont="1" applyFill="1" applyBorder="1" applyProtection="1">
      <alignment vertical="center"/>
      <protection locked="0"/>
    </xf>
    <xf numFmtId="38" fontId="9" fillId="0" borderId="85" xfId="2" applyFont="1" applyBorder="1" applyProtection="1">
      <alignment vertical="center"/>
      <protection locked="0"/>
    </xf>
    <xf numFmtId="38" fontId="9" fillId="3" borderId="85" xfId="2" applyFont="1" applyFill="1" applyBorder="1" applyProtection="1">
      <alignment vertical="center"/>
    </xf>
    <xf numFmtId="38" fontId="9" fillId="0" borderId="85" xfId="2" applyFont="1" applyFill="1" applyBorder="1" applyProtection="1">
      <alignment vertical="center"/>
      <protection locked="0"/>
    </xf>
    <xf numFmtId="38" fontId="9" fillId="0" borderId="98" xfId="2" applyFont="1" applyBorder="1" applyProtection="1">
      <alignment vertical="center"/>
      <protection locked="0"/>
    </xf>
    <xf numFmtId="38" fontId="9" fillId="3" borderId="98" xfId="2" applyFont="1" applyFill="1" applyBorder="1" applyProtection="1">
      <alignment vertical="center"/>
    </xf>
    <xf numFmtId="38" fontId="9" fillId="0" borderId="98" xfId="2" applyFont="1" applyFill="1" applyBorder="1" applyProtection="1">
      <alignment vertical="center"/>
      <protection locked="0"/>
    </xf>
    <xf numFmtId="38" fontId="9" fillId="0" borderId="55" xfId="2" applyFont="1" applyFill="1" applyBorder="1" applyProtection="1">
      <alignment vertical="center"/>
    </xf>
    <xf numFmtId="0" fontId="10" fillId="0" borderId="78" xfId="0" applyFont="1" applyBorder="1" applyAlignment="1">
      <alignment horizontal="center" vertical="center"/>
    </xf>
    <xf numFmtId="38" fontId="9" fillId="0" borderId="55" xfId="2" applyFont="1" applyFill="1" applyBorder="1" applyProtection="1">
      <alignment vertical="center"/>
      <protection locked="0"/>
    </xf>
    <xf numFmtId="38" fontId="9" fillId="0" borderId="67" xfId="2" applyFont="1" applyFill="1" applyBorder="1" applyProtection="1">
      <alignment vertical="center"/>
      <protection locked="0"/>
    </xf>
    <xf numFmtId="38" fontId="9" fillId="0" borderId="59" xfId="2" applyFont="1" applyFill="1" applyBorder="1" applyProtection="1">
      <alignment vertical="center"/>
      <protection locked="0"/>
    </xf>
    <xf numFmtId="38" fontId="9" fillId="0" borderId="53" xfId="2" applyFont="1" applyFill="1" applyBorder="1" applyProtection="1">
      <alignment vertical="center"/>
    </xf>
    <xf numFmtId="38" fontId="9" fillId="3" borderId="54" xfId="2" applyFont="1" applyFill="1" applyBorder="1" applyProtection="1">
      <alignment vertical="center"/>
    </xf>
    <xf numFmtId="38" fontId="9" fillId="3" borderId="66" xfId="2" applyFont="1" applyFill="1" applyBorder="1" applyProtection="1">
      <alignment vertical="center"/>
    </xf>
    <xf numFmtId="38" fontId="9" fillId="3" borderId="58" xfId="2" applyFont="1" applyFill="1" applyBorder="1" applyProtection="1">
      <alignment vertical="center"/>
    </xf>
    <xf numFmtId="38" fontId="9" fillId="0" borderId="53" xfId="2" applyFont="1" applyFill="1" applyBorder="1" applyProtection="1">
      <alignment vertical="center"/>
      <protection locked="0"/>
    </xf>
    <xf numFmtId="38" fontId="9" fillId="0" borderId="65" xfId="2" applyFont="1" applyFill="1" applyBorder="1" applyProtection="1">
      <alignment vertical="center"/>
      <protection locked="0"/>
    </xf>
    <xf numFmtId="38" fontId="9" fillId="0" borderId="57" xfId="2" applyFont="1" applyFill="1" applyBorder="1" applyProtection="1">
      <alignment vertical="center"/>
      <protection locked="0"/>
    </xf>
    <xf numFmtId="38" fontId="9" fillId="3" borderId="56" xfId="2" applyFont="1" applyFill="1" applyBorder="1" applyProtection="1">
      <alignment vertical="center"/>
    </xf>
    <xf numFmtId="38" fontId="9" fillId="3" borderId="68" xfId="2" applyFont="1" applyFill="1" applyBorder="1" applyProtection="1">
      <alignment vertical="center"/>
    </xf>
    <xf numFmtId="38" fontId="9" fillId="3" borderId="60" xfId="2" applyFont="1" applyFill="1" applyBorder="1" applyProtection="1">
      <alignment vertical="center"/>
    </xf>
    <xf numFmtId="38" fontId="9" fillId="4" borderId="85" xfId="2" applyFont="1" applyFill="1" applyBorder="1" applyProtection="1">
      <alignment vertical="center"/>
    </xf>
    <xf numFmtId="0" fontId="10" fillId="0" borderId="162" xfId="0" applyFont="1" applyBorder="1" applyAlignment="1">
      <alignment horizontal="center" vertical="center"/>
    </xf>
    <xf numFmtId="0" fontId="10" fillId="0" borderId="161" xfId="0" applyFont="1" applyBorder="1" applyAlignment="1">
      <alignment horizontal="center" vertical="center"/>
    </xf>
    <xf numFmtId="38" fontId="9" fillId="0" borderId="161" xfId="2" applyFont="1" applyBorder="1" applyAlignment="1">
      <alignment horizontal="center" vertical="center"/>
    </xf>
    <xf numFmtId="38" fontId="9" fillId="0" borderId="153" xfId="2" applyFont="1" applyBorder="1" applyAlignment="1">
      <alignment horizontal="center" vertical="center"/>
    </xf>
    <xf numFmtId="38" fontId="9" fillId="0" borderId="53" xfId="2" applyFont="1" applyBorder="1" applyProtection="1">
      <alignment vertical="center"/>
      <protection locked="0"/>
    </xf>
    <xf numFmtId="38" fontId="9" fillId="4" borderId="84" xfId="2" applyFont="1" applyFill="1" applyBorder="1" applyProtection="1">
      <alignment vertical="center"/>
    </xf>
    <xf numFmtId="38" fontId="9" fillId="0" borderId="65" xfId="2" applyFont="1" applyBorder="1" applyProtection="1">
      <alignment vertical="center"/>
      <protection locked="0"/>
    </xf>
    <xf numFmtId="38" fontId="9" fillId="0" borderId="57" xfId="2" applyFont="1" applyBorder="1" applyProtection="1">
      <alignment vertical="center"/>
      <protection locked="0"/>
    </xf>
    <xf numFmtId="38" fontId="9" fillId="4" borderId="98" xfId="2" applyFont="1" applyFill="1" applyBorder="1" applyProtection="1">
      <alignment vertical="center"/>
    </xf>
    <xf numFmtId="38" fontId="9" fillId="4" borderId="54" xfId="2" applyFont="1" applyFill="1" applyBorder="1" applyProtection="1">
      <alignment vertical="center"/>
    </xf>
    <xf numFmtId="38" fontId="9" fillId="4" borderId="66" xfId="2" applyFont="1" applyFill="1" applyBorder="1" applyProtection="1">
      <alignment vertical="center"/>
    </xf>
    <xf numFmtId="38" fontId="9" fillId="4" borderId="58" xfId="2" applyFont="1" applyFill="1" applyBorder="1" applyProtection="1">
      <alignment vertical="center"/>
    </xf>
    <xf numFmtId="38" fontId="9" fillId="4" borderId="56" xfId="2" applyFont="1" applyFill="1" applyBorder="1" applyProtection="1">
      <alignment vertical="center"/>
    </xf>
    <xf numFmtId="38" fontId="9" fillId="4" borderId="68" xfId="2" applyFont="1" applyFill="1" applyBorder="1" applyProtection="1">
      <alignment vertical="center"/>
    </xf>
    <xf numFmtId="38" fontId="9" fillId="4" borderId="60" xfId="2" applyFont="1" applyFill="1" applyBorder="1" applyProtection="1">
      <alignment vertical="center"/>
    </xf>
    <xf numFmtId="0" fontId="10" fillId="0" borderId="150" xfId="0" applyFont="1" applyBorder="1" applyAlignment="1">
      <alignment horizontal="center" vertical="center"/>
    </xf>
    <xf numFmtId="38" fontId="9" fillId="0" borderId="151" xfId="2" applyFont="1" applyBorder="1" applyAlignment="1">
      <alignment horizontal="center" vertical="center"/>
    </xf>
    <xf numFmtId="0" fontId="10" fillId="0" borderId="147" xfId="0" applyFont="1" applyBorder="1" applyAlignment="1">
      <alignment horizontal="center" vertical="center"/>
    </xf>
    <xf numFmtId="0" fontId="10" fillId="0" borderId="163" xfId="0" applyFont="1" applyBorder="1" applyAlignment="1">
      <alignment horizontal="center" vertical="center"/>
    </xf>
    <xf numFmtId="38" fontId="9" fillId="0" borderId="163" xfId="2" applyFont="1" applyBorder="1" applyAlignment="1">
      <alignment horizontal="center" vertical="center"/>
    </xf>
    <xf numFmtId="38" fontId="9" fillId="0" borderId="148" xfId="2" applyFont="1" applyBorder="1" applyAlignment="1">
      <alignment horizontal="center" vertical="center"/>
    </xf>
    <xf numFmtId="0" fontId="10" fillId="0" borderId="149" xfId="0" applyFont="1" applyBorder="1" applyAlignment="1">
      <alignment horizontal="center" vertical="center"/>
    </xf>
    <xf numFmtId="38" fontId="9" fillId="0" borderId="152" xfId="2" applyFont="1" applyBorder="1" applyAlignment="1">
      <alignment horizontal="center" vertical="center"/>
    </xf>
    <xf numFmtId="38" fontId="8" fillId="0" borderId="85" xfId="2" applyFont="1" applyBorder="1" applyProtection="1">
      <alignment vertical="center"/>
      <protection locked="0"/>
    </xf>
    <xf numFmtId="38" fontId="8" fillId="0" borderId="66" xfId="2" applyFont="1" applyBorder="1" applyProtection="1">
      <alignment vertical="center"/>
      <protection locked="0"/>
    </xf>
    <xf numFmtId="38" fontId="8" fillId="0" borderId="58" xfId="2" applyFont="1" applyBorder="1">
      <alignment vertical="center"/>
    </xf>
    <xf numFmtId="38" fontId="8" fillId="0" borderId="98" xfId="2" applyFont="1" applyBorder="1" applyAlignment="1">
      <alignment horizontal="center" vertical="center"/>
    </xf>
    <xf numFmtId="38" fontId="8" fillId="0" borderId="77" xfId="2" applyFont="1" applyBorder="1">
      <alignment vertical="center"/>
    </xf>
    <xf numFmtId="38" fontId="8" fillId="0" borderId="85" xfId="2" applyFont="1" applyBorder="1">
      <alignment vertical="center"/>
    </xf>
    <xf numFmtId="38" fontId="8" fillId="0" borderId="86" xfId="2" applyFont="1" applyBorder="1">
      <alignment vertical="center"/>
    </xf>
    <xf numFmtId="38" fontId="8" fillId="0" borderId="63" xfId="2" applyFont="1" applyBorder="1">
      <alignment vertical="center"/>
    </xf>
    <xf numFmtId="38" fontId="6" fillId="0" borderId="58" xfId="2" applyFont="1" applyBorder="1">
      <alignment vertical="center"/>
    </xf>
    <xf numFmtId="38" fontId="6" fillId="0" borderId="21" xfId="2" applyFont="1" applyBorder="1">
      <alignment vertical="center"/>
    </xf>
    <xf numFmtId="38" fontId="6" fillId="0" borderId="81" xfId="2" applyFont="1" applyBorder="1">
      <alignment vertical="center"/>
    </xf>
    <xf numFmtId="38" fontId="6" fillId="0" borderId="86" xfId="2" applyFont="1" applyBorder="1" applyProtection="1">
      <alignment vertical="center"/>
      <protection locked="0"/>
    </xf>
    <xf numFmtId="38" fontId="6" fillId="0" borderId="86" xfId="2" applyFont="1" applyBorder="1">
      <alignment vertical="center"/>
    </xf>
    <xf numFmtId="38" fontId="6" fillId="0" borderId="164" xfId="2" applyFont="1" applyBorder="1">
      <alignment vertical="center"/>
    </xf>
    <xf numFmtId="38" fontId="8" fillId="0" borderId="67" xfId="2" applyFont="1" applyBorder="1">
      <alignment vertical="center"/>
    </xf>
    <xf numFmtId="38" fontId="6" fillId="0" borderId="60" xfId="2" applyFont="1" applyBorder="1">
      <alignment vertical="center"/>
    </xf>
    <xf numFmtId="0" fontId="38" fillId="0" borderId="91" xfId="0" applyFont="1" applyBorder="1" applyProtection="1">
      <alignment vertical="center"/>
      <protection locked="0"/>
    </xf>
    <xf numFmtId="38" fontId="8" fillId="0" borderId="59" xfId="2" applyFont="1" applyFill="1" applyBorder="1" applyAlignment="1">
      <alignment horizontal="center" vertical="center"/>
    </xf>
    <xf numFmtId="38" fontId="14" fillId="0" borderId="58" xfId="2" applyFont="1" applyFill="1" applyBorder="1" applyAlignment="1">
      <alignment horizontal="center" vertical="center"/>
    </xf>
    <xf numFmtId="38" fontId="8" fillId="0" borderId="54" xfId="2" applyFont="1" applyBorder="1">
      <alignment vertical="center"/>
    </xf>
    <xf numFmtId="38" fontId="6" fillId="0" borderId="53" xfId="2" applyFont="1" applyBorder="1" applyProtection="1">
      <alignment vertical="center"/>
      <protection locked="0"/>
    </xf>
    <xf numFmtId="38" fontId="6" fillId="0" borderId="99" xfId="2" applyFont="1" applyBorder="1">
      <alignment vertical="center"/>
    </xf>
    <xf numFmtId="38" fontId="6" fillId="0" borderId="55" xfId="2" applyFont="1" applyBorder="1">
      <alignment vertical="center"/>
    </xf>
    <xf numFmtId="38" fontId="6" fillId="0" borderId="54" xfId="2" applyFont="1" applyBorder="1">
      <alignment vertical="center"/>
    </xf>
    <xf numFmtId="0" fontId="81" fillId="0" borderId="91" xfId="0" applyFont="1" applyBorder="1" applyProtection="1">
      <alignment vertical="center"/>
      <protection locked="0"/>
    </xf>
    <xf numFmtId="0" fontId="8" fillId="0" borderId="0" xfId="0" applyFont="1" applyBorder="1" applyAlignment="1" applyProtection="1">
      <alignment horizontal="center"/>
      <protection locked="0"/>
    </xf>
    <xf numFmtId="0" fontId="8" fillId="0" borderId="85" xfId="0" applyFont="1" applyBorder="1" applyProtection="1">
      <alignment vertical="center"/>
      <protection locked="0"/>
    </xf>
    <xf numFmtId="0" fontId="8" fillId="0" borderId="85" xfId="0" applyFont="1" applyBorder="1">
      <alignment vertical="center"/>
    </xf>
    <xf numFmtId="49" fontId="8" fillId="0" borderId="85" xfId="0" applyNumberFormat="1" applyFont="1" applyBorder="1" applyProtection="1">
      <alignment vertical="center"/>
      <protection locked="0"/>
    </xf>
    <xf numFmtId="0" fontId="11" fillId="0" borderId="85" xfId="0" applyFont="1" applyBorder="1" applyProtection="1">
      <alignment vertical="center"/>
      <protection locked="0"/>
    </xf>
    <xf numFmtId="0" fontId="8" fillId="0" borderId="85" xfId="0" applyFont="1" applyBorder="1" applyAlignment="1">
      <alignment horizontal="center" vertical="center"/>
    </xf>
    <xf numFmtId="0" fontId="8" fillId="0" borderId="65" xfId="0" applyFont="1" applyBorder="1" applyProtection="1">
      <alignment vertical="center"/>
      <protection locked="0"/>
    </xf>
    <xf numFmtId="0" fontId="8" fillId="0" borderId="98" xfId="0" applyFont="1" applyBorder="1" applyAlignment="1">
      <alignment horizontal="center" vertical="center"/>
    </xf>
    <xf numFmtId="0" fontId="8" fillId="0" borderId="98" xfId="0" applyFont="1" applyBorder="1" applyAlignment="1">
      <alignment horizontal="center" vertical="center" wrapText="1"/>
    </xf>
    <xf numFmtId="0" fontId="8" fillId="0" borderId="58" xfId="0" applyFont="1" applyBorder="1" applyAlignment="1">
      <alignment horizontal="center" vertical="center" wrapText="1"/>
    </xf>
    <xf numFmtId="0" fontId="8" fillId="0" borderId="59" xfId="0" applyFont="1" applyBorder="1" applyAlignment="1">
      <alignment horizontal="center" vertical="center"/>
    </xf>
    <xf numFmtId="0" fontId="8" fillId="0" borderId="60" xfId="0" applyFont="1" applyBorder="1" applyAlignment="1">
      <alignment horizontal="center" vertical="center"/>
    </xf>
    <xf numFmtId="0" fontId="8" fillId="0" borderId="59" xfId="0" applyFont="1" applyBorder="1" applyAlignment="1">
      <alignment horizontal="center" vertical="center" wrapText="1"/>
    </xf>
    <xf numFmtId="0" fontId="8" fillId="0" borderId="57" xfId="0" applyFont="1" applyBorder="1" applyAlignment="1">
      <alignment horizontal="center" vertical="center"/>
    </xf>
    <xf numFmtId="0" fontId="8" fillId="0" borderId="58" xfId="0" applyFont="1" applyBorder="1" applyAlignment="1">
      <alignment horizontal="center" vertical="center"/>
    </xf>
    <xf numFmtId="0" fontId="8" fillId="0" borderId="57" xfId="0" applyFont="1" applyBorder="1">
      <alignment vertical="center"/>
    </xf>
    <xf numFmtId="0" fontId="8" fillId="0" borderId="76" xfId="0" applyFont="1" applyBorder="1">
      <alignment vertical="center"/>
    </xf>
    <xf numFmtId="38" fontId="8" fillId="0" borderId="87" xfId="2" applyFont="1" applyBorder="1">
      <alignment vertical="center"/>
    </xf>
    <xf numFmtId="0" fontId="8" fillId="0" borderId="68" xfId="0" applyFont="1" applyBorder="1" applyAlignment="1">
      <alignment horizontal="center" vertical="center"/>
    </xf>
    <xf numFmtId="38" fontId="1" fillId="0" borderId="60" xfId="2" applyFont="1" applyBorder="1">
      <alignment vertical="center"/>
    </xf>
    <xf numFmtId="0" fontId="8" fillId="0" borderId="92" xfId="0" applyFont="1" applyBorder="1" applyAlignment="1">
      <alignment horizontal="center" vertical="center"/>
    </xf>
    <xf numFmtId="0" fontId="8" fillId="0" borderId="92" xfId="0" applyFont="1" applyBorder="1" applyAlignment="1">
      <alignment horizontal="center" vertical="center" wrapText="1"/>
    </xf>
    <xf numFmtId="0" fontId="8" fillId="0" borderId="91" xfId="0" applyFont="1" applyBorder="1" applyAlignment="1">
      <alignment horizontal="center" vertical="center"/>
    </xf>
    <xf numFmtId="0" fontId="8" fillId="0" borderId="77" xfId="0" applyFont="1" applyBorder="1" applyAlignment="1">
      <alignment horizontal="center" vertical="center"/>
    </xf>
    <xf numFmtId="0" fontId="8" fillId="0" borderId="153" xfId="0" applyFont="1" applyBorder="1" applyAlignment="1">
      <alignment horizontal="center" vertical="center"/>
    </xf>
    <xf numFmtId="0" fontId="8" fillId="0" borderId="170" xfId="0" applyFont="1" applyBorder="1" applyAlignment="1">
      <alignment horizontal="center" vertical="center" wrapText="1"/>
    </xf>
    <xf numFmtId="0" fontId="8" fillId="0" borderId="170" xfId="0" applyFont="1" applyBorder="1" applyAlignment="1">
      <alignment horizontal="center" vertical="center"/>
    </xf>
    <xf numFmtId="38" fontId="8" fillId="0" borderId="175" xfId="2" applyFont="1" applyBorder="1">
      <alignment vertical="center"/>
    </xf>
    <xf numFmtId="38" fontId="8" fillId="0" borderId="176" xfId="2" applyFont="1" applyBorder="1">
      <alignment vertical="center"/>
    </xf>
    <xf numFmtId="0" fontId="8" fillId="0" borderId="178" xfId="0" applyFont="1" applyBorder="1" applyAlignment="1">
      <alignment horizontal="center" vertical="center"/>
    </xf>
    <xf numFmtId="0" fontId="8" fillId="0" borderId="84" xfId="0" applyFont="1" applyBorder="1" applyAlignment="1">
      <alignment horizontal="center" vertical="center"/>
    </xf>
    <xf numFmtId="0" fontId="1" fillId="0" borderId="85" xfId="0" applyFont="1" applyFill="1" applyBorder="1" applyAlignment="1" applyProtection="1">
      <alignment horizontal="center" vertical="center"/>
    </xf>
    <xf numFmtId="0" fontId="8" fillId="0" borderId="85" xfId="0" applyFont="1" applyFill="1" applyBorder="1" applyAlignment="1">
      <alignment horizontal="center" vertical="center"/>
    </xf>
    <xf numFmtId="38" fontId="8" fillId="0" borderId="66" xfId="2" applyFont="1" applyFill="1" applyBorder="1" applyProtection="1">
      <alignment vertical="center"/>
    </xf>
    <xf numFmtId="0" fontId="1" fillId="0" borderId="85" xfId="0" applyFont="1" applyFill="1" applyBorder="1" applyAlignment="1" applyProtection="1">
      <alignment horizontal="center" vertical="center"/>
      <protection locked="0"/>
    </xf>
    <xf numFmtId="0" fontId="8" fillId="0" borderId="78" xfId="0" applyFont="1" applyBorder="1" applyAlignment="1">
      <alignment horizontal="center" vertical="center"/>
    </xf>
    <xf numFmtId="0" fontId="8" fillId="0" borderId="54" xfId="0" applyFont="1" applyBorder="1" applyAlignment="1">
      <alignment horizontal="center" vertical="center"/>
    </xf>
    <xf numFmtId="38" fontId="8" fillId="0" borderId="66" xfId="2" applyFont="1" applyBorder="1" applyProtection="1">
      <alignment vertical="center"/>
    </xf>
    <xf numFmtId="38" fontId="8" fillId="0" borderId="71" xfId="2" applyFont="1" applyBorder="1">
      <alignment vertical="center"/>
    </xf>
    <xf numFmtId="0" fontId="8" fillId="0" borderId="93" xfId="0" applyFont="1" applyBorder="1" applyAlignment="1">
      <alignment horizontal="center" vertical="center"/>
    </xf>
    <xf numFmtId="0" fontId="8" fillId="0" borderId="85" xfId="0" applyFont="1" applyBorder="1" applyAlignment="1">
      <alignment vertical="center" wrapText="1"/>
    </xf>
    <xf numFmtId="0" fontId="8" fillId="0" borderId="98" xfId="0" applyFont="1" applyBorder="1" applyAlignment="1">
      <alignment vertical="center" wrapText="1"/>
    </xf>
    <xf numFmtId="38" fontId="8" fillId="0" borderId="148" xfId="2" applyFont="1" applyBorder="1">
      <alignment vertical="center"/>
    </xf>
    <xf numFmtId="0" fontId="12" fillId="0" borderId="76" xfId="0" applyFont="1" applyBorder="1" applyAlignment="1">
      <alignment horizontal="center" vertical="top" wrapText="1"/>
    </xf>
    <xf numFmtId="0" fontId="9" fillId="0" borderId="87" xfId="0" applyFont="1" applyBorder="1" applyAlignment="1">
      <alignment horizontal="center" vertical="top" wrapText="1"/>
    </xf>
    <xf numFmtId="0" fontId="9" fillId="0" borderId="77" xfId="0" applyFont="1" applyBorder="1" applyAlignment="1">
      <alignment horizontal="center" vertical="top" wrapText="1"/>
    </xf>
    <xf numFmtId="0" fontId="9" fillId="0" borderId="53" xfId="0" applyFont="1" applyBorder="1">
      <alignment vertical="center"/>
    </xf>
    <xf numFmtId="38" fontId="9" fillId="0" borderId="84" xfId="2" applyFont="1" applyBorder="1">
      <alignment vertical="center"/>
    </xf>
    <xf numFmtId="0" fontId="12" fillId="0" borderId="54" xfId="0" applyFont="1" applyBorder="1">
      <alignment vertical="center"/>
    </xf>
    <xf numFmtId="0" fontId="9" fillId="0" borderId="65" xfId="0" applyFont="1" applyBorder="1">
      <alignment vertical="center"/>
    </xf>
    <xf numFmtId="38" fontId="9" fillId="0" borderId="85" xfId="2" applyFont="1" applyBorder="1">
      <alignment vertical="center"/>
    </xf>
    <xf numFmtId="0" fontId="12" fillId="0" borderId="66" xfId="0" applyFont="1" applyBorder="1">
      <alignment vertical="center"/>
    </xf>
    <xf numFmtId="0" fontId="9" fillId="0" borderId="65" xfId="0" applyFont="1" applyBorder="1" applyProtection="1">
      <alignment vertical="center"/>
      <protection locked="0"/>
    </xf>
    <xf numFmtId="0" fontId="12" fillId="0" borderId="66" xfId="0" applyFont="1" applyBorder="1" applyProtection="1">
      <alignment vertical="center"/>
      <protection locked="0"/>
    </xf>
    <xf numFmtId="0" fontId="9" fillId="0" borderId="57" xfId="0" applyFont="1" applyBorder="1" applyProtection="1">
      <alignment vertical="center"/>
      <protection locked="0"/>
    </xf>
    <xf numFmtId="0" fontId="12" fillId="0" borderId="58" xfId="0" applyFont="1" applyBorder="1" applyProtection="1">
      <alignment vertical="center"/>
      <protection locked="0"/>
    </xf>
    <xf numFmtId="0" fontId="9" fillId="0" borderId="76" xfId="0" applyFont="1" applyBorder="1">
      <alignment vertical="center"/>
    </xf>
    <xf numFmtId="38" fontId="9" fillId="0" borderId="87" xfId="2" applyFont="1" applyBorder="1">
      <alignment vertical="center"/>
    </xf>
    <xf numFmtId="38" fontId="9" fillId="0" borderId="79" xfId="2" applyFont="1" applyBorder="1">
      <alignment vertical="center"/>
    </xf>
    <xf numFmtId="38" fontId="9" fillId="0" borderId="78" xfId="2" applyFont="1" applyBorder="1">
      <alignment vertical="center"/>
    </xf>
    <xf numFmtId="0" fontId="12" fillId="0" borderId="77" xfId="0" applyFont="1" applyBorder="1">
      <alignment vertical="center"/>
    </xf>
    <xf numFmtId="0" fontId="8" fillId="0" borderId="98" xfId="0" applyFont="1" applyBorder="1" applyAlignment="1" applyProtection="1">
      <alignment horizontal="center" vertical="center"/>
      <protection locked="0"/>
    </xf>
    <xf numFmtId="0" fontId="8" fillId="0" borderId="65" xfId="0" applyFont="1" applyBorder="1">
      <alignment vertical="center"/>
    </xf>
    <xf numFmtId="38" fontId="8" fillId="0" borderId="65" xfId="0" applyNumberFormat="1" applyFont="1" applyBorder="1">
      <alignment vertical="center"/>
    </xf>
    <xf numFmtId="38" fontId="8" fillId="0" borderId="85" xfId="2" applyFont="1" applyBorder="1" applyProtection="1">
      <alignment vertical="center"/>
    </xf>
    <xf numFmtId="0" fontId="6" fillId="0" borderId="65" xfId="0" applyFont="1" applyBorder="1" applyProtection="1">
      <alignment vertical="center"/>
    </xf>
    <xf numFmtId="38" fontId="8" fillId="0" borderId="79" xfId="2" applyFont="1" applyBorder="1">
      <alignment vertical="center"/>
    </xf>
    <xf numFmtId="0" fontId="8" fillId="0" borderId="179" xfId="0" applyFont="1" applyBorder="1">
      <alignment vertical="center"/>
    </xf>
    <xf numFmtId="38" fontId="8" fillId="0" borderId="68" xfId="2" applyFont="1" applyBorder="1">
      <alignment vertical="center"/>
    </xf>
    <xf numFmtId="38" fontId="8" fillId="0" borderId="68" xfId="2" applyFont="1" applyBorder="1" applyProtection="1">
      <alignment vertical="center"/>
    </xf>
    <xf numFmtId="0" fontId="8" fillId="0" borderId="181" xfId="0" applyFont="1" applyBorder="1">
      <alignment vertical="center"/>
    </xf>
    <xf numFmtId="0" fontId="9" fillId="0" borderId="182" xfId="0" applyFont="1" applyBorder="1" applyAlignment="1">
      <alignment vertical="center" wrapText="1"/>
    </xf>
    <xf numFmtId="0" fontId="8" fillId="0" borderId="61" xfId="0" applyFont="1" applyBorder="1">
      <alignment vertical="center"/>
    </xf>
    <xf numFmtId="38" fontId="8" fillId="0" borderId="64" xfId="2" applyFont="1" applyBorder="1">
      <alignment vertical="center"/>
    </xf>
    <xf numFmtId="0" fontId="8" fillId="0" borderId="183" xfId="0" applyFont="1" applyBorder="1">
      <alignment vertical="center"/>
    </xf>
    <xf numFmtId="0" fontId="8" fillId="0" borderId="182" xfId="0" applyFont="1" applyBorder="1" applyAlignment="1">
      <alignment horizontal="center" vertical="center"/>
    </xf>
    <xf numFmtId="38" fontId="8" fillId="0" borderId="184" xfId="2" applyFont="1" applyBorder="1">
      <alignment vertical="center"/>
    </xf>
    <xf numFmtId="38" fontId="8" fillId="0" borderId="185" xfId="2" applyFont="1" applyBorder="1">
      <alignment vertical="center"/>
    </xf>
    <xf numFmtId="38" fontId="8" fillId="0" borderId="187" xfId="2" applyFont="1" applyBorder="1">
      <alignment vertical="center"/>
    </xf>
    <xf numFmtId="38" fontId="8" fillId="0" borderId="186" xfId="2" applyFont="1" applyBorder="1">
      <alignment vertical="center"/>
    </xf>
    <xf numFmtId="0" fontId="8" fillId="0" borderId="0" xfId="0" applyFont="1" applyFill="1" applyBorder="1" applyAlignment="1" applyProtection="1">
      <alignment horizontal="center" vertical="center"/>
    </xf>
    <xf numFmtId="0" fontId="8" fillId="0" borderId="0" xfId="0" applyFont="1" applyFill="1" applyBorder="1" applyAlignment="1" applyProtection="1">
      <alignment horizontal="center" vertical="center" wrapText="1"/>
    </xf>
    <xf numFmtId="38" fontId="8" fillId="0" borderId="0" xfId="0" applyNumberFormat="1" applyFont="1" applyBorder="1" applyProtection="1">
      <alignment vertical="center"/>
    </xf>
    <xf numFmtId="0" fontId="8" fillId="0" borderId="99" xfId="0" applyFont="1" applyBorder="1" applyAlignment="1" applyProtection="1">
      <alignment horizontal="center" vertical="center"/>
    </xf>
    <xf numFmtId="38" fontId="8" fillId="0" borderId="100" xfId="2" applyFont="1" applyFill="1" applyBorder="1" applyProtection="1">
      <alignment vertical="center"/>
    </xf>
    <xf numFmtId="0" fontId="8" fillId="0" borderId="99" xfId="0" applyFont="1" applyBorder="1" applyAlignment="1" applyProtection="1">
      <alignment horizontal="center" vertical="center" wrapText="1"/>
    </xf>
    <xf numFmtId="38" fontId="8" fillId="0" borderId="100" xfId="2" applyFont="1" applyBorder="1" applyProtection="1">
      <alignment vertical="center"/>
    </xf>
    <xf numFmtId="0" fontId="8" fillId="0" borderId="12" xfId="0" applyFont="1" applyBorder="1" applyAlignment="1" applyProtection="1">
      <alignment horizontal="center" vertical="center"/>
    </xf>
    <xf numFmtId="0" fontId="8" fillId="0" borderId="3" xfId="0" applyFont="1" applyFill="1" applyBorder="1" applyAlignment="1" applyProtection="1">
      <alignment horizontal="center" vertical="center"/>
    </xf>
    <xf numFmtId="0" fontId="8" fillId="0" borderId="12" xfId="0" applyFont="1" applyBorder="1" applyAlignment="1" applyProtection="1">
      <alignment horizontal="center" vertical="center" wrapText="1"/>
    </xf>
    <xf numFmtId="0" fontId="8" fillId="0" borderId="3" xfId="0" applyFont="1" applyFill="1" applyBorder="1" applyAlignment="1" applyProtection="1">
      <alignment horizontal="center" vertical="center" wrapText="1"/>
    </xf>
    <xf numFmtId="0" fontId="18" fillId="0" borderId="53" xfId="0" applyFont="1" applyBorder="1" applyProtection="1">
      <alignment vertical="center"/>
      <protection locked="0"/>
    </xf>
    <xf numFmtId="0" fontId="18" fillId="0" borderId="65" xfId="0" applyFont="1" applyBorder="1" applyProtection="1">
      <alignment vertical="center"/>
      <protection locked="0"/>
    </xf>
    <xf numFmtId="0" fontId="18" fillId="0" borderId="57" xfId="0" applyFont="1" applyBorder="1" applyProtection="1">
      <alignment vertical="center"/>
      <protection locked="0"/>
    </xf>
    <xf numFmtId="0" fontId="18" fillId="0" borderId="55" xfId="0" applyFont="1" applyBorder="1" applyProtection="1">
      <alignment vertical="center"/>
      <protection locked="0"/>
    </xf>
    <xf numFmtId="0" fontId="18" fillId="0" borderId="67" xfId="0" applyFont="1" applyBorder="1" applyProtection="1">
      <alignment vertical="center"/>
      <protection locked="0"/>
    </xf>
    <xf numFmtId="0" fontId="18" fillId="0" borderId="59" xfId="0" applyFont="1" applyBorder="1" applyProtection="1">
      <alignment vertical="center"/>
      <protection locked="0"/>
    </xf>
    <xf numFmtId="0" fontId="18" fillId="0" borderId="53" xfId="0" applyFont="1" applyBorder="1" applyProtection="1">
      <alignment vertical="center"/>
    </xf>
    <xf numFmtId="38" fontId="18" fillId="0" borderId="54" xfId="0" applyNumberFormat="1" applyFont="1" applyBorder="1" applyProtection="1">
      <alignment vertical="center"/>
    </xf>
    <xf numFmtId="0" fontId="18" fillId="0" borderId="65" xfId="0" applyFont="1" applyBorder="1" applyProtection="1">
      <alignment vertical="center"/>
    </xf>
    <xf numFmtId="38" fontId="18" fillId="0" borderId="66" xfId="0" applyNumberFormat="1" applyFont="1" applyBorder="1" applyProtection="1">
      <alignment vertical="center"/>
    </xf>
    <xf numFmtId="0" fontId="18" fillId="0" borderId="66" xfId="0" applyFont="1" applyBorder="1" applyProtection="1">
      <alignment vertical="center"/>
    </xf>
    <xf numFmtId="0" fontId="18" fillId="0" borderId="57" xfId="0" applyFont="1" applyBorder="1" applyProtection="1">
      <alignment vertical="center"/>
    </xf>
    <xf numFmtId="0" fontId="18" fillId="0" borderId="58" xfId="0" applyFont="1" applyBorder="1" applyProtection="1">
      <alignment vertical="center"/>
    </xf>
    <xf numFmtId="0" fontId="18" fillId="0" borderId="55" xfId="0" applyFont="1" applyBorder="1" applyProtection="1">
      <alignment vertical="center"/>
    </xf>
    <xf numFmtId="0" fontId="18" fillId="0" borderId="67" xfId="0" applyFont="1" applyBorder="1" applyProtection="1">
      <alignment vertical="center"/>
    </xf>
    <xf numFmtId="0" fontId="18" fillId="0" borderId="59" xfId="0" applyFont="1" applyBorder="1" applyProtection="1">
      <alignment vertical="center"/>
    </xf>
    <xf numFmtId="38" fontId="18" fillId="0" borderId="189" xfId="0" applyNumberFormat="1" applyFont="1" applyBorder="1" applyProtection="1">
      <alignment vertical="center"/>
    </xf>
    <xf numFmtId="38" fontId="18" fillId="0" borderId="190" xfId="0" applyNumberFormat="1" applyFont="1" applyBorder="1" applyProtection="1">
      <alignment vertical="center"/>
    </xf>
    <xf numFmtId="0" fontId="18" fillId="0" borderId="190" xfId="0" applyFont="1" applyBorder="1" applyProtection="1">
      <alignment vertical="center"/>
    </xf>
    <xf numFmtId="0" fontId="18" fillId="0" borderId="191" xfId="0" applyFont="1" applyBorder="1" applyProtection="1">
      <alignment vertical="center"/>
    </xf>
    <xf numFmtId="0" fontId="1" fillId="0" borderId="98" xfId="0" applyFont="1" applyBorder="1" applyAlignment="1" applyProtection="1">
      <alignment horizontal="center" vertical="center"/>
      <protection locked="0"/>
    </xf>
    <xf numFmtId="38" fontId="6" fillId="0" borderId="35" xfId="2" applyFont="1" applyBorder="1">
      <alignment vertical="center"/>
    </xf>
    <xf numFmtId="38" fontId="6" fillId="0" borderId="93" xfId="2" applyFont="1" applyBorder="1" applyAlignment="1" applyProtection="1">
      <alignment horizontal="left" vertical="center"/>
      <protection locked="0"/>
    </xf>
    <xf numFmtId="38" fontId="6" fillId="0" borderId="91" xfId="2" applyFont="1" applyBorder="1" applyAlignment="1" applyProtection="1">
      <alignment horizontal="left" vertical="center"/>
      <protection locked="0"/>
    </xf>
    <xf numFmtId="38" fontId="14" fillId="0" borderId="79" xfId="2" applyFont="1" applyBorder="1" applyAlignment="1">
      <alignment vertical="center"/>
    </xf>
    <xf numFmtId="38" fontId="6" fillId="0" borderId="22" xfId="2" applyFont="1" applyBorder="1">
      <alignment vertical="center"/>
    </xf>
    <xf numFmtId="38" fontId="6" fillId="0" borderId="19" xfId="2" applyFont="1" applyBorder="1" applyAlignment="1">
      <alignment vertical="center"/>
    </xf>
    <xf numFmtId="38" fontId="6" fillId="0" borderId="78" xfId="2" applyFont="1" applyBorder="1" applyAlignment="1">
      <alignment vertical="center"/>
    </xf>
    <xf numFmtId="38" fontId="6" fillId="0" borderId="19" xfId="2" applyFont="1" applyBorder="1">
      <alignment vertical="center"/>
    </xf>
    <xf numFmtId="38" fontId="1" fillId="0" borderId="108" xfId="2" applyFont="1" applyBorder="1" applyProtection="1">
      <alignment vertical="center"/>
      <protection locked="0"/>
    </xf>
    <xf numFmtId="38" fontId="6" fillId="0" borderId="2" xfId="2" applyFont="1" applyBorder="1" applyProtection="1">
      <alignment vertical="center"/>
      <protection locked="0"/>
    </xf>
    <xf numFmtId="38" fontId="6" fillId="0" borderId="3" xfId="2" applyFont="1" applyBorder="1" applyProtection="1">
      <alignment vertical="center"/>
      <protection locked="0"/>
    </xf>
    <xf numFmtId="38" fontId="6" fillId="0" borderId="4" xfId="2" applyFont="1" applyBorder="1" applyProtection="1">
      <alignment vertical="center"/>
      <protection locked="0"/>
    </xf>
    <xf numFmtId="38" fontId="6" fillId="0" borderId="8" xfId="2" applyFont="1" applyBorder="1" applyProtection="1">
      <alignment vertical="center"/>
      <protection locked="0"/>
    </xf>
    <xf numFmtId="38" fontId="6" fillId="0" borderId="5" xfId="2" applyFont="1" applyBorder="1">
      <alignment vertical="center"/>
    </xf>
    <xf numFmtId="38" fontId="6" fillId="0" borderId="6" xfId="2" applyFont="1" applyBorder="1">
      <alignment vertical="center"/>
    </xf>
    <xf numFmtId="38" fontId="6" fillId="0" borderId="7" xfId="2" applyFont="1" applyBorder="1">
      <alignment vertical="center"/>
    </xf>
    <xf numFmtId="38" fontId="6" fillId="0" borderId="11" xfId="2" applyFont="1" applyBorder="1">
      <alignment vertical="center"/>
    </xf>
    <xf numFmtId="38" fontId="6" fillId="0" borderId="54" xfId="2" applyFont="1" applyBorder="1" applyProtection="1">
      <alignment vertical="center"/>
      <protection locked="0"/>
    </xf>
    <xf numFmtId="38" fontId="9" fillId="0" borderId="87" xfId="2" applyFont="1" applyBorder="1" applyAlignment="1">
      <alignment horizontal="center" vertical="center"/>
    </xf>
    <xf numFmtId="38" fontId="6" fillId="0" borderId="67" xfId="2" applyFont="1" applyBorder="1" applyAlignment="1" applyProtection="1">
      <alignment vertical="center"/>
      <protection locked="0"/>
    </xf>
    <xf numFmtId="38" fontId="6" fillId="0" borderId="68" xfId="2" applyFont="1" applyBorder="1" applyAlignment="1" applyProtection="1">
      <alignment vertical="center"/>
      <protection locked="0"/>
    </xf>
    <xf numFmtId="38" fontId="6" fillId="0" borderId="73" xfId="2" applyFont="1" applyBorder="1" applyProtection="1">
      <alignment vertical="center"/>
    </xf>
    <xf numFmtId="38" fontId="6" fillId="0" borderId="80" xfId="2" applyFont="1" applyBorder="1" applyProtection="1">
      <alignment vertical="center"/>
    </xf>
    <xf numFmtId="38" fontId="6" fillId="0" borderId="73" xfId="2" applyNumberFormat="1" applyFont="1" applyBorder="1" applyProtection="1">
      <alignment vertical="center"/>
    </xf>
    <xf numFmtId="38" fontId="6" fillId="0" borderId="74" xfId="2" applyNumberFormat="1" applyFont="1" applyBorder="1" applyProtection="1">
      <alignment vertical="center"/>
    </xf>
    <xf numFmtId="38" fontId="6" fillId="0" borderId="83" xfId="2" applyNumberFormat="1" applyFont="1" applyBorder="1" applyProtection="1">
      <alignment vertical="center"/>
    </xf>
    <xf numFmtId="38" fontId="6" fillId="0" borderId="69" xfId="2" applyNumberFormat="1" applyFont="1" applyBorder="1" applyProtection="1">
      <alignment vertical="center"/>
      <protection locked="0"/>
    </xf>
    <xf numFmtId="38" fontId="6" fillId="0" borderId="94" xfId="2" applyFont="1" applyBorder="1" applyAlignment="1" applyProtection="1">
      <alignment horizontal="left" vertical="center"/>
    </xf>
    <xf numFmtId="38" fontId="6" fillId="0" borderId="193" xfId="2" applyFont="1" applyBorder="1" applyProtection="1">
      <alignment vertical="center"/>
    </xf>
    <xf numFmtId="38" fontId="6" fillId="0" borderId="193" xfId="2" applyFont="1" applyBorder="1" applyAlignment="1" applyProtection="1">
      <alignment horizontal="left" vertical="center"/>
    </xf>
    <xf numFmtId="38" fontId="6" fillId="0" borderId="193" xfId="2" applyNumberFormat="1" applyFont="1" applyBorder="1" applyProtection="1">
      <alignment vertical="center"/>
    </xf>
    <xf numFmtId="38" fontId="6" fillId="0" borderId="35" xfId="2" applyFont="1" applyBorder="1" applyProtection="1">
      <alignment vertical="center"/>
    </xf>
    <xf numFmtId="38" fontId="6" fillId="0" borderId="35" xfId="2" applyNumberFormat="1" applyFont="1" applyBorder="1" applyProtection="1">
      <alignment vertical="center"/>
    </xf>
    <xf numFmtId="38" fontId="6" fillId="0" borderId="194" xfId="2" applyNumberFormat="1" applyFont="1" applyBorder="1" applyProtection="1">
      <alignment vertical="center"/>
    </xf>
    <xf numFmtId="38" fontId="6" fillId="0" borderId="0" xfId="2" applyFont="1" applyBorder="1">
      <alignment vertical="center"/>
    </xf>
    <xf numFmtId="38" fontId="6" fillId="0" borderId="120" xfId="2" applyFont="1" applyBorder="1" applyProtection="1">
      <alignment vertical="center"/>
    </xf>
    <xf numFmtId="38" fontId="6" fillId="0" borderId="35" xfId="2" applyFont="1" applyBorder="1">
      <alignment vertical="center"/>
    </xf>
    <xf numFmtId="38" fontId="6" fillId="0" borderId="81" xfId="2" applyFont="1" applyBorder="1">
      <alignment vertical="center"/>
    </xf>
    <xf numFmtId="38" fontId="6" fillId="0" borderId="61" xfId="2" applyFont="1" applyFill="1" applyBorder="1" applyProtection="1">
      <alignment vertical="center"/>
      <protection locked="0"/>
    </xf>
    <xf numFmtId="38" fontId="6" fillId="5" borderId="62" xfId="2" applyFont="1" applyFill="1" applyBorder="1" applyProtection="1">
      <alignment vertical="center"/>
    </xf>
    <xf numFmtId="38" fontId="6" fillId="5" borderId="66" xfId="2" applyFont="1" applyFill="1" applyBorder="1" applyProtection="1">
      <alignment vertical="center"/>
    </xf>
    <xf numFmtId="38" fontId="6" fillId="0" borderId="69" xfId="2" applyFont="1" applyBorder="1" applyProtection="1">
      <alignment vertical="center"/>
    </xf>
    <xf numFmtId="38" fontId="6" fillId="5" borderId="53" xfId="2" applyFont="1" applyFill="1" applyBorder="1" applyProtection="1">
      <alignment vertical="center"/>
      <protection locked="0"/>
    </xf>
    <xf numFmtId="38" fontId="6" fillId="5" borderId="54" xfId="2" applyFont="1" applyFill="1" applyBorder="1" applyProtection="1">
      <alignment vertical="center"/>
      <protection locked="0"/>
    </xf>
    <xf numFmtId="38" fontId="6" fillId="5" borderId="84" xfId="2" applyFont="1" applyFill="1" applyBorder="1" applyProtection="1">
      <alignment vertical="center"/>
      <protection locked="0"/>
    </xf>
    <xf numFmtId="38" fontId="6" fillId="5" borderId="54" xfId="2" applyFont="1" applyFill="1" applyBorder="1" applyProtection="1">
      <alignment vertical="center"/>
    </xf>
    <xf numFmtId="38" fontId="6" fillId="5" borderId="99" xfId="2" applyFont="1" applyFill="1" applyBorder="1" applyProtection="1">
      <alignment vertical="center"/>
    </xf>
    <xf numFmtId="38" fontId="6" fillId="0" borderId="57" xfId="2" applyFont="1" applyBorder="1" applyProtection="1">
      <alignment vertical="center"/>
      <protection locked="0"/>
    </xf>
    <xf numFmtId="38" fontId="6" fillId="0" borderId="58" xfId="2" applyFont="1" applyBorder="1" applyProtection="1">
      <alignment vertical="center"/>
      <protection locked="0"/>
    </xf>
    <xf numFmtId="38" fontId="6" fillId="0" borderId="98" xfId="2" applyFont="1" applyBorder="1" applyProtection="1">
      <alignment vertical="center"/>
      <protection locked="0"/>
    </xf>
    <xf numFmtId="38" fontId="6" fillId="0" borderId="57" xfId="2" applyFont="1" applyBorder="1" applyProtection="1">
      <alignment vertical="center"/>
    </xf>
    <xf numFmtId="38" fontId="6" fillId="0" borderId="100" xfId="2" applyFont="1" applyBorder="1" applyProtection="1">
      <alignment vertical="center"/>
    </xf>
    <xf numFmtId="38" fontId="6" fillId="0" borderId="0" xfId="2" applyFont="1" applyBorder="1" applyProtection="1">
      <alignment vertical="center"/>
    </xf>
    <xf numFmtId="0" fontId="1" fillId="0" borderId="85" xfId="0" applyFont="1" applyBorder="1" applyProtection="1">
      <alignment vertical="center"/>
      <protection locked="0"/>
    </xf>
    <xf numFmtId="49" fontId="1" fillId="0" borderId="85" xfId="0" applyNumberFormat="1" applyFont="1" applyBorder="1" applyProtection="1">
      <alignment vertical="center"/>
      <protection locked="0"/>
    </xf>
    <xf numFmtId="0" fontId="6" fillId="0" borderId="85" xfId="0" applyFont="1" applyBorder="1" applyProtection="1">
      <alignment vertical="center"/>
      <protection locked="0"/>
    </xf>
    <xf numFmtId="0" fontId="6" fillId="0" borderId="61" xfId="0" applyFont="1" applyBorder="1" applyProtection="1">
      <alignment vertical="center"/>
      <protection locked="0"/>
    </xf>
    <xf numFmtId="0" fontId="6" fillId="0" borderId="86" xfId="0" applyFont="1" applyBorder="1" applyProtection="1">
      <alignment vertical="center"/>
      <protection locked="0"/>
    </xf>
    <xf numFmtId="0" fontId="6" fillId="0" borderId="64" xfId="0" applyFont="1" applyBorder="1" applyProtection="1">
      <alignment vertical="center"/>
      <protection locked="0"/>
    </xf>
    <xf numFmtId="0" fontId="6" fillId="0" borderId="91" xfId="0" applyFont="1" applyBorder="1" applyProtection="1">
      <alignment vertical="center"/>
      <protection locked="0"/>
    </xf>
    <xf numFmtId="0" fontId="6" fillId="0" borderId="65" xfId="0" applyFont="1" applyBorder="1" applyProtection="1">
      <alignment vertical="center"/>
      <protection locked="0"/>
    </xf>
    <xf numFmtId="0" fontId="6" fillId="0" borderId="68" xfId="0" applyFont="1" applyBorder="1" applyProtection="1">
      <alignment vertical="center"/>
      <protection locked="0"/>
    </xf>
    <xf numFmtId="0" fontId="6" fillId="0" borderId="92" xfId="0" applyFont="1" applyBorder="1" applyProtection="1">
      <alignment vertical="center"/>
      <protection locked="0"/>
    </xf>
    <xf numFmtId="0" fontId="6" fillId="0" borderId="69" xfId="0" applyFont="1" applyBorder="1" applyProtection="1">
      <alignment vertical="center"/>
      <protection locked="0"/>
    </xf>
    <xf numFmtId="0" fontId="6" fillId="0" borderId="88" xfId="0" applyFont="1" applyBorder="1" applyProtection="1">
      <alignment vertical="center"/>
      <protection locked="0"/>
    </xf>
    <xf numFmtId="0" fontId="6" fillId="0" borderId="72" xfId="0" applyFont="1" applyBorder="1" applyProtection="1">
      <alignment vertical="center"/>
      <protection locked="0"/>
    </xf>
    <xf numFmtId="0" fontId="6" fillId="0" borderId="93" xfId="0" applyFont="1" applyBorder="1" applyProtection="1">
      <alignment vertical="center"/>
      <protection locked="0"/>
    </xf>
    <xf numFmtId="0" fontId="6" fillId="0" borderId="76" xfId="0" applyFont="1" applyBorder="1">
      <alignment vertical="center"/>
    </xf>
    <xf numFmtId="0" fontId="6" fillId="0" borderId="87" xfId="0" applyFont="1" applyBorder="1">
      <alignment vertical="center"/>
    </xf>
    <xf numFmtId="0" fontId="6" fillId="0" borderId="79" xfId="0" applyFont="1" applyBorder="1">
      <alignment vertical="center"/>
    </xf>
    <xf numFmtId="0" fontId="6" fillId="0" borderId="9" xfId="0" applyFont="1" applyBorder="1">
      <alignment vertical="center"/>
    </xf>
    <xf numFmtId="38" fontId="6" fillId="0" borderId="25" xfId="2" applyFont="1" applyBorder="1">
      <alignment vertical="center"/>
    </xf>
    <xf numFmtId="38" fontId="6" fillId="0" borderId="91" xfId="2" applyNumberFormat="1" applyFont="1" applyBorder="1" applyProtection="1">
      <alignment vertical="center"/>
      <protection locked="0"/>
    </xf>
    <xf numFmtId="38" fontId="6" fillId="0" borderId="92" xfId="2" applyNumberFormat="1" applyFont="1" applyBorder="1" applyProtection="1">
      <alignment vertical="center"/>
      <protection locked="0"/>
    </xf>
    <xf numFmtId="38" fontId="6" fillId="0" borderId="93" xfId="2" applyNumberFormat="1" applyFont="1" applyBorder="1" applyProtection="1">
      <alignment vertical="center"/>
      <protection locked="0"/>
    </xf>
    <xf numFmtId="0" fontId="6" fillId="0" borderId="62" xfId="0" applyFont="1" applyBorder="1" applyProtection="1">
      <alignment vertical="center"/>
      <protection locked="0"/>
    </xf>
    <xf numFmtId="38" fontId="6" fillId="0" borderId="165" xfId="2" applyFont="1" applyBorder="1" applyProtection="1">
      <alignment vertical="center"/>
      <protection locked="0"/>
    </xf>
    <xf numFmtId="0" fontId="6" fillId="0" borderId="66" xfId="0" applyFont="1" applyBorder="1" applyProtection="1">
      <alignment vertical="center"/>
      <protection locked="0"/>
    </xf>
    <xf numFmtId="38" fontId="6" fillId="0" borderId="168" xfId="2" applyFont="1" applyBorder="1" applyProtection="1">
      <alignment vertical="center"/>
      <protection locked="0"/>
    </xf>
    <xf numFmtId="0" fontId="6" fillId="0" borderId="158" xfId="0" applyFont="1" applyBorder="1" applyProtection="1">
      <alignment vertical="center"/>
      <protection locked="0"/>
    </xf>
    <xf numFmtId="0" fontId="6" fillId="0" borderId="70" xfId="0" applyFont="1" applyBorder="1" applyProtection="1">
      <alignment vertical="center"/>
      <protection locked="0"/>
    </xf>
    <xf numFmtId="0" fontId="6" fillId="0" borderId="166" xfId="0" applyFont="1" applyBorder="1" applyProtection="1">
      <alignment vertical="center"/>
      <protection locked="0"/>
    </xf>
    <xf numFmtId="0" fontId="6" fillId="0" borderId="77" xfId="0" applyFont="1" applyBorder="1">
      <alignment vertical="center"/>
    </xf>
    <xf numFmtId="0" fontId="6" fillId="0" borderId="14" xfId="0" applyFont="1" applyBorder="1">
      <alignment vertical="center"/>
    </xf>
    <xf numFmtId="38" fontId="6" fillId="0" borderId="169" xfId="2" applyFont="1" applyBorder="1" applyProtection="1">
      <alignment vertical="center"/>
      <protection locked="0"/>
    </xf>
    <xf numFmtId="0" fontId="6" fillId="0" borderId="61" xfId="0" applyFont="1" applyBorder="1" applyAlignment="1">
      <alignment vertical="center"/>
    </xf>
    <xf numFmtId="0" fontId="6" fillId="0" borderId="86" xfId="0" applyFont="1" applyBorder="1" applyAlignment="1">
      <alignment vertical="center"/>
    </xf>
    <xf numFmtId="0" fontId="6" fillId="0" borderId="62" xfId="0" applyFont="1" applyBorder="1" applyAlignment="1">
      <alignment vertical="center"/>
    </xf>
    <xf numFmtId="0" fontId="6" fillId="0" borderId="91" xfId="0" applyFont="1" applyBorder="1" applyAlignment="1">
      <alignment vertical="center"/>
    </xf>
    <xf numFmtId="0" fontId="6" fillId="0" borderId="63" xfId="0" applyFont="1" applyBorder="1" applyAlignment="1">
      <alignment vertical="center"/>
    </xf>
    <xf numFmtId="0" fontId="6" fillId="0" borderId="64" xfId="0" applyFont="1" applyBorder="1" applyAlignment="1">
      <alignment vertical="center"/>
    </xf>
    <xf numFmtId="0" fontId="6" fillId="0" borderId="91" xfId="0" applyFont="1" applyBorder="1" applyAlignment="1">
      <alignment vertical="center" wrapText="1"/>
    </xf>
    <xf numFmtId="0" fontId="6" fillId="0" borderId="165" xfId="0" applyFont="1" applyBorder="1" applyAlignment="1">
      <alignment vertical="center"/>
    </xf>
    <xf numFmtId="0" fontId="6" fillId="0" borderId="63" xfId="0" applyFont="1" applyBorder="1" applyAlignment="1">
      <alignment vertical="center" wrapText="1"/>
    </xf>
    <xf numFmtId="0" fontId="6" fillId="0" borderId="62" xfId="0" applyFont="1" applyBorder="1" applyAlignment="1">
      <alignment vertical="center" wrapText="1"/>
    </xf>
    <xf numFmtId="0" fontId="6" fillId="0" borderId="65" xfId="0" applyFont="1" applyBorder="1" applyAlignment="1" applyProtection="1">
      <alignment vertical="center"/>
      <protection locked="0"/>
    </xf>
    <xf numFmtId="0" fontId="6" fillId="0" borderId="85" xfId="0" applyFont="1" applyBorder="1" applyAlignment="1" applyProtection="1">
      <alignment vertical="center"/>
      <protection locked="0"/>
    </xf>
    <xf numFmtId="0" fontId="6" fillId="0" borderId="66" xfId="0" applyFont="1" applyBorder="1" applyAlignment="1" applyProtection="1">
      <alignment vertical="center"/>
      <protection locked="0"/>
    </xf>
    <xf numFmtId="0" fontId="6" fillId="0" borderId="92" xfId="0" applyFont="1" applyBorder="1" applyAlignment="1" applyProtection="1">
      <alignment vertical="center"/>
      <protection locked="0"/>
    </xf>
    <xf numFmtId="38" fontId="6" fillId="0" borderId="85" xfId="2" applyFont="1" applyBorder="1" applyAlignment="1" applyProtection="1">
      <alignment vertical="center"/>
      <protection locked="0"/>
    </xf>
    <xf numFmtId="38" fontId="6" fillId="0" borderId="168" xfId="2" applyFont="1" applyBorder="1" applyAlignment="1" applyProtection="1">
      <alignment vertical="center"/>
      <protection locked="0"/>
    </xf>
    <xf numFmtId="38" fontId="6" fillId="0" borderId="65" xfId="2" applyFont="1" applyBorder="1" applyAlignment="1" applyProtection="1">
      <alignment vertical="center"/>
      <protection locked="0"/>
    </xf>
    <xf numFmtId="38" fontId="6" fillId="0" borderId="66" xfId="2" applyFont="1" applyBorder="1" applyAlignment="1" applyProtection="1">
      <alignment vertical="center"/>
      <protection locked="0"/>
    </xf>
    <xf numFmtId="0" fontId="6" fillId="0" borderId="69" xfId="0" applyFont="1" applyBorder="1" applyAlignment="1" applyProtection="1">
      <alignment vertical="center"/>
      <protection locked="0"/>
    </xf>
    <xf numFmtId="0" fontId="6" fillId="0" borderId="88" xfId="0" applyFont="1" applyBorder="1" applyAlignment="1" applyProtection="1">
      <alignment vertical="center"/>
      <protection locked="0"/>
    </xf>
    <xf numFmtId="0" fontId="6" fillId="0" borderId="70" xfId="0" applyFont="1" applyBorder="1" applyAlignment="1" applyProtection="1">
      <alignment vertical="center"/>
      <protection locked="0"/>
    </xf>
    <xf numFmtId="0" fontId="6" fillId="0" borderId="93" xfId="0" applyFont="1" applyBorder="1" applyAlignment="1" applyProtection="1">
      <alignment vertical="center"/>
      <protection locked="0"/>
    </xf>
    <xf numFmtId="38" fontId="6" fillId="0" borderId="71" xfId="2" applyFont="1" applyBorder="1" applyAlignment="1" applyProtection="1">
      <alignment vertical="center"/>
      <protection locked="0"/>
    </xf>
    <xf numFmtId="38" fontId="6" fillId="0" borderId="88" xfId="2" applyFont="1" applyBorder="1" applyAlignment="1" applyProtection="1">
      <alignment vertical="center"/>
      <protection locked="0"/>
    </xf>
    <xf numFmtId="38" fontId="6" fillId="0" borderId="72" xfId="2" applyFont="1" applyBorder="1" applyAlignment="1" applyProtection="1">
      <alignment vertical="center"/>
      <protection locked="0"/>
    </xf>
    <xf numFmtId="38" fontId="6" fillId="0" borderId="93" xfId="2" applyFont="1" applyBorder="1" applyAlignment="1" applyProtection="1">
      <alignment vertical="center"/>
      <protection locked="0"/>
    </xf>
    <xf numFmtId="38" fontId="6" fillId="0" borderId="169" xfId="2" applyFont="1" applyBorder="1" applyAlignment="1" applyProtection="1">
      <alignment vertical="center"/>
      <protection locked="0"/>
    </xf>
    <xf numFmtId="38" fontId="6" fillId="0" borderId="69" xfId="2" applyFont="1" applyBorder="1" applyAlignment="1" applyProtection="1">
      <alignment vertical="center"/>
      <protection locked="0"/>
    </xf>
    <xf numFmtId="38" fontId="6" fillId="0" borderId="70" xfId="2" applyFont="1" applyBorder="1" applyAlignment="1" applyProtection="1">
      <alignment vertical="center"/>
      <protection locked="0"/>
    </xf>
    <xf numFmtId="0" fontId="6" fillId="0" borderId="76" xfId="0" applyFont="1" applyBorder="1" applyAlignment="1">
      <alignment vertical="center"/>
    </xf>
    <xf numFmtId="0" fontId="6" fillId="0" borderId="87" xfId="0" applyFont="1" applyBorder="1" applyAlignment="1">
      <alignment vertical="center"/>
    </xf>
    <xf numFmtId="0" fontId="6" fillId="0" borderId="9" xfId="0" applyFont="1" applyBorder="1" applyAlignment="1">
      <alignment vertical="center"/>
    </xf>
    <xf numFmtId="38" fontId="6" fillId="0" borderId="87" xfId="2" applyFont="1" applyBorder="1" applyAlignment="1">
      <alignment vertical="center"/>
    </xf>
    <xf numFmtId="38" fontId="6" fillId="0" borderId="9" xfId="2" applyFont="1" applyBorder="1" applyAlignment="1">
      <alignment vertical="center"/>
    </xf>
    <xf numFmtId="38" fontId="6" fillId="0" borderId="76" xfId="2" applyFont="1" applyBorder="1" applyAlignment="1">
      <alignment vertical="center"/>
    </xf>
    <xf numFmtId="38" fontId="6" fillId="0" borderId="77" xfId="2" applyFont="1" applyBorder="1" applyAlignment="1">
      <alignment vertical="center"/>
    </xf>
    <xf numFmtId="38" fontId="6" fillId="0" borderId="65" xfId="2" applyFont="1" applyBorder="1" applyAlignment="1" applyProtection="1">
      <alignment vertical="center"/>
    </xf>
    <xf numFmtId="38" fontId="6" fillId="0" borderId="66" xfId="2" applyFont="1" applyBorder="1" applyAlignment="1" applyProtection="1">
      <alignment vertical="center"/>
    </xf>
    <xf numFmtId="38" fontId="6" fillId="14" borderId="65" xfId="2" applyFont="1" applyFill="1" applyBorder="1" applyAlignment="1" applyProtection="1">
      <alignment vertical="center"/>
    </xf>
    <xf numFmtId="38" fontId="6" fillId="14" borderId="66" xfId="2" applyFont="1" applyFill="1" applyBorder="1" applyAlignment="1" applyProtection="1">
      <alignment vertical="center"/>
    </xf>
    <xf numFmtId="38" fontId="6" fillId="14" borderId="168" xfId="2" applyFont="1" applyFill="1" applyBorder="1" applyAlignment="1" applyProtection="1">
      <alignment vertical="center"/>
    </xf>
    <xf numFmtId="38" fontId="83" fillId="0" borderId="87" xfId="2" applyFont="1" applyBorder="1">
      <alignment vertical="center"/>
    </xf>
    <xf numFmtId="0" fontId="1" fillId="14" borderId="85" xfId="0" applyFont="1" applyFill="1" applyBorder="1" applyProtection="1">
      <alignment vertical="center"/>
    </xf>
    <xf numFmtId="0" fontId="8" fillId="0" borderId="85" xfId="0" applyFont="1" applyBorder="1" applyProtection="1">
      <alignment vertical="center"/>
    </xf>
    <xf numFmtId="49" fontId="1" fillId="14" borderId="85" xfId="0" applyNumberFormat="1" applyFont="1" applyFill="1" applyBorder="1" applyProtection="1">
      <alignment vertical="center"/>
    </xf>
    <xf numFmtId="0" fontId="11" fillId="14" borderId="85" xfId="0" applyFont="1" applyFill="1" applyBorder="1" applyProtection="1">
      <alignment vertical="center"/>
    </xf>
    <xf numFmtId="0" fontId="8" fillId="0" borderId="98" xfId="0" applyFont="1" applyBorder="1" applyAlignment="1" applyProtection="1">
      <alignment horizontal="center" vertical="center"/>
    </xf>
    <xf numFmtId="0" fontId="8" fillId="0" borderId="57" xfId="0" applyFont="1" applyBorder="1" applyAlignment="1" applyProtection="1">
      <alignment horizontal="center" vertical="center"/>
    </xf>
    <xf numFmtId="0" fontId="8" fillId="0" borderId="58" xfId="0" applyFont="1" applyBorder="1" applyAlignment="1" applyProtection="1">
      <alignment horizontal="center" vertical="center"/>
    </xf>
    <xf numFmtId="0" fontId="8" fillId="0" borderId="98" xfId="0" applyFont="1" applyBorder="1" applyAlignment="1" applyProtection="1">
      <alignment horizontal="center" vertical="center" wrapText="1"/>
    </xf>
    <xf numFmtId="0" fontId="8" fillId="0" borderId="58" xfId="0" applyFont="1" applyBorder="1" applyAlignment="1" applyProtection="1">
      <alignment horizontal="center" vertical="center" wrapText="1"/>
    </xf>
    <xf numFmtId="0" fontId="6" fillId="14" borderId="61" xfId="0" applyFont="1" applyFill="1" applyBorder="1" applyAlignment="1" applyProtection="1">
      <alignment vertical="center"/>
    </xf>
    <xf numFmtId="0" fontId="6" fillId="14" borderId="86" xfId="0" applyFont="1" applyFill="1" applyBorder="1" applyAlignment="1" applyProtection="1">
      <alignment vertical="center"/>
    </xf>
    <xf numFmtId="0" fontId="6" fillId="14" borderId="62" xfId="0" applyFont="1" applyFill="1" applyBorder="1" applyAlignment="1" applyProtection="1">
      <alignment vertical="center"/>
    </xf>
    <xf numFmtId="0" fontId="6" fillId="14" borderId="91" xfId="0" applyFont="1" applyFill="1" applyBorder="1" applyAlignment="1" applyProtection="1">
      <alignment vertical="center" wrapText="1"/>
    </xf>
    <xf numFmtId="0" fontId="6" fillId="14" borderId="63" xfId="0" applyFont="1" applyFill="1" applyBorder="1" applyAlignment="1" applyProtection="1">
      <alignment vertical="center"/>
    </xf>
    <xf numFmtId="0" fontId="6" fillId="14" borderId="64" xfId="0" applyFont="1" applyFill="1" applyBorder="1" applyAlignment="1" applyProtection="1">
      <alignment vertical="center"/>
    </xf>
    <xf numFmtId="0" fontId="6" fillId="14" borderId="62" xfId="0" applyFont="1" applyFill="1" applyBorder="1" applyAlignment="1" applyProtection="1">
      <alignment horizontal="right" vertical="center" wrapText="1"/>
    </xf>
    <xf numFmtId="0" fontId="6" fillId="0" borderId="65" xfId="0" applyFont="1" applyBorder="1" applyAlignment="1" applyProtection="1">
      <alignment vertical="center"/>
    </xf>
    <xf numFmtId="0" fontId="6" fillId="14" borderId="85" xfId="0" applyFont="1" applyFill="1" applyBorder="1" applyAlignment="1" applyProtection="1">
      <alignment vertical="center"/>
    </xf>
    <xf numFmtId="0" fontId="6" fillId="14" borderId="66" xfId="0" applyFont="1" applyFill="1" applyBorder="1" applyAlignment="1" applyProtection="1">
      <alignment vertical="center"/>
    </xf>
    <xf numFmtId="0" fontId="6" fillId="14" borderId="92" xfId="0" applyFont="1" applyFill="1" applyBorder="1" applyAlignment="1" applyProtection="1">
      <alignment vertical="center" wrapText="1"/>
    </xf>
    <xf numFmtId="38" fontId="6" fillId="14" borderId="92" xfId="2" applyFont="1" applyFill="1" applyBorder="1" applyAlignment="1" applyProtection="1">
      <alignment vertical="center"/>
    </xf>
    <xf numFmtId="38" fontId="6" fillId="14" borderId="67" xfId="2" applyFont="1" applyFill="1" applyBorder="1" applyAlignment="1" applyProtection="1">
      <alignment vertical="center"/>
    </xf>
    <xf numFmtId="0" fontId="6" fillId="14" borderId="65" xfId="0" applyFont="1" applyFill="1" applyBorder="1" applyAlignment="1" applyProtection="1">
      <alignment vertical="center"/>
    </xf>
    <xf numFmtId="0" fontId="6" fillId="14" borderId="92" xfId="0" applyFont="1" applyFill="1" applyBorder="1" applyAlignment="1" applyProtection="1">
      <alignment vertical="center"/>
    </xf>
    <xf numFmtId="38" fontId="6" fillId="0" borderId="67" xfId="2" applyFont="1" applyBorder="1" applyAlignment="1" applyProtection="1">
      <alignment vertical="center"/>
    </xf>
    <xf numFmtId="38" fontId="6" fillId="0" borderId="85" xfId="2" applyFont="1" applyBorder="1" applyAlignment="1" applyProtection="1">
      <alignment vertical="center"/>
    </xf>
    <xf numFmtId="38" fontId="6" fillId="0" borderId="68" xfId="2" applyFont="1" applyBorder="1" applyAlignment="1" applyProtection="1">
      <alignment vertical="center"/>
    </xf>
    <xf numFmtId="0" fontId="6" fillId="0" borderId="85" xfId="0" applyFont="1" applyBorder="1" applyAlignment="1" applyProtection="1">
      <alignment vertical="center"/>
    </xf>
    <xf numFmtId="0" fontId="6" fillId="0" borderId="66" xfId="0" applyFont="1" applyBorder="1" applyAlignment="1" applyProtection="1">
      <alignment vertical="center"/>
    </xf>
    <xf numFmtId="0" fontId="6" fillId="0" borderId="92" xfId="0" applyFont="1" applyBorder="1" applyAlignment="1" applyProtection="1">
      <alignment vertical="center"/>
    </xf>
    <xf numFmtId="38" fontId="6" fillId="0" borderId="92" xfId="2" applyFont="1" applyBorder="1" applyAlignment="1" applyProtection="1">
      <alignment vertical="center"/>
    </xf>
    <xf numFmtId="38" fontId="6" fillId="0" borderId="168" xfId="2" applyFont="1" applyBorder="1" applyAlignment="1" applyProtection="1">
      <alignment vertical="center"/>
    </xf>
    <xf numFmtId="38" fontId="82" fillId="0" borderId="66" xfId="2" applyFont="1" applyBorder="1" applyAlignment="1" applyProtection="1">
      <alignment vertical="top" wrapText="1"/>
    </xf>
    <xf numFmtId="0" fontId="6" fillId="0" borderId="69" xfId="0" applyFont="1" applyBorder="1" applyAlignment="1" applyProtection="1">
      <alignment vertical="center"/>
    </xf>
    <xf numFmtId="0" fontId="6" fillId="0" borderId="88" xfId="0" applyFont="1" applyBorder="1" applyAlignment="1" applyProtection="1">
      <alignment vertical="center"/>
    </xf>
    <xf numFmtId="0" fontId="6" fillId="0" borderId="70" xfId="0" applyFont="1" applyBorder="1" applyAlignment="1" applyProtection="1">
      <alignment vertical="center"/>
    </xf>
    <xf numFmtId="0" fontId="6" fillId="0" borderId="93" xfId="0" applyFont="1" applyBorder="1" applyAlignment="1" applyProtection="1">
      <alignment vertical="center"/>
    </xf>
    <xf numFmtId="38" fontId="6" fillId="0" borderId="71" xfId="2" applyFont="1" applyBorder="1" applyAlignment="1" applyProtection="1">
      <alignment vertical="center"/>
    </xf>
    <xf numFmtId="38" fontId="6" fillId="0" borderId="88" xfId="2" applyFont="1" applyBorder="1" applyAlignment="1" applyProtection="1">
      <alignment vertical="center"/>
    </xf>
    <xf numFmtId="38" fontId="6" fillId="0" borderId="72" xfId="2" applyFont="1" applyBorder="1" applyAlignment="1" applyProtection="1">
      <alignment vertical="center"/>
    </xf>
    <xf numFmtId="38" fontId="6" fillId="0" borderId="93" xfId="2" applyFont="1" applyBorder="1" applyAlignment="1" applyProtection="1">
      <alignment vertical="center"/>
    </xf>
    <xf numFmtId="38" fontId="6" fillId="0" borderId="169" xfId="2" applyFont="1" applyBorder="1" applyAlignment="1" applyProtection="1">
      <alignment vertical="center"/>
    </xf>
    <xf numFmtId="38" fontId="6" fillId="0" borderId="69" xfId="2" applyFont="1" applyBorder="1" applyAlignment="1" applyProtection="1">
      <alignment vertical="center"/>
    </xf>
    <xf numFmtId="38" fontId="6" fillId="0" borderId="70" xfId="2" applyFont="1" applyBorder="1" applyAlignment="1" applyProtection="1">
      <alignment vertical="center"/>
    </xf>
    <xf numFmtId="0" fontId="6" fillId="0" borderId="76" xfId="0" applyFont="1" applyBorder="1" applyAlignment="1" applyProtection="1">
      <alignment vertical="center"/>
    </xf>
    <xf numFmtId="0" fontId="6" fillId="0" borderId="87" xfId="0" applyFont="1" applyBorder="1" applyAlignment="1" applyProtection="1">
      <alignment vertical="center"/>
    </xf>
    <xf numFmtId="0" fontId="6" fillId="0" borderId="9" xfId="0" applyFont="1" applyBorder="1" applyAlignment="1" applyProtection="1">
      <alignment vertical="center"/>
    </xf>
    <xf numFmtId="38" fontId="6" fillId="0" borderId="87" xfId="2" applyFont="1" applyBorder="1" applyAlignment="1" applyProtection="1">
      <alignment vertical="center"/>
    </xf>
    <xf numFmtId="38" fontId="6" fillId="0" borderId="9" xfId="2" applyFont="1" applyBorder="1" applyAlignment="1" applyProtection="1">
      <alignment vertical="center"/>
    </xf>
    <xf numFmtId="38" fontId="6" fillId="0" borderId="76" xfId="2" applyFont="1" applyBorder="1" applyAlignment="1" applyProtection="1">
      <alignment vertical="center"/>
    </xf>
    <xf numFmtId="38" fontId="6" fillId="0" borderId="77" xfId="2" applyFont="1" applyBorder="1" applyAlignment="1" applyProtection="1">
      <alignment vertical="center"/>
    </xf>
    <xf numFmtId="38" fontId="9" fillId="0" borderId="57" xfId="2" applyFont="1" applyBorder="1" applyProtection="1">
      <alignment vertical="center"/>
      <protection locked="0"/>
    </xf>
    <xf numFmtId="38" fontId="9" fillId="0" borderId="98" xfId="2" applyFont="1" applyBorder="1" applyProtection="1">
      <alignment vertical="center"/>
      <protection locked="0"/>
    </xf>
    <xf numFmtId="38" fontId="9" fillId="0" borderId="84" xfId="2" applyFont="1" applyBorder="1" applyProtection="1">
      <alignment vertical="center"/>
      <protection locked="0"/>
    </xf>
    <xf numFmtId="38" fontId="9" fillId="0" borderId="53" xfId="2" applyFont="1" applyBorder="1" applyProtection="1">
      <alignment vertical="center"/>
      <protection locked="0"/>
    </xf>
    <xf numFmtId="38" fontId="9" fillId="3" borderId="65" xfId="2" applyFont="1" applyFill="1" applyBorder="1" applyProtection="1">
      <alignment vertical="center"/>
    </xf>
    <xf numFmtId="38" fontId="9" fillId="3" borderId="57" xfId="2" applyFont="1" applyFill="1" applyBorder="1" applyProtection="1">
      <alignment vertical="center"/>
    </xf>
    <xf numFmtId="38" fontId="9" fillId="3" borderId="67" xfId="2" applyFont="1" applyFill="1" applyBorder="1" applyProtection="1">
      <alignment vertical="center"/>
    </xf>
    <xf numFmtId="38" fontId="9" fillId="3" borderId="59" xfId="2" applyFont="1" applyFill="1" applyBorder="1" applyProtection="1">
      <alignment vertical="center"/>
    </xf>
    <xf numFmtId="38" fontId="6" fillId="0" borderId="69" xfId="2" applyFont="1" applyBorder="1">
      <alignment vertical="center"/>
    </xf>
    <xf numFmtId="38" fontId="6" fillId="0" borderId="70" xfId="2" applyFont="1" applyBorder="1">
      <alignment vertical="center"/>
    </xf>
    <xf numFmtId="38" fontId="6" fillId="0" borderId="97" xfId="2" applyFont="1" applyBorder="1">
      <alignment vertical="center"/>
    </xf>
    <xf numFmtId="38" fontId="6" fillId="3" borderId="61" xfId="2" applyFont="1" applyFill="1" applyBorder="1" applyProtection="1">
      <alignment vertical="center"/>
      <protection locked="0"/>
    </xf>
    <xf numFmtId="38" fontId="6" fillId="3" borderId="62" xfId="2" applyFont="1" applyFill="1" applyBorder="1" applyProtection="1">
      <alignment vertical="center"/>
      <protection locked="0"/>
    </xf>
    <xf numFmtId="38" fontId="6" fillId="3" borderId="63" xfId="2" applyFont="1" applyFill="1" applyBorder="1" applyProtection="1">
      <alignment vertical="center"/>
      <protection locked="0"/>
    </xf>
    <xf numFmtId="38" fontId="6" fillId="3" borderId="86" xfId="2" applyFont="1" applyFill="1" applyBorder="1" applyProtection="1">
      <alignment vertical="center"/>
      <protection locked="0"/>
    </xf>
    <xf numFmtId="38" fontId="6" fillId="3" borderId="64" xfId="2" applyFont="1" applyFill="1" applyBorder="1" applyProtection="1">
      <alignment vertical="center"/>
      <protection locked="0"/>
    </xf>
    <xf numFmtId="38" fontId="6" fillId="3" borderId="62" xfId="2" applyFont="1" applyFill="1" applyBorder="1" applyProtection="1">
      <alignment vertical="center"/>
    </xf>
    <xf numFmtId="38" fontId="6" fillId="3" borderId="91" xfId="2" applyFont="1" applyFill="1" applyBorder="1" applyProtection="1">
      <alignment vertical="center"/>
    </xf>
    <xf numFmtId="38" fontId="6" fillId="3" borderId="66" xfId="2" applyFont="1" applyFill="1" applyBorder="1" applyProtection="1">
      <alignment vertical="center"/>
      <protection locked="0"/>
    </xf>
    <xf numFmtId="38" fontId="6" fillId="3" borderId="67" xfId="2" applyFont="1" applyFill="1" applyBorder="1" applyProtection="1">
      <alignment vertical="center"/>
      <protection locked="0"/>
    </xf>
    <xf numFmtId="38" fontId="6" fillId="3" borderId="85" xfId="2" applyFont="1" applyFill="1" applyBorder="1" applyProtection="1">
      <alignment vertical="center"/>
      <protection locked="0"/>
    </xf>
    <xf numFmtId="38" fontId="6" fillId="3" borderId="68" xfId="2" applyFont="1" applyFill="1" applyBorder="1" applyProtection="1">
      <alignment vertical="center"/>
      <protection locked="0"/>
    </xf>
    <xf numFmtId="38" fontId="6" fillId="3" borderId="65" xfId="2" applyFont="1" applyFill="1" applyBorder="1" applyProtection="1">
      <alignment vertical="center"/>
      <protection locked="0"/>
    </xf>
    <xf numFmtId="38" fontId="6" fillId="3" borderId="66" xfId="2" applyFont="1" applyFill="1" applyBorder="1" applyProtection="1">
      <alignment vertical="center"/>
    </xf>
    <xf numFmtId="38" fontId="6" fillId="3" borderId="92" xfId="2" applyFont="1" applyFill="1" applyBorder="1" applyProtection="1">
      <alignment vertical="center"/>
    </xf>
    <xf numFmtId="38" fontId="6" fillId="0" borderId="66" xfId="2" applyFont="1" applyFill="1" applyBorder="1" applyProtection="1">
      <alignment vertical="center"/>
      <protection locked="0"/>
    </xf>
    <xf numFmtId="38" fontId="6" fillId="0" borderId="85" xfId="2" applyFont="1" applyFill="1" applyBorder="1" applyProtection="1">
      <alignment vertical="center"/>
      <protection locked="0"/>
    </xf>
    <xf numFmtId="38" fontId="6" fillId="0" borderId="65" xfId="2" applyFont="1" applyFill="1" applyBorder="1" applyProtection="1">
      <alignment vertical="center"/>
    </xf>
    <xf numFmtId="38" fontId="6" fillId="0" borderId="92" xfId="2" applyFont="1" applyFill="1" applyBorder="1" applyProtection="1">
      <alignment vertical="center"/>
    </xf>
    <xf numFmtId="38" fontId="12" fillId="0" borderId="0" xfId="2" applyFont="1" applyBorder="1" applyAlignment="1">
      <alignment horizontal="center" vertical="center"/>
    </xf>
    <xf numFmtId="38" fontId="18" fillId="0" borderId="189" xfId="0" applyNumberFormat="1" applyFont="1" applyBorder="1" applyProtection="1">
      <alignment vertical="center"/>
      <protection locked="0"/>
    </xf>
    <xf numFmtId="38" fontId="18" fillId="0" borderId="54" xfId="0" applyNumberFormat="1" applyFont="1" applyBorder="1" applyProtection="1">
      <alignment vertical="center"/>
      <protection locked="0"/>
    </xf>
    <xf numFmtId="38" fontId="18" fillId="0" borderId="190" xfId="0" applyNumberFormat="1" applyFont="1" applyBorder="1" applyProtection="1">
      <alignment vertical="center"/>
      <protection locked="0"/>
    </xf>
    <xf numFmtId="38" fontId="18" fillId="0" borderId="66" xfId="0" applyNumberFormat="1" applyFont="1" applyBorder="1" applyProtection="1">
      <alignment vertical="center"/>
      <protection locked="0"/>
    </xf>
    <xf numFmtId="0" fontId="18" fillId="0" borderId="66" xfId="0" applyFont="1" applyBorder="1" applyProtection="1">
      <alignment vertical="center"/>
      <protection locked="0"/>
    </xf>
    <xf numFmtId="0" fontId="18" fillId="0" borderId="190" xfId="0" applyFont="1" applyBorder="1" applyProtection="1">
      <alignment vertical="center"/>
      <protection locked="0"/>
    </xf>
    <xf numFmtId="0" fontId="18" fillId="0" borderId="191" xfId="0" applyFont="1" applyBorder="1" applyProtection="1">
      <alignment vertical="center"/>
      <protection locked="0"/>
    </xf>
    <xf numFmtId="0" fontId="18" fillId="0" borderId="58" xfId="0" applyFont="1" applyBorder="1" applyProtection="1">
      <alignment vertical="center"/>
      <protection locked="0"/>
    </xf>
    <xf numFmtId="38" fontId="6" fillId="0" borderId="9" xfId="2" applyNumberFormat="1" applyFont="1" applyBorder="1">
      <alignment vertical="center"/>
    </xf>
    <xf numFmtId="38" fontId="8" fillId="0" borderId="76" xfId="2" applyFont="1" applyBorder="1" applyAlignment="1" applyProtection="1">
      <alignment horizontal="center" vertical="center" wrapText="1"/>
      <protection locked="0"/>
    </xf>
    <xf numFmtId="38" fontId="8" fillId="0" borderId="79" xfId="2" applyFont="1" applyBorder="1" applyAlignment="1" applyProtection="1">
      <alignment horizontal="center" vertical="center" wrapText="1"/>
      <protection locked="0"/>
    </xf>
    <xf numFmtId="38" fontId="7" fillId="0" borderId="79" xfId="2" applyFont="1" applyBorder="1" applyAlignment="1" applyProtection="1">
      <alignment horizontal="center" vertical="center"/>
      <protection locked="0"/>
    </xf>
    <xf numFmtId="38" fontId="8" fillId="0" borderId="53" xfId="2" applyFont="1" applyBorder="1" applyAlignment="1" applyProtection="1">
      <alignment horizontal="center" vertical="center" wrapText="1"/>
      <protection locked="0"/>
    </xf>
    <xf numFmtId="38" fontId="7" fillId="0" borderId="56" xfId="2" applyFont="1" applyBorder="1" applyAlignment="1" applyProtection="1">
      <alignment horizontal="center" vertical="center"/>
      <protection locked="0"/>
    </xf>
    <xf numFmtId="38" fontId="1" fillId="0" borderId="76" xfId="2" applyFont="1" applyBorder="1" applyAlignment="1" applyProtection="1">
      <alignment horizontal="center" vertical="center" wrapText="1"/>
      <protection locked="0"/>
    </xf>
    <xf numFmtId="38" fontId="8" fillId="0" borderId="56" xfId="2" applyFont="1" applyBorder="1" applyAlignment="1" applyProtection="1">
      <alignment horizontal="center" vertical="center" wrapText="1"/>
      <protection locked="0"/>
    </xf>
    <xf numFmtId="38" fontId="8" fillId="0" borderId="57" xfId="2" applyFont="1" applyBorder="1" applyAlignment="1" applyProtection="1">
      <alignment horizontal="center" vertical="center" wrapText="1"/>
      <protection locked="0"/>
    </xf>
    <xf numFmtId="38" fontId="8" fillId="0" borderId="60" xfId="2" applyFont="1" applyBorder="1" applyAlignment="1" applyProtection="1">
      <alignment horizontal="center" vertical="center" wrapText="1"/>
      <protection locked="0"/>
    </xf>
    <xf numFmtId="38" fontId="1" fillId="0" borderId="99" xfId="2" applyFont="1" applyBorder="1" applyAlignment="1" applyProtection="1">
      <alignment horizontal="center" vertical="center"/>
    </xf>
    <xf numFmtId="38" fontId="8" fillId="0" borderId="100" xfId="2" applyFont="1" applyBorder="1" applyAlignment="1" applyProtection="1">
      <alignment horizontal="center" vertical="center"/>
    </xf>
    <xf numFmtId="38" fontId="8" fillId="0" borderId="53" xfId="2" applyFont="1" applyBorder="1" applyAlignment="1" applyProtection="1">
      <alignment horizontal="center" vertical="center"/>
    </xf>
    <xf numFmtId="38" fontId="8" fillId="0" borderId="54" xfId="2" applyFont="1" applyBorder="1" applyAlignment="1" applyProtection="1">
      <alignment horizontal="center" vertical="center"/>
    </xf>
    <xf numFmtId="38" fontId="1" fillId="0" borderId="55" xfId="2" applyFont="1" applyBorder="1" applyAlignment="1" applyProtection="1">
      <alignment horizontal="center" vertical="center"/>
    </xf>
    <xf numFmtId="38" fontId="8" fillId="0" borderId="59" xfId="2" applyFont="1" applyBorder="1" applyAlignment="1" applyProtection="1">
      <alignment horizontal="center" vertical="center"/>
    </xf>
    <xf numFmtId="38" fontId="1" fillId="0" borderId="56" xfId="2" applyFont="1" applyBorder="1" applyAlignment="1" applyProtection="1">
      <alignment horizontal="center" vertical="center"/>
    </xf>
    <xf numFmtId="38" fontId="8" fillId="0" borderId="60" xfId="2" applyFont="1" applyBorder="1" applyAlignment="1" applyProtection="1">
      <alignment horizontal="center" vertical="center"/>
    </xf>
    <xf numFmtId="38" fontId="8" fillId="2" borderId="76" xfId="2" applyFont="1" applyFill="1" applyBorder="1" applyAlignment="1" applyProtection="1">
      <alignment horizontal="center" vertical="center" wrapText="1"/>
      <protection locked="0"/>
    </xf>
    <xf numFmtId="38" fontId="8" fillId="2" borderId="79" xfId="2" applyFont="1" applyFill="1" applyBorder="1" applyAlignment="1" applyProtection="1">
      <alignment horizontal="center" vertical="center" wrapText="1"/>
      <protection locked="0"/>
    </xf>
    <xf numFmtId="38" fontId="6" fillId="0" borderId="19" xfId="2" applyFont="1" applyBorder="1">
      <alignment vertical="center"/>
    </xf>
    <xf numFmtId="38" fontId="1" fillId="0" borderId="53" xfId="2" applyFont="1" applyBorder="1" applyAlignment="1" applyProtection="1">
      <alignment horizontal="center" vertical="center" wrapText="1"/>
      <protection locked="0"/>
    </xf>
    <xf numFmtId="38" fontId="8" fillId="0" borderId="99" xfId="2" applyFont="1" applyBorder="1" applyAlignment="1">
      <alignment horizontal="center" vertical="center"/>
    </xf>
    <xf numFmtId="38" fontId="8" fillId="0" borderId="100" xfId="2" applyFont="1" applyBorder="1" applyAlignment="1">
      <alignment horizontal="center" vertical="center"/>
    </xf>
    <xf numFmtId="38" fontId="8" fillId="0" borderId="55" xfId="2" applyFont="1" applyBorder="1" applyAlignment="1">
      <alignment horizontal="center" vertical="center"/>
    </xf>
    <xf numFmtId="38" fontId="8" fillId="0" borderId="54" xfId="2" applyFont="1" applyBorder="1" applyAlignment="1">
      <alignment horizontal="center" vertical="center"/>
    </xf>
    <xf numFmtId="38" fontId="8" fillId="0" borderId="19" xfId="2" applyFont="1" applyBorder="1">
      <alignment vertical="center"/>
    </xf>
    <xf numFmtId="38" fontId="1" fillId="0" borderId="110" xfId="2" applyFont="1" applyBorder="1" applyAlignment="1" applyProtection="1">
      <alignment horizontal="center" vertical="center"/>
    </xf>
    <xf numFmtId="38" fontId="8" fillId="0" borderId="112" xfId="2" applyFont="1" applyBorder="1" applyAlignment="1" applyProtection="1">
      <alignment horizontal="center" vertical="center"/>
    </xf>
    <xf numFmtId="38" fontId="1" fillId="0" borderId="116" xfId="2" applyFont="1" applyBorder="1" applyAlignment="1" applyProtection="1">
      <alignment horizontal="center" vertical="center" wrapText="1"/>
    </xf>
    <xf numFmtId="38" fontId="8" fillId="0" borderId="118" xfId="2" applyFont="1" applyBorder="1" applyAlignment="1" applyProtection="1">
      <alignment horizontal="center" vertical="center"/>
    </xf>
    <xf numFmtId="38" fontId="1" fillId="0" borderId="136" xfId="2" applyFont="1" applyBorder="1" applyProtection="1">
      <alignment vertical="center"/>
    </xf>
    <xf numFmtId="38" fontId="1" fillId="0" borderId="138" xfId="2" applyFont="1" applyBorder="1" applyProtection="1">
      <alignment vertical="center"/>
    </xf>
    <xf numFmtId="38" fontId="1" fillId="0" borderId="139" xfId="2" applyFont="1" applyBorder="1" applyProtection="1">
      <alignment vertical="center"/>
    </xf>
    <xf numFmtId="38" fontId="8" fillId="0" borderId="102" xfId="2" applyFont="1" applyBorder="1" applyAlignment="1" applyProtection="1">
      <alignment horizontal="center" vertical="center" wrapText="1"/>
    </xf>
    <xf numFmtId="38" fontId="8" fillId="0" borderId="110" xfId="2" applyFont="1" applyBorder="1" applyAlignment="1" applyProtection="1">
      <alignment horizontal="center" vertical="center" wrapText="1"/>
    </xf>
    <xf numFmtId="38" fontId="8" fillId="0" borderId="107" xfId="2" applyFont="1" applyBorder="1" applyAlignment="1" applyProtection="1">
      <alignment horizontal="center" vertical="center" wrapText="1"/>
    </xf>
    <xf numFmtId="38" fontId="8" fillId="0" borderId="112" xfId="2" applyFont="1" applyBorder="1" applyAlignment="1" applyProtection="1">
      <alignment horizontal="center" vertical="center" wrapText="1"/>
    </xf>
    <xf numFmtId="38" fontId="8" fillId="0" borderId="113" xfId="2" applyFont="1" applyBorder="1" applyAlignment="1" applyProtection="1">
      <alignment horizontal="center" vertical="center"/>
    </xf>
    <xf numFmtId="38" fontId="8" fillId="0" borderId="115" xfId="2" applyFont="1" applyBorder="1" applyAlignment="1" applyProtection="1">
      <alignment horizontal="center" vertical="center"/>
    </xf>
    <xf numFmtId="38" fontId="1" fillId="0" borderId="102" xfId="2" applyFont="1" applyBorder="1" applyAlignment="1" applyProtection="1">
      <alignment horizontal="center" vertical="center"/>
    </xf>
    <xf numFmtId="38" fontId="1" fillId="0" borderId="103" xfId="2" applyFont="1" applyBorder="1" applyAlignment="1" applyProtection="1">
      <alignment horizontal="center" vertical="center"/>
    </xf>
    <xf numFmtId="38" fontId="1" fillId="0" borderId="104" xfId="2" applyFont="1" applyBorder="1" applyAlignment="1" applyProtection="1">
      <alignment horizontal="center" vertical="center"/>
    </xf>
    <xf numFmtId="38" fontId="1" fillId="0" borderId="107" xfId="2" applyFont="1" applyBorder="1" applyAlignment="1" applyProtection="1">
      <alignment horizontal="center" vertical="center"/>
    </xf>
    <xf numFmtId="38" fontId="1" fillId="0" borderId="108" xfId="2" applyFont="1" applyBorder="1" applyAlignment="1" applyProtection="1">
      <alignment horizontal="center" vertical="center"/>
    </xf>
    <xf numFmtId="38" fontId="1" fillId="0" borderId="109" xfId="2" applyFont="1" applyBorder="1" applyAlignment="1" applyProtection="1">
      <alignment horizontal="center" vertical="center"/>
    </xf>
    <xf numFmtId="38" fontId="11" fillId="0" borderId="99" xfId="2" applyFont="1" applyBorder="1" applyAlignment="1" applyProtection="1">
      <alignment horizontal="center" vertical="center" wrapText="1"/>
    </xf>
    <xf numFmtId="38" fontId="11" fillId="0" borderId="100" xfId="2" applyFont="1" applyBorder="1" applyAlignment="1" applyProtection="1">
      <alignment horizontal="center" vertical="center"/>
    </xf>
    <xf numFmtId="38" fontId="11" fillId="0" borderId="61" xfId="2" applyFont="1" applyBorder="1" applyProtection="1">
      <alignment vertical="center"/>
    </xf>
    <xf numFmtId="38" fontId="11" fillId="0" borderId="86" xfId="2" applyFont="1" applyBorder="1" applyProtection="1">
      <alignment vertical="center"/>
    </xf>
    <xf numFmtId="38" fontId="11" fillId="0" borderId="62" xfId="2" applyFont="1" applyBorder="1" applyProtection="1">
      <alignment vertical="center"/>
    </xf>
    <xf numFmtId="38" fontId="11" fillId="0" borderId="53" xfId="2" applyFont="1" applyBorder="1" applyAlignment="1" applyProtection="1">
      <alignment horizontal="center" vertical="center" wrapText="1"/>
      <protection locked="0"/>
    </xf>
    <xf numFmtId="38" fontId="11" fillId="0" borderId="54" xfId="2" applyFont="1" applyBorder="1" applyAlignment="1" applyProtection="1">
      <alignment horizontal="center" vertical="center" wrapText="1"/>
      <protection locked="0"/>
    </xf>
    <xf numFmtId="38" fontId="11" fillId="0" borderId="57" xfId="2" applyFont="1" applyBorder="1" applyAlignment="1" applyProtection="1">
      <alignment horizontal="center" vertical="center" wrapText="1"/>
      <protection locked="0"/>
    </xf>
    <xf numFmtId="38" fontId="11" fillId="0" borderId="58" xfId="2" applyFont="1" applyBorder="1" applyAlignment="1" applyProtection="1">
      <alignment horizontal="center" vertical="center" wrapText="1"/>
      <protection locked="0"/>
    </xf>
    <xf numFmtId="38" fontId="11" fillId="0" borderId="53" xfId="2" applyFont="1" applyBorder="1" applyAlignment="1" applyProtection="1">
      <alignment horizontal="center" vertical="center"/>
    </xf>
    <xf numFmtId="38" fontId="11" fillId="0" borderId="84" xfId="2" applyFont="1" applyBorder="1" applyAlignment="1" applyProtection="1">
      <alignment horizontal="center" vertical="center"/>
    </xf>
    <xf numFmtId="38" fontId="11" fillId="0" borderId="54" xfId="2" applyFont="1" applyBorder="1" applyAlignment="1" applyProtection="1">
      <alignment horizontal="center" vertical="center"/>
    </xf>
    <xf numFmtId="38" fontId="6" fillId="0" borderId="55" xfId="2" applyFont="1" applyBorder="1" applyAlignment="1" applyProtection="1">
      <alignment horizontal="center" vertical="center" wrapText="1"/>
    </xf>
    <xf numFmtId="38" fontId="11" fillId="0" borderId="59" xfId="2" applyFont="1" applyBorder="1" applyAlignment="1" applyProtection="1">
      <alignment horizontal="center" vertical="center"/>
    </xf>
    <xf numFmtId="38" fontId="6" fillId="0" borderId="56" xfId="2" applyFont="1" applyBorder="1" applyAlignment="1" applyProtection="1">
      <alignment horizontal="center" vertical="center" wrapText="1"/>
    </xf>
    <xf numFmtId="38" fontId="11" fillId="0" borderId="60" xfId="2" applyFont="1" applyBorder="1" applyAlignment="1" applyProtection="1">
      <alignment horizontal="center" vertical="center"/>
    </xf>
    <xf numFmtId="38" fontId="8" fillId="0" borderId="102" xfId="2" applyFont="1" applyBorder="1" applyAlignment="1" applyProtection="1">
      <alignment horizontal="center" vertical="center" wrapText="1"/>
      <protection locked="0"/>
    </xf>
    <xf numFmtId="38" fontId="8" fillId="0" borderId="110" xfId="2" applyFont="1" applyBorder="1" applyAlignment="1" applyProtection="1">
      <alignment horizontal="center" vertical="center" wrapText="1"/>
      <protection locked="0"/>
    </xf>
    <xf numFmtId="38" fontId="8" fillId="0" borderId="107" xfId="2" applyFont="1" applyBorder="1" applyAlignment="1" applyProtection="1">
      <alignment horizontal="center" vertical="center" wrapText="1"/>
      <protection locked="0"/>
    </xf>
    <xf numFmtId="38" fontId="8" fillId="0" borderId="112" xfId="2" applyFont="1" applyBorder="1" applyAlignment="1" applyProtection="1">
      <alignment horizontal="center" vertical="center" wrapText="1"/>
      <protection locked="0"/>
    </xf>
    <xf numFmtId="38" fontId="1" fillId="0" borderId="102" xfId="2" applyFont="1" applyBorder="1" applyAlignment="1" applyProtection="1">
      <alignment horizontal="center" vertical="center" wrapText="1"/>
      <protection locked="0"/>
    </xf>
    <xf numFmtId="38" fontId="6" fillId="0" borderId="53" xfId="2" applyFont="1" applyBorder="1" applyAlignment="1" applyProtection="1">
      <alignment horizontal="center" vertical="center" wrapText="1"/>
      <protection locked="0"/>
    </xf>
    <xf numFmtId="38" fontId="1" fillId="0" borderId="192" xfId="2" applyFont="1" applyBorder="1" applyProtection="1">
      <alignment vertical="center"/>
    </xf>
    <xf numFmtId="38" fontId="8" fillId="0" borderId="147" xfId="2" applyFont="1" applyBorder="1" applyAlignment="1" applyProtection="1">
      <alignment horizontal="center" vertical="center" wrapText="1"/>
      <protection locked="0"/>
    </xf>
    <xf numFmtId="38" fontId="8" fillId="0" borderId="152" xfId="2" applyFont="1" applyBorder="1" applyAlignment="1" applyProtection="1">
      <alignment horizontal="center" vertical="center" wrapText="1"/>
      <protection locked="0"/>
    </xf>
    <xf numFmtId="38" fontId="8" fillId="0" borderId="30" xfId="2" applyFont="1" applyBorder="1" applyAlignment="1">
      <alignment horizontal="center" vertical="center"/>
    </xf>
    <xf numFmtId="38" fontId="1" fillId="0" borderId="76" xfId="2" applyFont="1" applyBorder="1" applyAlignment="1">
      <alignment horizontal="center" vertical="center"/>
    </xf>
    <xf numFmtId="38" fontId="8" fillId="0" borderId="77" xfId="2" applyFont="1" applyBorder="1" applyAlignment="1">
      <alignment horizontal="center" vertical="center"/>
    </xf>
    <xf numFmtId="38" fontId="8" fillId="0" borderId="78" xfId="2" applyFont="1" applyBorder="1" applyAlignment="1">
      <alignment horizontal="center" vertical="center"/>
    </xf>
    <xf numFmtId="38" fontId="8" fillId="0" borderId="53" xfId="2" applyFont="1" applyBorder="1" applyAlignment="1">
      <alignment horizontal="center" vertical="center" wrapText="1"/>
    </xf>
    <xf numFmtId="38" fontId="8" fillId="0" borderId="54" xfId="2" applyFont="1" applyBorder="1" applyAlignment="1">
      <alignment horizontal="center" vertical="center" wrapText="1"/>
    </xf>
    <xf numFmtId="38" fontId="8" fillId="0" borderId="57" xfId="2" applyFont="1" applyBorder="1" applyAlignment="1">
      <alignment horizontal="center" vertical="center" wrapText="1"/>
    </xf>
    <xf numFmtId="38" fontId="8" fillId="0" borderId="58" xfId="2" applyFont="1" applyBorder="1" applyAlignment="1">
      <alignment horizontal="center" vertical="center" wrapText="1"/>
    </xf>
    <xf numFmtId="38" fontId="8" fillId="0" borderId="141" xfId="2" applyFont="1" applyBorder="1" applyAlignment="1">
      <alignment horizontal="center" vertical="center"/>
    </xf>
    <xf numFmtId="38" fontId="8" fillId="0" borderId="142" xfId="2" applyFont="1" applyBorder="1" applyAlignment="1">
      <alignment horizontal="center" vertical="center"/>
    </xf>
    <xf numFmtId="38" fontId="6" fillId="0" borderId="76" xfId="2" applyFont="1" applyBorder="1" applyAlignment="1">
      <alignment horizontal="center" vertical="center"/>
    </xf>
    <xf numFmtId="38" fontId="6" fillId="0" borderId="77" xfId="2" applyFont="1" applyBorder="1" applyAlignment="1">
      <alignment horizontal="center" vertical="center"/>
    </xf>
    <xf numFmtId="38" fontId="6" fillId="0" borderId="54" xfId="2" applyFont="1" applyBorder="1" applyAlignment="1" applyProtection="1">
      <alignment horizontal="center" vertical="center" wrapText="1"/>
      <protection locked="0"/>
    </xf>
    <xf numFmtId="38" fontId="6" fillId="0" borderId="57" xfId="2" applyFont="1" applyBorder="1" applyAlignment="1" applyProtection="1">
      <alignment horizontal="center" vertical="center" wrapText="1"/>
      <protection locked="0"/>
    </xf>
    <xf numFmtId="38" fontId="6" fillId="0" borderId="58" xfId="2" applyFont="1" applyBorder="1" applyAlignment="1" applyProtection="1">
      <alignment horizontal="center" vertical="center" wrapText="1"/>
      <protection locked="0"/>
    </xf>
    <xf numFmtId="38" fontId="6" fillId="0" borderId="55" xfId="2" applyFont="1" applyBorder="1" applyAlignment="1">
      <alignment horizontal="center" vertical="center"/>
    </xf>
    <xf numFmtId="38" fontId="6" fillId="0" borderId="84" xfId="2" applyFont="1" applyBorder="1" applyAlignment="1">
      <alignment horizontal="center" vertical="center"/>
    </xf>
    <xf numFmtId="38" fontId="6" fillId="0" borderId="56" xfId="2" applyFont="1" applyBorder="1" applyAlignment="1">
      <alignment horizontal="center" vertical="center"/>
    </xf>
    <xf numFmtId="38" fontId="6" fillId="0" borderId="53" xfId="2" applyFont="1" applyBorder="1" applyAlignment="1">
      <alignment horizontal="center" vertical="center"/>
    </xf>
    <xf numFmtId="38" fontId="6" fillId="0" borderId="57" xfId="2" applyFont="1" applyBorder="1" applyAlignment="1">
      <alignment horizontal="center" vertical="center"/>
    </xf>
    <xf numFmtId="38" fontId="6" fillId="0" borderId="54" xfId="2" applyFont="1" applyBorder="1" applyAlignment="1">
      <alignment horizontal="center" vertical="center" wrapText="1"/>
    </xf>
    <xf numFmtId="38" fontId="6" fillId="0" borderId="58" xfId="2" applyFont="1" applyBorder="1" applyAlignment="1">
      <alignment horizontal="center" vertical="center" wrapText="1"/>
    </xf>
    <xf numFmtId="38" fontId="6" fillId="0" borderId="99" xfId="2" applyFont="1" applyBorder="1" applyAlignment="1">
      <alignment horizontal="center" vertical="center" wrapText="1"/>
    </xf>
    <xf numFmtId="38" fontId="6" fillId="0" borderId="100" xfId="2" applyFont="1" applyBorder="1" applyAlignment="1">
      <alignment horizontal="center" vertical="center"/>
    </xf>
    <xf numFmtId="38" fontId="6" fillId="0" borderId="100" xfId="2" applyFont="1" applyBorder="1" applyAlignment="1">
      <alignment horizontal="center" vertical="center" wrapText="1"/>
    </xf>
    <xf numFmtId="38" fontId="6" fillId="0" borderId="81" xfId="2" applyFont="1" applyBorder="1">
      <alignment vertical="center"/>
    </xf>
    <xf numFmtId="38" fontId="8" fillId="0" borderId="54" xfId="2" applyFont="1" applyBorder="1" applyAlignment="1" applyProtection="1">
      <alignment horizontal="center" vertical="center" wrapText="1"/>
      <protection locked="0"/>
    </xf>
    <xf numFmtId="38" fontId="8" fillId="0" borderId="148" xfId="2" applyFont="1" applyBorder="1" applyAlignment="1" applyProtection="1">
      <alignment horizontal="center" vertical="center" wrapText="1"/>
      <protection locked="0"/>
    </xf>
    <xf numFmtId="38" fontId="8" fillId="0" borderId="58" xfId="2" applyFont="1" applyBorder="1" applyAlignment="1" applyProtection="1">
      <alignment horizontal="center" vertical="center" wrapText="1"/>
      <protection locked="0"/>
    </xf>
    <xf numFmtId="38" fontId="8" fillId="0" borderId="76" xfId="2" applyFont="1" applyBorder="1" applyAlignment="1">
      <alignment horizontal="center" vertical="center"/>
    </xf>
    <xf numFmtId="38" fontId="6" fillId="0" borderId="35" xfId="2" applyFont="1" applyBorder="1">
      <alignment vertical="center"/>
    </xf>
    <xf numFmtId="38" fontId="6" fillId="0" borderId="13" xfId="2" applyFont="1" applyBorder="1">
      <alignment vertical="center"/>
    </xf>
    <xf numFmtId="38" fontId="8" fillId="0" borderId="0" xfId="2" applyFont="1" applyBorder="1" applyAlignment="1">
      <alignment horizontal="center" vertical="center"/>
    </xf>
    <xf numFmtId="38" fontId="6" fillId="0" borderId="16" xfId="2" applyFont="1" applyBorder="1" applyAlignment="1" applyProtection="1">
      <alignment horizontal="center" vertical="center" wrapText="1"/>
      <protection locked="0"/>
    </xf>
    <xf numFmtId="38" fontId="6" fillId="0" borderId="22" xfId="2" applyFont="1" applyBorder="1" applyAlignment="1" applyProtection="1">
      <alignment horizontal="center" vertical="center" wrapText="1"/>
      <protection locked="0"/>
    </xf>
    <xf numFmtId="38" fontId="6" fillId="0" borderId="13" xfId="2" applyFont="1" applyBorder="1" applyAlignment="1" applyProtection="1">
      <alignment horizontal="center" vertical="center" wrapText="1"/>
      <protection locked="0"/>
    </xf>
    <xf numFmtId="38" fontId="6" fillId="0" borderId="35" xfId="2" applyFont="1" applyBorder="1" applyAlignment="1" applyProtection="1">
      <alignment horizontal="center" vertical="center" wrapText="1"/>
      <protection locked="0"/>
    </xf>
    <xf numFmtId="38" fontId="6" fillId="0" borderId="54" xfId="2" applyFont="1" applyBorder="1" applyAlignment="1">
      <alignment horizontal="center" vertical="center"/>
    </xf>
    <xf numFmtId="38" fontId="6" fillId="0" borderId="22" xfId="2" applyFont="1" applyBorder="1" applyAlignment="1">
      <alignment horizontal="center" vertical="center" wrapText="1"/>
    </xf>
    <xf numFmtId="38" fontId="6" fillId="0" borderId="35" xfId="2" applyFont="1" applyBorder="1" applyAlignment="1">
      <alignment horizontal="center" vertical="center"/>
    </xf>
    <xf numFmtId="38" fontId="6" fillId="0" borderId="153" xfId="2" applyFont="1" applyBorder="1" applyAlignment="1">
      <alignment horizontal="center" vertical="center" wrapText="1"/>
    </xf>
    <xf numFmtId="38" fontId="6" fillId="0" borderId="151" xfId="2" applyFont="1" applyBorder="1" applyAlignment="1">
      <alignment horizontal="center" vertical="center"/>
    </xf>
    <xf numFmtId="38" fontId="6" fillId="0" borderId="26" xfId="2" applyFont="1" applyBorder="1" applyAlignment="1">
      <alignment horizontal="center" vertical="center" wrapText="1"/>
    </xf>
    <xf numFmtId="38" fontId="6" fillId="0" borderId="24" xfId="2" applyFont="1" applyBorder="1" applyAlignment="1">
      <alignment horizontal="center" vertical="center"/>
    </xf>
    <xf numFmtId="38" fontId="11" fillId="0" borderId="53" xfId="2" applyFont="1" applyBorder="1" applyAlignment="1">
      <alignment horizontal="center" vertical="center"/>
    </xf>
    <xf numFmtId="38" fontId="11" fillId="0" borderId="84" xfId="2" applyFont="1" applyBorder="1" applyAlignment="1">
      <alignment horizontal="center" vertical="center"/>
    </xf>
    <xf numFmtId="38" fontId="11" fillId="0" borderId="54" xfId="2" applyFont="1" applyBorder="1" applyAlignment="1">
      <alignment horizontal="center" vertical="center"/>
    </xf>
    <xf numFmtId="38" fontId="6" fillId="0" borderId="55" xfId="2" applyFont="1" applyBorder="1" applyAlignment="1">
      <alignment horizontal="center" vertical="center" wrapText="1"/>
    </xf>
    <xf numFmtId="38" fontId="6" fillId="0" borderId="59" xfId="2" applyFont="1" applyBorder="1" applyAlignment="1">
      <alignment horizontal="center" vertical="center" wrapText="1"/>
    </xf>
    <xf numFmtId="38" fontId="6" fillId="0" borderId="56" xfId="2" applyFont="1" applyBorder="1" applyAlignment="1">
      <alignment horizontal="center" vertical="center" wrapText="1"/>
    </xf>
    <xf numFmtId="38" fontId="6" fillId="0" borderId="60" xfId="2" applyFont="1" applyBorder="1" applyAlignment="1">
      <alignment horizontal="center" vertical="center" wrapText="1"/>
    </xf>
    <xf numFmtId="38" fontId="6" fillId="0" borderId="59" xfId="2" applyFont="1" applyBorder="1" applyAlignment="1">
      <alignment horizontal="center" vertical="center"/>
    </xf>
    <xf numFmtId="38" fontId="6" fillId="0" borderId="60" xfId="2" applyFont="1" applyBorder="1" applyAlignment="1">
      <alignment horizontal="center" vertical="center"/>
    </xf>
    <xf numFmtId="38" fontId="11" fillId="0" borderId="56" xfId="2" applyFont="1" applyBorder="1" applyAlignment="1" applyProtection="1">
      <alignment horizontal="center" vertical="center" wrapText="1"/>
      <protection locked="0"/>
    </xf>
    <xf numFmtId="38" fontId="11" fillId="0" borderId="60" xfId="2" applyFont="1" applyBorder="1" applyAlignment="1" applyProtection="1">
      <alignment horizontal="center" vertical="center" wrapText="1"/>
      <protection locked="0"/>
    </xf>
    <xf numFmtId="38" fontId="6" fillId="0" borderId="58" xfId="2" applyFont="1" applyBorder="1" applyAlignment="1">
      <alignment horizontal="center" vertical="center"/>
    </xf>
    <xf numFmtId="38" fontId="11" fillId="0" borderId="84" xfId="2" applyFont="1" applyBorder="1" applyAlignment="1" applyProtection="1">
      <alignment horizontal="center" vertical="center" wrapText="1"/>
      <protection locked="0"/>
    </xf>
    <xf numFmtId="38" fontId="11" fillId="0" borderId="98" xfId="2" applyFont="1" applyBorder="1" applyAlignment="1" applyProtection="1">
      <alignment horizontal="center" vertical="center" wrapText="1"/>
      <protection locked="0"/>
    </xf>
    <xf numFmtId="38" fontId="6" fillId="0" borderId="84" xfId="2" applyFont="1" applyBorder="1" applyAlignment="1">
      <alignment horizontal="center" vertical="center" wrapText="1"/>
    </xf>
    <xf numFmtId="38" fontId="6" fillId="0" borderId="98" xfId="2" applyFont="1" applyBorder="1" applyAlignment="1">
      <alignment horizontal="center" vertical="center"/>
    </xf>
    <xf numFmtId="38" fontId="9" fillId="0" borderId="161" xfId="2" applyFont="1" applyBorder="1" applyProtection="1">
      <alignment vertical="center"/>
    </xf>
    <xf numFmtId="38" fontId="9" fillId="0" borderId="154" xfId="2" applyFont="1" applyBorder="1" applyProtection="1">
      <alignment vertical="center"/>
    </xf>
    <xf numFmtId="38" fontId="9" fillId="0" borderId="76" xfId="2" applyFont="1" applyBorder="1" applyAlignment="1">
      <alignment horizontal="center" vertical="center"/>
    </xf>
    <xf numFmtId="38" fontId="9" fillId="0" borderId="87" xfId="2" applyFont="1" applyBorder="1" applyAlignment="1">
      <alignment horizontal="center" vertical="center"/>
    </xf>
    <xf numFmtId="38" fontId="9" fillId="0" borderId="77" xfId="2" applyFont="1" applyBorder="1" applyAlignment="1">
      <alignment horizontal="center" vertical="center"/>
    </xf>
    <xf numFmtId="38" fontId="9" fillId="0" borderId="56" xfId="2" applyFont="1" applyBorder="1" applyProtection="1">
      <alignment vertical="center"/>
    </xf>
    <xf numFmtId="38" fontId="9" fillId="0" borderId="60" xfId="2" applyFont="1" applyBorder="1" applyProtection="1">
      <alignment vertical="center"/>
    </xf>
    <xf numFmtId="38" fontId="9" fillId="0" borderId="79" xfId="2" applyFont="1" applyBorder="1" applyAlignment="1">
      <alignment horizontal="center" vertical="center"/>
    </xf>
    <xf numFmtId="38" fontId="9" fillId="0" borderId="188" xfId="2" applyFont="1" applyBorder="1" applyProtection="1">
      <alignment vertical="center"/>
    </xf>
    <xf numFmtId="38" fontId="9" fillId="0" borderId="185" xfId="2" applyFont="1" applyBorder="1" applyProtection="1">
      <alignment vertical="center"/>
    </xf>
    <xf numFmtId="38" fontId="9" fillId="0" borderId="99" xfId="2" applyFont="1" applyFill="1" applyBorder="1" applyProtection="1">
      <alignment vertical="center"/>
      <protection locked="0"/>
    </xf>
    <xf numFmtId="38" fontId="9" fillId="0" borderId="92" xfId="2" applyFont="1" applyFill="1" applyBorder="1" applyProtection="1">
      <alignment vertical="center"/>
      <protection locked="0"/>
    </xf>
    <xf numFmtId="38" fontId="9" fillId="0" borderId="100" xfId="2" applyFont="1" applyFill="1" applyBorder="1" applyProtection="1">
      <alignment vertical="center"/>
      <protection locked="0"/>
    </xf>
    <xf numFmtId="38" fontId="9" fillId="0" borderId="141" xfId="2" applyFont="1" applyBorder="1">
      <alignment vertical="center"/>
    </xf>
    <xf numFmtId="38" fontId="9" fillId="0" borderId="96" xfId="2" applyFont="1" applyBorder="1">
      <alignment vertical="center"/>
    </xf>
    <xf numFmtId="38" fontId="9" fillId="0" borderId="142" xfId="2" applyFont="1" applyBorder="1">
      <alignment vertical="center"/>
    </xf>
    <xf numFmtId="38" fontId="9" fillId="0" borderId="99" xfId="2" applyFont="1" applyBorder="1" applyProtection="1">
      <alignment vertical="center"/>
      <protection locked="0"/>
    </xf>
    <xf numFmtId="38" fontId="9" fillId="0" borderId="92" xfId="2" applyFont="1" applyBorder="1" applyProtection="1">
      <alignment vertical="center"/>
      <protection locked="0"/>
    </xf>
    <xf numFmtId="38" fontId="9" fillId="0" borderId="100" xfId="2" applyFont="1" applyBorder="1" applyProtection="1">
      <alignment vertical="center"/>
      <protection locked="0"/>
    </xf>
    <xf numFmtId="38" fontId="9" fillId="0" borderId="99" xfId="2" applyFont="1" applyBorder="1">
      <alignment vertical="center"/>
    </xf>
    <xf numFmtId="38" fontId="9" fillId="0" borderId="92" xfId="2" applyFont="1" applyBorder="1">
      <alignment vertical="center"/>
    </xf>
    <xf numFmtId="38" fontId="9" fillId="0" borderId="100" xfId="2" applyFont="1" applyBorder="1">
      <alignment vertical="center"/>
    </xf>
    <xf numFmtId="38" fontId="9" fillId="0" borderId="157" xfId="2" applyFont="1" applyBorder="1" applyProtection="1">
      <alignment vertical="center"/>
      <protection locked="0"/>
    </xf>
    <xf numFmtId="38" fontId="9" fillId="0" borderId="158" xfId="2" applyFont="1" applyBorder="1" applyProtection="1">
      <alignment vertical="center"/>
      <protection locked="0"/>
    </xf>
    <xf numFmtId="38" fontId="9" fillId="0" borderId="159" xfId="2" applyFont="1" applyBorder="1" applyProtection="1">
      <alignment vertical="center"/>
      <protection locked="0"/>
    </xf>
    <xf numFmtId="38" fontId="9" fillId="0" borderId="99" xfId="2" applyFont="1" applyBorder="1" applyAlignment="1">
      <alignment horizontal="center" vertical="center"/>
    </xf>
    <xf numFmtId="38" fontId="9" fillId="0" borderId="92" xfId="2" applyFont="1" applyBorder="1" applyAlignment="1">
      <alignment horizontal="center" vertical="center"/>
    </xf>
    <xf numFmtId="38" fontId="9" fillId="0" borderId="100" xfId="2" applyFont="1" applyBorder="1" applyAlignment="1">
      <alignment horizontal="center" vertical="center"/>
    </xf>
    <xf numFmtId="38" fontId="9" fillId="3" borderId="76" xfId="2" applyFont="1" applyFill="1" applyBorder="1" applyAlignment="1">
      <alignment horizontal="center" vertical="center" wrapText="1"/>
    </xf>
    <xf numFmtId="38" fontId="9" fillId="3" borderId="87" xfId="2" applyFont="1" applyFill="1" applyBorder="1" applyAlignment="1">
      <alignment horizontal="center" vertical="center" wrapText="1"/>
    </xf>
    <xf numFmtId="38" fontId="9" fillId="0" borderId="99" xfId="2" applyFont="1" applyBorder="1" applyAlignment="1" applyProtection="1">
      <alignment horizontal="center" vertical="center"/>
      <protection locked="0"/>
    </xf>
    <xf numFmtId="38" fontId="9" fillId="0" borderId="100" xfId="2" applyFont="1" applyBorder="1" applyAlignment="1" applyProtection="1">
      <alignment horizontal="center" vertical="center"/>
      <protection locked="0"/>
    </xf>
    <xf numFmtId="38" fontId="9" fillId="0" borderId="62" xfId="2" applyFont="1" applyBorder="1" applyProtection="1">
      <alignment vertical="center"/>
    </xf>
    <xf numFmtId="38" fontId="9" fillId="0" borderId="58" xfId="2" applyFont="1" applyBorder="1" applyProtection="1">
      <alignment vertical="center"/>
    </xf>
    <xf numFmtId="38" fontId="9" fillId="0" borderId="141" xfId="2" applyFont="1" applyBorder="1" applyAlignment="1">
      <alignment horizontal="center" vertical="center"/>
    </xf>
    <xf numFmtId="38" fontId="9" fillId="0" borderId="142" xfId="2" applyFont="1" applyBorder="1" applyAlignment="1">
      <alignment horizontal="center" vertical="center"/>
    </xf>
    <xf numFmtId="38" fontId="9" fillId="0" borderId="78" xfId="2" applyFont="1" applyBorder="1" applyAlignment="1">
      <alignment horizontal="center" vertical="center"/>
    </xf>
    <xf numFmtId="38" fontId="9" fillId="0" borderId="86" xfId="2" applyFont="1" applyBorder="1" applyAlignment="1" applyProtection="1">
      <alignment horizontal="center" vertical="center"/>
    </xf>
    <xf numFmtId="38" fontId="9" fillId="0" borderId="98" xfId="2" applyFont="1" applyBorder="1" applyAlignment="1" applyProtection="1">
      <alignment horizontal="center" vertical="center"/>
    </xf>
    <xf numFmtId="38" fontId="9" fillId="0" borderId="160" xfId="2" applyFont="1" applyBorder="1" applyAlignment="1">
      <alignment horizontal="center" vertical="center"/>
    </xf>
    <xf numFmtId="38" fontId="9" fillId="0" borderId="161" xfId="2" applyFont="1" applyBorder="1" applyAlignment="1">
      <alignment horizontal="center" vertical="center"/>
    </xf>
    <xf numFmtId="38" fontId="9" fillId="0" borderId="153" xfId="2" applyFont="1" applyBorder="1" applyAlignment="1">
      <alignment horizontal="center" vertical="center"/>
    </xf>
    <xf numFmtId="38" fontId="9" fillId="0" borderId="86" xfId="2" applyFont="1" applyBorder="1" applyProtection="1">
      <alignment vertical="center"/>
    </xf>
    <xf numFmtId="38" fontId="9" fillId="0" borderId="98" xfId="2" applyFont="1" applyBorder="1" applyProtection="1">
      <alignment vertical="center"/>
    </xf>
    <xf numFmtId="38" fontId="9" fillId="0" borderId="96" xfId="2" applyFont="1" applyBorder="1" applyAlignment="1">
      <alignment horizontal="center" vertical="center"/>
    </xf>
    <xf numFmtId="38" fontId="9" fillId="0" borderId="97" xfId="2" applyFont="1" applyBorder="1" applyAlignment="1">
      <alignment horizontal="center" vertical="center"/>
    </xf>
    <xf numFmtId="38" fontId="9" fillId="0" borderId="95" xfId="2" applyFont="1" applyBorder="1" applyAlignment="1">
      <alignment horizontal="center" vertical="center"/>
    </xf>
    <xf numFmtId="38" fontId="9" fillId="0" borderId="91" xfId="2" applyFont="1" applyBorder="1" applyProtection="1">
      <alignment vertical="center"/>
      <protection locked="0"/>
    </xf>
    <xf numFmtId="38" fontId="9" fillId="0" borderId="61" xfId="2" applyFont="1" applyBorder="1" applyProtection="1">
      <alignment vertical="center"/>
      <protection locked="0"/>
    </xf>
    <xf numFmtId="38" fontId="9" fillId="0" borderId="57" xfId="2" applyFont="1" applyBorder="1" applyProtection="1">
      <alignment vertical="center"/>
      <protection locked="0"/>
    </xf>
    <xf numFmtId="38" fontId="9" fillId="0" borderId="86" xfId="2" applyFont="1" applyBorder="1" applyProtection="1">
      <alignment vertical="center"/>
      <protection locked="0"/>
    </xf>
    <xf numFmtId="38" fontId="9" fillId="0" borderId="98" xfId="2" applyFont="1" applyBorder="1" applyProtection="1">
      <alignment vertical="center"/>
      <protection locked="0"/>
    </xf>
    <xf numFmtId="38" fontId="9" fillId="0" borderId="84" xfId="2" applyFont="1" applyBorder="1" applyProtection="1">
      <alignment vertical="center"/>
    </xf>
    <xf numFmtId="38" fontId="9" fillId="0" borderId="54" xfId="2" applyFont="1" applyBorder="1" applyProtection="1">
      <alignment vertical="center"/>
    </xf>
    <xf numFmtId="38" fontId="9" fillId="0" borderId="55" xfId="2" applyFont="1" applyBorder="1" applyProtection="1">
      <alignment vertical="center"/>
      <protection locked="0"/>
    </xf>
    <xf numFmtId="38" fontId="9" fillId="0" borderId="59" xfId="2" applyFont="1" applyBorder="1" applyProtection="1">
      <alignment vertical="center"/>
      <protection locked="0"/>
    </xf>
    <xf numFmtId="38" fontId="9" fillId="0" borderId="84" xfId="2" applyFont="1" applyBorder="1" applyProtection="1">
      <alignment vertical="center"/>
      <protection locked="0"/>
    </xf>
    <xf numFmtId="38" fontId="9" fillId="0" borderId="91" xfId="2" applyFont="1" applyBorder="1" applyAlignment="1" applyProtection="1">
      <alignment horizontal="center" vertical="center"/>
      <protection locked="0"/>
    </xf>
    <xf numFmtId="38" fontId="9" fillId="0" borderId="93" xfId="2" applyFont="1" applyBorder="1" applyAlignment="1" applyProtection="1">
      <alignment horizontal="center" vertical="center"/>
      <protection locked="0"/>
    </xf>
    <xf numFmtId="38" fontId="9" fillId="0" borderId="53" xfId="2" applyFont="1" applyBorder="1" applyProtection="1">
      <alignment vertical="center"/>
      <protection locked="0"/>
    </xf>
    <xf numFmtId="38" fontId="9" fillId="0" borderId="51" xfId="2" applyFont="1" applyBorder="1" applyProtection="1">
      <alignment vertical="center"/>
    </xf>
    <xf numFmtId="38" fontId="9" fillId="0" borderId="52" xfId="2" applyFont="1" applyBorder="1" applyProtection="1">
      <alignment vertical="center"/>
    </xf>
    <xf numFmtId="38" fontId="9" fillId="0" borderId="30" xfId="2" applyFont="1" applyBorder="1" applyProtection="1">
      <alignment vertical="center"/>
    </xf>
    <xf numFmtId="38" fontId="9" fillId="0" borderId="34" xfId="2" applyFont="1" applyBorder="1" applyProtection="1">
      <alignment vertical="center"/>
    </xf>
    <xf numFmtId="38" fontId="9" fillId="0" borderId="48" xfId="2" applyFont="1" applyBorder="1" applyProtection="1">
      <alignment vertical="center"/>
    </xf>
    <xf numFmtId="38" fontId="9" fillId="0" borderId="49" xfId="2" applyFont="1" applyBorder="1" applyProtection="1">
      <alignment vertical="center"/>
    </xf>
    <xf numFmtId="38" fontId="9" fillId="0" borderId="37" xfId="2" applyFont="1" applyBorder="1" applyProtection="1">
      <alignment vertical="center"/>
    </xf>
    <xf numFmtId="38" fontId="9" fillId="0" borderId="46" xfId="2" applyFont="1" applyBorder="1" applyProtection="1">
      <alignment vertical="center"/>
    </xf>
    <xf numFmtId="38" fontId="9" fillId="0" borderId="41" xfId="2" applyFont="1" applyBorder="1" applyProtection="1">
      <alignment vertical="center"/>
    </xf>
    <xf numFmtId="38" fontId="9" fillId="0" borderId="39" xfId="2" applyFont="1" applyBorder="1" applyProtection="1">
      <alignment vertical="center"/>
    </xf>
    <xf numFmtId="0" fontId="10" fillId="0" borderId="33" xfId="0" applyFont="1" applyBorder="1" applyAlignment="1" applyProtection="1">
      <alignment horizontal="center" vertical="center"/>
    </xf>
    <xf numFmtId="0" fontId="10" fillId="0" borderId="34" xfId="0" applyFont="1" applyBorder="1" applyAlignment="1" applyProtection="1">
      <alignment horizontal="center" vertical="center"/>
    </xf>
    <xf numFmtId="38" fontId="9" fillId="0" borderId="27" xfId="2" applyFont="1" applyBorder="1" applyProtection="1">
      <alignment vertical="center"/>
    </xf>
    <xf numFmtId="38" fontId="9" fillId="0" borderId="23" xfId="2" applyFont="1" applyBorder="1" applyProtection="1">
      <alignment vertical="center"/>
    </xf>
    <xf numFmtId="0" fontId="10" fillId="0" borderId="40" xfId="0" applyFont="1" applyBorder="1" applyAlignment="1" applyProtection="1">
      <alignment horizontal="center" vertical="center"/>
    </xf>
    <xf numFmtId="0" fontId="10" fillId="0" borderId="46" xfId="0" applyFont="1" applyBorder="1" applyAlignment="1" applyProtection="1">
      <alignment horizontal="center" vertical="center"/>
    </xf>
    <xf numFmtId="38" fontId="9" fillId="0" borderId="36" xfId="2" applyFont="1" applyBorder="1" applyProtection="1">
      <alignment vertical="center"/>
    </xf>
    <xf numFmtId="38" fontId="9" fillId="0" borderId="40" xfId="2" applyFont="1" applyBorder="1" applyProtection="1">
      <alignment vertical="center"/>
    </xf>
    <xf numFmtId="38" fontId="9" fillId="0" borderId="33" xfId="2" applyFont="1" applyBorder="1" applyProtection="1">
      <alignment vertical="center"/>
    </xf>
    <xf numFmtId="38" fontId="9" fillId="0" borderId="31" xfId="2" applyFont="1" applyBorder="1" applyProtection="1">
      <alignment vertical="center"/>
    </xf>
    <xf numFmtId="38" fontId="9" fillId="0" borderId="47" xfId="2" applyFont="1" applyBorder="1" applyAlignment="1">
      <alignment horizontal="center" vertical="center"/>
    </xf>
    <xf numFmtId="38" fontId="9" fillId="0" borderId="19" xfId="2" applyFont="1" applyBorder="1" applyAlignment="1">
      <alignment horizontal="center" vertical="center"/>
    </xf>
    <xf numFmtId="38" fontId="9" fillId="0" borderId="25" xfId="2" applyFont="1" applyBorder="1" applyAlignment="1">
      <alignment horizontal="center" vertical="center"/>
    </xf>
    <xf numFmtId="38" fontId="9" fillId="0" borderId="50" xfId="2" applyFont="1" applyBorder="1" applyProtection="1">
      <alignment vertical="center"/>
    </xf>
    <xf numFmtId="38" fontId="9" fillId="0" borderId="32" xfId="2" applyFont="1" applyBorder="1" applyProtection="1">
      <alignment vertical="center"/>
    </xf>
    <xf numFmtId="38" fontId="9" fillId="0" borderId="33" xfId="2" applyFont="1" applyBorder="1" applyAlignment="1" applyProtection="1">
      <alignment horizontal="center" vertical="center"/>
    </xf>
    <xf numFmtId="38" fontId="9" fillId="0" borderId="34" xfId="2" applyFont="1" applyBorder="1" applyAlignment="1" applyProtection="1">
      <alignment horizontal="center" vertical="center"/>
    </xf>
    <xf numFmtId="38" fontId="9" fillId="0" borderId="20" xfId="2" applyFont="1" applyBorder="1" applyAlignment="1" applyProtection="1">
      <alignment horizontal="center" vertical="center"/>
    </xf>
    <xf numFmtId="38" fontId="9" fillId="0" borderId="21" xfId="2" applyFont="1" applyBorder="1" applyAlignment="1" applyProtection="1">
      <alignment horizontal="center" vertical="center"/>
    </xf>
    <xf numFmtId="38" fontId="9" fillId="0" borderId="43" xfId="2" applyFont="1" applyBorder="1" applyAlignment="1" applyProtection="1">
      <alignment horizontal="center" vertical="center"/>
    </xf>
    <xf numFmtId="38" fontId="9" fillId="0" borderId="42" xfId="2" applyFont="1" applyBorder="1" applyAlignment="1" applyProtection="1">
      <alignment horizontal="center" vertical="center"/>
    </xf>
    <xf numFmtId="38" fontId="9" fillId="0" borderId="41" xfId="2" applyFont="1" applyBorder="1" applyAlignment="1" applyProtection="1">
      <alignment vertical="center"/>
    </xf>
    <xf numFmtId="38" fontId="9" fillId="0" borderId="39" xfId="2" applyFont="1" applyBorder="1" applyAlignment="1" applyProtection="1">
      <alignment vertical="center"/>
    </xf>
    <xf numFmtId="38" fontId="9" fillId="0" borderId="14" xfId="2" applyFont="1" applyBorder="1" applyAlignment="1">
      <alignment horizontal="center" vertical="center"/>
    </xf>
    <xf numFmtId="38" fontId="9" fillId="0" borderId="15" xfId="2" applyFont="1" applyBorder="1" applyAlignment="1">
      <alignment horizontal="center" vertical="center"/>
    </xf>
    <xf numFmtId="38" fontId="6" fillId="0" borderId="21" xfId="2" applyFont="1" applyBorder="1">
      <alignment vertical="center"/>
    </xf>
    <xf numFmtId="38" fontId="8" fillId="0" borderId="84" xfId="2" applyFont="1" applyBorder="1" applyAlignment="1">
      <alignment horizontal="center" vertical="center" wrapText="1"/>
    </xf>
    <xf numFmtId="38" fontId="8" fillId="0" borderId="98" xfId="2" applyFont="1" applyBorder="1" applyAlignment="1">
      <alignment horizontal="center" vertical="center" wrapText="1"/>
    </xf>
    <xf numFmtId="38" fontId="8" fillId="0" borderId="84" xfId="2" applyFont="1" applyBorder="1" applyAlignment="1">
      <alignment horizontal="center" vertical="center"/>
    </xf>
    <xf numFmtId="38" fontId="8" fillId="0" borderId="98" xfId="2" applyFont="1" applyBorder="1" applyAlignment="1">
      <alignment horizontal="center" vertical="center"/>
    </xf>
    <xf numFmtId="38" fontId="8" fillId="0" borderId="84" xfId="2" applyFont="1" applyBorder="1" applyAlignment="1" applyProtection="1">
      <alignment horizontal="center" vertical="center" wrapText="1"/>
      <protection locked="0"/>
    </xf>
    <xf numFmtId="38" fontId="8" fillId="0" borderId="98" xfId="2" applyFont="1" applyBorder="1" applyAlignment="1" applyProtection="1">
      <alignment horizontal="center" vertical="center" wrapText="1"/>
      <protection locked="0"/>
    </xf>
    <xf numFmtId="38" fontId="8" fillId="0" borderId="56" xfId="2" applyFont="1" applyBorder="1" applyAlignment="1">
      <alignment horizontal="center" vertical="center" wrapText="1"/>
    </xf>
    <xf numFmtId="38" fontId="8" fillId="0" borderId="60" xfId="2" applyFont="1" applyBorder="1" applyAlignment="1">
      <alignment horizontal="center" vertical="center" wrapText="1"/>
    </xf>
    <xf numFmtId="38" fontId="8" fillId="0" borderId="43" xfId="2" applyFont="1" applyBorder="1" applyAlignment="1" applyProtection="1">
      <alignment horizontal="center" vertical="center" wrapText="1"/>
      <protection locked="0"/>
    </xf>
    <xf numFmtId="38" fontId="8" fillId="0" borderId="44" xfId="2" applyFont="1" applyBorder="1" applyAlignment="1" applyProtection="1">
      <alignment horizontal="center" vertical="center" wrapText="1"/>
      <protection locked="0"/>
    </xf>
    <xf numFmtId="38" fontId="8" fillId="0" borderId="42" xfId="2" applyFont="1" applyBorder="1" applyAlignment="1" applyProtection="1">
      <alignment horizontal="center" vertical="center" wrapText="1"/>
      <protection locked="0"/>
    </xf>
    <xf numFmtId="38" fontId="8" fillId="0" borderId="45" xfId="2" applyFont="1" applyBorder="1" applyAlignment="1" applyProtection="1">
      <alignment horizontal="center" vertical="center" wrapText="1"/>
      <protection locked="0"/>
    </xf>
    <xf numFmtId="38" fontId="8" fillId="0" borderId="33" xfId="2" applyFont="1" applyBorder="1" applyAlignment="1">
      <alignment horizontal="center" vertical="center"/>
    </xf>
    <xf numFmtId="38" fontId="8" fillId="0" borderId="34" xfId="2" applyFont="1" applyBorder="1" applyAlignment="1">
      <alignment horizontal="center" vertical="center"/>
    </xf>
    <xf numFmtId="38" fontId="8" fillId="0" borderId="38" xfId="2" applyFont="1" applyBorder="1" applyAlignment="1">
      <alignment horizontal="center" vertical="center"/>
    </xf>
    <xf numFmtId="38" fontId="8" fillId="0" borderId="29" xfId="2" applyFont="1" applyBorder="1" applyAlignment="1">
      <alignment horizontal="center" vertical="center"/>
    </xf>
    <xf numFmtId="38" fontId="6" fillId="0" borderId="11" xfId="2" applyFont="1" applyBorder="1">
      <alignment vertical="center"/>
    </xf>
    <xf numFmtId="38" fontId="8" fillId="0" borderId="55" xfId="2" applyFont="1" applyFill="1" applyBorder="1" applyAlignment="1">
      <alignment horizontal="center" vertical="center"/>
    </xf>
    <xf numFmtId="38" fontId="8" fillId="0" borderId="54" xfId="2" applyFont="1" applyFill="1" applyBorder="1" applyAlignment="1">
      <alignment horizontal="center" vertical="center"/>
    </xf>
    <xf numFmtId="0" fontId="8" fillId="0" borderId="85" xfId="0" applyFont="1" applyBorder="1">
      <alignment vertical="center"/>
    </xf>
    <xf numFmtId="0" fontId="8" fillId="0" borderId="66" xfId="0" applyFont="1" applyBorder="1">
      <alignment vertical="center"/>
    </xf>
    <xf numFmtId="0" fontId="8" fillId="0" borderId="92" xfId="0" applyFont="1" applyBorder="1">
      <alignment vertical="center"/>
    </xf>
    <xf numFmtId="0" fontId="8" fillId="0" borderId="65" xfId="0" applyFont="1" applyBorder="1">
      <alignment vertical="center"/>
    </xf>
    <xf numFmtId="0" fontId="1" fillId="0" borderId="165" xfId="0" applyFont="1" applyBorder="1" applyAlignment="1" applyProtection="1">
      <alignment horizontal="center" vertical="center"/>
      <protection locked="0"/>
    </xf>
    <xf numFmtId="0" fontId="8" fillId="0" borderId="165" xfId="0" applyFont="1" applyBorder="1" applyAlignment="1" applyProtection="1">
      <alignment horizontal="center" vertical="center"/>
      <protection locked="0"/>
    </xf>
    <xf numFmtId="0" fontId="8" fillId="0" borderId="66" xfId="0" applyFont="1" applyBorder="1" applyAlignment="1">
      <alignment horizontal="center" vertical="center"/>
    </xf>
    <xf numFmtId="0" fontId="8" fillId="0" borderId="92" xfId="0" applyFont="1" applyBorder="1" applyAlignment="1">
      <alignment horizontal="center" vertical="center"/>
    </xf>
    <xf numFmtId="0" fontId="8" fillId="0" borderId="65" xfId="0" applyFont="1" applyBorder="1" applyAlignment="1">
      <alignment horizontal="center" vertical="center"/>
    </xf>
    <xf numFmtId="0" fontId="8" fillId="0" borderId="55" xfId="0" applyFont="1" applyBorder="1" applyAlignment="1">
      <alignment horizontal="center" vertical="center"/>
    </xf>
    <xf numFmtId="0" fontId="8" fillId="0" borderId="54" xfId="0" applyFont="1" applyBorder="1" applyAlignment="1">
      <alignment horizontal="center" vertical="center"/>
    </xf>
    <xf numFmtId="0" fontId="8" fillId="0" borderId="53" xfId="0" applyFont="1" applyBorder="1" applyAlignment="1">
      <alignment horizontal="center" vertical="center"/>
    </xf>
    <xf numFmtId="0" fontId="8" fillId="0" borderId="84" xfId="0" applyFont="1" applyBorder="1" applyAlignment="1">
      <alignment horizontal="center" vertical="center"/>
    </xf>
    <xf numFmtId="0" fontId="8" fillId="0" borderId="56" xfId="0" applyFont="1" applyBorder="1" applyAlignment="1">
      <alignment horizontal="center" vertical="center"/>
    </xf>
    <xf numFmtId="0" fontId="8" fillId="0" borderId="57" xfId="0" applyFont="1" applyBorder="1" applyAlignment="1">
      <alignment horizontal="center" vertical="center"/>
    </xf>
    <xf numFmtId="0" fontId="8" fillId="0" borderId="98" xfId="0" applyFont="1" applyBorder="1" applyAlignment="1">
      <alignment horizontal="center" vertical="center"/>
    </xf>
    <xf numFmtId="0" fontId="8" fillId="0" borderId="60" xfId="0" applyFont="1" applyBorder="1" applyAlignment="1">
      <alignment horizontal="center" vertical="center"/>
    </xf>
    <xf numFmtId="0" fontId="8" fillId="0" borderId="99" xfId="0" applyFont="1" applyBorder="1" applyAlignment="1">
      <alignment horizontal="center" vertical="center"/>
    </xf>
    <xf numFmtId="0" fontId="8" fillId="0" borderId="100" xfId="0" applyFont="1" applyBorder="1" applyAlignment="1">
      <alignment horizontal="center" vertical="center"/>
    </xf>
    <xf numFmtId="0" fontId="8" fillId="0" borderId="99" xfId="0" applyFont="1" applyBorder="1" applyAlignment="1">
      <alignment horizontal="center" vertical="center" wrapText="1"/>
    </xf>
    <xf numFmtId="0" fontId="8" fillId="0" borderId="100" xfId="0" applyFont="1" applyBorder="1" applyAlignment="1">
      <alignment horizontal="center" vertical="center" wrapText="1"/>
    </xf>
    <xf numFmtId="0" fontId="8" fillId="0" borderId="165" xfId="0" applyFont="1" applyBorder="1" applyAlignment="1">
      <alignment horizontal="center" vertical="center"/>
    </xf>
    <xf numFmtId="0" fontId="8" fillId="0" borderId="58" xfId="0" applyFont="1" applyBorder="1" applyAlignment="1">
      <alignment horizontal="center" vertical="center"/>
    </xf>
    <xf numFmtId="0" fontId="8" fillId="0" borderId="167" xfId="0" applyFont="1" applyBorder="1" applyAlignment="1">
      <alignment horizontal="center" vertical="center"/>
    </xf>
    <xf numFmtId="0" fontId="8" fillId="0" borderId="143" xfId="0" applyFont="1" applyBorder="1" applyAlignment="1">
      <alignment horizontal="center" vertical="center"/>
    </xf>
    <xf numFmtId="0" fontId="8" fillId="0" borderId="85" xfId="0" applyFont="1" applyBorder="1" applyAlignment="1">
      <alignment horizontal="center" vertical="center"/>
    </xf>
    <xf numFmtId="0" fontId="82" fillId="0" borderId="0" xfId="0" applyFont="1" applyAlignment="1" applyProtection="1">
      <alignment horizontal="center" vertical="center" wrapText="1"/>
    </xf>
    <xf numFmtId="0" fontId="8" fillId="0" borderId="0" xfId="0" applyFont="1" applyAlignment="1" applyProtection="1">
      <alignment horizontal="center" vertical="center"/>
    </xf>
    <xf numFmtId="0" fontId="82" fillId="0" borderId="152" xfId="0" applyFont="1" applyBorder="1" applyAlignment="1" applyProtection="1">
      <alignment vertical="center"/>
    </xf>
    <xf numFmtId="0" fontId="82" fillId="0" borderId="0" xfId="0" applyFont="1" applyAlignment="1" applyProtection="1">
      <alignment vertical="center"/>
    </xf>
    <xf numFmtId="0" fontId="82" fillId="0" borderId="149" xfId="0" applyFont="1" applyBorder="1" applyAlignment="1" applyProtection="1">
      <alignment vertical="center"/>
    </xf>
    <xf numFmtId="0" fontId="82" fillId="0" borderId="0" xfId="0" applyFont="1" applyAlignment="1" applyProtection="1">
      <alignment vertical="center" wrapText="1"/>
    </xf>
    <xf numFmtId="0" fontId="82" fillId="0" borderId="35" xfId="0" applyFont="1" applyBorder="1" applyAlignment="1" applyProtection="1">
      <alignment vertical="center" wrapText="1"/>
    </xf>
    <xf numFmtId="0" fontId="82" fillId="0" borderId="0" xfId="0" applyFont="1" applyBorder="1" applyAlignment="1" applyProtection="1">
      <alignment vertical="center" wrapText="1"/>
    </xf>
    <xf numFmtId="0" fontId="82" fillId="0" borderId="0" xfId="0" applyFont="1" applyBorder="1" applyProtection="1">
      <alignment vertical="center"/>
    </xf>
    <xf numFmtId="0" fontId="8" fillId="0" borderId="53" xfId="0" applyFont="1" applyBorder="1" applyAlignment="1" applyProtection="1">
      <alignment horizontal="center" vertical="center"/>
    </xf>
    <xf numFmtId="0" fontId="8" fillId="0" borderId="84" xfId="0" applyFont="1" applyBorder="1" applyAlignment="1" applyProtection="1">
      <alignment horizontal="center" vertical="center"/>
    </xf>
    <xf numFmtId="0" fontId="8" fillId="0" borderId="54" xfId="0" applyFont="1" applyBorder="1" applyAlignment="1" applyProtection="1">
      <alignment horizontal="center" vertical="center"/>
    </xf>
    <xf numFmtId="0" fontId="8" fillId="0" borderId="57" xfId="0" applyFont="1" applyBorder="1" applyAlignment="1" applyProtection="1">
      <alignment horizontal="center" vertical="center"/>
    </xf>
    <xf numFmtId="0" fontId="8" fillId="0" borderId="98" xfId="0" applyFont="1" applyBorder="1" applyAlignment="1" applyProtection="1">
      <alignment horizontal="center" vertical="center"/>
    </xf>
    <xf numFmtId="0" fontId="8" fillId="0" borderId="58" xfId="0" applyFont="1" applyBorder="1" applyAlignment="1" applyProtection="1">
      <alignment horizontal="center" vertical="center"/>
    </xf>
    <xf numFmtId="0" fontId="8" fillId="0" borderId="99" xfId="0" applyFont="1" applyBorder="1" applyAlignment="1" applyProtection="1">
      <alignment horizontal="center" vertical="center"/>
    </xf>
    <xf numFmtId="0" fontId="8" fillId="0" borderId="100" xfId="0" applyFont="1" applyBorder="1" applyAlignment="1" applyProtection="1">
      <alignment horizontal="center" vertical="center"/>
    </xf>
    <xf numFmtId="0" fontId="8" fillId="0" borderId="99" xfId="0" applyFont="1" applyBorder="1" applyAlignment="1" applyProtection="1">
      <alignment horizontal="center" vertical="center" wrapText="1"/>
    </xf>
    <xf numFmtId="0" fontId="8" fillId="0" borderId="100" xfId="0" applyFont="1" applyBorder="1" applyAlignment="1" applyProtection="1">
      <alignment horizontal="center" vertical="center" wrapText="1"/>
    </xf>
    <xf numFmtId="0" fontId="8" fillId="0" borderId="85" xfId="0" applyFont="1" applyBorder="1" applyProtection="1">
      <alignment vertical="center"/>
    </xf>
    <xf numFmtId="0" fontId="1" fillId="0" borderId="165" xfId="0" applyFont="1" applyBorder="1" applyAlignment="1" applyProtection="1">
      <alignment horizontal="center" vertical="center"/>
    </xf>
    <xf numFmtId="0" fontId="8" fillId="0" borderId="165" xfId="0" applyFont="1" applyBorder="1" applyAlignment="1" applyProtection="1">
      <alignment horizontal="center" vertical="center"/>
    </xf>
    <xf numFmtId="0" fontId="8" fillId="0" borderId="85" xfId="0" applyFont="1" applyBorder="1" applyAlignment="1" applyProtection="1">
      <alignment horizontal="center" vertical="center"/>
    </xf>
    <xf numFmtId="0" fontId="82" fillId="0" borderId="143" xfId="0" applyFont="1" applyBorder="1" applyProtection="1">
      <alignment vertical="center"/>
    </xf>
    <xf numFmtId="0" fontId="82" fillId="0" borderId="157" xfId="0" applyFont="1" applyBorder="1" applyAlignment="1" applyProtection="1">
      <alignment vertical="center" wrapText="1"/>
    </xf>
    <xf numFmtId="0" fontId="82" fillId="0" borderId="141" xfId="0" applyFont="1" applyBorder="1" applyAlignment="1" applyProtection="1">
      <alignment vertical="center" wrapText="1"/>
    </xf>
    <xf numFmtId="38" fontId="82" fillId="0" borderId="158" xfId="2" applyFont="1" applyBorder="1" applyAlignment="1" applyProtection="1">
      <alignment vertical="top"/>
    </xf>
    <xf numFmtId="38" fontId="82" fillId="0" borderId="96" xfId="2" applyFont="1" applyBorder="1" applyAlignment="1" applyProtection="1">
      <alignment vertical="top"/>
    </xf>
    <xf numFmtId="38" fontId="82" fillId="0" borderId="158" xfId="2" applyFont="1" applyBorder="1" applyAlignment="1" applyProtection="1">
      <alignment vertical="center" wrapText="1"/>
    </xf>
    <xf numFmtId="38" fontId="82" fillId="0" borderId="168" xfId="2" applyFont="1" applyBorder="1" applyAlignment="1" applyProtection="1">
      <alignment vertical="center" wrapText="1"/>
    </xf>
    <xf numFmtId="38" fontId="82" fillId="0" borderId="96" xfId="2" applyFont="1" applyBorder="1" applyAlignment="1" applyProtection="1">
      <alignment vertical="center" wrapText="1"/>
    </xf>
    <xf numFmtId="0" fontId="8" fillId="0" borderId="65" xfId="0" applyFont="1" applyBorder="1" applyAlignment="1">
      <alignment horizontal="center" vertical="center" wrapText="1"/>
    </xf>
    <xf numFmtId="0" fontId="8" fillId="0" borderId="57" xfId="0" applyFont="1" applyBorder="1" applyAlignment="1">
      <alignment horizontal="center" vertical="center" wrapText="1"/>
    </xf>
    <xf numFmtId="0" fontId="8" fillId="0" borderId="53" xfId="0" applyFont="1" applyBorder="1" applyAlignment="1">
      <alignment horizontal="center" vertical="center" wrapText="1"/>
    </xf>
    <xf numFmtId="0" fontId="8" fillId="0" borderId="85" xfId="0" applyFont="1" applyBorder="1" applyAlignment="1">
      <alignment horizontal="center" vertical="center" wrapText="1"/>
    </xf>
    <xf numFmtId="0" fontId="8" fillId="0" borderId="98" xfId="0" applyFont="1" applyBorder="1" applyAlignment="1">
      <alignment horizontal="center" vertical="center" wrapText="1"/>
    </xf>
    <xf numFmtId="0" fontId="8" fillId="0" borderId="162" xfId="0" applyFont="1" applyBorder="1" applyAlignment="1">
      <alignment horizontal="center" vertical="center"/>
    </xf>
    <xf numFmtId="0" fontId="8" fillId="0" borderId="161" xfId="0" applyFont="1" applyBorder="1" applyAlignment="1">
      <alignment horizontal="center" vertical="center"/>
    </xf>
    <xf numFmtId="0" fontId="8" fillId="0" borderId="76" xfId="0" applyFont="1" applyBorder="1" applyAlignment="1">
      <alignment horizontal="center" vertical="center"/>
    </xf>
    <xf numFmtId="0" fontId="8" fillId="0" borderId="87" xfId="0" applyFont="1" applyBorder="1" applyAlignment="1">
      <alignment horizontal="center" vertical="center"/>
    </xf>
    <xf numFmtId="0" fontId="8" fillId="0" borderId="171" xfId="0" applyFont="1" applyBorder="1" applyAlignment="1">
      <alignment horizontal="center" vertical="center"/>
    </xf>
    <xf numFmtId="0" fontId="8" fillId="0" borderId="172" xfId="0" applyFont="1" applyBorder="1" applyAlignment="1">
      <alignment horizontal="center" vertical="center"/>
    </xf>
    <xf numFmtId="0" fontId="8" fillId="0" borderId="174" xfId="0" applyFont="1" applyBorder="1" applyAlignment="1">
      <alignment horizontal="center" vertical="center"/>
    </xf>
    <xf numFmtId="0" fontId="8" fillId="0" borderId="170" xfId="0" applyFont="1" applyBorder="1" applyAlignment="1">
      <alignment horizontal="center" vertical="center"/>
    </xf>
    <xf numFmtId="38" fontId="8" fillId="0" borderId="173" xfId="2" applyFont="1" applyBorder="1">
      <alignment vertical="center"/>
    </xf>
    <xf numFmtId="38" fontId="8" fillId="0" borderId="175" xfId="2" applyFont="1" applyBorder="1">
      <alignment vertical="center"/>
    </xf>
    <xf numFmtId="0" fontId="0" fillId="0" borderId="65" xfId="0" applyBorder="1" applyAlignment="1">
      <alignment horizontal="center" vertical="center" wrapText="1"/>
    </xf>
    <xf numFmtId="0" fontId="8" fillId="0" borderId="174" xfId="0" applyFont="1" applyBorder="1" applyAlignment="1">
      <alignment horizontal="center" vertical="center" wrapText="1"/>
    </xf>
    <xf numFmtId="0" fontId="8" fillId="0" borderId="177" xfId="0" applyFont="1" applyBorder="1" applyAlignment="1">
      <alignment horizontal="center" vertical="center" wrapText="1"/>
    </xf>
    <xf numFmtId="38" fontId="8" fillId="0" borderId="99" xfId="2" applyFont="1" applyBorder="1">
      <alignment vertical="center"/>
    </xf>
    <xf numFmtId="38" fontId="8" fillId="0" borderId="100" xfId="2" applyFont="1" applyBorder="1">
      <alignment vertical="center"/>
    </xf>
    <xf numFmtId="0" fontId="8" fillId="0" borderId="68" xfId="0" applyFont="1" applyBorder="1" applyAlignment="1">
      <alignment horizontal="center" vertical="center"/>
    </xf>
    <xf numFmtId="0" fontId="8" fillId="0" borderId="65" xfId="0" applyFont="1" applyBorder="1" applyAlignment="1">
      <alignment vertical="center" wrapText="1"/>
    </xf>
    <xf numFmtId="0" fontId="8" fillId="0" borderId="57" xfId="0" applyFont="1" applyBorder="1" applyAlignment="1">
      <alignment vertical="center" wrapText="1"/>
    </xf>
    <xf numFmtId="0" fontId="8" fillId="0" borderId="53" xfId="0" applyFont="1" applyBorder="1">
      <alignment vertical="center"/>
    </xf>
    <xf numFmtId="0" fontId="8" fillId="0" borderId="84" xfId="0" applyFont="1" applyBorder="1">
      <alignment vertical="center"/>
    </xf>
    <xf numFmtId="0" fontId="8" fillId="0" borderId="85" xfId="0" applyFont="1" applyBorder="1" applyAlignment="1">
      <alignment vertical="center" wrapText="1"/>
    </xf>
    <xf numFmtId="38" fontId="83" fillId="0" borderId="79" xfId="2" applyFont="1" applyBorder="1">
      <alignment vertical="center"/>
    </xf>
    <xf numFmtId="38" fontId="83" fillId="0" borderId="78" xfId="2" applyFont="1" applyBorder="1">
      <alignment vertical="center"/>
    </xf>
    <xf numFmtId="38" fontId="8" fillId="0" borderId="53" xfId="0" applyNumberFormat="1" applyFont="1" applyBorder="1" applyAlignment="1">
      <alignment horizontal="center" vertical="center"/>
    </xf>
    <xf numFmtId="38" fontId="8" fillId="0" borderId="84" xfId="0" applyNumberFormat="1" applyFont="1" applyBorder="1" applyAlignment="1">
      <alignment horizontal="center" vertical="center"/>
    </xf>
    <xf numFmtId="38" fontId="8" fillId="0" borderId="56" xfId="0" applyNumberFormat="1" applyFont="1" applyBorder="1" applyAlignment="1">
      <alignment horizontal="center" vertical="center"/>
    </xf>
    <xf numFmtId="0" fontId="8" fillId="0" borderId="180" xfId="0" applyFont="1" applyBorder="1" applyAlignment="1">
      <alignment horizontal="center" vertical="center"/>
    </xf>
    <xf numFmtId="0" fontId="8" fillId="0" borderId="0" xfId="0" applyFont="1" applyBorder="1" applyAlignment="1" applyProtection="1">
      <alignment horizontal="center" vertical="center"/>
    </xf>
    <xf numFmtId="0" fontId="37" fillId="0" borderId="0" xfId="0" applyFont="1" applyAlignment="1">
      <alignment vertical="center" wrapText="1"/>
    </xf>
    <xf numFmtId="38" fontId="1" fillId="0" borderId="53" xfId="2" applyFont="1" applyBorder="1" applyAlignment="1" applyProtection="1">
      <alignment horizontal="center" vertical="center" wrapText="1"/>
    </xf>
    <xf numFmtId="38" fontId="1" fillId="0" borderId="54" xfId="2" applyFont="1" applyBorder="1" applyAlignment="1" applyProtection="1">
      <alignment horizontal="center" vertical="center" wrapText="1"/>
    </xf>
    <xf numFmtId="38" fontId="1" fillId="0" borderId="57" xfId="2" applyFont="1" applyBorder="1" applyAlignment="1" applyProtection="1">
      <alignment horizontal="center" vertical="center" wrapText="1"/>
    </xf>
    <xf numFmtId="38" fontId="1" fillId="0" borderId="58" xfId="2" applyFont="1" applyBorder="1" applyAlignment="1" applyProtection="1">
      <alignment horizontal="center" vertical="center" wrapText="1"/>
    </xf>
    <xf numFmtId="38" fontId="1" fillId="0" borderId="59" xfId="2" applyFont="1" applyBorder="1" applyAlignment="1" applyProtection="1">
      <alignment horizontal="center" vertical="center"/>
    </xf>
    <xf numFmtId="38" fontId="1" fillId="0" borderId="53" xfId="2" applyFont="1" applyBorder="1" applyAlignment="1" applyProtection="1">
      <alignment horizontal="center" vertical="center"/>
    </xf>
    <xf numFmtId="38" fontId="1" fillId="0" borderId="57" xfId="2" applyFont="1" applyBorder="1" applyAlignment="1" applyProtection="1">
      <alignment horizontal="center" vertical="center"/>
    </xf>
    <xf numFmtId="38" fontId="1" fillId="0" borderId="54" xfId="2" applyFont="1" applyFill="1" applyBorder="1" applyAlignment="1" applyProtection="1">
      <alignment horizontal="center" vertical="center"/>
    </xf>
    <xf numFmtId="38" fontId="1" fillId="0" borderId="58" xfId="2" applyFont="1" applyFill="1" applyBorder="1" applyAlignment="1" applyProtection="1">
      <alignment horizontal="center" vertical="center"/>
    </xf>
    <xf numFmtId="0" fontId="27" fillId="0" borderId="0" xfId="0" applyFont="1" applyAlignment="1" applyProtection="1">
      <alignment horizontal="center" vertical="center"/>
    </xf>
    <xf numFmtId="38" fontId="1" fillId="0" borderId="54" xfId="2" applyFont="1" applyBorder="1" applyAlignment="1" applyProtection="1">
      <alignment horizontal="center" vertical="center"/>
    </xf>
    <xf numFmtId="38" fontId="1" fillId="0" borderId="75" xfId="2" applyFont="1" applyBorder="1" applyProtection="1">
      <alignment vertical="center"/>
    </xf>
    <xf numFmtId="38" fontId="1" fillId="0" borderId="74" xfId="2" applyFont="1" applyBorder="1" applyProtection="1">
      <alignment vertical="center"/>
    </xf>
    <xf numFmtId="0" fontId="38" fillId="0" borderId="0" xfId="0" applyFont="1" applyAlignment="1" applyProtection="1">
      <alignment horizontal="center" vertical="center"/>
    </xf>
    <xf numFmtId="38" fontId="1" fillId="2" borderId="76" xfId="2" applyFont="1" applyFill="1" applyBorder="1" applyAlignment="1" applyProtection="1">
      <alignment horizontal="center" vertical="center" wrapText="1"/>
    </xf>
    <xf numFmtId="38" fontId="1" fillId="2" borderId="77" xfId="2" applyFont="1" applyFill="1" applyBorder="1" applyAlignment="1" applyProtection="1">
      <alignment horizontal="center" vertical="center" wrapText="1"/>
    </xf>
    <xf numFmtId="38" fontId="1" fillId="0" borderId="69" xfId="2" applyFont="1" applyBorder="1" applyAlignment="1" applyProtection="1">
      <alignment horizontal="center" vertical="center" wrapText="1"/>
    </xf>
    <xf numFmtId="38" fontId="1" fillId="0" borderId="70" xfId="2" applyFont="1" applyBorder="1" applyAlignment="1" applyProtection="1">
      <alignment horizontal="center" vertical="center" wrapText="1"/>
    </xf>
    <xf numFmtId="38" fontId="1" fillId="0" borderId="71" xfId="2" applyFont="1" applyBorder="1" applyAlignment="1" applyProtection="1">
      <alignment horizontal="center" vertical="center"/>
    </xf>
    <xf numFmtId="38" fontId="1" fillId="0" borderId="81" xfId="2" applyFont="1" applyBorder="1" applyProtection="1">
      <alignment vertical="center"/>
    </xf>
    <xf numFmtId="38" fontId="1" fillId="0" borderId="144" xfId="2" applyFont="1" applyBorder="1" applyAlignment="1" applyProtection="1">
      <alignment horizontal="center" vertical="center"/>
    </xf>
    <xf numFmtId="38" fontId="1" fillId="0" borderId="58" xfId="2" applyFont="1" applyBorder="1" applyAlignment="1" applyProtection="1">
      <alignment horizontal="center" vertical="center"/>
    </xf>
    <xf numFmtId="38" fontId="1" fillId="0" borderId="100" xfId="2" applyFont="1" applyBorder="1" applyAlignment="1" applyProtection="1">
      <alignment horizontal="center" vertical="center"/>
    </xf>
    <xf numFmtId="38" fontId="1" fillId="0" borderId="93" xfId="2" applyFont="1" applyBorder="1" applyAlignment="1" applyProtection="1">
      <alignment horizontal="center" vertical="center"/>
    </xf>
    <xf numFmtId="38" fontId="6" fillId="0" borderId="54" xfId="2" applyFont="1" applyBorder="1" applyAlignment="1" applyProtection="1">
      <alignment horizontal="center" vertical="center"/>
    </xf>
    <xf numFmtId="38" fontId="6" fillId="0" borderId="58" xfId="2" applyFont="1" applyBorder="1" applyAlignment="1" applyProtection="1">
      <alignment horizontal="center" vertical="center"/>
    </xf>
    <xf numFmtId="38" fontId="1" fillId="0" borderId="144" xfId="2" applyFont="1" applyFill="1" applyBorder="1" applyAlignment="1" applyProtection="1">
      <alignment horizontal="center" vertical="center"/>
    </xf>
    <xf numFmtId="0" fontId="37" fillId="0" borderId="0" xfId="0" applyFont="1" applyAlignment="1">
      <alignment horizontal="center" vertical="center"/>
    </xf>
    <xf numFmtId="0" fontId="37" fillId="9" borderId="0" xfId="0" applyFont="1" applyFill="1" applyAlignment="1">
      <alignment horizontal="center" vertical="center" wrapText="1"/>
    </xf>
    <xf numFmtId="0" fontId="37" fillId="6" borderId="0" xfId="0" applyFont="1" applyFill="1" applyAlignment="1">
      <alignment horizontal="center" vertical="center" wrapText="1"/>
    </xf>
    <xf numFmtId="0" fontId="37" fillId="6" borderId="0" xfId="0" applyFont="1" applyFill="1" applyAlignment="1">
      <alignment horizontal="center" vertical="center"/>
    </xf>
    <xf numFmtId="0" fontId="37" fillId="9" borderId="0" xfId="0" applyFont="1" applyFill="1" applyAlignment="1">
      <alignment horizontal="center" vertical="center"/>
    </xf>
    <xf numFmtId="0" fontId="37" fillId="10" borderId="0" xfId="0" applyFont="1" applyFill="1" applyAlignment="1">
      <alignment horizontal="center" vertical="center"/>
    </xf>
    <xf numFmtId="3" fontId="37" fillId="10" borderId="0" xfId="0" applyNumberFormat="1" applyFont="1" applyFill="1">
      <alignment vertical="center"/>
    </xf>
    <xf numFmtId="0" fontId="37" fillId="10" borderId="0" xfId="0" applyFont="1" applyFill="1">
      <alignment vertical="center"/>
    </xf>
    <xf numFmtId="0" fontId="37" fillId="3" borderId="0" xfId="0" applyFont="1" applyFill="1" applyAlignment="1">
      <alignment horizontal="center" vertical="center"/>
    </xf>
    <xf numFmtId="0" fontId="37" fillId="3" borderId="0" xfId="0" applyFont="1" applyFill="1">
      <alignment vertical="center"/>
    </xf>
    <xf numFmtId="3" fontId="37" fillId="3" borderId="0" xfId="0" applyNumberFormat="1" applyFont="1" applyFill="1">
      <alignment vertical="center"/>
    </xf>
  </cellXfs>
  <cellStyles count="3">
    <cellStyle name="ハイパーリンク" xfId="1" builtinId="8"/>
    <cellStyle name="桁区切り" xfId="2" builtinId="6"/>
    <cellStyle name="標準" xfId="0" builtinId="0"/>
  </cellStyles>
  <dxfs count="13">
    <dxf>
      <font>
        <b val="0"/>
        <i val="0"/>
        <strike val="0"/>
        <condense val="0"/>
        <extend val="0"/>
        <outline val="0"/>
        <shadow val="0"/>
        <u val="none"/>
        <vertAlign val="baseline"/>
        <sz val="11"/>
        <color theme="1"/>
        <name val="AR丸ゴシック体M"/>
        <scheme val="none"/>
      </font>
    </dxf>
    <dxf>
      <font>
        <b val="0"/>
        <i val="0"/>
        <strike val="0"/>
        <condense val="0"/>
        <extend val="0"/>
        <outline val="0"/>
        <shadow val="0"/>
        <u val="none"/>
        <vertAlign val="baseline"/>
        <sz val="11"/>
        <color theme="1"/>
        <name val="AR丸ゴシック体M"/>
        <scheme val="none"/>
      </font>
    </dxf>
    <dxf>
      <font>
        <b val="0"/>
        <i val="0"/>
        <strike val="0"/>
        <condense val="0"/>
        <extend val="0"/>
        <outline val="0"/>
        <shadow val="0"/>
        <u val="none"/>
        <vertAlign val="baseline"/>
        <sz val="11"/>
        <color theme="1"/>
        <name val="AR丸ゴシック体M"/>
        <scheme val="none"/>
      </font>
    </dxf>
    <dxf>
      <font>
        <b val="0"/>
        <i val="0"/>
        <strike val="0"/>
        <condense val="0"/>
        <extend val="0"/>
        <outline val="0"/>
        <shadow val="0"/>
        <u val="none"/>
        <vertAlign val="baseline"/>
        <sz val="11"/>
        <color theme="1"/>
        <name val="AR丸ゴシック体M"/>
        <scheme val="none"/>
      </font>
    </dxf>
    <dxf>
      <font>
        <b val="0"/>
        <i val="0"/>
        <strike val="0"/>
        <condense val="0"/>
        <extend val="0"/>
        <outline val="0"/>
        <shadow val="0"/>
        <u val="none"/>
        <vertAlign val="baseline"/>
        <sz val="11"/>
        <color theme="1"/>
        <name val="AR丸ゴシック体M"/>
        <scheme val="none"/>
      </font>
    </dxf>
    <dxf>
      <font>
        <b val="0"/>
        <i val="0"/>
        <strike val="0"/>
        <condense val="0"/>
        <extend val="0"/>
        <outline val="0"/>
        <shadow val="0"/>
        <u val="none"/>
        <vertAlign val="baseline"/>
        <sz val="11"/>
        <color theme="1"/>
        <name val="AR丸ゴシック体M"/>
        <scheme val="none"/>
      </font>
    </dxf>
    <dxf>
      <font>
        <b val="0"/>
        <i val="0"/>
        <strike val="0"/>
        <condense val="0"/>
        <extend val="0"/>
        <outline val="0"/>
        <shadow val="0"/>
        <u val="none"/>
        <vertAlign val="baseline"/>
        <sz val="11"/>
        <color theme="1"/>
        <name val="AR丸ゴシック体M"/>
        <scheme val="none"/>
      </font>
    </dxf>
    <dxf>
      <font>
        <b val="0"/>
        <i val="0"/>
        <strike val="0"/>
        <condense val="0"/>
        <extend val="0"/>
        <outline val="0"/>
        <shadow val="0"/>
        <u val="none"/>
        <vertAlign val="baseline"/>
        <sz val="11"/>
        <color theme="1"/>
        <name val="AR丸ゴシック体M"/>
        <scheme val="none"/>
      </font>
      <alignment horizontal="general" vertical="center" textRotation="0" wrapText="1" indent="0" justifyLastLine="0" shrinkToFit="0" readingOrder="0"/>
    </dxf>
    <dxf>
      <font>
        <b val="0"/>
        <i val="0"/>
        <strike val="0"/>
        <condense val="0"/>
        <extend val="0"/>
        <outline val="0"/>
        <shadow val="0"/>
        <u val="none"/>
        <vertAlign val="baseline"/>
        <sz val="11"/>
        <color theme="1"/>
        <name val="AR丸ゴシック体M"/>
        <scheme val="none"/>
      </font>
      <alignment horizontal="general" vertical="center" textRotation="0" wrapText="1" indent="0" justifyLastLine="0" shrinkToFit="0" readingOrder="0"/>
    </dxf>
    <dxf>
      <font>
        <b val="0"/>
        <i val="0"/>
        <strike val="0"/>
        <condense val="0"/>
        <extend val="0"/>
        <outline val="0"/>
        <shadow val="0"/>
        <u val="none"/>
        <vertAlign val="baseline"/>
        <sz val="11"/>
        <color theme="1"/>
        <name val="AR丸ゴシック体M"/>
        <scheme val="none"/>
      </font>
    </dxf>
    <dxf>
      <font>
        <b val="0"/>
        <i val="0"/>
        <strike val="0"/>
        <condense val="0"/>
        <extend val="0"/>
        <outline val="0"/>
        <shadow val="0"/>
        <u val="none"/>
        <vertAlign val="baseline"/>
        <sz val="11"/>
        <color theme="1"/>
        <name val="AR丸ゴシック体M"/>
        <scheme val="none"/>
      </font>
    </dxf>
    <dxf>
      <font>
        <b val="0"/>
        <i val="0"/>
        <strike val="0"/>
        <condense val="0"/>
        <extend val="0"/>
        <outline val="0"/>
        <shadow val="0"/>
        <u val="none"/>
        <vertAlign val="baseline"/>
        <sz val="11"/>
        <color theme="1"/>
        <name val="AR丸ゴシック体M"/>
        <scheme val="none"/>
      </font>
    </dxf>
    <dxf>
      <font>
        <b val="0"/>
        <i val="0"/>
        <strike val="0"/>
        <condense val="0"/>
        <extend val="0"/>
        <outline val="0"/>
        <shadow val="0"/>
        <u val="none"/>
        <vertAlign val="baseline"/>
        <sz val="11"/>
        <color theme="1"/>
        <name val="AR丸ゴシック体M"/>
        <scheme val="none"/>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styles" Target="style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13" Type="http://schemas.openxmlformats.org/officeDocument/2006/relationships/image" Target="../media/image13.JPG"/><Relationship Id="rId3" Type="http://schemas.openxmlformats.org/officeDocument/2006/relationships/image" Target="../media/image3.JPG"/><Relationship Id="rId7" Type="http://schemas.openxmlformats.org/officeDocument/2006/relationships/image" Target="../media/image7.JPG"/><Relationship Id="rId12" Type="http://schemas.openxmlformats.org/officeDocument/2006/relationships/image" Target="../media/image12.JPG"/><Relationship Id="rId2" Type="http://schemas.openxmlformats.org/officeDocument/2006/relationships/image" Target="../media/image2.JPG"/><Relationship Id="rId1" Type="http://schemas.openxmlformats.org/officeDocument/2006/relationships/image" Target="../media/image1.JPG"/><Relationship Id="rId6" Type="http://schemas.openxmlformats.org/officeDocument/2006/relationships/image" Target="../media/image6.JPG"/><Relationship Id="rId11" Type="http://schemas.openxmlformats.org/officeDocument/2006/relationships/image" Target="../media/image11.JPG"/><Relationship Id="rId5" Type="http://schemas.openxmlformats.org/officeDocument/2006/relationships/image" Target="../media/image5.JPG"/><Relationship Id="rId10" Type="http://schemas.openxmlformats.org/officeDocument/2006/relationships/image" Target="../media/image10.JPG"/><Relationship Id="rId4" Type="http://schemas.openxmlformats.org/officeDocument/2006/relationships/image" Target="../media/image4.JPG"/><Relationship Id="rId9" Type="http://schemas.openxmlformats.org/officeDocument/2006/relationships/image" Target="../media/image9.JPG"/><Relationship Id="rId14" Type="http://schemas.openxmlformats.org/officeDocument/2006/relationships/image" Target="../media/image14.JPG"/></Relationships>
</file>

<file path=xl/drawings/_rels/drawing10.xml.rels><?xml version="1.0" encoding="UTF-8" standalone="yes"?>
<Relationships xmlns="http://schemas.openxmlformats.org/package/2006/relationships"><Relationship Id="rId2" Type="http://schemas.openxmlformats.org/officeDocument/2006/relationships/hyperlink" Target="#&#35352;&#24115;&#12460;&#12452;&#12489;A1"/><Relationship Id="rId1" Type="http://schemas.openxmlformats.org/officeDocument/2006/relationships/hyperlink" Target="#&#12513;&#12491;&#12517;&#12540;A1"/></Relationships>
</file>

<file path=xl/drawings/_rels/drawing11.xml.rels><?xml version="1.0" encoding="UTF-8" standalone="yes"?>
<Relationships xmlns="http://schemas.openxmlformats.org/package/2006/relationships"><Relationship Id="rId2" Type="http://schemas.openxmlformats.org/officeDocument/2006/relationships/hyperlink" Target="#&#35352;&#24115;&#12460;&#12452;&#12489;A1"/><Relationship Id="rId1" Type="http://schemas.openxmlformats.org/officeDocument/2006/relationships/hyperlink" Target="#&#12513;&#12491;&#12517;&#12540;A1"/></Relationships>
</file>

<file path=xl/drawings/_rels/drawing12.xml.rels><?xml version="1.0" encoding="UTF-8" standalone="yes"?>
<Relationships xmlns="http://schemas.openxmlformats.org/package/2006/relationships"><Relationship Id="rId3" Type="http://schemas.openxmlformats.org/officeDocument/2006/relationships/hyperlink" Target="#&#35352;&#24115;&#12460;&#12452;&#12489;A1"/><Relationship Id="rId2" Type="http://schemas.openxmlformats.org/officeDocument/2006/relationships/hyperlink" Target="#&#12513;&#12491;&#12517;&#12540;A1"/><Relationship Id="rId1" Type="http://schemas.openxmlformats.org/officeDocument/2006/relationships/hyperlink" Target="#A8net&#22770;&#25499;&#24115;A1"/></Relationships>
</file>

<file path=xl/drawings/_rels/drawing13.xml.rels><?xml version="1.0" encoding="UTF-8" standalone="yes"?>
<Relationships xmlns="http://schemas.openxmlformats.org/package/2006/relationships"><Relationship Id="rId3" Type="http://schemas.openxmlformats.org/officeDocument/2006/relationships/hyperlink" Target="#&#35352;&#24115;&#12460;&#12452;&#12489;A1"/><Relationship Id="rId2" Type="http://schemas.openxmlformats.org/officeDocument/2006/relationships/hyperlink" Target="#&#12513;&#12491;&#12517;&#12540;A1"/><Relationship Id="rId1" Type="http://schemas.openxmlformats.org/officeDocument/2006/relationships/hyperlink" Target="#A8net&#22770;&#19978;&#24115;A1"/></Relationships>
</file>

<file path=xl/drawings/_rels/drawing14.xml.rels><?xml version="1.0" encoding="UTF-8" standalone="yes"?>
<Relationships xmlns="http://schemas.openxmlformats.org/package/2006/relationships"><Relationship Id="rId3" Type="http://schemas.openxmlformats.org/officeDocument/2006/relationships/hyperlink" Target="#&#35352;&#24115;&#12460;&#12452;&#12489;A1"/><Relationship Id="rId2" Type="http://schemas.openxmlformats.org/officeDocument/2006/relationships/hyperlink" Target="#&#12513;&#12491;&#12517;&#12540;A1"/><Relationship Id="rId1" Type="http://schemas.openxmlformats.org/officeDocument/2006/relationships/hyperlink" Target="#AccessTrade&#22770;&#25499;&#24115;A1"/></Relationships>
</file>

<file path=xl/drawings/_rels/drawing15.xml.rels><?xml version="1.0" encoding="UTF-8" standalone="yes"?>
<Relationships xmlns="http://schemas.openxmlformats.org/package/2006/relationships"><Relationship Id="rId3" Type="http://schemas.openxmlformats.org/officeDocument/2006/relationships/hyperlink" Target="#&#35352;&#24115;&#12460;&#12452;&#12489;A1"/><Relationship Id="rId2" Type="http://schemas.openxmlformats.org/officeDocument/2006/relationships/hyperlink" Target="#&#12513;&#12491;&#12517;&#12540;A1"/><Relationship Id="rId1" Type="http://schemas.openxmlformats.org/officeDocument/2006/relationships/hyperlink" Target="#AccessTrade&#22770;&#19978;&#24115;A1"/></Relationships>
</file>

<file path=xl/drawings/_rels/drawing16.xml.rels><?xml version="1.0" encoding="UTF-8" standalone="yes"?>
<Relationships xmlns="http://schemas.openxmlformats.org/package/2006/relationships"><Relationship Id="rId3" Type="http://schemas.openxmlformats.org/officeDocument/2006/relationships/hyperlink" Target="#&#35352;&#24115;&#12460;&#12452;&#12489;A1"/><Relationship Id="rId2" Type="http://schemas.openxmlformats.org/officeDocument/2006/relationships/hyperlink" Target="#&#12513;&#12491;&#12517;&#12540;A1"/><Relationship Id="rId1" Type="http://schemas.openxmlformats.org/officeDocument/2006/relationships/hyperlink" Target="#AffiliateB&#22770;&#25499;&#24115;A1"/></Relationships>
</file>

<file path=xl/drawings/_rels/drawing17.xml.rels><?xml version="1.0" encoding="UTF-8" standalone="yes"?>
<Relationships xmlns="http://schemas.openxmlformats.org/package/2006/relationships"><Relationship Id="rId3" Type="http://schemas.openxmlformats.org/officeDocument/2006/relationships/hyperlink" Target="#&#35352;&#24115;&#12460;&#12452;&#12489;A1"/><Relationship Id="rId2" Type="http://schemas.openxmlformats.org/officeDocument/2006/relationships/hyperlink" Target="#&#12513;&#12491;&#12517;&#12540;A1"/><Relationship Id="rId1" Type="http://schemas.openxmlformats.org/officeDocument/2006/relationships/hyperlink" Target="#AffiliateB&#22770;&#19978;&#24115;A1"/></Relationships>
</file>

<file path=xl/drawings/_rels/drawing18.xml.rels><?xml version="1.0" encoding="UTF-8" standalone="yes"?>
<Relationships xmlns="http://schemas.openxmlformats.org/package/2006/relationships"><Relationship Id="rId3" Type="http://schemas.openxmlformats.org/officeDocument/2006/relationships/hyperlink" Target="#&#35352;&#24115;&#12460;&#12452;&#12489;A1"/><Relationship Id="rId2" Type="http://schemas.openxmlformats.org/officeDocument/2006/relationships/hyperlink" Target="#&#12513;&#12491;&#12517;&#12540;A1"/><Relationship Id="rId1" Type="http://schemas.openxmlformats.org/officeDocument/2006/relationships/hyperlink" Target="#JANet&#22770;&#25499;&#24115;A1"/></Relationships>
</file>

<file path=xl/drawings/_rels/drawing19.xml.rels><?xml version="1.0" encoding="UTF-8" standalone="yes"?>
<Relationships xmlns="http://schemas.openxmlformats.org/package/2006/relationships"><Relationship Id="rId3" Type="http://schemas.openxmlformats.org/officeDocument/2006/relationships/hyperlink" Target="#&#35352;&#24115;&#12460;&#12452;&#12489;A1"/><Relationship Id="rId2" Type="http://schemas.openxmlformats.org/officeDocument/2006/relationships/hyperlink" Target="#&#12513;&#12491;&#12517;&#12540;A1"/><Relationship Id="rId1" Type="http://schemas.openxmlformats.org/officeDocument/2006/relationships/hyperlink" Target="#JANet&#22770;&#19978;&#24115;A1"/></Relationships>
</file>

<file path=xl/drawings/_rels/drawing2.xml.rels><?xml version="1.0" encoding="UTF-8" standalone="yes"?>
<Relationships xmlns="http://schemas.openxmlformats.org/package/2006/relationships"><Relationship Id="rId13" Type="http://schemas.openxmlformats.org/officeDocument/2006/relationships/hyperlink" Target="#CC&#37504;&#34892;!A451"/><Relationship Id="rId18" Type="http://schemas.openxmlformats.org/officeDocument/2006/relationships/hyperlink" Target="#&#29694;&#37329;&#20986;&#32013;&#24115;3&#26376;A118"/><Relationship Id="rId26" Type="http://schemas.openxmlformats.org/officeDocument/2006/relationships/hyperlink" Target="#&#29694;&#37329;&#20986;&#32013;&#24115;11&#26376;A566"/><Relationship Id="rId21" Type="http://schemas.openxmlformats.org/officeDocument/2006/relationships/hyperlink" Target="#&#29694;&#37329;&#20986;&#32013;&#24115;8&#26376;A398"/><Relationship Id="rId34" Type="http://schemas.openxmlformats.org/officeDocument/2006/relationships/hyperlink" Target="#CC&#37504;&#34892;!A342"/><Relationship Id="rId7" Type="http://schemas.openxmlformats.org/officeDocument/2006/relationships/hyperlink" Target="#CC&#37504;&#34892;!A171"/><Relationship Id="rId12" Type="http://schemas.openxmlformats.org/officeDocument/2006/relationships/hyperlink" Target="#CC&#37504;&#34892;!A339"/><Relationship Id="rId17" Type="http://schemas.openxmlformats.org/officeDocument/2006/relationships/hyperlink" Target="#&#29694;&#37329;&#20986;&#32013;&#24115;2&#26376;A62"/><Relationship Id="rId25" Type="http://schemas.openxmlformats.org/officeDocument/2006/relationships/hyperlink" Target="#&#29694;&#37329;&#20986;&#32013;&#24115;9&#26376;A454"/><Relationship Id="rId33" Type="http://schemas.openxmlformats.org/officeDocument/2006/relationships/hyperlink" Target="#CC&#37504;&#34892;!A230"/><Relationship Id="rId38" Type="http://schemas.openxmlformats.org/officeDocument/2006/relationships/hyperlink" Target="#&#35352;&#24115;&#12460;&#12452;&#12489;A1"/><Relationship Id="rId2" Type="http://schemas.openxmlformats.org/officeDocument/2006/relationships/hyperlink" Target="#&#12513;&#12491;&#12517;&#12540;!A1"/><Relationship Id="rId16" Type="http://schemas.openxmlformats.org/officeDocument/2006/relationships/hyperlink" Target="#&#29694;&#37329;&#20986;&#32013;&#24115;1&#26376;A1"/><Relationship Id="rId20" Type="http://schemas.openxmlformats.org/officeDocument/2006/relationships/hyperlink" Target="#&#29694;&#37329;&#20986;&#32013;&#24115;6&#26376;A286"/><Relationship Id="rId29" Type="http://schemas.openxmlformats.org/officeDocument/2006/relationships/hyperlink" Target="#CC&#37504;&#34892;!A174"/><Relationship Id="rId1" Type="http://schemas.openxmlformats.org/officeDocument/2006/relationships/hyperlink" Target="#&#12513;&#12491;&#12517;&#12540;A1"/><Relationship Id="rId6" Type="http://schemas.openxmlformats.org/officeDocument/2006/relationships/hyperlink" Target="#CC&#37504;&#34892;!A115"/><Relationship Id="rId11" Type="http://schemas.openxmlformats.org/officeDocument/2006/relationships/hyperlink" Target="#CC&#37504;&#34892;!A227"/><Relationship Id="rId24" Type="http://schemas.openxmlformats.org/officeDocument/2006/relationships/hyperlink" Target="#&#29694;&#37329;&#20986;&#32013;&#24115;7&#26376;A342"/><Relationship Id="rId32" Type="http://schemas.openxmlformats.org/officeDocument/2006/relationships/hyperlink" Target="#CC&#37504;&#34892;!A510"/><Relationship Id="rId37" Type="http://schemas.openxmlformats.org/officeDocument/2006/relationships/hyperlink" Target="#CC&#37504;&#34892;!A622"/><Relationship Id="rId5" Type="http://schemas.openxmlformats.org/officeDocument/2006/relationships/hyperlink" Target="#CC&#37504;&#34892;!A59"/><Relationship Id="rId15" Type="http://schemas.openxmlformats.org/officeDocument/2006/relationships/hyperlink" Target="#CC&#37504;&#34892;!A619"/><Relationship Id="rId23" Type="http://schemas.openxmlformats.org/officeDocument/2006/relationships/hyperlink" Target="#&#29694;&#37329;&#20986;&#32013;&#24115;5&#26376;A230"/><Relationship Id="rId28" Type="http://schemas.openxmlformats.org/officeDocument/2006/relationships/hyperlink" Target="#CC&#37504;&#34892;!A118"/><Relationship Id="rId36" Type="http://schemas.openxmlformats.org/officeDocument/2006/relationships/hyperlink" Target="#CC&#37504;&#34892;!A566"/><Relationship Id="rId10" Type="http://schemas.openxmlformats.org/officeDocument/2006/relationships/hyperlink" Target="#CC&#37504;&#34892;!A507"/><Relationship Id="rId19" Type="http://schemas.openxmlformats.org/officeDocument/2006/relationships/hyperlink" Target="#&#29694;&#37329;&#20986;&#32013;&#24115;4&#26376;A174"/><Relationship Id="rId31" Type="http://schemas.openxmlformats.org/officeDocument/2006/relationships/hyperlink" Target="#CC&#37504;&#34892;!A398"/><Relationship Id="rId4" Type="http://schemas.openxmlformats.org/officeDocument/2006/relationships/hyperlink" Target="#CC&#37504;&#34892;!A1"/><Relationship Id="rId9" Type="http://schemas.openxmlformats.org/officeDocument/2006/relationships/hyperlink" Target="#CC&#37504;&#34892;!A395"/><Relationship Id="rId14" Type="http://schemas.openxmlformats.org/officeDocument/2006/relationships/hyperlink" Target="#CC&#37504;&#34892;!A563"/><Relationship Id="rId22" Type="http://schemas.openxmlformats.org/officeDocument/2006/relationships/hyperlink" Target="#&#29694;&#37329;&#20986;&#32013;&#24115;10&#26376;A510"/><Relationship Id="rId27" Type="http://schemas.openxmlformats.org/officeDocument/2006/relationships/hyperlink" Target="#CC&#37504;&#34892;!A62"/><Relationship Id="rId30" Type="http://schemas.openxmlformats.org/officeDocument/2006/relationships/hyperlink" Target="#CC&#37504;&#34892;!A286"/><Relationship Id="rId35" Type="http://schemas.openxmlformats.org/officeDocument/2006/relationships/hyperlink" Target="#CC&#37504;&#34892;!A454"/><Relationship Id="rId8" Type="http://schemas.openxmlformats.org/officeDocument/2006/relationships/hyperlink" Target="#CC&#37504;&#34892;!A283"/><Relationship Id="rId3" Type="http://schemas.openxmlformats.org/officeDocument/2006/relationships/hyperlink" Target="#&#29694;&#37329;&#20986;&#32013;&#24115;12&#26376;A622"/></Relationships>
</file>

<file path=xl/drawings/_rels/drawing20.xml.rels><?xml version="1.0" encoding="UTF-8" standalone="yes"?>
<Relationships xmlns="http://schemas.openxmlformats.org/package/2006/relationships"><Relationship Id="rId3" Type="http://schemas.openxmlformats.org/officeDocument/2006/relationships/hyperlink" Target="#&#35352;&#24115;&#12460;&#12452;&#12489;A1"/><Relationship Id="rId2" Type="http://schemas.openxmlformats.org/officeDocument/2006/relationships/hyperlink" Target="#&#12513;&#12491;&#12517;&#12540;A1"/><Relationship Id="rId1" Type="http://schemas.openxmlformats.org/officeDocument/2006/relationships/hyperlink" Target="#&#12496;&#12522;&#12517;&#12540;&#12467;&#12510;&#12540;&#12473;&#22770;&#25499;&#24115;A1"/></Relationships>
</file>

<file path=xl/drawings/_rels/drawing21.xml.rels><?xml version="1.0" encoding="UTF-8" standalone="yes"?>
<Relationships xmlns="http://schemas.openxmlformats.org/package/2006/relationships"><Relationship Id="rId3" Type="http://schemas.openxmlformats.org/officeDocument/2006/relationships/hyperlink" Target="#&#35352;&#24115;&#12460;&#12452;&#12489;A1"/><Relationship Id="rId2" Type="http://schemas.openxmlformats.org/officeDocument/2006/relationships/hyperlink" Target="#&#12513;&#12491;&#12517;&#12540;A1"/><Relationship Id="rId1" Type="http://schemas.openxmlformats.org/officeDocument/2006/relationships/hyperlink" Target="#&#12496;&#12522;&#12517;&#12540;&#12467;&#12510;&#12540;&#12473;&#22770;&#19978;&#24115;A1"/></Relationships>
</file>

<file path=xl/drawings/_rels/drawing22.xml.rels><?xml version="1.0" encoding="UTF-8" standalone="yes"?>
<Relationships xmlns="http://schemas.openxmlformats.org/package/2006/relationships"><Relationship Id="rId3" Type="http://schemas.openxmlformats.org/officeDocument/2006/relationships/hyperlink" Target="#&#35352;&#24115;&#12460;&#12452;&#12489;A1"/><Relationship Id="rId2" Type="http://schemas.openxmlformats.org/officeDocument/2006/relationships/hyperlink" Target="#&#12513;&#12491;&#12517;&#12540;A1"/><Relationship Id="rId1" Type="http://schemas.openxmlformats.org/officeDocument/2006/relationships/hyperlink" Target="#&#12522;&#12531;&#12463;&#12471;&#12455;&#12450;&#22770;&#25499;&#24115;A1"/></Relationships>
</file>

<file path=xl/drawings/_rels/drawing23.xml.rels><?xml version="1.0" encoding="UTF-8" standalone="yes"?>
<Relationships xmlns="http://schemas.openxmlformats.org/package/2006/relationships"><Relationship Id="rId3" Type="http://schemas.openxmlformats.org/officeDocument/2006/relationships/hyperlink" Target="#&#35352;&#24115;&#12460;&#12452;&#12489;A1"/><Relationship Id="rId2" Type="http://schemas.openxmlformats.org/officeDocument/2006/relationships/hyperlink" Target="#&#12513;&#12491;&#12517;&#12540;A1"/><Relationship Id="rId1" Type="http://schemas.openxmlformats.org/officeDocument/2006/relationships/hyperlink" Target="#&#12522;&#12531;&#12463;&#12471;&#12455;&#12450;&#22770;&#19978;&#24115;A1"/></Relationships>
</file>

<file path=xl/drawings/_rels/drawing24.xml.rels><?xml version="1.0" encoding="UTF-8" standalone="yes"?>
<Relationships xmlns="http://schemas.openxmlformats.org/package/2006/relationships"><Relationship Id="rId3" Type="http://schemas.openxmlformats.org/officeDocument/2006/relationships/hyperlink" Target="#&#35352;&#24115;&#12460;&#12452;&#12489;A1"/><Relationship Id="rId2" Type="http://schemas.openxmlformats.org/officeDocument/2006/relationships/hyperlink" Target="#&#12513;&#12491;&#12517;&#12540;A1"/><Relationship Id="rId1" Type="http://schemas.openxmlformats.org/officeDocument/2006/relationships/hyperlink" Target="#&#12514;&#12496;8&#22770;&#25499;&#24115;A1"/></Relationships>
</file>

<file path=xl/drawings/_rels/drawing25.xml.rels><?xml version="1.0" encoding="UTF-8" standalone="yes"?>
<Relationships xmlns="http://schemas.openxmlformats.org/package/2006/relationships"><Relationship Id="rId3" Type="http://schemas.openxmlformats.org/officeDocument/2006/relationships/hyperlink" Target="#&#35352;&#24115;&#12460;&#12452;&#12489;A1"/><Relationship Id="rId2" Type="http://schemas.openxmlformats.org/officeDocument/2006/relationships/hyperlink" Target="#&#12513;&#12491;&#12517;&#12540;A1"/><Relationship Id="rId1" Type="http://schemas.openxmlformats.org/officeDocument/2006/relationships/hyperlink" Target="#&#12514;&#12496;8&#22770;&#19978;&#24115;A1"/></Relationships>
</file>

<file path=xl/drawings/_rels/drawing26.xml.rels><?xml version="1.0" encoding="UTF-8" standalone="yes"?>
<Relationships xmlns="http://schemas.openxmlformats.org/package/2006/relationships"><Relationship Id="rId3" Type="http://schemas.openxmlformats.org/officeDocument/2006/relationships/hyperlink" Target="#&#35352;&#24115;&#12460;&#12452;&#12489;A1"/><Relationship Id="rId2" Type="http://schemas.openxmlformats.org/officeDocument/2006/relationships/hyperlink" Target="#&#12513;&#12491;&#12517;&#12540;A1"/><Relationship Id="rId1" Type="http://schemas.openxmlformats.org/officeDocument/2006/relationships/hyperlink" Target="#&#38651;&#33075;&#21368;&#22770;&#25499;&#24115;A1"/></Relationships>
</file>

<file path=xl/drawings/_rels/drawing27.xml.rels><?xml version="1.0" encoding="UTF-8" standalone="yes"?>
<Relationships xmlns="http://schemas.openxmlformats.org/package/2006/relationships"><Relationship Id="rId3" Type="http://schemas.openxmlformats.org/officeDocument/2006/relationships/hyperlink" Target="#&#35352;&#24115;&#12460;&#12452;&#12489;A1"/><Relationship Id="rId2" Type="http://schemas.openxmlformats.org/officeDocument/2006/relationships/hyperlink" Target="#&#12513;&#12491;&#12517;&#12540;A1"/><Relationship Id="rId1" Type="http://schemas.openxmlformats.org/officeDocument/2006/relationships/hyperlink" Target="#&#38651;&#33075;&#21368;&#22770;&#19978;&#24115;A1"/></Relationships>
</file>

<file path=xl/drawings/_rels/drawing28.xml.rels><?xml version="1.0" encoding="UTF-8" standalone="yes"?>
<Relationships xmlns="http://schemas.openxmlformats.org/package/2006/relationships"><Relationship Id="rId3" Type="http://schemas.openxmlformats.org/officeDocument/2006/relationships/hyperlink" Target="#&#35352;&#24115;&#12460;&#12452;&#12489;A1"/><Relationship Id="rId2" Type="http://schemas.openxmlformats.org/officeDocument/2006/relationships/hyperlink" Target="#&#12513;&#12491;&#12517;&#12540;A1"/><Relationship Id="rId1" Type="http://schemas.openxmlformats.org/officeDocument/2006/relationships/hyperlink" Target="#&#12452;&#12531;&#12501;&#12457;&#12488;&#12483;&#12503;&#22770;&#25499;&#24115;A1"/></Relationships>
</file>

<file path=xl/drawings/_rels/drawing29.xml.rels><?xml version="1.0" encoding="UTF-8" standalone="yes"?>
<Relationships xmlns="http://schemas.openxmlformats.org/package/2006/relationships"><Relationship Id="rId3" Type="http://schemas.openxmlformats.org/officeDocument/2006/relationships/hyperlink" Target="#&#35352;&#24115;&#12460;&#12452;&#12489;A1"/><Relationship Id="rId2" Type="http://schemas.openxmlformats.org/officeDocument/2006/relationships/hyperlink" Target="#&#12513;&#12491;&#12517;&#12540;A1"/><Relationship Id="rId1" Type="http://schemas.openxmlformats.org/officeDocument/2006/relationships/hyperlink" Target="#&#12452;&#12531;&#12501;&#12457;&#12488;&#12483;&#12503;&#22770;&#19978;&#24115;A1"/></Relationships>
</file>

<file path=xl/drawings/_rels/drawing3.xml.rels><?xml version="1.0" encoding="UTF-8" standalone="yes"?>
<Relationships xmlns="http://schemas.openxmlformats.org/package/2006/relationships"><Relationship Id="rId13" Type="http://schemas.openxmlformats.org/officeDocument/2006/relationships/hyperlink" Target="#CC&#37504;&#34892;!A619"/><Relationship Id="rId18" Type="http://schemas.openxmlformats.org/officeDocument/2006/relationships/hyperlink" Target="#AA&#37504;&#34892;!A286"/><Relationship Id="rId26" Type="http://schemas.openxmlformats.org/officeDocument/2006/relationships/hyperlink" Target="#CC&#37504;&#34892;!A62"/><Relationship Id="rId39" Type="http://schemas.openxmlformats.org/officeDocument/2006/relationships/hyperlink" Target="#AA&#37504;&#34892;3&#26376;A118"/><Relationship Id="rId21" Type="http://schemas.openxmlformats.org/officeDocument/2006/relationships/hyperlink" Target="#AA&#37504;&#34892;!A230"/><Relationship Id="rId34" Type="http://schemas.openxmlformats.org/officeDocument/2006/relationships/hyperlink" Target="#CC&#37504;&#34892;!A454"/><Relationship Id="rId42" Type="http://schemas.openxmlformats.org/officeDocument/2006/relationships/hyperlink" Target="#AA&#37504;&#34892;8&#26376;A398"/><Relationship Id="rId47" Type="http://schemas.openxmlformats.org/officeDocument/2006/relationships/hyperlink" Target="#AA&#37504;&#34892;11&#26376;A566"/><Relationship Id="rId7" Type="http://schemas.openxmlformats.org/officeDocument/2006/relationships/hyperlink" Target="#CC&#37504;&#34892;!A395"/><Relationship Id="rId2" Type="http://schemas.openxmlformats.org/officeDocument/2006/relationships/hyperlink" Target="#CC&#37504;&#34892;!A1"/><Relationship Id="rId16" Type="http://schemas.openxmlformats.org/officeDocument/2006/relationships/hyperlink" Target="#AA&#37504;&#34892;!A118"/><Relationship Id="rId29" Type="http://schemas.openxmlformats.org/officeDocument/2006/relationships/hyperlink" Target="#CC&#37504;&#34892;!A286"/><Relationship Id="rId11" Type="http://schemas.openxmlformats.org/officeDocument/2006/relationships/hyperlink" Target="#CC&#37504;&#34892;!A451"/><Relationship Id="rId24" Type="http://schemas.openxmlformats.org/officeDocument/2006/relationships/hyperlink" Target="#AA&#37504;&#34892;!A566"/><Relationship Id="rId32" Type="http://schemas.openxmlformats.org/officeDocument/2006/relationships/hyperlink" Target="#CC&#37504;&#34892;!A230"/><Relationship Id="rId37" Type="http://schemas.openxmlformats.org/officeDocument/2006/relationships/hyperlink" Target="#AA&#37504;&#34892;1&#26376;A1"/><Relationship Id="rId40" Type="http://schemas.openxmlformats.org/officeDocument/2006/relationships/hyperlink" Target="#AA&#37504;&#34892;4&#26376;A174"/><Relationship Id="rId45" Type="http://schemas.openxmlformats.org/officeDocument/2006/relationships/hyperlink" Target="#AA&#37504;&#34892;7&#26376;A342"/><Relationship Id="rId5" Type="http://schemas.openxmlformats.org/officeDocument/2006/relationships/hyperlink" Target="#CC&#37504;&#34892;!A171"/><Relationship Id="rId15" Type="http://schemas.openxmlformats.org/officeDocument/2006/relationships/hyperlink" Target="#AA&#37504;&#34892;!A62"/><Relationship Id="rId23" Type="http://schemas.openxmlformats.org/officeDocument/2006/relationships/hyperlink" Target="#AA&#37504;&#34892;!A454"/><Relationship Id="rId28" Type="http://schemas.openxmlformats.org/officeDocument/2006/relationships/hyperlink" Target="#CC&#37504;&#34892;!A174"/><Relationship Id="rId36" Type="http://schemas.openxmlformats.org/officeDocument/2006/relationships/hyperlink" Target="#CC&#37504;&#34892;!A622"/><Relationship Id="rId49" Type="http://schemas.openxmlformats.org/officeDocument/2006/relationships/hyperlink" Target="#&#35352;&#24115;&#12460;&#12452;&#12489;A1"/><Relationship Id="rId10" Type="http://schemas.openxmlformats.org/officeDocument/2006/relationships/hyperlink" Target="#CC&#37504;&#34892;!A339"/><Relationship Id="rId19" Type="http://schemas.openxmlformats.org/officeDocument/2006/relationships/hyperlink" Target="#AA&#37504;&#34892;!A398"/><Relationship Id="rId31" Type="http://schemas.openxmlformats.org/officeDocument/2006/relationships/hyperlink" Target="#CC&#37504;&#34892;!A510"/><Relationship Id="rId44" Type="http://schemas.openxmlformats.org/officeDocument/2006/relationships/hyperlink" Target="#AA&#37504;&#34892;5&#26376;A230"/><Relationship Id="rId4" Type="http://schemas.openxmlformats.org/officeDocument/2006/relationships/hyperlink" Target="#CC&#37504;&#34892;!A115"/><Relationship Id="rId9" Type="http://schemas.openxmlformats.org/officeDocument/2006/relationships/hyperlink" Target="#CC&#37504;&#34892;!A227"/><Relationship Id="rId14" Type="http://schemas.openxmlformats.org/officeDocument/2006/relationships/hyperlink" Target="#AA&#37504;&#34892;!A1"/><Relationship Id="rId22" Type="http://schemas.openxmlformats.org/officeDocument/2006/relationships/hyperlink" Target="#AA&#37504;&#34892;!A342"/><Relationship Id="rId27" Type="http://schemas.openxmlformats.org/officeDocument/2006/relationships/hyperlink" Target="#CC&#37504;&#34892;!A118"/><Relationship Id="rId30" Type="http://schemas.openxmlformats.org/officeDocument/2006/relationships/hyperlink" Target="#CC&#37504;&#34892;!A398"/><Relationship Id="rId35" Type="http://schemas.openxmlformats.org/officeDocument/2006/relationships/hyperlink" Target="#CC&#37504;&#34892;!A566"/><Relationship Id="rId43" Type="http://schemas.openxmlformats.org/officeDocument/2006/relationships/hyperlink" Target="#AA&#37504;&#34892;10&#26376;A510"/><Relationship Id="rId48" Type="http://schemas.openxmlformats.org/officeDocument/2006/relationships/hyperlink" Target="#&#12513;&#12491;&#12517;&#12540;A1"/><Relationship Id="rId8" Type="http://schemas.openxmlformats.org/officeDocument/2006/relationships/hyperlink" Target="#CC&#37504;&#34892;!A507"/><Relationship Id="rId3" Type="http://schemas.openxmlformats.org/officeDocument/2006/relationships/hyperlink" Target="#CC&#37504;&#34892;!A59"/><Relationship Id="rId12" Type="http://schemas.openxmlformats.org/officeDocument/2006/relationships/hyperlink" Target="#CC&#37504;&#34892;!A563"/><Relationship Id="rId17" Type="http://schemas.openxmlformats.org/officeDocument/2006/relationships/hyperlink" Target="#AA&#37504;&#34892;!A174"/><Relationship Id="rId25" Type="http://schemas.openxmlformats.org/officeDocument/2006/relationships/hyperlink" Target="#AA&#37504;&#34892;!A622"/><Relationship Id="rId33" Type="http://schemas.openxmlformats.org/officeDocument/2006/relationships/hyperlink" Target="#CC&#37504;&#34892;!A342"/><Relationship Id="rId38" Type="http://schemas.openxmlformats.org/officeDocument/2006/relationships/hyperlink" Target="#AA&#37504;&#34892;2&#26376;A62"/><Relationship Id="rId46" Type="http://schemas.openxmlformats.org/officeDocument/2006/relationships/hyperlink" Target="#AA&#37504;&#34892;9&#26376;A454"/><Relationship Id="rId20" Type="http://schemas.openxmlformats.org/officeDocument/2006/relationships/hyperlink" Target="#AA&#37504;&#34892;!A510"/><Relationship Id="rId41" Type="http://schemas.openxmlformats.org/officeDocument/2006/relationships/hyperlink" Target="#AA&#37504;&#34892;6&#26376;A286"/><Relationship Id="rId1" Type="http://schemas.openxmlformats.org/officeDocument/2006/relationships/hyperlink" Target="#AA&#37504;&#34892;12&#26376;A622"/><Relationship Id="rId6" Type="http://schemas.openxmlformats.org/officeDocument/2006/relationships/hyperlink" Target="#CC&#37504;&#34892;!A283"/></Relationships>
</file>

<file path=xl/drawings/_rels/drawing30.xml.rels><?xml version="1.0" encoding="UTF-8" standalone="yes"?>
<Relationships xmlns="http://schemas.openxmlformats.org/package/2006/relationships"><Relationship Id="rId3" Type="http://schemas.openxmlformats.org/officeDocument/2006/relationships/hyperlink" Target="#&#35352;&#24115;&#12460;&#12452;&#12489;A1"/><Relationship Id="rId2" Type="http://schemas.openxmlformats.org/officeDocument/2006/relationships/hyperlink" Target="#&#12513;&#12491;&#12517;&#12540;A1"/><Relationship Id="rId1" Type="http://schemas.openxmlformats.org/officeDocument/2006/relationships/hyperlink" Target="#&#12452;&#12531;&#12501;&#12457;&#12459;&#12540;&#12488;&#22770;&#25499;&#24115;A1"/></Relationships>
</file>

<file path=xl/drawings/_rels/drawing31.xml.rels><?xml version="1.0" encoding="UTF-8" standalone="yes"?>
<Relationships xmlns="http://schemas.openxmlformats.org/package/2006/relationships"><Relationship Id="rId3" Type="http://schemas.openxmlformats.org/officeDocument/2006/relationships/hyperlink" Target="#&#35352;&#24115;&#12460;&#12452;&#12489;A1"/><Relationship Id="rId2" Type="http://schemas.openxmlformats.org/officeDocument/2006/relationships/hyperlink" Target="#&#12513;&#12491;&#12517;&#12540;A1"/><Relationship Id="rId1" Type="http://schemas.openxmlformats.org/officeDocument/2006/relationships/hyperlink" Target="#&#12452;&#12531;&#12501;&#12457;&#12459;&#12540;&#12488;&#22770;&#19978;&#24115;A1"/></Relationships>
</file>

<file path=xl/drawings/_rels/drawing32.xml.rels><?xml version="1.0" encoding="UTF-8" standalone="yes"?>
<Relationships xmlns="http://schemas.openxmlformats.org/package/2006/relationships"><Relationship Id="rId3" Type="http://schemas.openxmlformats.org/officeDocument/2006/relationships/hyperlink" Target="#&#35352;&#24115;&#12460;&#12452;&#12489;A1"/><Relationship Id="rId2" Type="http://schemas.openxmlformats.org/officeDocument/2006/relationships/hyperlink" Target="#&#12513;&#12491;&#12517;&#12540;A1"/><Relationship Id="rId1" Type="http://schemas.openxmlformats.org/officeDocument/2006/relationships/hyperlink" Target="#&#12450;&#12489;&#12475;&#12531;&#12473;&#22770;&#25499;&#24115;A1"/></Relationships>
</file>

<file path=xl/drawings/_rels/drawing33.xml.rels><?xml version="1.0" encoding="UTF-8" standalone="yes"?>
<Relationships xmlns="http://schemas.openxmlformats.org/package/2006/relationships"><Relationship Id="rId3" Type="http://schemas.openxmlformats.org/officeDocument/2006/relationships/hyperlink" Target="#&#35352;&#24115;&#12460;&#12452;&#12489;A1"/><Relationship Id="rId2" Type="http://schemas.openxmlformats.org/officeDocument/2006/relationships/hyperlink" Target="#&#12513;&#12491;&#12517;&#12540;A1"/><Relationship Id="rId1" Type="http://schemas.openxmlformats.org/officeDocument/2006/relationships/hyperlink" Target="#&#12450;&#12489;&#12475;&#12531;&#12473;&#22770;&#19978;&#24115;A1"/></Relationships>
</file>

<file path=xl/drawings/_rels/drawing34.xml.rels><?xml version="1.0" encoding="UTF-8" standalone="yes"?>
<Relationships xmlns="http://schemas.openxmlformats.org/package/2006/relationships"><Relationship Id="rId3" Type="http://schemas.openxmlformats.org/officeDocument/2006/relationships/hyperlink" Target="#&#35352;&#24115;&#12460;&#12452;&#12489;A1"/><Relationship Id="rId2" Type="http://schemas.openxmlformats.org/officeDocument/2006/relationships/hyperlink" Target="#&#12513;&#12491;&#12517;&#12540;A1"/><Relationship Id="rId1" Type="http://schemas.openxmlformats.org/officeDocument/2006/relationships/hyperlink" Target="#&#12450;&#12510;&#12478;&#12531;&#22770;&#25499;&#24115;A1"/></Relationships>
</file>

<file path=xl/drawings/_rels/drawing35.xml.rels><?xml version="1.0" encoding="UTF-8" standalone="yes"?>
<Relationships xmlns="http://schemas.openxmlformats.org/package/2006/relationships"><Relationship Id="rId3" Type="http://schemas.openxmlformats.org/officeDocument/2006/relationships/hyperlink" Target="#&#35352;&#24115;&#12460;&#12452;&#12489;A1"/><Relationship Id="rId2" Type="http://schemas.openxmlformats.org/officeDocument/2006/relationships/hyperlink" Target="#&#12513;&#12491;&#12517;&#12540;A1"/><Relationship Id="rId1" Type="http://schemas.openxmlformats.org/officeDocument/2006/relationships/hyperlink" Target="#&#12450;&#12510;&#12478;&#12531;&#22770;&#19978;&#24115;A1"/></Relationships>
</file>

<file path=xl/drawings/_rels/drawing36.xml.rels><?xml version="1.0" encoding="UTF-8" standalone="yes"?>
<Relationships xmlns="http://schemas.openxmlformats.org/package/2006/relationships"><Relationship Id="rId3" Type="http://schemas.openxmlformats.org/officeDocument/2006/relationships/hyperlink" Target="#&#35352;&#24115;&#12460;&#12452;&#12489;A1"/><Relationship Id="rId2" Type="http://schemas.openxmlformats.org/officeDocument/2006/relationships/hyperlink" Target="#&#12513;&#12491;&#12517;&#12540;A1"/><Relationship Id="rId1" Type="http://schemas.openxmlformats.org/officeDocument/2006/relationships/hyperlink" Target="#&#27005;&#22825;&#22770;&#25499;&#24115;A1"/></Relationships>
</file>

<file path=xl/drawings/_rels/drawing37.xml.rels><?xml version="1.0" encoding="UTF-8" standalone="yes"?>
<Relationships xmlns="http://schemas.openxmlformats.org/package/2006/relationships"><Relationship Id="rId3" Type="http://schemas.openxmlformats.org/officeDocument/2006/relationships/hyperlink" Target="#&#35352;&#24115;&#12460;&#12452;&#12489;A1"/><Relationship Id="rId2" Type="http://schemas.openxmlformats.org/officeDocument/2006/relationships/hyperlink" Target="#&#12513;&#12491;&#12517;&#12540;A1"/><Relationship Id="rId1" Type="http://schemas.openxmlformats.org/officeDocument/2006/relationships/hyperlink" Target="#&#27005;&#22825;&#22770;&#19978;&#24115;A1"/></Relationships>
</file>

<file path=xl/drawings/_rels/drawing38.xml.rels><?xml version="1.0" encoding="UTF-8" standalone="yes"?>
<Relationships xmlns="http://schemas.openxmlformats.org/package/2006/relationships"><Relationship Id="rId3" Type="http://schemas.openxmlformats.org/officeDocument/2006/relationships/hyperlink" Target="#&#35352;&#24115;&#12460;&#12452;&#12489;A1"/><Relationship Id="rId2" Type="http://schemas.openxmlformats.org/officeDocument/2006/relationships/hyperlink" Target="#&#12513;&#12491;&#12517;&#12540;A1"/><Relationship Id="rId1" Type="http://schemas.openxmlformats.org/officeDocument/2006/relationships/hyperlink" Target="#&#12516;&#12501;&#12540;&#22770;&#25499;&#24115;A1"/></Relationships>
</file>

<file path=xl/drawings/_rels/drawing39.xml.rels><?xml version="1.0" encoding="UTF-8" standalone="yes"?>
<Relationships xmlns="http://schemas.openxmlformats.org/package/2006/relationships"><Relationship Id="rId3" Type="http://schemas.openxmlformats.org/officeDocument/2006/relationships/hyperlink" Target="#&#35352;&#24115;&#12460;&#12452;&#12489;A1"/><Relationship Id="rId2" Type="http://schemas.openxmlformats.org/officeDocument/2006/relationships/hyperlink" Target="#&#12516;&#12501;&#12540;&#22770;&#19978;&#24115;A1"/><Relationship Id="rId1" Type="http://schemas.openxmlformats.org/officeDocument/2006/relationships/hyperlink" Target="#&#12513;&#12491;&#12517;&#12540;A1"/></Relationships>
</file>

<file path=xl/drawings/_rels/drawing4.xml.rels><?xml version="1.0" encoding="UTF-8" standalone="yes"?>
<Relationships xmlns="http://schemas.openxmlformats.org/package/2006/relationships"><Relationship Id="rId13" Type="http://schemas.openxmlformats.org/officeDocument/2006/relationships/hyperlink" Target="#BB&#37504;&#34892;11&#26376;A566"/><Relationship Id="rId18" Type="http://schemas.openxmlformats.org/officeDocument/2006/relationships/hyperlink" Target="#CC&#37504;&#34892;!A283"/><Relationship Id="rId26" Type="http://schemas.openxmlformats.org/officeDocument/2006/relationships/hyperlink" Target="#CC&#37504;&#34892;!A118"/><Relationship Id="rId21" Type="http://schemas.openxmlformats.org/officeDocument/2006/relationships/hyperlink" Target="#CC&#37504;&#34892;!A227"/><Relationship Id="rId34" Type="http://schemas.openxmlformats.org/officeDocument/2006/relationships/hyperlink" Target="#CC&#37504;&#34892;!A566"/><Relationship Id="rId7" Type="http://schemas.openxmlformats.org/officeDocument/2006/relationships/hyperlink" Target="#BB&#37504;&#34892;6&#26376;A286"/><Relationship Id="rId12" Type="http://schemas.openxmlformats.org/officeDocument/2006/relationships/hyperlink" Target="#BB&#37504;&#34892;9&#26376;A454"/><Relationship Id="rId17" Type="http://schemas.openxmlformats.org/officeDocument/2006/relationships/hyperlink" Target="#CC&#37504;&#34892;!A171"/><Relationship Id="rId25" Type="http://schemas.openxmlformats.org/officeDocument/2006/relationships/hyperlink" Target="#CC&#37504;&#34892;!A619"/><Relationship Id="rId33" Type="http://schemas.openxmlformats.org/officeDocument/2006/relationships/hyperlink" Target="#CC&#37504;&#34892;!A454"/><Relationship Id="rId38" Type="http://schemas.openxmlformats.org/officeDocument/2006/relationships/hyperlink" Target="#&#35352;&#24115;&#12460;&#12452;&#12489;A1"/><Relationship Id="rId2" Type="http://schemas.openxmlformats.org/officeDocument/2006/relationships/hyperlink" Target="#CC&#37504;&#34892;!A59"/><Relationship Id="rId16" Type="http://schemas.openxmlformats.org/officeDocument/2006/relationships/hyperlink" Target="#CC&#37504;&#34892;!A115"/><Relationship Id="rId20" Type="http://schemas.openxmlformats.org/officeDocument/2006/relationships/hyperlink" Target="#CC&#37504;&#34892;!A507"/><Relationship Id="rId29" Type="http://schemas.openxmlformats.org/officeDocument/2006/relationships/hyperlink" Target="#CC&#37504;&#34892;!A398"/><Relationship Id="rId1" Type="http://schemas.openxmlformats.org/officeDocument/2006/relationships/hyperlink" Target="#BB&#37504;&#34892;12&#26376;A622"/><Relationship Id="rId6" Type="http://schemas.openxmlformats.org/officeDocument/2006/relationships/hyperlink" Target="#BB&#37504;&#34892;4&#26376;A174"/><Relationship Id="rId11" Type="http://schemas.openxmlformats.org/officeDocument/2006/relationships/hyperlink" Target="#BB&#37504;&#34892;7&#26376;A342"/><Relationship Id="rId24" Type="http://schemas.openxmlformats.org/officeDocument/2006/relationships/hyperlink" Target="#CC&#37504;&#34892;!A563"/><Relationship Id="rId32" Type="http://schemas.openxmlformats.org/officeDocument/2006/relationships/hyperlink" Target="#CC&#37504;&#34892;!A342"/><Relationship Id="rId37" Type="http://schemas.openxmlformats.org/officeDocument/2006/relationships/hyperlink" Target="#&#12513;&#12491;&#12517;&#12540;A1"/><Relationship Id="rId5" Type="http://schemas.openxmlformats.org/officeDocument/2006/relationships/hyperlink" Target="#BB&#37504;&#34892;3&#26376;A118"/><Relationship Id="rId15" Type="http://schemas.openxmlformats.org/officeDocument/2006/relationships/hyperlink" Target="#CC&#37504;&#34892;!A62"/><Relationship Id="rId23" Type="http://schemas.openxmlformats.org/officeDocument/2006/relationships/hyperlink" Target="#CC&#37504;&#34892;!A451"/><Relationship Id="rId28" Type="http://schemas.openxmlformats.org/officeDocument/2006/relationships/hyperlink" Target="#CC&#37504;&#34892;!A286"/><Relationship Id="rId36" Type="http://schemas.openxmlformats.org/officeDocument/2006/relationships/hyperlink" Target="#AA&#37504;&#34892;9&#26376;A454"/><Relationship Id="rId10" Type="http://schemas.openxmlformats.org/officeDocument/2006/relationships/hyperlink" Target="#BB&#37504;&#34892;5&#26376;A230"/><Relationship Id="rId19" Type="http://schemas.openxmlformats.org/officeDocument/2006/relationships/hyperlink" Target="#CC&#37504;&#34892;!A395"/><Relationship Id="rId31" Type="http://schemas.openxmlformats.org/officeDocument/2006/relationships/hyperlink" Target="#CC&#37504;&#34892;!A230"/><Relationship Id="rId4" Type="http://schemas.openxmlformats.org/officeDocument/2006/relationships/hyperlink" Target="#BB&#37504;&#34892;2&#26376;A62"/><Relationship Id="rId9" Type="http://schemas.openxmlformats.org/officeDocument/2006/relationships/hyperlink" Target="#BB&#37504;&#34892;10&#26376;A510"/><Relationship Id="rId14" Type="http://schemas.openxmlformats.org/officeDocument/2006/relationships/hyperlink" Target="#CC&#37504;&#34892;!A1"/><Relationship Id="rId22" Type="http://schemas.openxmlformats.org/officeDocument/2006/relationships/hyperlink" Target="#CC&#37504;&#34892;!A339"/><Relationship Id="rId27" Type="http://schemas.openxmlformats.org/officeDocument/2006/relationships/hyperlink" Target="#CC&#37504;&#34892;!A174"/><Relationship Id="rId30" Type="http://schemas.openxmlformats.org/officeDocument/2006/relationships/hyperlink" Target="#CC&#37504;&#34892;!A510"/><Relationship Id="rId35" Type="http://schemas.openxmlformats.org/officeDocument/2006/relationships/hyperlink" Target="#CC&#37504;&#34892;!A622"/><Relationship Id="rId8" Type="http://schemas.openxmlformats.org/officeDocument/2006/relationships/hyperlink" Target="#BB&#37504;&#34892;8&#26376;A398"/><Relationship Id="rId3" Type="http://schemas.openxmlformats.org/officeDocument/2006/relationships/hyperlink" Target="#BB&#37504;&#34892;1&#26376;A1"/></Relationships>
</file>

<file path=xl/drawings/_rels/drawing40.xml.rels><?xml version="1.0" encoding="UTF-8" standalone="yes"?>
<Relationships xmlns="http://schemas.openxmlformats.org/package/2006/relationships"><Relationship Id="rId8" Type="http://schemas.openxmlformats.org/officeDocument/2006/relationships/hyperlink" Target="#&#12381;&#12398;&#20182;&#22770;&#19978;&#24115;10&#26376;A527"/><Relationship Id="rId13" Type="http://schemas.openxmlformats.org/officeDocument/2006/relationships/hyperlink" Target="#&#12381;&#12398;&#20182;&#22770;&#19978;&#24115;12&#26376;A643"/><Relationship Id="rId3" Type="http://schemas.openxmlformats.org/officeDocument/2006/relationships/hyperlink" Target="#&#12381;&#12398;&#20182;&#22770;&#19978;&#24115;2&#26376;A63"/><Relationship Id="rId7" Type="http://schemas.openxmlformats.org/officeDocument/2006/relationships/hyperlink" Target="#&#12381;&#12398;&#20182;&#22770;&#19978;&#24115;8&#26376;A411"/><Relationship Id="rId12" Type="http://schemas.openxmlformats.org/officeDocument/2006/relationships/hyperlink" Target="#&#12381;&#12398;&#20182;&#22770;&#19978;&#24115;11&#26376;A585"/><Relationship Id="rId2" Type="http://schemas.openxmlformats.org/officeDocument/2006/relationships/hyperlink" Target="#&#12381;&#12398;&#20182;&#22770;&#19978;&#24115;1&#26376;A1"/><Relationship Id="rId1" Type="http://schemas.openxmlformats.org/officeDocument/2006/relationships/hyperlink" Target="#&#12513;&#12491;&#12517;&#12540;A1"/><Relationship Id="rId6" Type="http://schemas.openxmlformats.org/officeDocument/2006/relationships/hyperlink" Target="#&#12381;&#12398;&#20182;&#22770;&#19978;&#24115;6&#26376;A295"/><Relationship Id="rId11" Type="http://schemas.openxmlformats.org/officeDocument/2006/relationships/hyperlink" Target="#&#12381;&#12398;&#20182;&#22770;&#19978;&#24115;9&#26376;A469"/><Relationship Id="rId5" Type="http://schemas.openxmlformats.org/officeDocument/2006/relationships/hyperlink" Target="#&#12381;&#12398;&#20182;&#22770;&#19978;&#24115;4&#26376;A179"/><Relationship Id="rId15" Type="http://schemas.openxmlformats.org/officeDocument/2006/relationships/hyperlink" Target="#&#35352;&#24115;&#12460;&#12452;&#12489;A1"/><Relationship Id="rId10" Type="http://schemas.openxmlformats.org/officeDocument/2006/relationships/hyperlink" Target="#&#12381;&#12398;&#20182;&#22770;&#19978;&#24115;7&#26376;A353"/><Relationship Id="rId4" Type="http://schemas.openxmlformats.org/officeDocument/2006/relationships/hyperlink" Target="#&#12381;&#12398;&#20182;&#22770;&#19978;&#24115;3&#26376;A121"/><Relationship Id="rId9" Type="http://schemas.openxmlformats.org/officeDocument/2006/relationships/hyperlink" Target="#&#12381;&#12398;&#20182;&#22770;&#19978;&#24115;5&#26376;A237"/><Relationship Id="rId14" Type="http://schemas.openxmlformats.org/officeDocument/2006/relationships/hyperlink" Target="#&#12381;&#12398;&#20182;&#22770;&#19978;&#24115;&#21512;&#35336;A697"/></Relationships>
</file>

<file path=xl/drawings/_rels/drawing41.xml.rels><?xml version="1.0" encoding="UTF-8" standalone="yes"?>
<Relationships xmlns="http://schemas.openxmlformats.org/package/2006/relationships"><Relationship Id="rId8" Type="http://schemas.openxmlformats.org/officeDocument/2006/relationships/hyperlink" Target="#&#12381;&#12398;&#20182;&#22770;&#25499;&#24115;10&#26376;A576"/><Relationship Id="rId13" Type="http://schemas.openxmlformats.org/officeDocument/2006/relationships/hyperlink" Target="#&#12381;&#12398;&#20182;&#22770;&#25499;&#24115;12&#26376;A691"/><Relationship Id="rId3" Type="http://schemas.openxmlformats.org/officeDocument/2006/relationships/hyperlink" Target="#&#12381;&#12398;&#20182;&#22770;&#25499;&#24115;2&#26376;A120"/><Relationship Id="rId7" Type="http://schemas.openxmlformats.org/officeDocument/2006/relationships/hyperlink" Target="#&#12381;&#12398;&#20182;&#22770;&#25499;&#24115;8&#26376;A462"/><Relationship Id="rId12" Type="http://schemas.openxmlformats.org/officeDocument/2006/relationships/hyperlink" Target="#&#12381;&#12398;&#20182;&#22770;&#25499;&#24115;11&#26376;A634"/><Relationship Id="rId2" Type="http://schemas.openxmlformats.org/officeDocument/2006/relationships/hyperlink" Target="#&#12381;&#12398;&#20182;&#22770;&#25499;&#24115;1&#26376;A62"/><Relationship Id="rId1" Type="http://schemas.openxmlformats.org/officeDocument/2006/relationships/hyperlink" Target="#&#12513;&#12491;&#12517;&#12540;A1"/><Relationship Id="rId6" Type="http://schemas.openxmlformats.org/officeDocument/2006/relationships/hyperlink" Target="#&#12381;&#12398;&#20182;&#22770;&#25499;&#24115;6&#26376;A348"/><Relationship Id="rId11" Type="http://schemas.openxmlformats.org/officeDocument/2006/relationships/hyperlink" Target="#&#12381;&#12398;&#20182;&#22770;&#25499;&#24115;9&#26376;A519"/><Relationship Id="rId5" Type="http://schemas.openxmlformats.org/officeDocument/2006/relationships/hyperlink" Target="#&#12381;&#12398;&#20182;&#22770;&#25499;&#24115;4&#26376;A234"/><Relationship Id="rId15" Type="http://schemas.openxmlformats.org/officeDocument/2006/relationships/hyperlink" Target="#&#35352;&#24115;&#12460;&#12452;&#12489;A1"/><Relationship Id="rId10" Type="http://schemas.openxmlformats.org/officeDocument/2006/relationships/hyperlink" Target="#&#12381;&#12398;&#20182;&#22770;&#25499;&#24115;7&#26376;A405"/><Relationship Id="rId4" Type="http://schemas.openxmlformats.org/officeDocument/2006/relationships/hyperlink" Target="#&#12381;&#12398;&#20182;&#22770;&#25499;&#24115;3&#26376;A177"/><Relationship Id="rId9" Type="http://schemas.openxmlformats.org/officeDocument/2006/relationships/hyperlink" Target="#&#12381;&#12398;&#20182;&#22770;&#25499;&#24115;5&#26376;A291"/><Relationship Id="rId14" Type="http://schemas.openxmlformats.org/officeDocument/2006/relationships/hyperlink" Target="#&#12381;&#12398;&#20182;&#22770;&#25499;&#24115;&#21069;&#26399;&#32368;&#36234;A1"/></Relationships>
</file>

<file path=xl/drawings/_rels/drawing42.xml.rels><?xml version="1.0" encoding="UTF-8" standalone="yes"?>
<Relationships xmlns="http://schemas.openxmlformats.org/package/2006/relationships"><Relationship Id="rId2" Type="http://schemas.openxmlformats.org/officeDocument/2006/relationships/hyperlink" Target="#&#35352;&#24115;&#12460;&#12452;&#12489;A1"/><Relationship Id="rId1" Type="http://schemas.openxmlformats.org/officeDocument/2006/relationships/hyperlink" Target="#&#12513;&#12491;&#12517;&#12540;A1"/></Relationships>
</file>

<file path=xl/drawings/_rels/drawing43.xml.rels><?xml version="1.0" encoding="UTF-8" standalone="yes"?>
<Relationships xmlns="http://schemas.openxmlformats.org/package/2006/relationships"><Relationship Id="rId8" Type="http://schemas.openxmlformats.org/officeDocument/2006/relationships/hyperlink" Target="#&#20181;&#20837;&#24115;10&#26376;A527"/><Relationship Id="rId13" Type="http://schemas.openxmlformats.org/officeDocument/2006/relationships/hyperlink" Target="#&#20181;&#20837;&#24115;12&#26376;A643"/><Relationship Id="rId3" Type="http://schemas.openxmlformats.org/officeDocument/2006/relationships/hyperlink" Target="#&#20181;&#20837;&#24115;2&#26376;A63"/><Relationship Id="rId7" Type="http://schemas.openxmlformats.org/officeDocument/2006/relationships/hyperlink" Target="#&#20181;&#20837;&#24115;8&#26376;A411"/><Relationship Id="rId12" Type="http://schemas.openxmlformats.org/officeDocument/2006/relationships/hyperlink" Target="#&#20181;&#20837;&#24115;11&#26376;A585"/><Relationship Id="rId2" Type="http://schemas.openxmlformats.org/officeDocument/2006/relationships/hyperlink" Target="#&#20181;&#20837;&#24115;1&#26376;A1"/><Relationship Id="rId1" Type="http://schemas.openxmlformats.org/officeDocument/2006/relationships/hyperlink" Target="#&#12513;&#12491;&#12517;&#12540;A1"/><Relationship Id="rId6" Type="http://schemas.openxmlformats.org/officeDocument/2006/relationships/hyperlink" Target="#&#20181;&#20837;&#24115;6&#26376;A295"/><Relationship Id="rId11" Type="http://schemas.openxmlformats.org/officeDocument/2006/relationships/hyperlink" Target="#&#20181;&#20837;&#24115;9&#26376;A469"/><Relationship Id="rId5" Type="http://schemas.openxmlformats.org/officeDocument/2006/relationships/hyperlink" Target="#&#20181;&#20837;&#24115;4&#26376;A179"/><Relationship Id="rId15" Type="http://schemas.openxmlformats.org/officeDocument/2006/relationships/hyperlink" Target="#&#35352;&#24115;&#12460;&#12452;&#12489;A1"/><Relationship Id="rId10" Type="http://schemas.openxmlformats.org/officeDocument/2006/relationships/hyperlink" Target="#&#20181;&#20837;&#24115;7&#26376;A353"/><Relationship Id="rId4" Type="http://schemas.openxmlformats.org/officeDocument/2006/relationships/hyperlink" Target="#&#20181;&#20837;&#24115;3&#26376;A121"/><Relationship Id="rId9" Type="http://schemas.openxmlformats.org/officeDocument/2006/relationships/hyperlink" Target="#&#20181;&#20837;&#24115;5&#26376;A237"/><Relationship Id="rId14" Type="http://schemas.openxmlformats.org/officeDocument/2006/relationships/hyperlink" Target="#&#20181;&#20837;&#24115;&#21512;&#35336;&#34920;A697"/></Relationships>
</file>

<file path=xl/drawings/_rels/drawing44.xml.rels><?xml version="1.0" encoding="UTF-8" standalone="yes"?>
<Relationships xmlns="http://schemas.openxmlformats.org/package/2006/relationships"><Relationship Id="rId8" Type="http://schemas.openxmlformats.org/officeDocument/2006/relationships/hyperlink" Target="#&#36023;&#25499;&#24115;10&#26376;A595"/><Relationship Id="rId13" Type="http://schemas.openxmlformats.org/officeDocument/2006/relationships/hyperlink" Target="#&#36023;&#25499;&#24115;12&#26376;A715"/><Relationship Id="rId3" Type="http://schemas.openxmlformats.org/officeDocument/2006/relationships/hyperlink" Target="#&#36023;&#25499;&#24115;2&#26376;A119"/><Relationship Id="rId7" Type="http://schemas.openxmlformats.org/officeDocument/2006/relationships/hyperlink" Target="#&#36023;&#25499;&#24115;8&#26376;A475"/><Relationship Id="rId12" Type="http://schemas.openxmlformats.org/officeDocument/2006/relationships/hyperlink" Target="#&#36023;&#25499;&#24115;11&#26376;A655"/><Relationship Id="rId2" Type="http://schemas.openxmlformats.org/officeDocument/2006/relationships/hyperlink" Target="#&#36023;&#25499;&#24115;1&#26376;A59"/><Relationship Id="rId1" Type="http://schemas.openxmlformats.org/officeDocument/2006/relationships/hyperlink" Target="#&#12513;&#12491;&#12517;&#12540;A1"/><Relationship Id="rId6" Type="http://schemas.openxmlformats.org/officeDocument/2006/relationships/hyperlink" Target="#&#36023;&#25499;&#24115;6&#26376;A355"/><Relationship Id="rId11" Type="http://schemas.openxmlformats.org/officeDocument/2006/relationships/hyperlink" Target="#&#36023;&#25499;&#24115;9&#26376;A535"/><Relationship Id="rId5" Type="http://schemas.openxmlformats.org/officeDocument/2006/relationships/hyperlink" Target="#&#36023;&#25499;&#24115;4&#26376;A237"/><Relationship Id="rId15" Type="http://schemas.openxmlformats.org/officeDocument/2006/relationships/hyperlink" Target="#&#35352;&#24115;&#12460;&#12452;&#12489;A1"/><Relationship Id="rId10" Type="http://schemas.openxmlformats.org/officeDocument/2006/relationships/hyperlink" Target="#&#36023;&#25499;&#24115;7&#26376;A415"/><Relationship Id="rId4" Type="http://schemas.openxmlformats.org/officeDocument/2006/relationships/hyperlink" Target="#&#36023;&#25499;&#24115;3&#26376;A178"/><Relationship Id="rId9" Type="http://schemas.openxmlformats.org/officeDocument/2006/relationships/hyperlink" Target="#&#36023;&#25499;&#24115;5&#26376;A296"/><Relationship Id="rId14" Type="http://schemas.openxmlformats.org/officeDocument/2006/relationships/hyperlink" Target="#&#36023;&#25499;&#24115;&#21069;&#26399;&#32368;&#36234;A1"/></Relationships>
</file>

<file path=xl/drawings/_rels/drawing45.xml.rels><?xml version="1.0" encoding="UTF-8" standalone="yes"?>
<Relationships xmlns="http://schemas.openxmlformats.org/package/2006/relationships"><Relationship Id="rId8" Type="http://schemas.openxmlformats.org/officeDocument/2006/relationships/hyperlink" Target="#&#21830;&#21697;&#21488;&#24115;4&#12506;&#12540;&#12472;&#30446;A208"/><Relationship Id="rId13" Type="http://schemas.openxmlformats.org/officeDocument/2006/relationships/hyperlink" Target="#&#21830;&#21697;&#21488;&#24115;7&#12506;&#12540;&#12472;&#30446;A364"/><Relationship Id="rId3" Type="http://schemas.openxmlformats.org/officeDocument/2006/relationships/hyperlink" Target="#&#21830;&#21697;&#21488;&#24115;1&#12506;&#12540;&#12472;&#30446;A52"/><Relationship Id="rId7" Type="http://schemas.openxmlformats.org/officeDocument/2006/relationships/hyperlink" Target="#&#21830;&#21697;&#21488;&#24115;3&#12506;&#12540;&#12472;&#30446;A156"/><Relationship Id="rId12" Type="http://schemas.openxmlformats.org/officeDocument/2006/relationships/hyperlink" Target="#&#21830;&#21697;&#21488;&#24115;5&#12506;&#12540;&#12472;&#30446;A260"/><Relationship Id="rId17" Type="http://schemas.openxmlformats.org/officeDocument/2006/relationships/hyperlink" Target="#&#21830;&#21697;&#21488;&#24115;&#26399;&#26411;A676"/><Relationship Id="rId2" Type="http://schemas.openxmlformats.org/officeDocument/2006/relationships/hyperlink" Target="#&#21830;&#21697;&#21488;&#24115;&#21069;&#26399;&#32368;&#36234;A1"/><Relationship Id="rId16" Type="http://schemas.openxmlformats.org/officeDocument/2006/relationships/hyperlink" Target="#&#21830;&#21697;&#21488;&#24115;12&#12506;&#12540;&#12472;&#30446;A624"/><Relationship Id="rId1" Type="http://schemas.openxmlformats.org/officeDocument/2006/relationships/hyperlink" Target="#&#12513;&#12491;&#12517;&#12540;A1"/><Relationship Id="rId6" Type="http://schemas.openxmlformats.org/officeDocument/2006/relationships/hyperlink" Target="#&#21830;&#21697;&#21488;&#24115;2&#12506;&#12540;&#12472;&#30446;A104"/><Relationship Id="rId11" Type="http://schemas.openxmlformats.org/officeDocument/2006/relationships/hyperlink" Target="#&#21830;&#21697;&#21488;&#24115;10&#12506;&#12540;&#12472;&#30446;A520"/><Relationship Id="rId5" Type="http://schemas.openxmlformats.org/officeDocument/2006/relationships/hyperlink" Target="#&#35352;&#24115;&#12460;&#12452;&#12489;A1"/><Relationship Id="rId15" Type="http://schemas.openxmlformats.org/officeDocument/2006/relationships/hyperlink" Target="#&#21830;&#21697;&#21488;&#24115;11&#12506;&#12540;&#12472;&#30446;A572"/><Relationship Id="rId10" Type="http://schemas.openxmlformats.org/officeDocument/2006/relationships/hyperlink" Target="#&#21830;&#21697;&#21488;&#24115;8&#12506;&#12540;&#12472;&#30446;A416"/><Relationship Id="rId4" Type="http://schemas.openxmlformats.org/officeDocument/2006/relationships/hyperlink" Target="#'&#21830;&#21697;&#21488;&#24115; '!A54"/><Relationship Id="rId9" Type="http://schemas.openxmlformats.org/officeDocument/2006/relationships/hyperlink" Target="#&#21830;&#21697;&#21488;&#24115;6&#12506;&#12540;&#12472;&#30446;A312"/><Relationship Id="rId14" Type="http://schemas.openxmlformats.org/officeDocument/2006/relationships/hyperlink" Target="#&#21830;&#21697;&#21488;&#24115;9&#12506;&#12540;&#12472;&#30446;A468"/></Relationships>
</file>

<file path=xl/drawings/_rels/drawing46.xml.rels><?xml version="1.0" encoding="UTF-8" standalone="yes"?>
<Relationships xmlns="http://schemas.openxmlformats.org/package/2006/relationships"><Relationship Id="rId2" Type="http://schemas.openxmlformats.org/officeDocument/2006/relationships/hyperlink" Target="#&#35352;&#24115;&#12460;&#12452;&#12489;A1"/><Relationship Id="rId1" Type="http://schemas.openxmlformats.org/officeDocument/2006/relationships/hyperlink" Target="#&#12513;&#12491;&#12517;&#12540;A1"/></Relationships>
</file>

<file path=xl/drawings/_rels/drawing47.xml.rels><?xml version="1.0" encoding="UTF-8" standalone="yes"?>
<Relationships xmlns="http://schemas.openxmlformats.org/package/2006/relationships"><Relationship Id="rId2" Type="http://schemas.openxmlformats.org/officeDocument/2006/relationships/hyperlink" Target="#&#35352;&#24115;&#12460;&#12452;&#12489;A1"/><Relationship Id="rId1" Type="http://schemas.openxmlformats.org/officeDocument/2006/relationships/hyperlink" Target="#&#12513;&#12491;&#12517;&#12540;A1"/></Relationships>
</file>

<file path=xl/drawings/_rels/drawing48.xml.rels><?xml version="1.0" encoding="UTF-8" standalone="yes"?>
<Relationships xmlns="http://schemas.openxmlformats.org/package/2006/relationships"><Relationship Id="rId2" Type="http://schemas.openxmlformats.org/officeDocument/2006/relationships/hyperlink" Target="#&#35352;&#24115;&#12460;&#12452;&#12489;A1"/><Relationship Id="rId1" Type="http://schemas.openxmlformats.org/officeDocument/2006/relationships/hyperlink" Target="#&#12513;&#12491;&#12517;&#12540;A1"/></Relationships>
</file>

<file path=xl/drawings/_rels/drawing49.xml.rels><?xml version="1.0" encoding="UTF-8" standalone="yes"?>
<Relationships xmlns="http://schemas.openxmlformats.org/package/2006/relationships"><Relationship Id="rId2" Type="http://schemas.openxmlformats.org/officeDocument/2006/relationships/hyperlink" Target="#&#35352;&#24115;&#12460;&#12452;&#12489;A1"/><Relationship Id="rId1" Type="http://schemas.openxmlformats.org/officeDocument/2006/relationships/hyperlink" Target="#&#12513;&#12491;&#12517;&#12540;A1"/></Relationships>
</file>

<file path=xl/drawings/_rels/drawing5.xml.rels><?xml version="1.0" encoding="UTF-8" standalone="yes"?>
<Relationships xmlns="http://schemas.openxmlformats.org/package/2006/relationships"><Relationship Id="rId8" Type="http://schemas.openxmlformats.org/officeDocument/2006/relationships/hyperlink" Target="#CC&#37504;&#34892;8&#26376;A398"/><Relationship Id="rId13" Type="http://schemas.openxmlformats.org/officeDocument/2006/relationships/hyperlink" Target="#CC&#37504;&#34892;11&#26376;A566"/><Relationship Id="rId3" Type="http://schemas.openxmlformats.org/officeDocument/2006/relationships/hyperlink" Target="#CC&#37504;&#34892;1&#26376;A1"/><Relationship Id="rId7" Type="http://schemas.openxmlformats.org/officeDocument/2006/relationships/hyperlink" Target="#CC&#37504;&#34892;6&#26376;A286"/><Relationship Id="rId12" Type="http://schemas.openxmlformats.org/officeDocument/2006/relationships/hyperlink" Target="#CC&#37504;&#34892;9&#26376;A454"/><Relationship Id="rId2" Type="http://schemas.openxmlformats.org/officeDocument/2006/relationships/hyperlink" Target="#CC&#37504;&#34892;!A59"/><Relationship Id="rId1" Type="http://schemas.openxmlformats.org/officeDocument/2006/relationships/hyperlink" Target="#CC&#37504;&#34892;12&#26376;A622"/><Relationship Id="rId6" Type="http://schemas.openxmlformats.org/officeDocument/2006/relationships/hyperlink" Target="#CC&#37504;&#34892;4&#26376;A174"/><Relationship Id="rId11" Type="http://schemas.openxmlformats.org/officeDocument/2006/relationships/hyperlink" Target="#CC&#37504;&#34892;7&#26376;A342"/><Relationship Id="rId5" Type="http://schemas.openxmlformats.org/officeDocument/2006/relationships/hyperlink" Target="#CC&#37504;&#34892;3&#26376;A118"/><Relationship Id="rId15" Type="http://schemas.openxmlformats.org/officeDocument/2006/relationships/hyperlink" Target="#&#35352;&#24115;&#12460;&#12452;&#12489;A1"/><Relationship Id="rId10" Type="http://schemas.openxmlformats.org/officeDocument/2006/relationships/hyperlink" Target="#CC&#37504;&#34892;5&#26376;A230"/><Relationship Id="rId4" Type="http://schemas.openxmlformats.org/officeDocument/2006/relationships/hyperlink" Target="#CC&#37504;&#34892;2&#26376;A62"/><Relationship Id="rId9" Type="http://schemas.openxmlformats.org/officeDocument/2006/relationships/hyperlink" Target="#CC&#37504;&#34892;10&#26376;A510"/><Relationship Id="rId14" Type="http://schemas.openxmlformats.org/officeDocument/2006/relationships/hyperlink" Target="#&#12513;&#12491;&#12517;&#12540;A1"/></Relationships>
</file>

<file path=xl/drawings/_rels/drawing50.xml.rels><?xml version="1.0" encoding="UTF-8" standalone="yes"?>
<Relationships xmlns="http://schemas.openxmlformats.org/package/2006/relationships"><Relationship Id="rId2" Type="http://schemas.openxmlformats.org/officeDocument/2006/relationships/hyperlink" Target="#&#35352;&#24115;&#12460;&#12452;&#12489;A1"/><Relationship Id="rId1" Type="http://schemas.openxmlformats.org/officeDocument/2006/relationships/hyperlink" Target="#&#12513;&#12491;&#12517;&#12540;A1"/></Relationships>
</file>

<file path=xl/drawings/_rels/drawing51.xml.rels><?xml version="1.0" encoding="UTF-8" standalone="yes"?>
<Relationships xmlns="http://schemas.openxmlformats.org/package/2006/relationships"><Relationship Id="rId2" Type="http://schemas.openxmlformats.org/officeDocument/2006/relationships/hyperlink" Target="#&#35352;&#24115;&#12460;&#12452;&#12489;A1"/><Relationship Id="rId1" Type="http://schemas.openxmlformats.org/officeDocument/2006/relationships/hyperlink" Target="#&#12513;&#12491;&#12517;&#12540;A1"/></Relationships>
</file>

<file path=xl/drawings/_rels/drawing52.xml.rels><?xml version="1.0" encoding="UTF-8" standalone="yes"?>
<Relationships xmlns="http://schemas.openxmlformats.org/package/2006/relationships"><Relationship Id="rId2" Type="http://schemas.openxmlformats.org/officeDocument/2006/relationships/hyperlink" Target="#&#35352;&#24115;&#12460;&#12452;&#12489;A1"/><Relationship Id="rId1" Type="http://schemas.openxmlformats.org/officeDocument/2006/relationships/hyperlink" Target="#&#12513;&#12491;&#12517;&#12540;A1"/></Relationships>
</file>

<file path=xl/drawings/_rels/drawing53.xml.rels><?xml version="1.0" encoding="UTF-8" standalone="yes"?>
<Relationships xmlns="http://schemas.openxmlformats.org/package/2006/relationships"><Relationship Id="rId2" Type="http://schemas.openxmlformats.org/officeDocument/2006/relationships/hyperlink" Target="#&#35352;&#24115;&#12460;&#12452;&#12489;A1"/><Relationship Id="rId1" Type="http://schemas.openxmlformats.org/officeDocument/2006/relationships/hyperlink" Target="#&#12513;&#12491;&#12517;&#12540;A1"/></Relationships>
</file>

<file path=xl/drawings/_rels/drawing54.xml.rels><?xml version="1.0" encoding="UTF-8" standalone="yes"?>
<Relationships xmlns="http://schemas.openxmlformats.org/package/2006/relationships"><Relationship Id="rId2" Type="http://schemas.openxmlformats.org/officeDocument/2006/relationships/hyperlink" Target="#&#35352;&#24115;&#12460;&#12452;&#12489;A1"/><Relationship Id="rId1" Type="http://schemas.openxmlformats.org/officeDocument/2006/relationships/hyperlink" Target="#&#12513;&#12491;&#12517;&#12540;A1"/></Relationships>
</file>

<file path=xl/drawings/_rels/drawing55.xml.rels><?xml version="1.0" encoding="UTF-8" standalone="yes"?>
<Relationships xmlns="http://schemas.openxmlformats.org/package/2006/relationships"><Relationship Id="rId2" Type="http://schemas.openxmlformats.org/officeDocument/2006/relationships/hyperlink" Target="#&#35352;&#24115;&#12460;&#12452;&#12489;A1"/><Relationship Id="rId1" Type="http://schemas.openxmlformats.org/officeDocument/2006/relationships/hyperlink" Target="#&#12513;&#12491;&#12517;&#12540;A1"/></Relationships>
</file>

<file path=xl/drawings/_rels/drawing56.xml.rels><?xml version="1.0" encoding="UTF-8" standalone="yes"?>
<Relationships xmlns="http://schemas.openxmlformats.org/package/2006/relationships"><Relationship Id="rId2" Type="http://schemas.openxmlformats.org/officeDocument/2006/relationships/hyperlink" Target="#&#35352;&#24115;&#12460;&#12452;&#12489;A1"/><Relationship Id="rId1" Type="http://schemas.openxmlformats.org/officeDocument/2006/relationships/hyperlink" Target="#&#12513;&#12491;&#12517;&#12540;A1"/></Relationships>
</file>

<file path=xl/drawings/_rels/drawing57.xml.rels><?xml version="1.0" encoding="UTF-8" standalone="yes"?>
<Relationships xmlns="http://schemas.openxmlformats.org/package/2006/relationships"><Relationship Id="rId2" Type="http://schemas.openxmlformats.org/officeDocument/2006/relationships/hyperlink" Target="#&#35352;&#24115;&#12460;&#12452;&#12489;A1"/><Relationship Id="rId1" Type="http://schemas.openxmlformats.org/officeDocument/2006/relationships/hyperlink" Target="#&#12513;&#12491;&#12517;&#12540;A1"/></Relationships>
</file>

<file path=xl/drawings/_rels/drawing58.xml.rels><?xml version="1.0" encoding="UTF-8" standalone="yes"?>
<Relationships xmlns="http://schemas.openxmlformats.org/package/2006/relationships"><Relationship Id="rId2" Type="http://schemas.openxmlformats.org/officeDocument/2006/relationships/hyperlink" Target="#&#35352;&#24115;&#12460;&#12452;&#12489;A1"/><Relationship Id="rId1" Type="http://schemas.openxmlformats.org/officeDocument/2006/relationships/hyperlink" Target="#&#12513;&#12491;&#12517;&#12540;A1"/></Relationships>
</file>

<file path=xl/drawings/_rels/drawing59.xml.rels><?xml version="1.0" encoding="UTF-8" standalone="yes"?>
<Relationships xmlns="http://schemas.openxmlformats.org/package/2006/relationships"><Relationship Id="rId2" Type="http://schemas.openxmlformats.org/officeDocument/2006/relationships/hyperlink" Target="#&#35352;&#24115;&#12460;&#12452;&#12489;A1"/><Relationship Id="rId1" Type="http://schemas.openxmlformats.org/officeDocument/2006/relationships/hyperlink" Target="#&#12513;&#12491;&#12517;&#12540;A1"/></Relationships>
</file>

<file path=xl/drawings/_rels/drawing6.xml.rels><?xml version="1.0" encoding="UTF-8" standalone="yes"?>
<Relationships xmlns="http://schemas.openxmlformats.org/package/2006/relationships"><Relationship Id="rId8" Type="http://schemas.openxmlformats.org/officeDocument/2006/relationships/hyperlink" Target="#PayPal8&#26376;A398"/><Relationship Id="rId13" Type="http://schemas.openxmlformats.org/officeDocument/2006/relationships/hyperlink" Target="#PayPal11&#26376;A566"/><Relationship Id="rId3" Type="http://schemas.openxmlformats.org/officeDocument/2006/relationships/hyperlink" Target="#PayPal1&#26376;A1"/><Relationship Id="rId7" Type="http://schemas.openxmlformats.org/officeDocument/2006/relationships/hyperlink" Target="#PayPal6&#26376;A286"/><Relationship Id="rId12" Type="http://schemas.openxmlformats.org/officeDocument/2006/relationships/hyperlink" Target="#PayPal9&#26376;A454"/><Relationship Id="rId2" Type="http://schemas.openxmlformats.org/officeDocument/2006/relationships/hyperlink" Target="#CC&#37504;&#34892;!A59"/><Relationship Id="rId1" Type="http://schemas.openxmlformats.org/officeDocument/2006/relationships/hyperlink" Target="#PayPal12&#26376;A622"/><Relationship Id="rId6" Type="http://schemas.openxmlformats.org/officeDocument/2006/relationships/hyperlink" Target="#PayPal4&#26376;A174"/><Relationship Id="rId11" Type="http://schemas.openxmlformats.org/officeDocument/2006/relationships/hyperlink" Target="#PayPal7&#26376;A342"/><Relationship Id="rId5" Type="http://schemas.openxmlformats.org/officeDocument/2006/relationships/hyperlink" Target="#PayPal3&#26376;A118"/><Relationship Id="rId15" Type="http://schemas.openxmlformats.org/officeDocument/2006/relationships/hyperlink" Target="#&#35352;&#24115;&#12460;&#12452;&#12489;A1"/><Relationship Id="rId10" Type="http://schemas.openxmlformats.org/officeDocument/2006/relationships/hyperlink" Target="#PayPal5&#26376;A230"/><Relationship Id="rId4" Type="http://schemas.openxmlformats.org/officeDocument/2006/relationships/hyperlink" Target="#PayPal2&#26376;A62"/><Relationship Id="rId9" Type="http://schemas.openxmlformats.org/officeDocument/2006/relationships/hyperlink" Target="#PayPal10&#26376;A510"/><Relationship Id="rId14" Type="http://schemas.openxmlformats.org/officeDocument/2006/relationships/hyperlink" Target="#&#12513;&#12491;&#12517;&#12540;A1"/></Relationships>
</file>

<file path=xl/drawings/_rels/drawing60.xml.rels><?xml version="1.0" encoding="UTF-8" standalone="yes"?>
<Relationships xmlns="http://schemas.openxmlformats.org/package/2006/relationships"><Relationship Id="rId2" Type="http://schemas.openxmlformats.org/officeDocument/2006/relationships/hyperlink" Target="#&#35352;&#24115;&#12460;&#12452;&#12489;A1"/><Relationship Id="rId1" Type="http://schemas.openxmlformats.org/officeDocument/2006/relationships/hyperlink" Target="#&#12513;&#12491;&#12517;&#12540;A1"/></Relationships>
</file>

<file path=xl/drawings/_rels/drawing61.xml.rels><?xml version="1.0" encoding="UTF-8" standalone="yes"?>
<Relationships xmlns="http://schemas.openxmlformats.org/package/2006/relationships"><Relationship Id="rId2" Type="http://schemas.openxmlformats.org/officeDocument/2006/relationships/hyperlink" Target="#&#35352;&#24115;&#12460;&#12452;&#12489;A1"/><Relationship Id="rId1" Type="http://schemas.openxmlformats.org/officeDocument/2006/relationships/hyperlink" Target="#&#12513;&#12491;&#12517;&#12540;A1"/></Relationships>
</file>

<file path=xl/drawings/_rels/drawing62.xml.rels><?xml version="1.0" encoding="UTF-8" standalone="yes"?>
<Relationships xmlns="http://schemas.openxmlformats.org/package/2006/relationships"><Relationship Id="rId2" Type="http://schemas.openxmlformats.org/officeDocument/2006/relationships/hyperlink" Target="#&#35352;&#24115;&#12460;&#12452;&#12489;A1"/><Relationship Id="rId1" Type="http://schemas.openxmlformats.org/officeDocument/2006/relationships/hyperlink" Target="#&#12513;&#12491;&#12517;&#12540;A1"/></Relationships>
</file>

<file path=xl/drawings/_rels/drawing63.xml.rels><?xml version="1.0" encoding="UTF-8" standalone="yes"?>
<Relationships xmlns="http://schemas.openxmlformats.org/package/2006/relationships"><Relationship Id="rId2" Type="http://schemas.openxmlformats.org/officeDocument/2006/relationships/hyperlink" Target="#&#35352;&#24115;&#12460;&#12452;&#12489;A1"/><Relationship Id="rId1" Type="http://schemas.openxmlformats.org/officeDocument/2006/relationships/hyperlink" Target="#&#12513;&#12491;&#12517;&#12540;A1"/></Relationships>
</file>

<file path=xl/drawings/_rels/drawing64.xml.rels><?xml version="1.0" encoding="UTF-8" standalone="yes"?>
<Relationships xmlns="http://schemas.openxmlformats.org/package/2006/relationships"><Relationship Id="rId2" Type="http://schemas.openxmlformats.org/officeDocument/2006/relationships/hyperlink" Target="#&#35352;&#24115;&#12460;&#12452;&#12489;A1"/><Relationship Id="rId1" Type="http://schemas.openxmlformats.org/officeDocument/2006/relationships/hyperlink" Target="#&#12513;&#12491;&#12517;&#12540;A1"/></Relationships>
</file>

<file path=xl/drawings/_rels/drawing65.xml.rels><?xml version="1.0" encoding="UTF-8" standalone="yes"?>
<Relationships xmlns="http://schemas.openxmlformats.org/package/2006/relationships"><Relationship Id="rId2" Type="http://schemas.openxmlformats.org/officeDocument/2006/relationships/hyperlink" Target="#&#35352;&#24115;&#12460;&#12452;&#12489;A1"/><Relationship Id="rId1" Type="http://schemas.openxmlformats.org/officeDocument/2006/relationships/hyperlink" Target="#&#12513;&#12491;&#12517;&#12540;A1"/></Relationships>
</file>

<file path=xl/drawings/_rels/drawing66.xml.rels><?xml version="1.0" encoding="UTF-8" standalone="yes"?>
<Relationships xmlns="http://schemas.openxmlformats.org/package/2006/relationships"><Relationship Id="rId2" Type="http://schemas.openxmlformats.org/officeDocument/2006/relationships/hyperlink" Target="#&#35352;&#24115;&#12460;&#12452;&#12489;A1"/><Relationship Id="rId1" Type="http://schemas.openxmlformats.org/officeDocument/2006/relationships/hyperlink" Target="#&#12513;&#12491;&#12517;&#12540;A1"/></Relationships>
</file>

<file path=xl/drawings/_rels/drawing67.xml.rels><?xml version="1.0" encoding="UTF-8" standalone="yes"?>
<Relationships xmlns="http://schemas.openxmlformats.org/package/2006/relationships"><Relationship Id="rId2" Type="http://schemas.openxmlformats.org/officeDocument/2006/relationships/hyperlink" Target="#&#35352;&#24115;&#12460;&#12452;&#12489;A1"/><Relationship Id="rId1" Type="http://schemas.openxmlformats.org/officeDocument/2006/relationships/hyperlink" Target="#&#12513;&#12491;&#12517;&#12540;A1"/></Relationships>
</file>

<file path=xl/drawings/_rels/drawing68.xml.rels><?xml version="1.0" encoding="UTF-8" standalone="yes"?>
<Relationships xmlns="http://schemas.openxmlformats.org/package/2006/relationships"><Relationship Id="rId2" Type="http://schemas.openxmlformats.org/officeDocument/2006/relationships/hyperlink" Target="#&#35352;&#24115;&#12460;&#12452;&#12489;A1"/><Relationship Id="rId1" Type="http://schemas.openxmlformats.org/officeDocument/2006/relationships/hyperlink" Target="#&#12513;&#12491;&#12517;&#12540;A1"/></Relationships>
</file>

<file path=xl/drawings/_rels/drawing69.xml.rels><?xml version="1.0" encoding="UTF-8" standalone="yes"?>
<Relationships xmlns="http://schemas.openxmlformats.org/package/2006/relationships"><Relationship Id="rId2" Type="http://schemas.openxmlformats.org/officeDocument/2006/relationships/hyperlink" Target="#&#35352;&#24115;&#12460;&#12452;&#12489;A1"/><Relationship Id="rId1" Type="http://schemas.openxmlformats.org/officeDocument/2006/relationships/hyperlink" Target="#&#12513;&#12491;&#12517;&#12540;A1"/></Relationships>
</file>

<file path=xl/drawings/_rels/drawing7.xml.rels><?xml version="1.0" encoding="UTF-8" standalone="yes"?>
<Relationships xmlns="http://schemas.openxmlformats.org/package/2006/relationships"><Relationship Id="rId3" Type="http://schemas.openxmlformats.org/officeDocument/2006/relationships/hyperlink" Target="#&#28858;&#26367;&#24046;&#25613;&#30410;A1"/><Relationship Id="rId2" Type="http://schemas.openxmlformats.org/officeDocument/2006/relationships/hyperlink" Target="#&#35352;&#24115;&#12460;&#12452;&#12489;A1"/><Relationship Id="rId1" Type="http://schemas.openxmlformats.org/officeDocument/2006/relationships/hyperlink" Target="#&#12513;&#12491;&#12517;&#12540;A1"/></Relationships>
</file>

<file path=xl/drawings/_rels/drawing70.xml.rels><?xml version="1.0" encoding="UTF-8" standalone="yes"?>
<Relationships xmlns="http://schemas.openxmlformats.org/package/2006/relationships"><Relationship Id="rId2" Type="http://schemas.openxmlformats.org/officeDocument/2006/relationships/hyperlink" Target="#&#35352;&#24115;&#12460;&#12452;&#12489;A1"/><Relationship Id="rId1" Type="http://schemas.openxmlformats.org/officeDocument/2006/relationships/hyperlink" Target="#&#12513;&#12491;&#12517;&#12540;A1"/></Relationships>
</file>

<file path=xl/drawings/_rels/drawing71.xml.rels><?xml version="1.0" encoding="UTF-8" standalone="yes"?>
<Relationships xmlns="http://schemas.openxmlformats.org/package/2006/relationships"><Relationship Id="rId2" Type="http://schemas.openxmlformats.org/officeDocument/2006/relationships/hyperlink" Target="#&#35352;&#24115;&#12460;&#12452;&#12489;A1"/><Relationship Id="rId1" Type="http://schemas.openxmlformats.org/officeDocument/2006/relationships/hyperlink" Target="#&#12513;&#12491;&#12517;&#12540;A1"/></Relationships>
</file>

<file path=xl/drawings/_rels/drawing72.xml.rels><?xml version="1.0" encoding="UTF-8" standalone="yes"?>
<Relationships xmlns="http://schemas.openxmlformats.org/package/2006/relationships"><Relationship Id="rId2" Type="http://schemas.openxmlformats.org/officeDocument/2006/relationships/hyperlink" Target="#&#35352;&#24115;&#12460;&#12452;&#12489;A1"/><Relationship Id="rId1" Type="http://schemas.openxmlformats.org/officeDocument/2006/relationships/hyperlink" Target="#&#12513;&#12491;&#12517;&#12540;A1"/></Relationships>
</file>

<file path=xl/drawings/_rels/drawing73.xml.rels><?xml version="1.0" encoding="UTF-8" standalone="yes"?>
<Relationships xmlns="http://schemas.openxmlformats.org/package/2006/relationships"><Relationship Id="rId2" Type="http://schemas.openxmlformats.org/officeDocument/2006/relationships/hyperlink" Target="#&#35352;&#24115;&#12460;&#12452;&#12489;A1"/><Relationship Id="rId1" Type="http://schemas.openxmlformats.org/officeDocument/2006/relationships/hyperlink" Target="#&#12513;&#12491;&#12517;&#12540;A1"/></Relationships>
</file>

<file path=xl/drawings/_rels/drawing74.xml.rels><?xml version="1.0" encoding="UTF-8" standalone="yes"?>
<Relationships xmlns="http://schemas.openxmlformats.org/package/2006/relationships"><Relationship Id="rId2" Type="http://schemas.openxmlformats.org/officeDocument/2006/relationships/hyperlink" Target="#&#35352;&#24115;&#12460;&#12452;&#12489;A1"/><Relationship Id="rId1" Type="http://schemas.openxmlformats.org/officeDocument/2006/relationships/hyperlink" Target="#&#12513;&#12491;&#12517;&#12540;A1"/></Relationships>
</file>

<file path=xl/drawings/_rels/drawing75.xml.rels><?xml version="1.0" encoding="UTF-8" standalone="yes"?>
<Relationships xmlns="http://schemas.openxmlformats.org/package/2006/relationships"><Relationship Id="rId2" Type="http://schemas.openxmlformats.org/officeDocument/2006/relationships/hyperlink" Target="#&#35352;&#24115;&#12460;&#12452;&#12489;A1"/><Relationship Id="rId1" Type="http://schemas.openxmlformats.org/officeDocument/2006/relationships/hyperlink" Target="#&#12513;&#12491;&#12517;&#12540;A1"/></Relationships>
</file>

<file path=xl/drawings/_rels/drawing76.xml.rels><?xml version="1.0" encoding="UTF-8" standalone="yes"?>
<Relationships xmlns="http://schemas.openxmlformats.org/package/2006/relationships"><Relationship Id="rId2" Type="http://schemas.openxmlformats.org/officeDocument/2006/relationships/hyperlink" Target="#&#35352;&#24115;&#12460;&#12452;&#12489;A1"/><Relationship Id="rId1" Type="http://schemas.openxmlformats.org/officeDocument/2006/relationships/hyperlink" Target="#&#12513;&#12491;&#12517;&#12540;A1"/></Relationships>
</file>

<file path=xl/drawings/_rels/drawing77.xml.rels><?xml version="1.0" encoding="UTF-8" standalone="yes"?>
<Relationships xmlns="http://schemas.openxmlformats.org/package/2006/relationships"><Relationship Id="rId2" Type="http://schemas.openxmlformats.org/officeDocument/2006/relationships/hyperlink" Target="#&#35352;&#24115;&#12460;&#12452;&#12489;A1"/><Relationship Id="rId1" Type="http://schemas.openxmlformats.org/officeDocument/2006/relationships/hyperlink" Target="#&#12513;&#12491;&#12517;&#12540;A1"/></Relationships>
</file>

<file path=xl/drawings/_rels/drawing78.xml.rels><?xml version="1.0" encoding="UTF-8" standalone="yes"?>
<Relationships xmlns="http://schemas.openxmlformats.org/package/2006/relationships"><Relationship Id="rId2" Type="http://schemas.openxmlformats.org/officeDocument/2006/relationships/hyperlink" Target="#&#35352;&#24115;&#12460;&#12452;&#12489;A1"/><Relationship Id="rId1" Type="http://schemas.openxmlformats.org/officeDocument/2006/relationships/hyperlink" Target="#&#12513;&#12491;&#12517;&#12540;A1"/></Relationships>
</file>

<file path=xl/drawings/_rels/drawing79.xml.rels><?xml version="1.0" encoding="UTF-8" standalone="yes"?>
<Relationships xmlns="http://schemas.openxmlformats.org/package/2006/relationships"><Relationship Id="rId2" Type="http://schemas.openxmlformats.org/officeDocument/2006/relationships/hyperlink" Target="#&#35352;&#24115;&#12460;&#12452;&#12489;A1"/><Relationship Id="rId1" Type="http://schemas.openxmlformats.org/officeDocument/2006/relationships/hyperlink" Target="#&#12513;&#12491;&#12517;&#12540;A1"/></Relationships>
</file>

<file path=xl/drawings/_rels/drawing8.xml.rels><?xml version="1.0" encoding="UTF-8" standalone="yes"?>
<Relationships xmlns="http://schemas.openxmlformats.org/package/2006/relationships"><Relationship Id="rId2" Type="http://schemas.openxmlformats.org/officeDocument/2006/relationships/hyperlink" Target="#&#35352;&#24115;&#12460;&#12452;&#12489;A1"/><Relationship Id="rId1" Type="http://schemas.openxmlformats.org/officeDocument/2006/relationships/hyperlink" Target="#&#12513;&#12491;&#12517;&#12540;A1"/></Relationships>
</file>

<file path=xl/drawings/_rels/drawing80.xml.rels><?xml version="1.0" encoding="UTF-8" standalone="yes"?>
<Relationships xmlns="http://schemas.openxmlformats.org/package/2006/relationships"><Relationship Id="rId2" Type="http://schemas.openxmlformats.org/officeDocument/2006/relationships/hyperlink" Target="#&#35352;&#24115;&#12460;&#12452;&#12489;A1"/><Relationship Id="rId1" Type="http://schemas.openxmlformats.org/officeDocument/2006/relationships/hyperlink" Target="#&#12513;&#12491;&#12517;&#12540;A1"/></Relationships>
</file>

<file path=xl/drawings/_rels/drawing81.xml.rels><?xml version="1.0" encoding="UTF-8" standalone="yes"?>
<Relationships xmlns="http://schemas.openxmlformats.org/package/2006/relationships"><Relationship Id="rId2" Type="http://schemas.openxmlformats.org/officeDocument/2006/relationships/hyperlink" Target="#&#35352;&#24115;&#12460;&#12452;&#12489;A1"/><Relationship Id="rId1" Type="http://schemas.openxmlformats.org/officeDocument/2006/relationships/hyperlink" Target="#&#12513;&#12491;&#12517;&#12540;A1"/></Relationships>
</file>

<file path=xl/drawings/_rels/drawing82.xml.rels><?xml version="1.0" encoding="UTF-8" standalone="yes"?>
<Relationships xmlns="http://schemas.openxmlformats.org/package/2006/relationships"><Relationship Id="rId3" Type="http://schemas.openxmlformats.org/officeDocument/2006/relationships/hyperlink" Target="#&#20107;&#26989;&#20027;&#36024;A1"/><Relationship Id="rId2" Type="http://schemas.openxmlformats.org/officeDocument/2006/relationships/hyperlink" Target="#&#35352;&#24115;&#12460;&#12452;&#12489;A1"/><Relationship Id="rId1" Type="http://schemas.openxmlformats.org/officeDocument/2006/relationships/hyperlink" Target="#&#12513;&#12491;&#12517;&#12540;A1"/><Relationship Id="rId4" Type="http://schemas.openxmlformats.org/officeDocument/2006/relationships/hyperlink" Target="#&#20107;&#26989;&#20027;&#20511;A1"/></Relationships>
</file>

<file path=xl/drawings/_rels/drawing83.xml.rels><?xml version="1.0" encoding="UTF-8" standalone="yes"?>
<Relationships xmlns="http://schemas.openxmlformats.org/package/2006/relationships"><Relationship Id="rId2" Type="http://schemas.openxmlformats.org/officeDocument/2006/relationships/hyperlink" Target="#&#35352;&#24115;&#12460;&#12452;&#12489;A1"/><Relationship Id="rId1" Type="http://schemas.openxmlformats.org/officeDocument/2006/relationships/hyperlink" Target="#&#12513;&#12491;&#12517;&#12540;A1"/></Relationships>
</file>

<file path=xl/drawings/_rels/drawing84.xml.rels><?xml version="1.0" encoding="UTF-8" standalone="yes"?>
<Relationships xmlns="http://schemas.openxmlformats.org/package/2006/relationships"><Relationship Id="rId2" Type="http://schemas.openxmlformats.org/officeDocument/2006/relationships/hyperlink" Target="#&#35352;&#24115;&#12460;&#12452;&#12489;A1"/><Relationship Id="rId1" Type="http://schemas.openxmlformats.org/officeDocument/2006/relationships/hyperlink" Target="#&#12513;&#12491;&#12517;&#12540;A1"/></Relationships>
</file>

<file path=xl/drawings/_rels/drawing85.xml.rels><?xml version="1.0" encoding="UTF-8" standalone="yes"?>
<Relationships xmlns="http://schemas.openxmlformats.org/package/2006/relationships"><Relationship Id="rId8" Type="http://schemas.openxmlformats.org/officeDocument/2006/relationships/hyperlink" Target="#&#35352;&#24115;&#12460;&#12452;&#12489;&#12425;&#34892;A521"/><Relationship Id="rId3" Type="http://schemas.openxmlformats.org/officeDocument/2006/relationships/hyperlink" Target="#&#35352;&#24115;&#12460;&#12452;&#12489;&#12373;&#34892;A242"/><Relationship Id="rId7" Type="http://schemas.openxmlformats.org/officeDocument/2006/relationships/hyperlink" Target="#&#35352;&#24115;&#12460;&#12452;&#12489;&#12420;&#34892;A481"/><Relationship Id="rId2" Type="http://schemas.openxmlformats.org/officeDocument/2006/relationships/hyperlink" Target="#&#35352;&#24115;&#12460;&#12452;&#12489;&#12363;&#34892;A118"/><Relationship Id="rId1" Type="http://schemas.openxmlformats.org/officeDocument/2006/relationships/hyperlink" Target="#&#35352;&#24115;&#12460;&#12452;&#12489;&#12354;&#34892;A4"/><Relationship Id="rId6" Type="http://schemas.openxmlformats.org/officeDocument/2006/relationships/hyperlink" Target="#&#35352;&#24115;&#12460;&#12452;&#12489;&#12414;&#34892;A471"/><Relationship Id="rId11" Type="http://schemas.openxmlformats.org/officeDocument/2006/relationships/hyperlink" Target="#&#35352;&#24115;&#12460;&#12452;&#12489;&#12383;&#34892;A371"/><Relationship Id="rId5" Type="http://schemas.openxmlformats.org/officeDocument/2006/relationships/hyperlink" Target="#&#35352;&#24115;&#12460;&#12452;&#12489;&#12399;&#34892;A410"/><Relationship Id="rId10" Type="http://schemas.openxmlformats.org/officeDocument/2006/relationships/hyperlink" Target="#&#35352;&#24115;&#12460;&#12452;&#12489;&#33521;&#25968;&#23383;A559"/><Relationship Id="rId4" Type="http://schemas.openxmlformats.org/officeDocument/2006/relationships/hyperlink" Target="#&#35352;&#24115;&#12460;&#12452;&#12489;&#12394;&#34892;A396"/><Relationship Id="rId9" Type="http://schemas.openxmlformats.org/officeDocument/2006/relationships/hyperlink" Target="#&#35352;&#24115;&#12460;&#12452;&#12489;&#12431;&#34892;A558"/></Relationships>
</file>

<file path=xl/drawings/_rels/drawing86.xml.rels><?xml version="1.0" encoding="UTF-8" standalone="yes"?>
<Relationships xmlns="http://schemas.openxmlformats.org/package/2006/relationships"><Relationship Id="rId3" Type="http://schemas.openxmlformats.org/officeDocument/2006/relationships/image" Target="../media/image15.jpg"/><Relationship Id="rId2" Type="http://schemas.openxmlformats.org/officeDocument/2006/relationships/hyperlink" Target="#&#35352;&#24115;&#12460;&#12452;&#12489;A1"/><Relationship Id="rId1" Type="http://schemas.openxmlformats.org/officeDocument/2006/relationships/hyperlink" Target="#&#12513;&#12491;&#12517;&#12540;!A1"/></Relationships>
</file>

<file path=xl/drawings/_rels/drawing87.xml.rels><?xml version="1.0" encoding="UTF-8" standalone="yes"?>
<Relationships xmlns="http://schemas.openxmlformats.org/package/2006/relationships"><Relationship Id="rId3" Type="http://schemas.openxmlformats.org/officeDocument/2006/relationships/hyperlink" Target="#&#35352;&#24115;&#12460;&#12452;&#12489;A1"/><Relationship Id="rId2" Type="http://schemas.openxmlformats.org/officeDocument/2006/relationships/hyperlink" Target="#&#12513;&#12491;&#12517;&#12540;!A1"/><Relationship Id="rId1" Type="http://schemas.openxmlformats.org/officeDocument/2006/relationships/image" Target="../media/image15.jpg"/></Relationships>
</file>

<file path=xl/drawings/_rels/drawing88.xml.rels><?xml version="1.0" encoding="UTF-8" standalone="yes"?>
<Relationships xmlns="http://schemas.openxmlformats.org/package/2006/relationships"><Relationship Id="rId1" Type="http://schemas.openxmlformats.org/officeDocument/2006/relationships/hyperlink" Target="#&#28040;&#32791;&#21697;&#36027;A1"/></Relationships>
</file>

<file path=xl/drawings/_rels/drawing9.xml.rels><?xml version="1.0" encoding="UTF-8" standalone="yes"?>
<Relationships xmlns="http://schemas.openxmlformats.org/package/2006/relationships"><Relationship Id="rId2" Type="http://schemas.openxmlformats.org/officeDocument/2006/relationships/hyperlink" Target="#&#35352;&#24115;&#12460;&#12452;&#12489;A1"/><Relationship Id="rId1" Type="http://schemas.openxmlformats.org/officeDocument/2006/relationships/hyperlink" Target="#&#12513;&#12491;&#12517;&#12540;A1"/></Relationships>
</file>

<file path=xl/drawings/drawing1.xml><?xml version="1.0" encoding="utf-8"?>
<xdr:wsDr xmlns:xdr="http://schemas.openxmlformats.org/drawingml/2006/spreadsheetDrawing" xmlns:a="http://schemas.openxmlformats.org/drawingml/2006/main">
  <xdr:twoCellAnchor editAs="oneCell">
    <xdr:from>
      <xdr:col>0</xdr:col>
      <xdr:colOff>115888</xdr:colOff>
      <xdr:row>21</xdr:row>
      <xdr:rowOff>0</xdr:rowOff>
    </xdr:from>
    <xdr:to>
      <xdr:col>9</xdr:col>
      <xdr:colOff>511613</xdr:colOff>
      <xdr:row>39</xdr:row>
      <xdr:rowOff>152400</xdr:rowOff>
    </xdr:to>
    <xdr:pic>
      <xdr:nvPicPr>
        <xdr:cNvPr id="2"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5888" y="2979420"/>
          <a:ext cx="5882125" cy="3307080"/>
        </a:xfrm>
        <a:prstGeom prst="rect">
          <a:avLst/>
        </a:prstGeom>
      </xdr:spPr>
    </xdr:pic>
    <xdr:clientData/>
  </xdr:twoCellAnchor>
  <xdr:twoCellAnchor editAs="oneCell">
    <xdr:from>
      <xdr:col>0</xdr:col>
      <xdr:colOff>125036</xdr:colOff>
      <xdr:row>44</xdr:row>
      <xdr:rowOff>7620</xdr:rowOff>
    </xdr:from>
    <xdr:to>
      <xdr:col>9</xdr:col>
      <xdr:colOff>520761</xdr:colOff>
      <xdr:row>62</xdr:row>
      <xdr:rowOff>160020</xdr:rowOff>
    </xdr:to>
    <xdr:pic>
      <xdr:nvPicPr>
        <xdr:cNvPr id="3" name="図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5036" y="7018020"/>
          <a:ext cx="5882125" cy="3307080"/>
        </a:xfrm>
        <a:prstGeom prst="rect">
          <a:avLst/>
        </a:prstGeom>
      </xdr:spPr>
    </xdr:pic>
    <xdr:clientData/>
  </xdr:twoCellAnchor>
  <xdr:twoCellAnchor editAs="oneCell">
    <xdr:from>
      <xdr:col>0</xdr:col>
      <xdr:colOff>60960</xdr:colOff>
      <xdr:row>68</xdr:row>
      <xdr:rowOff>15240</xdr:rowOff>
    </xdr:from>
    <xdr:to>
      <xdr:col>9</xdr:col>
      <xdr:colOff>548640</xdr:colOff>
      <xdr:row>95</xdr:row>
      <xdr:rowOff>137160</xdr:rowOff>
    </xdr:to>
    <xdr:pic>
      <xdr:nvPicPr>
        <xdr:cNvPr id="4" name="図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0960" y="11231880"/>
          <a:ext cx="5974080" cy="4853940"/>
        </a:xfrm>
        <a:prstGeom prst="rect">
          <a:avLst/>
        </a:prstGeom>
      </xdr:spPr>
    </xdr:pic>
    <xdr:clientData/>
  </xdr:twoCellAnchor>
  <xdr:twoCellAnchor editAs="oneCell">
    <xdr:from>
      <xdr:col>0</xdr:col>
      <xdr:colOff>53340</xdr:colOff>
      <xdr:row>100</xdr:row>
      <xdr:rowOff>0</xdr:rowOff>
    </xdr:from>
    <xdr:to>
      <xdr:col>9</xdr:col>
      <xdr:colOff>533399</xdr:colOff>
      <xdr:row>119</xdr:row>
      <xdr:rowOff>24555</xdr:rowOff>
    </xdr:to>
    <xdr:pic>
      <xdr:nvPicPr>
        <xdr:cNvPr id="5" name="図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3340" y="16824960"/>
          <a:ext cx="5966459" cy="3354495"/>
        </a:xfrm>
        <a:prstGeom prst="rect">
          <a:avLst/>
        </a:prstGeom>
      </xdr:spPr>
    </xdr:pic>
    <xdr:clientData/>
  </xdr:twoCellAnchor>
  <xdr:twoCellAnchor editAs="oneCell">
    <xdr:from>
      <xdr:col>0</xdr:col>
      <xdr:colOff>68581</xdr:colOff>
      <xdr:row>135</xdr:row>
      <xdr:rowOff>0</xdr:rowOff>
    </xdr:from>
    <xdr:to>
      <xdr:col>9</xdr:col>
      <xdr:colOff>487681</xdr:colOff>
      <xdr:row>153</xdr:row>
      <xdr:rowOff>165542</xdr:rowOff>
    </xdr:to>
    <xdr:pic>
      <xdr:nvPicPr>
        <xdr:cNvPr id="6" name="図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8581" y="22959060"/>
          <a:ext cx="5905500" cy="3320222"/>
        </a:xfrm>
        <a:prstGeom prst="rect">
          <a:avLst/>
        </a:prstGeom>
      </xdr:spPr>
    </xdr:pic>
    <xdr:clientData/>
  </xdr:twoCellAnchor>
  <xdr:twoCellAnchor>
    <xdr:from>
      <xdr:col>7</xdr:col>
      <xdr:colOff>83820</xdr:colOff>
      <xdr:row>145</xdr:row>
      <xdr:rowOff>129540</xdr:rowOff>
    </xdr:from>
    <xdr:to>
      <xdr:col>8</xdr:col>
      <xdr:colOff>518160</xdr:colOff>
      <xdr:row>147</xdr:row>
      <xdr:rowOff>167640</xdr:rowOff>
    </xdr:to>
    <xdr:sp macro="" textlink="">
      <xdr:nvSpPr>
        <xdr:cNvPr id="7" name="円/楕円 6"/>
        <xdr:cNvSpPr/>
      </xdr:nvSpPr>
      <xdr:spPr>
        <a:xfrm>
          <a:off x="4351020" y="24841200"/>
          <a:ext cx="1043940" cy="388620"/>
        </a:xfrm>
        <a:prstGeom prst="ellipse">
          <a:avLst/>
        </a:prstGeom>
        <a:noFill/>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clientData/>
  </xdr:twoCellAnchor>
  <xdr:twoCellAnchor editAs="oneCell">
    <xdr:from>
      <xdr:col>0</xdr:col>
      <xdr:colOff>137161</xdr:colOff>
      <xdr:row>165</xdr:row>
      <xdr:rowOff>53340</xdr:rowOff>
    </xdr:from>
    <xdr:to>
      <xdr:col>9</xdr:col>
      <xdr:colOff>525781</xdr:colOff>
      <xdr:row>184</xdr:row>
      <xdr:rowOff>26486</xdr:rowOff>
    </xdr:to>
    <xdr:pic>
      <xdr:nvPicPr>
        <xdr:cNvPr id="8" name="図 7"/>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37161" y="28270200"/>
          <a:ext cx="5875020" cy="3303086"/>
        </a:xfrm>
        <a:prstGeom prst="rect">
          <a:avLst/>
        </a:prstGeom>
      </xdr:spPr>
    </xdr:pic>
    <xdr:clientData/>
  </xdr:twoCellAnchor>
  <xdr:twoCellAnchor>
    <xdr:from>
      <xdr:col>3</xdr:col>
      <xdr:colOff>487680</xdr:colOff>
      <xdr:row>193</xdr:row>
      <xdr:rowOff>30480</xdr:rowOff>
    </xdr:from>
    <xdr:to>
      <xdr:col>4</xdr:col>
      <xdr:colOff>22860</xdr:colOff>
      <xdr:row>194</xdr:row>
      <xdr:rowOff>0</xdr:rowOff>
    </xdr:to>
    <xdr:sp macro="" textlink="">
      <xdr:nvSpPr>
        <xdr:cNvPr id="9" name="正方形/長方形 8"/>
        <xdr:cNvSpPr/>
      </xdr:nvSpPr>
      <xdr:spPr>
        <a:xfrm>
          <a:off x="2316480" y="33855660"/>
          <a:ext cx="144780" cy="144780"/>
        </a:xfrm>
        <a:prstGeom prst="rect">
          <a:avLst/>
        </a:prstGeom>
        <a:solidFill>
          <a:schemeClr val="accent3">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335280</xdr:colOff>
      <xdr:row>193</xdr:row>
      <xdr:rowOff>30480</xdr:rowOff>
    </xdr:from>
    <xdr:to>
      <xdr:col>4</xdr:col>
      <xdr:colOff>480060</xdr:colOff>
      <xdr:row>194</xdr:row>
      <xdr:rowOff>0</xdr:rowOff>
    </xdr:to>
    <xdr:sp macro="" textlink="">
      <xdr:nvSpPr>
        <xdr:cNvPr id="10" name="正方形/長方形 9"/>
        <xdr:cNvSpPr/>
      </xdr:nvSpPr>
      <xdr:spPr>
        <a:xfrm>
          <a:off x="2773680" y="33855660"/>
          <a:ext cx="144780" cy="144780"/>
        </a:xfrm>
        <a:prstGeom prst="rect">
          <a:avLst/>
        </a:prstGeom>
        <a:solidFill>
          <a:schemeClr val="accent2">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144780</xdr:colOff>
      <xdr:row>212</xdr:row>
      <xdr:rowOff>22860</xdr:rowOff>
    </xdr:from>
    <xdr:to>
      <xdr:col>5</xdr:col>
      <xdr:colOff>289560</xdr:colOff>
      <xdr:row>212</xdr:row>
      <xdr:rowOff>167640</xdr:rowOff>
    </xdr:to>
    <xdr:sp macro="" textlink="">
      <xdr:nvSpPr>
        <xdr:cNvPr id="11" name="正方形/長方形 10"/>
        <xdr:cNvSpPr/>
      </xdr:nvSpPr>
      <xdr:spPr>
        <a:xfrm>
          <a:off x="3192780" y="35074860"/>
          <a:ext cx="144780" cy="144780"/>
        </a:xfrm>
        <a:prstGeom prst="rect">
          <a:avLst/>
        </a:prstGeom>
        <a:solidFill>
          <a:schemeClr val="accent3">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601980</xdr:colOff>
      <xdr:row>212</xdr:row>
      <xdr:rowOff>22860</xdr:rowOff>
    </xdr:from>
    <xdr:to>
      <xdr:col>6</xdr:col>
      <xdr:colOff>137160</xdr:colOff>
      <xdr:row>212</xdr:row>
      <xdr:rowOff>167640</xdr:rowOff>
    </xdr:to>
    <xdr:sp macro="" textlink="">
      <xdr:nvSpPr>
        <xdr:cNvPr id="12" name="正方形/長方形 11"/>
        <xdr:cNvSpPr/>
      </xdr:nvSpPr>
      <xdr:spPr>
        <a:xfrm>
          <a:off x="3649980" y="35074860"/>
          <a:ext cx="144780" cy="144780"/>
        </a:xfrm>
        <a:prstGeom prst="rect">
          <a:avLst/>
        </a:prstGeom>
        <a:solidFill>
          <a:schemeClr val="accent2">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15240</xdr:colOff>
      <xdr:row>214</xdr:row>
      <xdr:rowOff>15240</xdr:rowOff>
    </xdr:from>
    <xdr:to>
      <xdr:col>4</xdr:col>
      <xdr:colOff>160020</xdr:colOff>
      <xdr:row>214</xdr:row>
      <xdr:rowOff>160020</xdr:rowOff>
    </xdr:to>
    <xdr:sp macro="" textlink="">
      <xdr:nvSpPr>
        <xdr:cNvPr id="13" name="正方形/長方形 12"/>
        <xdr:cNvSpPr/>
      </xdr:nvSpPr>
      <xdr:spPr>
        <a:xfrm>
          <a:off x="2453640" y="35417760"/>
          <a:ext cx="144780" cy="144780"/>
        </a:xfrm>
        <a:prstGeom prst="rect">
          <a:avLst/>
        </a:prstGeom>
        <a:solidFill>
          <a:schemeClr val="accent3">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472440</xdr:colOff>
      <xdr:row>214</xdr:row>
      <xdr:rowOff>15240</xdr:rowOff>
    </xdr:from>
    <xdr:to>
      <xdr:col>5</xdr:col>
      <xdr:colOff>7620</xdr:colOff>
      <xdr:row>214</xdr:row>
      <xdr:rowOff>160020</xdr:rowOff>
    </xdr:to>
    <xdr:sp macro="" textlink="">
      <xdr:nvSpPr>
        <xdr:cNvPr id="14" name="正方形/長方形 13"/>
        <xdr:cNvSpPr/>
      </xdr:nvSpPr>
      <xdr:spPr>
        <a:xfrm>
          <a:off x="2910840" y="35417760"/>
          <a:ext cx="144780" cy="144780"/>
        </a:xfrm>
        <a:prstGeom prst="rect">
          <a:avLst/>
        </a:prstGeom>
        <a:solidFill>
          <a:schemeClr val="accent2">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83820</xdr:colOff>
      <xdr:row>217</xdr:row>
      <xdr:rowOff>38100</xdr:rowOff>
    </xdr:from>
    <xdr:to>
      <xdr:col>0</xdr:col>
      <xdr:colOff>228600</xdr:colOff>
      <xdr:row>218</xdr:row>
      <xdr:rowOff>7620</xdr:rowOff>
    </xdr:to>
    <xdr:sp macro="" textlink="">
      <xdr:nvSpPr>
        <xdr:cNvPr id="15" name="正方形/長方形 14"/>
        <xdr:cNvSpPr/>
      </xdr:nvSpPr>
      <xdr:spPr>
        <a:xfrm>
          <a:off x="83820" y="35966400"/>
          <a:ext cx="144780" cy="144780"/>
        </a:xfrm>
        <a:prstGeom prst="rect">
          <a:avLst/>
        </a:prstGeom>
        <a:solidFill>
          <a:schemeClr val="accent3">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487680</xdr:colOff>
      <xdr:row>217</xdr:row>
      <xdr:rowOff>30480</xdr:rowOff>
    </xdr:from>
    <xdr:to>
      <xdr:col>1</xdr:col>
      <xdr:colOff>22860</xdr:colOff>
      <xdr:row>218</xdr:row>
      <xdr:rowOff>0</xdr:rowOff>
    </xdr:to>
    <xdr:sp macro="" textlink="">
      <xdr:nvSpPr>
        <xdr:cNvPr id="16" name="正方形/長方形 15"/>
        <xdr:cNvSpPr/>
      </xdr:nvSpPr>
      <xdr:spPr>
        <a:xfrm>
          <a:off x="487680" y="35958780"/>
          <a:ext cx="144780" cy="144780"/>
        </a:xfrm>
        <a:prstGeom prst="rect">
          <a:avLst/>
        </a:prstGeom>
        <a:solidFill>
          <a:schemeClr val="accent2">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0</xdr:colOff>
      <xdr:row>195</xdr:row>
      <xdr:rowOff>0</xdr:rowOff>
    </xdr:from>
    <xdr:to>
      <xdr:col>6</xdr:col>
      <xdr:colOff>601980</xdr:colOff>
      <xdr:row>204</xdr:row>
      <xdr:rowOff>160020</xdr:rowOff>
    </xdr:to>
    <xdr:pic>
      <xdr:nvPicPr>
        <xdr:cNvPr id="17" name="図 16"/>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34175700"/>
          <a:ext cx="4259580" cy="1737360"/>
        </a:xfrm>
        <a:prstGeom prst="rect">
          <a:avLst/>
        </a:prstGeom>
      </xdr:spPr>
    </xdr:pic>
    <xdr:clientData/>
  </xdr:twoCellAnchor>
  <xdr:twoCellAnchor editAs="oneCell">
    <xdr:from>
      <xdr:col>0</xdr:col>
      <xdr:colOff>53340</xdr:colOff>
      <xdr:row>229</xdr:row>
      <xdr:rowOff>0</xdr:rowOff>
    </xdr:from>
    <xdr:to>
      <xdr:col>9</xdr:col>
      <xdr:colOff>543411</xdr:colOff>
      <xdr:row>237</xdr:row>
      <xdr:rowOff>121920</xdr:rowOff>
    </xdr:to>
    <xdr:pic>
      <xdr:nvPicPr>
        <xdr:cNvPr id="18" name="図 17"/>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53340" y="40134540"/>
          <a:ext cx="5976471" cy="1524000"/>
        </a:xfrm>
        <a:prstGeom prst="rect">
          <a:avLst/>
        </a:prstGeom>
      </xdr:spPr>
    </xdr:pic>
    <xdr:clientData/>
  </xdr:twoCellAnchor>
  <xdr:twoCellAnchor editAs="oneCell">
    <xdr:from>
      <xdr:col>0</xdr:col>
      <xdr:colOff>91440</xdr:colOff>
      <xdr:row>243</xdr:row>
      <xdr:rowOff>0</xdr:rowOff>
    </xdr:from>
    <xdr:to>
      <xdr:col>9</xdr:col>
      <xdr:colOff>510540</xdr:colOff>
      <xdr:row>250</xdr:row>
      <xdr:rowOff>157376</xdr:rowOff>
    </xdr:to>
    <xdr:pic>
      <xdr:nvPicPr>
        <xdr:cNvPr id="19" name="図 18"/>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91440" y="42588180"/>
          <a:ext cx="5905500" cy="1384196"/>
        </a:xfrm>
        <a:prstGeom prst="rect">
          <a:avLst/>
        </a:prstGeom>
      </xdr:spPr>
    </xdr:pic>
    <xdr:clientData/>
  </xdr:twoCellAnchor>
  <xdr:twoCellAnchor editAs="oneCell">
    <xdr:from>
      <xdr:col>0</xdr:col>
      <xdr:colOff>137160</xdr:colOff>
      <xdr:row>254</xdr:row>
      <xdr:rowOff>0</xdr:rowOff>
    </xdr:from>
    <xdr:to>
      <xdr:col>9</xdr:col>
      <xdr:colOff>381000</xdr:colOff>
      <xdr:row>262</xdr:row>
      <xdr:rowOff>115091</xdr:rowOff>
    </xdr:to>
    <xdr:pic>
      <xdr:nvPicPr>
        <xdr:cNvPr id="20" name="図 19"/>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37160" y="44516040"/>
          <a:ext cx="5730240" cy="1517171"/>
        </a:xfrm>
        <a:prstGeom prst="rect">
          <a:avLst/>
        </a:prstGeom>
      </xdr:spPr>
    </xdr:pic>
    <xdr:clientData/>
  </xdr:twoCellAnchor>
  <xdr:twoCellAnchor>
    <xdr:from>
      <xdr:col>1</xdr:col>
      <xdr:colOff>403860</xdr:colOff>
      <xdr:row>266</xdr:row>
      <xdr:rowOff>38100</xdr:rowOff>
    </xdr:from>
    <xdr:to>
      <xdr:col>1</xdr:col>
      <xdr:colOff>548640</xdr:colOff>
      <xdr:row>267</xdr:row>
      <xdr:rowOff>7620</xdr:rowOff>
    </xdr:to>
    <xdr:sp macro="" textlink="">
      <xdr:nvSpPr>
        <xdr:cNvPr id="21" name="正方形/長方形 20"/>
        <xdr:cNvSpPr/>
      </xdr:nvSpPr>
      <xdr:spPr>
        <a:xfrm>
          <a:off x="1013460" y="46657260"/>
          <a:ext cx="144780" cy="144780"/>
        </a:xfrm>
        <a:prstGeom prst="rect">
          <a:avLst/>
        </a:prstGeom>
        <a:solidFill>
          <a:schemeClr val="accent3">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198120</xdr:colOff>
      <xdr:row>266</xdr:row>
      <xdr:rowOff>30480</xdr:rowOff>
    </xdr:from>
    <xdr:to>
      <xdr:col>2</xdr:col>
      <xdr:colOff>342900</xdr:colOff>
      <xdr:row>267</xdr:row>
      <xdr:rowOff>0</xdr:rowOff>
    </xdr:to>
    <xdr:sp macro="" textlink="">
      <xdr:nvSpPr>
        <xdr:cNvPr id="22" name="正方形/長方形 21"/>
        <xdr:cNvSpPr/>
      </xdr:nvSpPr>
      <xdr:spPr>
        <a:xfrm>
          <a:off x="1417320" y="46649640"/>
          <a:ext cx="144780" cy="144780"/>
        </a:xfrm>
        <a:prstGeom prst="rect">
          <a:avLst/>
        </a:prstGeom>
        <a:solidFill>
          <a:schemeClr val="accent2">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502920</xdr:colOff>
      <xdr:row>268</xdr:row>
      <xdr:rowOff>30480</xdr:rowOff>
    </xdr:from>
    <xdr:to>
      <xdr:col>4</xdr:col>
      <xdr:colOff>38100</xdr:colOff>
      <xdr:row>269</xdr:row>
      <xdr:rowOff>0</xdr:rowOff>
    </xdr:to>
    <xdr:sp macro="" textlink="">
      <xdr:nvSpPr>
        <xdr:cNvPr id="23" name="正方形/長方形 22"/>
        <xdr:cNvSpPr/>
      </xdr:nvSpPr>
      <xdr:spPr>
        <a:xfrm>
          <a:off x="2331720" y="47000160"/>
          <a:ext cx="144780" cy="144780"/>
        </a:xfrm>
        <a:prstGeom prst="rect">
          <a:avLst/>
        </a:prstGeom>
        <a:solidFill>
          <a:schemeClr val="accent3">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228600</xdr:colOff>
      <xdr:row>268</xdr:row>
      <xdr:rowOff>30480</xdr:rowOff>
    </xdr:from>
    <xdr:to>
      <xdr:col>7</xdr:col>
      <xdr:colOff>373380</xdr:colOff>
      <xdr:row>269</xdr:row>
      <xdr:rowOff>0</xdr:rowOff>
    </xdr:to>
    <xdr:sp macro="" textlink="">
      <xdr:nvSpPr>
        <xdr:cNvPr id="24" name="正方形/長方形 23"/>
        <xdr:cNvSpPr/>
      </xdr:nvSpPr>
      <xdr:spPr>
        <a:xfrm>
          <a:off x="4495800" y="47000160"/>
          <a:ext cx="144780" cy="144780"/>
        </a:xfrm>
        <a:prstGeom prst="rect">
          <a:avLst/>
        </a:prstGeom>
        <a:solidFill>
          <a:schemeClr val="accent2">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60960</xdr:colOff>
      <xdr:row>281</xdr:row>
      <xdr:rowOff>22860</xdr:rowOff>
    </xdr:from>
    <xdr:to>
      <xdr:col>1</xdr:col>
      <xdr:colOff>205740</xdr:colOff>
      <xdr:row>281</xdr:row>
      <xdr:rowOff>167640</xdr:rowOff>
    </xdr:to>
    <xdr:sp macro="" textlink="">
      <xdr:nvSpPr>
        <xdr:cNvPr id="26" name="正方形/長方形 25"/>
        <xdr:cNvSpPr/>
      </xdr:nvSpPr>
      <xdr:spPr>
        <a:xfrm>
          <a:off x="670560" y="49270920"/>
          <a:ext cx="144780" cy="144780"/>
        </a:xfrm>
        <a:prstGeom prst="rect">
          <a:avLst/>
        </a:prstGeom>
        <a:solidFill>
          <a:schemeClr val="accent3">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91440</xdr:colOff>
      <xdr:row>281</xdr:row>
      <xdr:rowOff>22860</xdr:rowOff>
    </xdr:from>
    <xdr:to>
      <xdr:col>2</xdr:col>
      <xdr:colOff>236220</xdr:colOff>
      <xdr:row>281</xdr:row>
      <xdr:rowOff>167640</xdr:rowOff>
    </xdr:to>
    <xdr:sp macro="" textlink="">
      <xdr:nvSpPr>
        <xdr:cNvPr id="27" name="正方形/長方形 26"/>
        <xdr:cNvSpPr/>
      </xdr:nvSpPr>
      <xdr:spPr>
        <a:xfrm>
          <a:off x="1310640" y="49270920"/>
          <a:ext cx="144780" cy="144780"/>
        </a:xfrm>
        <a:prstGeom prst="rect">
          <a:avLst/>
        </a:prstGeom>
        <a:solidFill>
          <a:schemeClr val="accent2">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182880</xdr:colOff>
      <xdr:row>290</xdr:row>
      <xdr:rowOff>22860</xdr:rowOff>
    </xdr:from>
    <xdr:to>
      <xdr:col>3</xdr:col>
      <xdr:colOff>327660</xdr:colOff>
      <xdr:row>290</xdr:row>
      <xdr:rowOff>167640</xdr:rowOff>
    </xdr:to>
    <xdr:sp macro="" textlink="">
      <xdr:nvSpPr>
        <xdr:cNvPr id="28" name="正方形/長方形 27"/>
        <xdr:cNvSpPr/>
      </xdr:nvSpPr>
      <xdr:spPr>
        <a:xfrm>
          <a:off x="2011680" y="50848260"/>
          <a:ext cx="144780" cy="144780"/>
        </a:xfrm>
        <a:prstGeom prst="rect">
          <a:avLst/>
        </a:prstGeom>
        <a:solidFill>
          <a:schemeClr val="accent3">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251460</xdr:colOff>
      <xdr:row>290</xdr:row>
      <xdr:rowOff>22860</xdr:rowOff>
    </xdr:from>
    <xdr:to>
      <xdr:col>4</xdr:col>
      <xdr:colOff>396240</xdr:colOff>
      <xdr:row>290</xdr:row>
      <xdr:rowOff>167640</xdr:rowOff>
    </xdr:to>
    <xdr:sp macro="" textlink="">
      <xdr:nvSpPr>
        <xdr:cNvPr id="29" name="正方形/長方形 28"/>
        <xdr:cNvSpPr/>
      </xdr:nvSpPr>
      <xdr:spPr>
        <a:xfrm>
          <a:off x="2689860" y="50848260"/>
          <a:ext cx="144780" cy="144780"/>
        </a:xfrm>
        <a:prstGeom prst="rect">
          <a:avLst/>
        </a:prstGeom>
        <a:solidFill>
          <a:schemeClr val="accent2">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495300</xdr:colOff>
      <xdr:row>285</xdr:row>
      <xdr:rowOff>22860</xdr:rowOff>
    </xdr:from>
    <xdr:to>
      <xdr:col>1</xdr:col>
      <xdr:colOff>30480</xdr:colOff>
      <xdr:row>285</xdr:row>
      <xdr:rowOff>167640</xdr:rowOff>
    </xdr:to>
    <xdr:sp macro="" textlink="">
      <xdr:nvSpPr>
        <xdr:cNvPr id="30" name="正方形/長方形 29"/>
        <xdr:cNvSpPr/>
      </xdr:nvSpPr>
      <xdr:spPr>
        <a:xfrm>
          <a:off x="495300" y="49971960"/>
          <a:ext cx="144780" cy="144780"/>
        </a:xfrm>
        <a:prstGeom prst="rect">
          <a:avLst/>
        </a:prstGeom>
        <a:solidFill>
          <a:schemeClr val="accent3">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434340</xdr:colOff>
      <xdr:row>285</xdr:row>
      <xdr:rowOff>22860</xdr:rowOff>
    </xdr:from>
    <xdr:to>
      <xdr:col>1</xdr:col>
      <xdr:colOff>579120</xdr:colOff>
      <xdr:row>285</xdr:row>
      <xdr:rowOff>167640</xdr:rowOff>
    </xdr:to>
    <xdr:sp macro="" textlink="">
      <xdr:nvSpPr>
        <xdr:cNvPr id="31" name="正方形/長方形 30"/>
        <xdr:cNvSpPr/>
      </xdr:nvSpPr>
      <xdr:spPr>
        <a:xfrm>
          <a:off x="1043940" y="49971960"/>
          <a:ext cx="144780" cy="144780"/>
        </a:xfrm>
        <a:prstGeom prst="rect">
          <a:avLst/>
        </a:prstGeom>
        <a:solidFill>
          <a:schemeClr val="accent2">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53340</xdr:colOff>
      <xdr:row>301</xdr:row>
      <xdr:rowOff>0</xdr:rowOff>
    </xdr:from>
    <xdr:to>
      <xdr:col>9</xdr:col>
      <xdr:colOff>518160</xdr:colOff>
      <xdr:row>312</xdr:row>
      <xdr:rowOff>5999</xdr:rowOff>
    </xdr:to>
    <xdr:pic>
      <xdr:nvPicPr>
        <xdr:cNvPr id="32" name="図 3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53340" y="52753260"/>
          <a:ext cx="5951220" cy="1933859"/>
        </a:xfrm>
        <a:prstGeom prst="rect">
          <a:avLst/>
        </a:prstGeom>
      </xdr:spPr>
    </xdr:pic>
    <xdr:clientData/>
  </xdr:twoCellAnchor>
  <xdr:twoCellAnchor editAs="oneCell">
    <xdr:from>
      <xdr:col>0</xdr:col>
      <xdr:colOff>99060</xdr:colOff>
      <xdr:row>335</xdr:row>
      <xdr:rowOff>7620</xdr:rowOff>
    </xdr:from>
    <xdr:to>
      <xdr:col>9</xdr:col>
      <xdr:colOff>508338</xdr:colOff>
      <xdr:row>353</xdr:row>
      <xdr:rowOff>167640</xdr:rowOff>
    </xdr:to>
    <xdr:pic>
      <xdr:nvPicPr>
        <xdr:cNvPr id="33" name="図 32"/>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99060" y="57843420"/>
          <a:ext cx="5895678" cy="3314700"/>
        </a:xfrm>
        <a:prstGeom prst="rect">
          <a:avLst/>
        </a:prstGeom>
      </xdr:spPr>
    </xdr:pic>
    <xdr:clientData/>
  </xdr:twoCellAnchor>
  <xdr:twoCellAnchor editAs="oneCell">
    <xdr:from>
      <xdr:col>0</xdr:col>
      <xdr:colOff>53340</xdr:colOff>
      <xdr:row>374</xdr:row>
      <xdr:rowOff>144780</xdr:rowOff>
    </xdr:from>
    <xdr:to>
      <xdr:col>9</xdr:col>
      <xdr:colOff>551883</xdr:colOff>
      <xdr:row>386</xdr:row>
      <xdr:rowOff>144780</xdr:rowOff>
    </xdr:to>
    <xdr:pic>
      <xdr:nvPicPr>
        <xdr:cNvPr id="34" name="図 33"/>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53340" y="65692020"/>
          <a:ext cx="5984943" cy="2103120"/>
        </a:xfrm>
        <a:prstGeom prst="rect">
          <a:avLst/>
        </a:prstGeom>
      </xdr:spPr>
    </xdr:pic>
    <xdr:clientData/>
  </xdr:twoCellAnchor>
  <xdr:twoCellAnchor editAs="oneCell">
    <xdr:from>
      <xdr:col>0</xdr:col>
      <xdr:colOff>129540</xdr:colOff>
      <xdr:row>397</xdr:row>
      <xdr:rowOff>114299</xdr:rowOff>
    </xdr:from>
    <xdr:to>
      <xdr:col>9</xdr:col>
      <xdr:colOff>403860</xdr:colOff>
      <xdr:row>427</xdr:row>
      <xdr:rowOff>81338</xdr:rowOff>
    </xdr:to>
    <xdr:pic>
      <xdr:nvPicPr>
        <xdr:cNvPr id="35" name="図 34"/>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29540" y="69692519"/>
          <a:ext cx="5760720" cy="522483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3</xdr:col>
      <xdr:colOff>0</xdr:colOff>
      <xdr:row>1</xdr:row>
      <xdr:rowOff>1</xdr:rowOff>
    </xdr:from>
    <xdr:to>
      <xdr:col>4</xdr:col>
      <xdr:colOff>899160</xdr:colOff>
      <xdr:row>2</xdr:row>
      <xdr:rowOff>162501</xdr:rowOff>
    </xdr:to>
    <xdr:sp macro="" textlink="">
      <xdr:nvSpPr>
        <xdr:cNvPr id="6" name="正方形/長方形 5"/>
        <xdr:cNvSpPr/>
      </xdr:nvSpPr>
      <xdr:spPr>
        <a:xfrm>
          <a:off x="4406900" y="330201"/>
          <a:ext cx="1813560" cy="327600"/>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3</xdr:col>
      <xdr:colOff>0</xdr:colOff>
      <xdr:row>59</xdr:row>
      <xdr:rowOff>1</xdr:rowOff>
    </xdr:from>
    <xdr:to>
      <xdr:col>4</xdr:col>
      <xdr:colOff>899160</xdr:colOff>
      <xdr:row>60</xdr:row>
      <xdr:rowOff>162501</xdr:rowOff>
    </xdr:to>
    <xdr:sp macro="" textlink="">
      <xdr:nvSpPr>
        <xdr:cNvPr id="8" name="正方形/長方形 7"/>
        <xdr:cNvSpPr/>
      </xdr:nvSpPr>
      <xdr:spPr>
        <a:xfrm>
          <a:off x="4404360" y="327661"/>
          <a:ext cx="1813560" cy="330140"/>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editAs="oneCell">
    <xdr:from>
      <xdr:col>0</xdr:col>
      <xdr:colOff>38100</xdr:colOff>
      <xdr:row>0</xdr:row>
      <xdr:rowOff>38100</xdr:rowOff>
    </xdr:from>
    <xdr:to>
      <xdr:col>2</xdr:col>
      <xdr:colOff>129540</xdr:colOff>
      <xdr:row>0</xdr:row>
      <xdr:rowOff>236220</xdr:rowOff>
    </xdr:to>
    <xdr:sp macro="" textlink="">
      <xdr:nvSpPr>
        <xdr:cNvPr id="14" name="角丸四角形 13">
          <a:hlinkClick xmlns:r="http://schemas.openxmlformats.org/officeDocument/2006/relationships" r:id="rId1" tooltip="グローバルメニュー（表の一覧）へ"/>
        </xdr:cNvPr>
        <xdr:cNvSpPr/>
      </xdr:nvSpPr>
      <xdr:spPr>
        <a:xfrm>
          <a:off x="38100" y="381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メニュー</a:t>
          </a:r>
        </a:p>
      </xdr:txBody>
    </xdr:sp>
    <xdr:clientData fPrintsWithSheet="0"/>
  </xdr:twoCellAnchor>
  <xdr:twoCellAnchor editAs="oneCell">
    <xdr:from>
      <xdr:col>2</xdr:col>
      <xdr:colOff>243840</xdr:colOff>
      <xdr:row>0</xdr:row>
      <xdr:rowOff>38100</xdr:rowOff>
    </xdr:from>
    <xdr:to>
      <xdr:col>2</xdr:col>
      <xdr:colOff>1005840</xdr:colOff>
      <xdr:row>0</xdr:row>
      <xdr:rowOff>236220</xdr:rowOff>
    </xdr:to>
    <xdr:sp macro="" textlink="">
      <xdr:nvSpPr>
        <xdr:cNvPr id="15" name="角丸四角形 14">
          <a:hlinkClick xmlns:r="http://schemas.openxmlformats.org/officeDocument/2006/relationships" r:id="rId2" tooltip="記帳ガイドへ"/>
        </xdr:cNvPr>
        <xdr:cNvSpPr/>
      </xdr:nvSpPr>
      <xdr:spPr>
        <a:xfrm>
          <a:off x="914400" y="38100"/>
          <a:ext cx="762000" cy="198120"/>
        </a:xfrm>
        <a:prstGeom prst="roundRect">
          <a:avLst/>
        </a:prstGeom>
        <a:solidFill>
          <a:schemeClr val="accent1">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ガイド</a:t>
          </a:r>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xdr:from>
      <xdr:col>3</xdr:col>
      <xdr:colOff>0</xdr:colOff>
      <xdr:row>1</xdr:row>
      <xdr:rowOff>1</xdr:rowOff>
    </xdr:from>
    <xdr:to>
      <xdr:col>4</xdr:col>
      <xdr:colOff>903600</xdr:colOff>
      <xdr:row>2</xdr:row>
      <xdr:rowOff>156361</xdr:rowOff>
    </xdr:to>
    <xdr:sp macro="" textlink="">
      <xdr:nvSpPr>
        <xdr:cNvPr id="5" name="正方形/長方形 4"/>
        <xdr:cNvSpPr/>
      </xdr:nvSpPr>
      <xdr:spPr>
        <a:xfrm>
          <a:off x="4404360" y="327661"/>
          <a:ext cx="1818000" cy="324000"/>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3</xdr:col>
      <xdr:colOff>0</xdr:colOff>
      <xdr:row>59</xdr:row>
      <xdr:rowOff>1</xdr:rowOff>
    </xdr:from>
    <xdr:to>
      <xdr:col>4</xdr:col>
      <xdr:colOff>903600</xdr:colOff>
      <xdr:row>60</xdr:row>
      <xdr:rowOff>156361</xdr:rowOff>
    </xdr:to>
    <xdr:sp macro="" textlink="">
      <xdr:nvSpPr>
        <xdr:cNvPr id="7" name="正方形/長方形 6"/>
        <xdr:cNvSpPr/>
      </xdr:nvSpPr>
      <xdr:spPr>
        <a:xfrm>
          <a:off x="4404360" y="327661"/>
          <a:ext cx="1818000" cy="324000"/>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editAs="oneCell">
    <xdr:from>
      <xdr:col>0</xdr:col>
      <xdr:colOff>38100</xdr:colOff>
      <xdr:row>0</xdr:row>
      <xdr:rowOff>38100</xdr:rowOff>
    </xdr:from>
    <xdr:to>
      <xdr:col>2</xdr:col>
      <xdr:colOff>129540</xdr:colOff>
      <xdr:row>0</xdr:row>
      <xdr:rowOff>236220</xdr:rowOff>
    </xdr:to>
    <xdr:sp macro="" textlink="">
      <xdr:nvSpPr>
        <xdr:cNvPr id="14" name="角丸四角形 13">
          <a:hlinkClick xmlns:r="http://schemas.openxmlformats.org/officeDocument/2006/relationships" r:id="rId1" tooltip="グローバルメニュー（表の一覧）へ"/>
        </xdr:cNvPr>
        <xdr:cNvSpPr/>
      </xdr:nvSpPr>
      <xdr:spPr>
        <a:xfrm>
          <a:off x="38100" y="381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メニュー</a:t>
          </a:r>
        </a:p>
      </xdr:txBody>
    </xdr:sp>
    <xdr:clientData fPrintsWithSheet="0"/>
  </xdr:twoCellAnchor>
  <xdr:twoCellAnchor editAs="oneCell">
    <xdr:from>
      <xdr:col>2</xdr:col>
      <xdr:colOff>243840</xdr:colOff>
      <xdr:row>0</xdr:row>
      <xdr:rowOff>38100</xdr:rowOff>
    </xdr:from>
    <xdr:to>
      <xdr:col>2</xdr:col>
      <xdr:colOff>1005840</xdr:colOff>
      <xdr:row>0</xdr:row>
      <xdr:rowOff>236220</xdr:rowOff>
    </xdr:to>
    <xdr:sp macro="" textlink="">
      <xdr:nvSpPr>
        <xdr:cNvPr id="15" name="角丸四角形 14">
          <a:hlinkClick xmlns:r="http://schemas.openxmlformats.org/officeDocument/2006/relationships" r:id="rId2" tooltip="記帳ガイドへ"/>
        </xdr:cNvPr>
        <xdr:cNvSpPr/>
      </xdr:nvSpPr>
      <xdr:spPr>
        <a:xfrm>
          <a:off x="914400" y="38100"/>
          <a:ext cx="762000" cy="198120"/>
        </a:xfrm>
        <a:prstGeom prst="roundRect">
          <a:avLst/>
        </a:prstGeom>
        <a:solidFill>
          <a:schemeClr val="accent1">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ガイド</a:t>
          </a:r>
        </a:p>
      </xdr:txBody>
    </xdr:sp>
    <xdr:clientData fPrintsWithSheet="0"/>
  </xdr:twoCellAnchor>
</xdr:wsDr>
</file>

<file path=xl/drawings/drawing12.xml><?xml version="1.0" encoding="utf-8"?>
<xdr:wsDr xmlns:xdr="http://schemas.openxmlformats.org/drawingml/2006/spreadsheetDrawing" xmlns:a="http://schemas.openxmlformats.org/drawingml/2006/main">
  <xdr:twoCellAnchor editAs="oneCell">
    <xdr:from>
      <xdr:col>0</xdr:col>
      <xdr:colOff>38100</xdr:colOff>
      <xdr:row>0</xdr:row>
      <xdr:rowOff>381000</xdr:rowOff>
    </xdr:from>
    <xdr:to>
      <xdr:col>2</xdr:col>
      <xdr:colOff>83820</xdr:colOff>
      <xdr:row>0</xdr:row>
      <xdr:rowOff>579120</xdr:rowOff>
    </xdr:to>
    <xdr:sp macro="" textlink="">
      <xdr:nvSpPr>
        <xdr:cNvPr id="3" name="角丸四角形 2">
          <a:hlinkClick xmlns:r="http://schemas.openxmlformats.org/officeDocument/2006/relationships" r:id="rId1" tooltip="A8net　売掛帳へ"/>
        </xdr:cNvPr>
        <xdr:cNvSpPr/>
      </xdr:nvSpPr>
      <xdr:spPr>
        <a:xfrm>
          <a:off x="38100" y="381000"/>
          <a:ext cx="762000" cy="198120"/>
        </a:xfrm>
        <a:prstGeom prst="roundRect">
          <a:avLst/>
        </a:prstGeom>
        <a:solidFill>
          <a:schemeClr val="accent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20000"/>
                  <a:lumOff val="80000"/>
                </a:schemeClr>
              </a:solidFill>
              <a:latin typeface="AR丸ゴシック体M" pitchFamily="49" charset="-128"/>
              <a:ea typeface="AR丸ゴシック体M" pitchFamily="49" charset="-128"/>
            </a:rPr>
            <a:t>売掛帳へ</a:t>
          </a:r>
        </a:p>
      </xdr:txBody>
    </xdr:sp>
    <xdr:clientData fPrintsWithSheet="0"/>
  </xdr:twoCellAnchor>
  <xdr:twoCellAnchor editAs="oneCell">
    <xdr:from>
      <xdr:col>0</xdr:col>
      <xdr:colOff>38100</xdr:colOff>
      <xdr:row>0</xdr:row>
      <xdr:rowOff>38100</xdr:rowOff>
    </xdr:from>
    <xdr:to>
      <xdr:col>2</xdr:col>
      <xdr:colOff>83820</xdr:colOff>
      <xdr:row>0</xdr:row>
      <xdr:rowOff>236220</xdr:rowOff>
    </xdr:to>
    <xdr:sp macro="" textlink="">
      <xdr:nvSpPr>
        <xdr:cNvPr id="4" name="角丸四角形 3">
          <a:hlinkClick xmlns:r="http://schemas.openxmlformats.org/officeDocument/2006/relationships" r:id="rId2" tooltip="グローバルメニュー（表の一覧）へ"/>
        </xdr:cNvPr>
        <xdr:cNvSpPr/>
      </xdr:nvSpPr>
      <xdr:spPr>
        <a:xfrm>
          <a:off x="38100" y="38100"/>
          <a:ext cx="7620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メニュー</a:t>
          </a:r>
        </a:p>
      </xdr:txBody>
    </xdr:sp>
    <xdr:clientData fPrintsWithSheet="0"/>
  </xdr:twoCellAnchor>
  <xdr:twoCellAnchor>
    <xdr:from>
      <xdr:col>5</xdr:col>
      <xdr:colOff>0</xdr:colOff>
      <xdr:row>1</xdr:row>
      <xdr:rowOff>1</xdr:rowOff>
    </xdr:from>
    <xdr:to>
      <xdr:col>6</xdr:col>
      <xdr:colOff>7620</xdr:colOff>
      <xdr:row>2</xdr:row>
      <xdr:rowOff>162501</xdr:rowOff>
    </xdr:to>
    <xdr:sp macro="" textlink="">
      <xdr:nvSpPr>
        <xdr:cNvPr id="6" name="正方形/長方形 5"/>
        <xdr:cNvSpPr/>
      </xdr:nvSpPr>
      <xdr:spPr>
        <a:xfrm>
          <a:off x="3727450" y="685801"/>
          <a:ext cx="1080770" cy="327600"/>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5</xdr:col>
      <xdr:colOff>1073149</xdr:colOff>
      <xdr:row>1</xdr:row>
      <xdr:rowOff>0</xdr:rowOff>
    </xdr:from>
    <xdr:to>
      <xdr:col>7</xdr:col>
      <xdr:colOff>6849</xdr:colOff>
      <xdr:row>2</xdr:row>
      <xdr:rowOff>162500</xdr:rowOff>
    </xdr:to>
    <xdr:sp macro="" textlink="">
      <xdr:nvSpPr>
        <xdr:cNvPr id="8" name="正方形/長方形 7"/>
        <xdr:cNvSpPr/>
      </xdr:nvSpPr>
      <xdr:spPr>
        <a:xfrm>
          <a:off x="4800599" y="685800"/>
          <a:ext cx="1080000" cy="327600"/>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editAs="oneCell">
    <xdr:from>
      <xdr:col>2</xdr:col>
      <xdr:colOff>198120</xdr:colOff>
      <xdr:row>0</xdr:row>
      <xdr:rowOff>38100</xdr:rowOff>
    </xdr:from>
    <xdr:to>
      <xdr:col>2</xdr:col>
      <xdr:colOff>960120</xdr:colOff>
      <xdr:row>0</xdr:row>
      <xdr:rowOff>236220</xdr:rowOff>
    </xdr:to>
    <xdr:sp macro="" textlink="">
      <xdr:nvSpPr>
        <xdr:cNvPr id="7" name="角丸四角形 6">
          <a:hlinkClick xmlns:r="http://schemas.openxmlformats.org/officeDocument/2006/relationships" r:id="rId3" tooltip="記帳ガイドへ"/>
        </xdr:cNvPr>
        <xdr:cNvSpPr/>
      </xdr:nvSpPr>
      <xdr:spPr>
        <a:xfrm>
          <a:off x="914400" y="38100"/>
          <a:ext cx="7620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ガイド</a:t>
          </a:r>
        </a:p>
      </xdr:txBody>
    </xdr:sp>
    <xdr:clientData fPrintsWithSheet="0"/>
  </xdr:twoCellAnchor>
</xdr:wsDr>
</file>

<file path=xl/drawings/drawing13.xml><?xml version="1.0" encoding="utf-8"?>
<xdr:wsDr xmlns:xdr="http://schemas.openxmlformats.org/drawingml/2006/spreadsheetDrawing" xmlns:a="http://schemas.openxmlformats.org/drawingml/2006/main">
  <xdr:twoCellAnchor editAs="oneCell">
    <xdr:from>
      <xdr:col>4</xdr:col>
      <xdr:colOff>121920</xdr:colOff>
      <xdr:row>0</xdr:row>
      <xdr:rowOff>30480</xdr:rowOff>
    </xdr:from>
    <xdr:to>
      <xdr:col>8</xdr:col>
      <xdr:colOff>640080</xdr:colOff>
      <xdr:row>0</xdr:row>
      <xdr:rowOff>548640</xdr:rowOff>
    </xdr:to>
    <xdr:sp macro="" textlink="">
      <xdr:nvSpPr>
        <xdr:cNvPr id="3" name="角丸四角形 2"/>
        <xdr:cNvSpPr/>
      </xdr:nvSpPr>
      <xdr:spPr>
        <a:xfrm>
          <a:off x="1684020" y="30480"/>
          <a:ext cx="4305300" cy="518160"/>
        </a:xfrm>
        <a:prstGeom prst="roundRect">
          <a:avLst/>
        </a:prstGeom>
        <a:solidFill>
          <a:schemeClr val="accent2">
            <a:lumMod val="20000"/>
            <a:lumOff val="8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b="1">
              <a:solidFill>
                <a:schemeClr val="accent2">
                  <a:lumMod val="50000"/>
                </a:schemeClr>
              </a:solidFill>
              <a:latin typeface="AR P丸ゴシック体M" pitchFamily="50" charset="-128"/>
              <a:ea typeface="AR P丸ゴシック体M" pitchFamily="50" charset="-128"/>
            </a:rPr>
            <a:t>種別</a:t>
          </a:r>
          <a:r>
            <a:rPr kumimoji="1" lang="ja-JP" altLang="en-US" sz="1100">
              <a:solidFill>
                <a:schemeClr val="accent2">
                  <a:lumMod val="50000"/>
                </a:schemeClr>
              </a:solidFill>
              <a:latin typeface="AR P丸ゴシック体M" pitchFamily="50" charset="-128"/>
              <a:ea typeface="AR P丸ゴシック体M" pitchFamily="50" charset="-128"/>
            </a:rPr>
            <a:t>欄には　成果確定</a:t>
          </a:r>
          <a:r>
            <a:rPr kumimoji="1" lang="en-US" altLang="ja-JP" sz="1100">
              <a:solidFill>
                <a:schemeClr val="accent2">
                  <a:lumMod val="50000"/>
                </a:schemeClr>
              </a:solidFill>
              <a:latin typeface="AR P丸ゴシック体M" pitchFamily="50" charset="-128"/>
              <a:ea typeface="AR P丸ゴシック体M" pitchFamily="50" charset="-128"/>
            </a:rPr>
            <a:t>=1</a:t>
          </a:r>
          <a:r>
            <a:rPr kumimoji="1" lang="ja-JP" altLang="en-US" sz="1100">
              <a:solidFill>
                <a:schemeClr val="accent2">
                  <a:lumMod val="50000"/>
                </a:schemeClr>
              </a:solidFill>
              <a:latin typeface="AR P丸ゴシック体M" pitchFamily="50" charset="-128"/>
              <a:ea typeface="AR P丸ゴシック体M" pitchFamily="50" charset="-128"/>
            </a:rPr>
            <a:t>　成果報酬受け取り</a:t>
          </a:r>
          <a:r>
            <a:rPr kumimoji="1" lang="en-US" altLang="ja-JP" sz="1100">
              <a:solidFill>
                <a:schemeClr val="accent2">
                  <a:lumMod val="50000"/>
                </a:schemeClr>
              </a:solidFill>
              <a:latin typeface="AR P丸ゴシック体M" pitchFamily="50" charset="-128"/>
              <a:ea typeface="AR P丸ゴシック体M" pitchFamily="50" charset="-128"/>
            </a:rPr>
            <a:t>=2</a:t>
          </a:r>
          <a:r>
            <a:rPr kumimoji="1" lang="ja-JP" altLang="en-US" sz="1100">
              <a:solidFill>
                <a:schemeClr val="accent2">
                  <a:lumMod val="50000"/>
                </a:schemeClr>
              </a:solidFill>
              <a:latin typeface="AR P丸ゴシック体M" pitchFamily="50" charset="-128"/>
              <a:ea typeface="AR P丸ゴシック体M" pitchFamily="50" charset="-128"/>
            </a:rPr>
            <a:t>　と入力</a:t>
          </a:r>
          <a:endParaRPr kumimoji="1" lang="en-US" altLang="ja-JP" sz="1100">
            <a:solidFill>
              <a:schemeClr val="accent2">
                <a:lumMod val="50000"/>
              </a:schemeClr>
            </a:solidFill>
            <a:latin typeface="AR P丸ゴシック体M" pitchFamily="50" charset="-128"/>
            <a:ea typeface="AR P丸ゴシック体M" pitchFamily="50" charset="-128"/>
          </a:endParaRPr>
        </a:p>
        <a:p>
          <a:pPr algn="ctr">
            <a:lnSpc>
              <a:spcPts val="1300"/>
            </a:lnSpc>
          </a:pPr>
          <a:r>
            <a:rPr kumimoji="1" lang="ja-JP" altLang="en-US" sz="1100">
              <a:solidFill>
                <a:schemeClr val="accent2">
                  <a:lumMod val="50000"/>
                </a:schemeClr>
              </a:solidFill>
              <a:latin typeface="AR P丸ゴシック体M" pitchFamily="50" charset="-128"/>
              <a:ea typeface="AR P丸ゴシック体M" pitchFamily="50" charset="-128"/>
            </a:rPr>
            <a:t>成果確定時には摘要の月欄に何月分なのかを入力</a:t>
          </a:r>
        </a:p>
      </xdr:txBody>
    </xdr:sp>
    <xdr:clientData fPrintsWithSheet="0"/>
  </xdr:twoCellAnchor>
  <xdr:twoCellAnchor editAs="oneCell">
    <xdr:from>
      <xdr:col>0</xdr:col>
      <xdr:colOff>30480</xdr:colOff>
      <xdr:row>0</xdr:row>
      <xdr:rowOff>396240</xdr:rowOff>
    </xdr:from>
    <xdr:to>
      <xdr:col>1</xdr:col>
      <xdr:colOff>167640</xdr:colOff>
      <xdr:row>0</xdr:row>
      <xdr:rowOff>594360</xdr:rowOff>
    </xdr:to>
    <xdr:sp macro="" textlink="">
      <xdr:nvSpPr>
        <xdr:cNvPr id="4" name="角丸四角形 3">
          <a:hlinkClick xmlns:r="http://schemas.openxmlformats.org/officeDocument/2006/relationships" r:id="rId1" tooltip="A8net　売上帳へ"/>
        </xdr:cNvPr>
        <xdr:cNvSpPr/>
      </xdr:nvSpPr>
      <xdr:spPr>
        <a:xfrm>
          <a:off x="30480" y="396240"/>
          <a:ext cx="762000" cy="198120"/>
        </a:xfrm>
        <a:prstGeom prst="roundRect">
          <a:avLst/>
        </a:prstGeom>
        <a:solidFill>
          <a:schemeClr val="accent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20000"/>
                  <a:lumOff val="80000"/>
                </a:schemeClr>
              </a:solidFill>
              <a:latin typeface="AR丸ゴシック体M" pitchFamily="49" charset="-128"/>
              <a:ea typeface="AR丸ゴシック体M" pitchFamily="49" charset="-128"/>
            </a:rPr>
            <a:t>売上帳へ</a:t>
          </a:r>
        </a:p>
      </xdr:txBody>
    </xdr:sp>
    <xdr:clientData fPrintsWithSheet="0"/>
  </xdr:twoCellAnchor>
  <xdr:twoCellAnchor editAs="oneCell">
    <xdr:from>
      <xdr:col>0</xdr:col>
      <xdr:colOff>38100</xdr:colOff>
      <xdr:row>0</xdr:row>
      <xdr:rowOff>76200</xdr:rowOff>
    </xdr:from>
    <xdr:to>
      <xdr:col>1</xdr:col>
      <xdr:colOff>175260</xdr:colOff>
      <xdr:row>0</xdr:row>
      <xdr:rowOff>274320</xdr:rowOff>
    </xdr:to>
    <xdr:sp macro="" textlink="">
      <xdr:nvSpPr>
        <xdr:cNvPr id="5" name="角丸四角形 4">
          <a:hlinkClick xmlns:r="http://schemas.openxmlformats.org/officeDocument/2006/relationships" r:id="rId2" tooltip="グローバルメニュー（表の一覧）へ"/>
        </xdr:cNvPr>
        <xdr:cNvSpPr/>
      </xdr:nvSpPr>
      <xdr:spPr>
        <a:xfrm>
          <a:off x="38100" y="76200"/>
          <a:ext cx="7620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メニュー</a:t>
          </a:r>
        </a:p>
      </xdr:txBody>
    </xdr:sp>
    <xdr:clientData fPrintsWithSheet="0"/>
  </xdr:twoCellAnchor>
  <xdr:twoCellAnchor>
    <xdr:from>
      <xdr:col>6</xdr:col>
      <xdr:colOff>8608</xdr:colOff>
      <xdr:row>1</xdr:row>
      <xdr:rowOff>6086</xdr:rowOff>
    </xdr:from>
    <xdr:to>
      <xdr:col>6</xdr:col>
      <xdr:colOff>890608</xdr:colOff>
      <xdr:row>2</xdr:row>
      <xdr:rowOff>163701</xdr:rowOff>
    </xdr:to>
    <xdr:sp macro="" textlink="">
      <xdr:nvSpPr>
        <xdr:cNvPr id="8" name="正方形/長方形 7"/>
        <xdr:cNvSpPr/>
      </xdr:nvSpPr>
      <xdr:spPr>
        <a:xfrm>
          <a:off x="3572423" y="691886"/>
          <a:ext cx="882000" cy="327600"/>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7</xdr:col>
      <xdr:colOff>587</xdr:colOff>
      <xdr:row>1</xdr:row>
      <xdr:rowOff>1759</xdr:rowOff>
    </xdr:from>
    <xdr:to>
      <xdr:col>7</xdr:col>
      <xdr:colOff>882587</xdr:colOff>
      <xdr:row>2</xdr:row>
      <xdr:rowOff>159374</xdr:rowOff>
    </xdr:to>
    <xdr:sp macro="" textlink="">
      <xdr:nvSpPr>
        <xdr:cNvPr id="9" name="正方形/長方形 8"/>
        <xdr:cNvSpPr/>
      </xdr:nvSpPr>
      <xdr:spPr>
        <a:xfrm>
          <a:off x="4455356" y="687559"/>
          <a:ext cx="882000" cy="327600"/>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editAs="oneCell">
    <xdr:from>
      <xdr:col>1</xdr:col>
      <xdr:colOff>236220</xdr:colOff>
      <xdr:row>0</xdr:row>
      <xdr:rowOff>76200</xdr:rowOff>
    </xdr:from>
    <xdr:to>
      <xdr:col>4</xdr:col>
      <xdr:colOff>60960</xdr:colOff>
      <xdr:row>0</xdr:row>
      <xdr:rowOff>274320</xdr:rowOff>
    </xdr:to>
    <xdr:sp macro="" textlink="">
      <xdr:nvSpPr>
        <xdr:cNvPr id="7" name="角丸四角形 6">
          <a:hlinkClick xmlns:r="http://schemas.openxmlformats.org/officeDocument/2006/relationships" r:id="rId3" tooltip="記帳ガイドへ"/>
        </xdr:cNvPr>
        <xdr:cNvSpPr/>
      </xdr:nvSpPr>
      <xdr:spPr>
        <a:xfrm>
          <a:off x="861060" y="76200"/>
          <a:ext cx="7620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ガイド</a:t>
          </a:r>
        </a:p>
      </xdr:txBody>
    </xdr:sp>
    <xdr:clientData fPrintsWithSheet="0"/>
  </xdr:twoCellAnchor>
</xdr:wsDr>
</file>

<file path=xl/drawings/drawing14.xml><?xml version="1.0" encoding="utf-8"?>
<xdr:wsDr xmlns:xdr="http://schemas.openxmlformats.org/drawingml/2006/spreadsheetDrawing" xmlns:a="http://schemas.openxmlformats.org/drawingml/2006/main">
  <xdr:twoCellAnchor editAs="oneCell">
    <xdr:from>
      <xdr:col>0</xdr:col>
      <xdr:colOff>53340</xdr:colOff>
      <xdr:row>0</xdr:row>
      <xdr:rowOff>419100</xdr:rowOff>
    </xdr:from>
    <xdr:to>
      <xdr:col>2</xdr:col>
      <xdr:colOff>99060</xdr:colOff>
      <xdr:row>0</xdr:row>
      <xdr:rowOff>617220</xdr:rowOff>
    </xdr:to>
    <xdr:sp macro="" textlink="">
      <xdr:nvSpPr>
        <xdr:cNvPr id="3" name="角丸四角形 2">
          <a:hlinkClick xmlns:r="http://schemas.openxmlformats.org/officeDocument/2006/relationships" r:id="rId1" tooltip="Access Trade　売掛帳へ"/>
        </xdr:cNvPr>
        <xdr:cNvSpPr/>
      </xdr:nvSpPr>
      <xdr:spPr>
        <a:xfrm>
          <a:off x="53340" y="419100"/>
          <a:ext cx="762000" cy="198120"/>
        </a:xfrm>
        <a:prstGeom prst="roundRect">
          <a:avLst/>
        </a:prstGeom>
        <a:solidFill>
          <a:schemeClr val="accent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20000"/>
                  <a:lumOff val="80000"/>
                </a:schemeClr>
              </a:solidFill>
              <a:latin typeface="AR丸ゴシック体M" pitchFamily="49" charset="-128"/>
              <a:ea typeface="AR丸ゴシック体M" pitchFamily="49" charset="-128"/>
            </a:rPr>
            <a:t>売掛帳へ</a:t>
          </a:r>
        </a:p>
      </xdr:txBody>
    </xdr:sp>
    <xdr:clientData fPrintsWithSheet="0"/>
  </xdr:twoCellAnchor>
  <xdr:twoCellAnchor editAs="oneCell">
    <xdr:from>
      <xdr:col>0</xdr:col>
      <xdr:colOff>53340</xdr:colOff>
      <xdr:row>0</xdr:row>
      <xdr:rowOff>38100</xdr:rowOff>
    </xdr:from>
    <xdr:to>
      <xdr:col>2</xdr:col>
      <xdr:colOff>99060</xdr:colOff>
      <xdr:row>0</xdr:row>
      <xdr:rowOff>236220</xdr:rowOff>
    </xdr:to>
    <xdr:sp macro="" textlink="">
      <xdr:nvSpPr>
        <xdr:cNvPr id="4" name="角丸四角形 3">
          <a:hlinkClick xmlns:r="http://schemas.openxmlformats.org/officeDocument/2006/relationships" r:id="rId2" tooltip="グローバルメニュー（表の一覧）へ"/>
        </xdr:cNvPr>
        <xdr:cNvSpPr/>
      </xdr:nvSpPr>
      <xdr:spPr>
        <a:xfrm>
          <a:off x="53340" y="38100"/>
          <a:ext cx="7620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メニュー</a:t>
          </a:r>
        </a:p>
      </xdr:txBody>
    </xdr:sp>
    <xdr:clientData fPrintsWithSheet="0"/>
  </xdr:twoCellAnchor>
  <xdr:twoCellAnchor editAs="oneCell">
    <xdr:from>
      <xdr:col>2</xdr:col>
      <xdr:colOff>243840</xdr:colOff>
      <xdr:row>0</xdr:row>
      <xdr:rowOff>38100</xdr:rowOff>
    </xdr:from>
    <xdr:to>
      <xdr:col>2</xdr:col>
      <xdr:colOff>1005840</xdr:colOff>
      <xdr:row>0</xdr:row>
      <xdr:rowOff>236220</xdr:rowOff>
    </xdr:to>
    <xdr:sp macro="" textlink="">
      <xdr:nvSpPr>
        <xdr:cNvPr id="6" name="角丸四角形 5">
          <a:hlinkClick xmlns:r="http://schemas.openxmlformats.org/officeDocument/2006/relationships" r:id="rId3" tooltip="記帳ガイドへ"/>
        </xdr:cNvPr>
        <xdr:cNvSpPr/>
      </xdr:nvSpPr>
      <xdr:spPr>
        <a:xfrm>
          <a:off x="960120" y="38100"/>
          <a:ext cx="7620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ガイド</a:t>
          </a:r>
        </a:p>
      </xdr:txBody>
    </xdr:sp>
    <xdr:clientData fPrintsWithSheet="0"/>
  </xdr:twoCellAnchor>
  <xdr:twoCellAnchor>
    <xdr:from>
      <xdr:col>5</xdr:col>
      <xdr:colOff>0</xdr:colOff>
      <xdr:row>1</xdr:row>
      <xdr:rowOff>1</xdr:rowOff>
    </xdr:from>
    <xdr:to>
      <xdr:col>6</xdr:col>
      <xdr:colOff>7620</xdr:colOff>
      <xdr:row>2</xdr:row>
      <xdr:rowOff>162501</xdr:rowOff>
    </xdr:to>
    <xdr:sp macro="" textlink="">
      <xdr:nvSpPr>
        <xdr:cNvPr id="11" name="正方形/長方形 10"/>
        <xdr:cNvSpPr/>
      </xdr:nvSpPr>
      <xdr:spPr>
        <a:xfrm>
          <a:off x="3733800" y="685801"/>
          <a:ext cx="1082040" cy="330140"/>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5</xdr:col>
      <xdr:colOff>1073149</xdr:colOff>
      <xdr:row>1</xdr:row>
      <xdr:rowOff>0</xdr:rowOff>
    </xdr:from>
    <xdr:to>
      <xdr:col>7</xdr:col>
      <xdr:colOff>6849</xdr:colOff>
      <xdr:row>2</xdr:row>
      <xdr:rowOff>162500</xdr:rowOff>
    </xdr:to>
    <xdr:sp macro="" textlink="">
      <xdr:nvSpPr>
        <xdr:cNvPr id="12" name="正方形/長方形 11"/>
        <xdr:cNvSpPr/>
      </xdr:nvSpPr>
      <xdr:spPr>
        <a:xfrm>
          <a:off x="4806949" y="685800"/>
          <a:ext cx="1082540" cy="330140"/>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wsDr>
</file>

<file path=xl/drawings/drawing15.xml><?xml version="1.0" encoding="utf-8"?>
<xdr:wsDr xmlns:xdr="http://schemas.openxmlformats.org/drawingml/2006/spreadsheetDrawing" xmlns:a="http://schemas.openxmlformats.org/drawingml/2006/main">
  <xdr:twoCellAnchor editAs="oneCell">
    <xdr:from>
      <xdr:col>4</xdr:col>
      <xdr:colOff>121920</xdr:colOff>
      <xdr:row>0</xdr:row>
      <xdr:rowOff>30480</xdr:rowOff>
    </xdr:from>
    <xdr:to>
      <xdr:col>8</xdr:col>
      <xdr:colOff>640080</xdr:colOff>
      <xdr:row>0</xdr:row>
      <xdr:rowOff>548640</xdr:rowOff>
    </xdr:to>
    <xdr:sp macro="" textlink="">
      <xdr:nvSpPr>
        <xdr:cNvPr id="3" name="角丸四角形 2"/>
        <xdr:cNvSpPr/>
      </xdr:nvSpPr>
      <xdr:spPr>
        <a:xfrm>
          <a:off x="1684020" y="30480"/>
          <a:ext cx="4305300" cy="518160"/>
        </a:xfrm>
        <a:prstGeom prst="roundRect">
          <a:avLst/>
        </a:prstGeom>
        <a:solidFill>
          <a:schemeClr val="accent2">
            <a:lumMod val="20000"/>
            <a:lumOff val="8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b="1">
              <a:solidFill>
                <a:schemeClr val="accent2">
                  <a:lumMod val="50000"/>
                </a:schemeClr>
              </a:solidFill>
              <a:latin typeface="AR P丸ゴシック体M" pitchFamily="50" charset="-128"/>
              <a:ea typeface="AR P丸ゴシック体M" pitchFamily="50" charset="-128"/>
            </a:rPr>
            <a:t>種別</a:t>
          </a:r>
          <a:r>
            <a:rPr kumimoji="1" lang="ja-JP" altLang="en-US" sz="1100">
              <a:solidFill>
                <a:schemeClr val="accent2">
                  <a:lumMod val="50000"/>
                </a:schemeClr>
              </a:solidFill>
              <a:latin typeface="AR P丸ゴシック体M" pitchFamily="50" charset="-128"/>
              <a:ea typeface="AR P丸ゴシック体M" pitchFamily="50" charset="-128"/>
            </a:rPr>
            <a:t>欄には　成果確定</a:t>
          </a:r>
          <a:r>
            <a:rPr kumimoji="1" lang="en-US" altLang="ja-JP" sz="1100">
              <a:solidFill>
                <a:schemeClr val="accent2">
                  <a:lumMod val="50000"/>
                </a:schemeClr>
              </a:solidFill>
              <a:latin typeface="AR P丸ゴシック体M" pitchFamily="50" charset="-128"/>
              <a:ea typeface="AR P丸ゴシック体M" pitchFamily="50" charset="-128"/>
            </a:rPr>
            <a:t>=1</a:t>
          </a:r>
          <a:r>
            <a:rPr kumimoji="1" lang="ja-JP" altLang="en-US" sz="1100">
              <a:solidFill>
                <a:schemeClr val="accent2">
                  <a:lumMod val="50000"/>
                </a:schemeClr>
              </a:solidFill>
              <a:latin typeface="AR P丸ゴシック体M" pitchFamily="50" charset="-128"/>
              <a:ea typeface="AR P丸ゴシック体M" pitchFamily="50" charset="-128"/>
            </a:rPr>
            <a:t>　成果報酬受け取り</a:t>
          </a:r>
          <a:r>
            <a:rPr kumimoji="1" lang="en-US" altLang="ja-JP" sz="1100">
              <a:solidFill>
                <a:schemeClr val="accent2">
                  <a:lumMod val="50000"/>
                </a:schemeClr>
              </a:solidFill>
              <a:latin typeface="AR P丸ゴシック体M" pitchFamily="50" charset="-128"/>
              <a:ea typeface="AR P丸ゴシック体M" pitchFamily="50" charset="-128"/>
            </a:rPr>
            <a:t>=2</a:t>
          </a:r>
          <a:r>
            <a:rPr kumimoji="1" lang="ja-JP" altLang="en-US" sz="1100">
              <a:solidFill>
                <a:schemeClr val="accent2">
                  <a:lumMod val="50000"/>
                </a:schemeClr>
              </a:solidFill>
              <a:latin typeface="AR P丸ゴシック体M" pitchFamily="50" charset="-128"/>
              <a:ea typeface="AR P丸ゴシック体M" pitchFamily="50" charset="-128"/>
            </a:rPr>
            <a:t>　と入力</a:t>
          </a:r>
          <a:endParaRPr kumimoji="1" lang="en-US" altLang="ja-JP" sz="1100">
            <a:solidFill>
              <a:schemeClr val="accent2">
                <a:lumMod val="50000"/>
              </a:schemeClr>
            </a:solidFill>
            <a:latin typeface="AR P丸ゴシック体M" pitchFamily="50" charset="-128"/>
            <a:ea typeface="AR P丸ゴシック体M" pitchFamily="50" charset="-128"/>
          </a:endParaRPr>
        </a:p>
        <a:p>
          <a:pPr algn="ctr">
            <a:lnSpc>
              <a:spcPts val="1300"/>
            </a:lnSpc>
          </a:pPr>
          <a:r>
            <a:rPr kumimoji="1" lang="ja-JP" altLang="en-US" sz="1100">
              <a:solidFill>
                <a:schemeClr val="accent2">
                  <a:lumMod val="50000"/>
                </a:schemeClr>
              </a:solidFill>
              <a:latin typeface="AR P丸ゴシック体M" pitchFamily="50" charset="-128"/>
              <a:ea typeface="AR P丸ゴシック体M" pitchFamily="50" charset="-128"/>
            </a:rPr>
            <a:t>成果確定時には摘要の月欄に何月分なのかを入力</a:t>
          </a:r>
        </a:p>
      </xdr:txBody>
    </xdr:sp>
    <xdr:clientData fPrintsWithSheet="0"/>
  </xdr:twoCellAnchor>
  <xdr:twoCellAnchor editAs="oneCell">
    <xdr:from>
      <xdr:col>0</xdr:col>
      <xdr:colOff>45720</xdr:colOff>
      <xdr:row>0</xdr:row>
      <xdr:rowOff>381000</xdr:rowOff>
    </xdr:from>
    <xdr:to>
      <xdr:col>1</xdr:col>
      <xdr:colOff>182880</xdr:colOff>
      <xdr:row>0</xdr:row>
      <xdr:rowOff>579120</xdr:rowOff>
    </xdr:to>
    <xdr:sp macro="" textlink="">
      <xdr:nvSpPr>
        <xdr:cNvPr id="4" name="角丸四角形 3">
          <a:hlinkClick xmlns:r="http://schemas.openxmlformats.org/officeDocument/2006/relationships" r:id="rId1" tooltip="Access Trade　売上帳へ"/>
        </xdr:cNvPr>
        <xdr:cNvSpPr/>
      </xdr:nvSpPr>
      <xdr:spPr>
        <a:xfrm>
          <a:off x="45720" y="381000"/>
          <a:ext cx="762000" cy="198120"/>
        </a:xfrm>
        <a:prstGeom prst="roundRect">
          <a:avLst/>
        </a:prstGeom>
        <a:solidFill>
          <a:schemeClr val="accent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20000"/>
                  <a:lumOff val="80000"/>
                </a:schemeClr>
              </a:solidFill>
              <a:latin typeface="AR丸ゴシック体M" pitchFamily="49" charset="-128"/>
              <a:ea typeface="AR丸ゴシック体M" pitchFamily="49" charset="-128"/>
            </a:rPr>
            <a:t>売上帳へ</a:t>
          </a:r>
        </a:p>
      </xdr:txBody>
    </xdr:sp>
    <xdr:clientData fPrintsWithSheet="0"/>
  </xdr:twoCellAnchor>
  <xdr:twoCellAnchor editAs="oneCell">
    <xdr:from>
      <xdr:col>0</xdr:col>
      <xdr:colOff>45720</xdr:colOff>
      <xdr:row>0</xdr:row>
      <xdr:rowOff>60960</xdr:rowOff>
    </xdr:from>
    <xdr:to>
      <xdr:col>1</xdr:col>
      <xdr:colOff>182880</xdr:colOff>
      <xdr:row>0</xdr:row>
      <xdr:rowOff>259080</xdr:rowOff>
    </xdr:to>
    <xdr:sp macro="" textlink="">
      <xdr:nvSpPr>
        <xdr:cNvPr id="5" name="角丸四角形 4">
          <a:hlinkClick xmlns:r="http://schemas.openxmlformats.org/officeDocument/2006/relationships" r:id="rId2" tooltip="グローバルメニュー（表の一覧）へ"/>
        </xdr:cNvPr>
        <xdr:cNvSpPr/>
      </xdr:nvSpPr>
      <xdr:spPr>
        <a:xfrm>
          <a:off x="45720" y="60960"/>
          <a:ext cx="7620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メニュー</a:t>
          </a:r>
        </a:p>
      </xdr:txBody>
    </xdr:sp>
    <xdr:clientData fPrintsWithSheet="0"/>
  </xdr:twoCellAnchor>
  <xdr:twoCellAnchor>
    <xdr:from>
      <xdr:col>6</xdr:col>
      <xdr:colOff>8608</xdr:colOff>
      <xdr:row>1</xdr:row>
      <xdr:rowOff>6086</xdr:rowOff>
    </xdr:from>
    <xdr:to>
      <xdr:col>6</xdr:col>
      <xdr:colOff>890608</xdr:colOff>
      <xdr:row>2</xdr:row>
      <xdr:rowOff>163701</xdr:rowOff>
    </xdr:to>
    <xdr:sp macro="" textlink="">
      <xdr:nvSpPr>
        <xdr:cNvPr id="8" name="正方形/長方形 7"/>
        <xdr:cNvSpPr/>
      </xdr:nvSpPr>
      <xdr:spPr>
        <a:xfrm>
          <a:off x="3574768" y="691886"/>
          <a:ext cx="882000" cy="325255"/>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7</xdr:col>
      <xdr:colOff>587</xdr:colOff>
      <xdr:row>1</xdr:row>
      <xdr:rowOff>1759</xdr:rowOff>
    </xdr:from>
    <xdr:to>
      <xdr:col>7</xdr:col>
      <xdr:colOff>882587</xdr:colOff>
      <xdr:row>2</xdr:row>
      <xdr:rowOff>159374</xdr:rowOff>
    </xdr:to>
    <xdr:sp macro="" textlink="">
      <xdr:nvSpPr>
        <xdr:cNvPr id="9" name="正方形/長方形 8"/>
        <xdr:cNvSpPr/>
      </xdr:nvSpPr>
      <xdr:spPr>
        <a:xfrm>
          <a:off x="4458287" y="687559"/>
          <a:ext cx="882000" cy="325255"/>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editAs="oneCell">
    <xdr:from>
      <xdr:col>1</xdr:col>
      <xdr:colOff>236220</xdr:colOff>
      <xdr:row>0</xdr:row>
      <xdr:rowOff>60960</xdr:rowOff>
    </xdr:from>
    <xdr:to>
      <xdr:col>4</xdr:col>
      <xdr:colOff>60960</xdr:colOff>
      <xdr:row>0</xdr:row>
      <xdr:rowOff>259080</xdr:rowOff>
    </xdr:to>
    <xdr:sp macro="" textlink="">
      <xdr:nvSpPr>
        <xdr:cNvPr id="7" name="角丸四角形 6">
          <a:hlinkClick xmlns:r="http://schemas.openxmlformats.org/officeDocument/2006/relationships" r:id="rId3" tooltip="記帳ガイドへ"/>
        </xdr:cNvPr>
        <xdr:cNvSpPr/>
      </xdr:nvSpPr>
      <xdr:spPr>
        <a:xfrm>
          <a:off x="861060" y="60960"/>
          <a:ext cx="7620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ガイド</a:t>
          </a:r>
        </a:p>
      </xdr:txBody>
    </xdr:sp>
    <xdr:clientData fPrintsWithSheet="0"/>
  </xdr:twoCellAnchor>
</xdr:wsDr>
</file>

<file path=xl/drawings/drawing16.xml><?xml version="1.0" encoding="utf-8"?>
<xdr:wsDr xmlns:xdr="http://schemas.openxmlformats.org/drawingml/2006/spreadsheetDrawing" xmlns:a="http://schemas.openxmlformats.org/drawingml/2006/main">
  <xdr:twoCellAnchor editAs="oneCell">
    <xdr:from>
      <xdr:col>0</xdr:col>
      <xdr:colOff>53340</xdr:colOff>
      <xdr:row>0</xdr:row>
      <xdr:rowOff>434340</xdr:rowOff>
    </xdr:from>
    <xdr:to>
      <xdr:col>2</xdr:col>
      <xdr:colOff>99060</xdr:colOff>
      <xdr:row>0</xdr:row>
      <xdr:rowOff>632460</xdr:rowOff>
    </xdr:to>
    <xdr:sp macro="" textlink="">
      <xdr:nvSpPr>
        <xdr:cNvPr id="3" name="角丸四角形 2">
          <a:hlinkClick xmlns:r="http://schemas.openxmlformats.org/officeDocument/2006/relationships" r:id="rId1" tooltip="Affiliate B　売掛帳へ"/>
        </xdr:cNvPr>
        <xdr:cNvSpPr/>
      </xdr:nvSpPr>
      <xdr:spPr>
        <a:xfrm>
          <a:off x="53340" y="434340"/>
          <a:ext cx="762000" cy="198120"/>
        </a:xfrm>
        <a:prstGeom prst="roundRect">
          <a:avLst/>
        </a:prstGeom>
        <a:solidFill>
          <a:schemeClr val="accent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20000"/>
                  <a:lumOff val="80000"/>
                </a:schemeClr>
              </a:solidFill>
              <a:latin typeface="AR丸ゴシック体M" pitchFamily="49" charset="-128"/>
              <a:ea typeface="AR丸ゴシック体M" pitchFamily="49" charset="-128"/>
            </a:rPr>
            <a:t>売掛帳へ</a:t>
          </a:r>
        </a:p>
      </xdr:txBody>
    </xdr:sp>
    <xdr:clientData fPrintsWithSheet="0"/>
  </xdr:twoCellAnchor>
  <xdr:twoCellAnchor editAs="oneCell">
    <xdr:from>
      <xdr:col>0</xdr:col>
      <xdr:colOff>53340</xdr:colOff>
      <xdr:row>0</xdr:row>
      <xdr:rowOff>53340</xdr:rowOff>
    </xdr:from>
    <xdr:to>
      <xdr:col>2</xdr:col>
      <xdr:colOff>99060</xdr:colOff>
      <xdr:row>0</xdr:row>
      <xdr:rowOff>251460</xdr:rowOff>
    </xdr:to>
    <xdr:sp macro="" textlink="">
      <xdr:nvSpPr>
        <xdr:cNvPr id="4" name="角丸四角形 3">
          <a:hlinkClick xmlns:r="http://schemas.openxmlformats.org/officeDocument/2006/relationships" r:id="rId2" tooltip="グローバルメニュー（表の一覧）へ"/>
        </xdr:cNvPr>
        <xdr:cNvSpPr/>
      </xdr:nvSpPr>
      <xdr:spPr>
        <a:xfrm>
          <a:off x="53340" y="53340"/>
          <a:ext cx="7620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メニュー</a:t>
          </a:r>
        </a:p>
      </xdr:txBody>
    </xdr:sp>
    <xdr:clientData fPrintsWithSheet="0"/>
  </xdr:twoCellAnchor>
  <xdr:twoCellAnchor>
    <xdr:from>
      <xdr:col>5</xdr:col>
      <xdr:colOff>0</xdr:colOff>
      <xdr:row>1</xdr:row>
      <xdr:rowOff>1</xdr:rowOff>
    </xdr:from>
    <xdr:to>
      <xdr:col>6</xdr:col>
      <xdr:colOff>7620</xdr:colOff>
      <xdr:row>2</xdr:row>
      <xdr:rowOff>162501</xdr:rowOff>
    </xdr:to>
    <xdr:sp macro="" textlink="">
      <xdr:nvSpPr>
        <xdr:cNvPr id="10" name="正方形/長方形 9"/>
        <xdr:cNvSpPr/>
      </xdr:nvSpPr>
      <xdr:spPr>
        <a:xfrm>
          <a:off x="3733800" y="685801"/>
          <a:ext cx="1082040" cy="330140"/>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5</xdr:col>
      <xdr:colOff>1073149</xdr:colOff>
      <xdr:row>1</xdr:row>
      <xdr:rowOff>0</xdr:rowOff>
    </xdr:from>
    <xdr:to>
      <xdr:col>7</xdr:col>
      <xdr:colOff>6849</xdr:colOff>
      <xdr:row>2</xdr:row>
      <xdr:rowOff>162500</xdr:rowOff>
    </xdr:to>
    <xdr:sp macro="" textlink="">
      <xdr:nvSpPr>
        <xdr:cNvPr id="11" name="正方形/長方形 10"/>
        <xdr:cNvSpPr/>
      </xdr:nvSpPr>
      <xdr:spPr>
        <a:xfrm>
          <a:off x="4806949" y="685800"/>
          <a:ext cx="1082540" cy="330140"/>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editAs="oneCell">
    <xdr:from>
      <xdr:col>2</xdr:col>
      <xdr:colOff>182880</xdr:colOff>
      <xdr:row>0</xdr:row>
      <xdr:rowOff>53340</xdr:rowOff>
    </xdr:from>
    <xdr:to>
      <xdr:col>2</xdr:col>
      <xdr:colOff>944880</xdr:colOff>
      <xdr:row>0</xdr:row>
      <xdr:rowOff>251460</xdr:rowOff>
    </xdr:to>
    <xdr:sp macro="" textlink="">
      <xdr:nvSpPr>
        <xdr:cNvPr id="6" name="角丸四角形 5">
          <a:hlinkClick xmlns:r="http://schemas.openxmlformats.org/officeDocument/2006/relationships" r:id="rId3" tooltip="記帳ガイドへ"/>
        </xdr:cNvPr>
        <xdr:cNvSpPr/>
      </xdr:nvSpPr>
      <xdr:spPr>
        <a:xfrm>
          <a:off x="899160" y="53340"/>
          <a:ext cx="7620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ガイド</a:t>
          </a:r>
        </a:p>
      </xdr:txBody>
    </xdr:sp>
    <xdr:clientData fPrintsWithSheet="0"/>
  </xdr:twoCellAnchor>
</xdr:wsDr>
</file>

<file path=xl/drawings/drawing17.xml><?xml version="1.0" encoding="utf-8"?>
<xdr:wsDr xmlns:xdr="http://schemas.openxmlformats.org/drawingml/2006/spreadsheetDrawing" xmlns:a="http://schemas.openxmlformats.org/drawingml/2006/main">
  <xdr:twoCellAnchor editAs="oneCell">
    <xdr:from>
      <xdr:col>4</xdr:col>
      <xdr:colOff>121920</xdr:colOff>
      <xdr:row>0</xdr:row>
      <xdr:rowOff>30480</xdr:rowOff>
    </xdr:from>
    <xdr:to>
      <xdr:col>8</xdr:col>
      <xdr:colOff>621644</xdr:colOff>
      <xdr:row>0</xdr:row>
      <xdr:rowOff>548640</xdr:rowOff>
    </xdr:to>
    <xdr:sp macro="" textlink="">
      <xdr:nvSpPr>
        <xdr:cNvPr id="3" name="角丸四角形 2"/>
        <xdr:cNvSpPr/>
      </xdr:nvSpPr>
      <xdr:spPr>
        <a:xfrm>
          <a:off x="1684020" y="30480"/>
          <a:ext cx="4305300" cy="518160"/>
        </a:xfrm>
        <a:prstGeom prst="roundRect">
          <a:avLst/>
        </a:prstGeom>
        <a:solidFill>
          <a:schemeClr val="accent2">
            <a:lumMod val="20000"/>
            <a:lumOff val="8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b="1">
              <a:solidFill>
                <a:schemeClr val="accent2">
                  <a:lumMod val="50000"/>
                </a:schemeClr>
              </a:solidFill>
              <a:latin typeface="AR P丸ゴシック体M" pitchFamily="50" charset="-128"/>
              <a:ea typeface="AR P丸ゴシック体M" pitchFamily="50" charset="-128"/>
            </a:rPr>
            <a:t>種別</a:t>
          </a:r>
          <a:r>
            <a:rPr kumimoji="1" lang="ja-JP" altLang="en-US" sz="1100">
              <a:solidFill>
                <a:schemeClr val="accent2">
                  <a:lumMod val="50000"/>
                </a:schemeClr>
              </a:solidFill>
              <a:latin typeface="AR P丸ゴシック体M" pitchFamily="50" charset="-128"/>
              <a:ea typeface="AR P丸ゴシック体M" pitchFamily="50" charset="-128"/>
            </a:rPr>
            <a:t>欄には　成果確定</a:t>
          </a:r>
          <a:r>
            <a:rPr kumimoji="1" lang="en-US" altLang="ja-JP" sz="1100">
              <a:solidFill>
                <a:schemeClr val="accent2">
                  <a:lumMod val="50000"/>
                </a:schemeClr>
              </a:solidFill>
              <a:latin typeface="AR P丸ゴシック体M" pitchFamily="50" charset="-128"/>
              <a:ea typeface="AR P丸ゴシック体M" pitchFamily="50" charset="-128"/>
            </a:rPr>
            <a:t>=1</a:t>
          </a:r>
          <a:r>
            <a:rPr kumimoji="1" lang="ja-JP" altLang="en-US" sz="1100">
              <a:solidFill>
                <a:schemeClr val="accent2">
                  <a:lumMod val="50000"/>
                </a:schemeClr>
              </a:solidFill>
              <a:latin typeface="AR P丸ゴシック体M" pitchFamily="50" charset="-128"/>
              <a:ea typeface="AR P丸ゴシック体M" pitchFamily="50" charset="-128"/>
            </a:rPr>
            <a:t>　成果報酬受け取り</a:t>
          </a:r>
          <a:r>
            <a:rPr kumimoji="1" lang="en-US" altLang="ja-JP" sz="1100">
              <a:solidFill>
                <a:schemeClr val="accent2">
                  <a:lumMod val="50000"/>
                </a:schemeClr>
              </a:solidFill>
              <a:latin typeface="AR P丸ゴシック体M" pitchFamily="50" charset="-128"/>
              <a:ea typeface="AR P丸ゴシック体M" pitchFamily="50" charset="-128"/>
            </a:rPr>
            <a:t>=2</a:t>
          </a:r>
          <a:r>
            <a:rPr kumimoji="1" lang="ja-JP" altLang="en-US" sz="1100">
              <a:solidFill>
                <a:schemeClr val="accent2">
                  <a:lumMod val="50000"/>
                </a:schemeClr>
              </a:solidFill>
              <a:latin typeface="AR P丸ゴシック体M" pitchFamily="50" charset="-128"/>
              <a:ea typeface="AR P丸ゴシック体M" pitchFamily="50" charset="-128"/>
            </a:rPr>
            <a:t>　と入力</a:t>
          </a:r>
          <a:endParaRPr kumimoji="1" lang="en-US" altLang="ja-JP" sz="1100">
            <a:solidFill>
              <a:schemeClr val="accent2">
                <a:lumMod val="50000"/>
              </a:schemeClr>
            </a:solidFill>
            <a:latin typeface="AR P丸ゴシック体M" pitchFamily="50" charset="-128"/>
            <a:ea typeface="AR P丸ゴシック体M" pitchFamily="50" charset="-128"/>
          </a:endParaRPr>
        </a:p>
        <a:p>
          <a:pPr algn="ctr">
            <a:lnSpc>
              <a:spcPts val="1300"/>
            </a:lnSpc>
          </a:pPr>
          <a:r>
            <a:rPr kumimoji="1" lang="ja-JP" altLang="en-US" sz="1100">
              <a:solidFill>
                <a:schemeClr val="accent2">
                  <a:lumMod val="50000"/>
                </a:schemeClr>
              </a:solidFill>
              <a:latin typeface="AR P丸ゴシック体M" pitchFamily="50" charset="-128"/>
              <a:ea typeface="AR P丸ゴシック体M" pitchFamily="50" charset="-128"/>
            </a:rPr>
            <a:t>成果確定時には摘要の月欄に何月分なのかを入力</a:t>
          </a:r>
        </a:p>
      </xdr:txBody>
    </xdr:sp>
    <xdr:clientData fPrintsWithSheet="0"/>
  </xdr:twoCellAnchor>
  <xdr:twoCellAnchor editAs="oneCell">
    <xdr:from>
      <xdr:col>0</xdr:col>
      <xdr:colOff>38100</xdr:colOff>
      <xdr:row>0</xdr:row>
      <xdr:rowOff>365760</xdr:rowOff>
    </xdr:from>
    <xdr:to>
      <xdr:col>1</xdr:col>
      <xdr:colOff>175260</xdr:colOff>
      <xdr:row>0</xdr:row>
      <xdr:rowOff>563880</xdr:rowOff>
    </xdr:to>
    <xdr:sp macro="" textlink="">
      <xdr:nvSpPr>
        <xdr:cNvPr id="4" name="角丸四角形 3">
          <a:hlinkClick xmlns:r="http://schemas.openxmlformats.org/officeDocument/2006/relationships" r:id="rId1" tooltip="Affiliate B　売上帳へ"/>
        </xdr:cNvPr>
        <xdr:cNvSpPr/>
      </xdr:nvSpPr>
      <xdr:spPr>
        <a:xfrm>
          <a:off x="38100" y="365760"/>
          <a:ext cx="762000" cy="198120"/>
        </a:xfrm>
        <a:prstGeom prst="roundRect">
          <a:avLst/>
        </a:prstGeom>
        <a:solidFill>
          <a:schemeClr val="accent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20000"/>
                  <a:lumOff val="80000"/>
                </a:schemeClr>
              </a:solidFill>
              <a:latin typeface="AR丸ゴシック体M" pitchFamily="49" charset="-128"/>
              <a:ea typeface="AR丸ゴシック体M" pitchFamily="49" charset="-128"/>
            </a:rPr>
            <a:t>売上帳へ</a:t>
          </a:r>
        </a:p>
      </xdr:txBody>
    </xdr:sp>
    <xdr:clientData fPrintsWithSheet="0"/>
  </xdr:twoCellAnchor>
  <xdr:twoCellAnchor editAs="oneCell">
    <xdr:from>
      <xdr:col>0</xdr:col>
      <xdr:colOff>38100</xdr:colOff>
      <xdr:row>0</xdr:row>
      <xdr:rowOff>45720</xdr:rowOff>
    </xdr:from>
    <xdr:to>
      <xdr:col>1</xdr:col>
      <xdr:colOff>175260</xdr:colOff>
      <xdr:row>0</xdr:row>
      <xdr:rowOff>243840</xdr:rowOff>
    </xdr:to>
    <xdr:sp macro="" textlink="">
      <xdr:nvSpPr>
        <xdr:cNvPr id="5" name="角丸四角形 4">
          <a:hlinkClick xmlns:r="http://schemas.openxmlformats.org/officeDocument/2006/relationships" r:id="rId2" tooltip="グローバルメニュー（表の一覧）へ"/>
        </xdr:cNvPr>
        <xdr:cNvSpPr/>
      </xdr:nvSpPr>
      <xdr:spPr>
        <a:xfrm>
          <a:off x="38100" y="45720"/>
          <a:ext cx="7620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メニュー</a:t>
          </a:r>
        </a:p>
      </xdr:txBody>
    </xdr:sp>
    <xdr:clientData fPrintsWithSheet="0"/>
  </xdr:twoCellAnchor>
  <xdr:twoCellAnchor>
    <xdr:from>
      <xdr:col>6</xdr:col>
      <xdr:colOff>8608</xdr:colOff>
      <xdr:row>1</xdr:row>
      <xdr:rowOff>6086</xdr:rowOff>
    </xdr:from>
    <xdr:to>
      <xdr:col>6</xdr:col>
      <xdr:colOff>890608</xdr:colOff>
      <xdr:row>2</xdr:row>
      <xdr:rowOff>163701</xdr:rowOff>
    </xdr:to>
    <xdr:sp macro="" textlink="">
      <xdr:nvSpPr>
        <xdr:cNvPr id="11" name="正方形/長方形 10"/>
        <xdr:cNvSpPr/>
      </xdr:nvSpPr>
      <xdr:spPr>
        <a:xfrm>
          <a:off x="3574768" y="691886"/>
          <a:ext cx="882000" cy="325255"/>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7</xdr:col>
      <xdr:colOff>587</xdr:colOff>
      <xdr:row>1</xdr:row>
      <xdr:rowOff>1759</xdr:rowOff>
    </xdr:from>
    <xdr:to>
      <xdr:col>7</xdr:col>
      <xdr:colOff>882587</xdr:colOff>
      <xdr:row>2</xdr:row>
      <xdr:rowOff>159374</xdr:rowOff>
    </xdr:to>
    <xdr:sp macro="" textlink="">
      <xdr:nvSpPr>
        <xdr:cNvPr id="12" name="正方形/長方形 11"/>
        <xdr:cNvSpPr/>
      </xdr:nvSpPr>
      <xdr:spPr>
        <a:xfrm>
          <a:off x="4458287" y="687559"/>
          <a:ext cx="882000" cy="325255"/>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editAs="oneCell">
    <xdr:from>
      <xdr:col>1</xdr:col>
      <xdr:colOff>228600</xdr:colOff>
      <xdr:row>0</xdr:row>
      <xdr:rowOff>45720</xdr:rowOff>
    </xdr:from>
    <xdr:to>
      <xdr:col>4</xdr:col>
      <xdr:colOff>53340</xdr:colOff>
      <xdr:row>0</xdr:row>
      <xdr:rowOff>243840</xdr:rowOff>
    </xdr:to>
    <xdr:sp macro="" textlink="">
      <xdr:nvSpPr>
        <xdr:cNvPr id="7" name="角丸四角形 6">
          <a:hlinkClick xmlns:r="http://schemas.openxmlformats.org/officeDocument/2006/relationships" r:id="rId3" tooltip="記帳ガイドへ"/>
        </xdr:cNvPr>
        <xdr:cNvSpPr/>
      </xdr:nvSpPr>
      <xdr:spPr>
        <a:xfrm>
          <a:off x="853440" y="45720"/>
          <a:ext cx="7620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ガイド</a:t>
          </a:r>
        </a:p>
      </xdr:txBody>
    </xdr:sp>
    <xdr:clientData fPrintsWithSheet="0"/>
  </xdr:twoCellAnchor>
</xdr:wsDr>
</file>

<file path=xl/drawings/drawing18.xml><?xml version="1.0" encoding="utf-8"?>
<xdr:wsDr xmlns:xdr="http://schemas.openxmlformats.org/drawingml/2006/spreadsheetDrawing" xmlns:a="http://schemas.openxmlformats.org/drawingml/2006/main">
  <xdr:twoCellAnchor editAs="oneCell">
    <xdr:from>
      <xdr:col>0</xdr:col>
      <xdr:colOff>45720</xdr:colOff>
      <xdr:row>0</xdr:row>
      <xdr:rowOff>426720</xdr:rowOff>
    </xdr:from>
    <xdr:to>
      <xdr:col>2</xdr:col>
      <xdr:colOff>91440</xdr:colOff>
      <xdr:row>0</xdr:row>
      <xdr:rowOff>624840</xdr:rowOff>
    </xdr:to>
    <xdr:sp macro="" textlink="">
      <xdr:nvSpPr>
        <xdr:cNvPr id="3" name="角丸四角形 2">
          <a:hlinkClick xmlns:r="http://schemas.openxmlformats.org/officeDocument/2006/relationships" r:id="rId1" tooltip="JANet　売掛帳へ"/>
        </xdr:cNvPr>
        <xdr:cNvSpPr/>
      </xdr:nvSpPr>
      <xdr:spPr>
        <a:xfrm>
          <a:off x="45720" y="426720"/>
          <a:ext cx="762000" cy="198120"/>
        </a:xfrm>
        <a:prstGeom prst="roundRect">
          <a:avLst/>
        </a:prstGeom>
        <a:solidFill>
          <a:schemeClr val="accent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20000"/>
                  <a:lumOff val="80000"/>
                </a:schemeClr>
              </a:solidFill>
              <a:latin typeface="AR丸ゴシック体M" pitchFamily="49" charset="-128"/>
              <a:ea typeface="AR丸ゴシック体M" pitchFamily="49" charset="-128"/>
            </a:rPr>
            <a:t>売掛帳へ</a:t>
          </a:r>
        </a:p>
      </xdr:txBody>
    </xdr:sp>
    <xdr:clientData fPrintsWithSheet="0"/>
  </xdr:twoCellAnchor>
  <xdr:twoCellAnchor editAs="oneCell">
    <xdr:from>
      <xdr:col>0</xdr:col>
      <xdr:colOff>45720</xdr:colOff>
      <xdr:row>0</xdr:row>
      <xdr:rowOff>45720</xdr:rowOff>
    </xdr:from>
    <xdr:to>
      <xdr:col>2</xdr:col>
      <xdr:colOff>91440</xdr:colOff>
      <xdr:row>0</xdr:row>
      <xdr:rowOff>243840</xdr:rowOff>
    </xdr:to>
    <xdr:sp macro="" textlink="">
      <xdr:nvSpPr>
        <xdr:cNvPr id="4" name="角丸四角形 3">
          <a:hlinkClick xmlns:r="http://schemas.openxmlformats.org/officeDocument/2006/relationships" r:id="rId2" tooltip="グローバルメニュー（表の一覧）へ"/>
        </xdr:cNvPr>
        <xdr:cNvSpPr/>
      </xdr:nvSpPr>
      <xdr:spPr>
        <a:xfrm>
          <a:off x="45720" y="45720"/>
          <a:ext cx="7620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メニュー</a:t>
          </a:r>
        </a:p>
      </xdr:txBody>
    </xdr:sp>
    <xdr:clientData fPrintsWithSheet="0"/>
  </xdr:twoCellAnchor>
  <xdr:twoCellAnchor>
    <xdr:from>
      <xdr:col>5</xdr:col>
      <xdr:colOff>0</xdr:colOff>
      <xdr:row>1</xdr:row>
      <xdr:rowOff>1</xdr:rowOff>
    </xdr:from>
    <xdr:to>
      <xdr:col>6</xdr:col>
      <xdr:colOff>7620</xdr:colOff>
      <xdr:row>2</xdr:row>
      <xdr:rowOff>162501</xdr:rowOff>
    </xdr:to>
    <xdr:sp macro="" textlink="">
      <xdr:nvSpPr>
        <xdr:cNvPr id="7" name="正方形/長方形 6"/>
        <xdr:cNvSpPr/>
      </xdr:nvSpPr>
      <xdr:spPr>
        <a:xfrm>
          <a:off x="3733800" y="685801"/>
          <a:ext cx="1082040" cy="330140"/>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5</xdr:col>
      <xdr:colOff>1073149</xdr:colOff>
      <xdr:row>1</xdr:row>
      <xdr:rowOff>0</xdr:rowOff>
    </xdr:from>
    <xdr:to>
      <xdr:col>7</xdr:col>
      <xdr:colOff>6849</xdr:colOff>
      <xdr:row>2</xdr:row>
      <xdr:rowOff>162500</xdr:rowOff>
    </xdr:to>
    <xdr:sp macro="" textlink="">
      <xdr:nvSpPr>
        <xdr:cNvPr id="8" name="正方形/長方形 7"/>
        <xdr:cNvSpPr/>
      </xdr:nvSpPr>
      <xdr:spPr>
        <a:xfrm>
          <a:off x="4806949" y="685800"/>
          <a:ext cx="1082540" cy="330140"/>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editAs="oneCell">
    <xdr:from>
      <xdr:col>2</xdr:col>
      <xdr:colOff>205740</xdr:colOff>
      <xdr:row>0</xdr:row>
      <xdr:rowOff>45720</xdr:rowOff>
    </xdr:from>
    <xdr:to>
      <xdr:col>2</xdr:col>
      <xdr:colOff>967740</xdr:colOff>
      <xdr:row>0</xdr:row>
      <xdr:rowOff>243840</xdr:rowOff>
    </xdr:to>
    <xdr:sp macro="" textlink="">
      <xdr:nvSpPr>
        <xdr:cNvPr id="6" name="角丸四角形 5">
          <a:hlinkClick xmlns:r="http://schemas.openxmlformats.org/officeDocument/2006/relationships" r:id="rId3" tooltip="記帳ガイドへ"/>
        </xdr:cNvPr>
        <xdr:cNvSpPr/>
      </xdr:nvSpPr>
      <xdr:spPr>
        <a:xfrm>
          <a:off x="922020" y="45720"/>
          <a:ext cx="7620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ガイド</a:t>
          </a:r>
        </a:p>
      </xdr:txBody>
    </xdr:sp>
    <xdr:clientData fPrintsWithSheet="0"/>
  </xdr:twoCellAnchor>
</xdr:wsDr>
</file>

<file path=xl/drawings/drawing19.xml><?xml version="1.0" encoding="utf-8"?>
<xdr:wsDr xmlns:xdr="http://schemas.openxmlformats.org/drawingml/2006/spreadsheetDrawing" xmlns:a="http://schemas.openxmlformats.org/drawingml/2006/main">
  <xdr:twoCellAnchor editAs="oneCell">
    <xdr:from>
      <xdr:col>4</xdr:col>
      <xdr:colOff>121920</xdr:colOff>
      <xdr:row>0</xdr:row>
      <xdr:rowOff>30480</xdr:rowOff>
    </xdr:from>
    <xdr:to>
      <xdr:col>8</xdr:col>
      <xdr:colOff>640080</xdr:colOff>
      <xdr:row>0</xdr:row>
      <xdr:rowOff>548640</xdr:rowOff>
    </xdr:to>
    <xdr:sp macro="" textlink="">
      <xdr:nvSpPr>
        <xdr:cNvPr id="3" name="角丸四角形 2"/>
        <xdr:cNvSpPr/>
      </xdr:nvSpPr>
      <xdr:spPr>
        <a:xfrm>
          <a:off x="1684020" y="30480"/>
          <a:ext cx="4305300" cy="518160"/>
        </a:xfrm>
        <a:prstGeom prst="roundRect">
          <a:avLst/>
        </a:prstGeom>
        <a:solidFill>
          <a:schemeClr val="accent2">
            <a:lumMod val="20000"/>
            <a:lumOff val="8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b="1">
              <a:solidFill>
                <a:schemeClr val="accent2">
                  <a:lumMod val="50000"/>
                </a:schemeClr>
              </a:solidFill>
              <a:latin typeface="AR P丸ゴシック体M" pitchFamily="50" charset="-128"/>
              <a:ea typeface="AR P丸ゴシック体M" pitchFamily="50" charset="-128"/>
            </a:rPr>
            <a:t>種別</a:t>
          </a:r>
          <a:r>
            <a:rPr kumimoji="1" lang="ja-JP" altLang="en-US" sz="1100">
              <a:solidFill>
                <a:schemeClr val="accent2">
                  <a:lumMod val="50000"/>
                </a:schemeClr>
              </a:solidFill>
              <a:latin typeface="AR P丸ゴシック体M" pitchFamily="50" charset="-128"/>
              <a:ea typeface="AR P丸ゴシック体M" pitchFamily="50" charset="-128"/>
            </a:rPr>
            <a:t>欄には　成果確定</a:t>
          </a:r>
          <a:r>
            <a:rPr kumimoji="1" lang="en-US" altLang="ja-JP" sz="1100">
              <a:solidFill>
                <a:schemeClr val="accent2">
                  <a:lumMod val="50000"/>
                </a:schemeClr>
              </a:solidFill>
              <a:latin typeface="AR P丸ゴシック体M" pitchFamily="50" charset="-128"/>
              <a:ea typeface="AR P丸ゴシック体M" pitchFamily="50" charset="-128"/>
            </a:rPr>
            <a:t>=1</a:t>
          </a:r>
          <a:r>
            <a:rPr kumimoji="1" lang="ja-JP" altLang="en-US" sz="1100">
              <a:solidFill>
                <a:schemeClr val="accent2">
                  <a:lumMod val="50000"/>
                </a:schemeClr>
              </a:solidFill>
              <a:latin typeface="AR P丸ゴシック体M" pitchFamily="50" charset="-128"/>
              <a:ea typeface="AR P丸ゴシック体M" pitchFamily="50" charset="-128"/>
            </a:rPr>
            <a:t>　成果報酬受け取り</a:t>
          </a:r>
          <a:r>
            <a:rPr kumimoji="1" lang="en-US" altLang="ja-JP" sz="1100">
              <a:solidFill>
                <a:schemeClr val="accent2">
                  <a:lumMod val="50000"/>
                </a:schemeClr>
              </a:solidFill>
              <a:latin typeface="AR P丸ゴシック体M" pitchFamily="50" charset="-128"/>
              <a:ea typeface="AR P丸ゴシック体M" pitchFamily="50" charset="-128"/>
            </a:rPr>
            <a:t>=2</a:t>
          </a:r>
          <a:r>
            <a:rPr kumimoji="1" lang="ja-JP" altLang="en-US" sz="1100">
              <a:solidFill>
                <a:schemeClr val="accent2">
                  <a:lumMod val="50000"/>
                </a:schemeClr>
              </a:solidFill>
              <a:latin typeface="AR P丸ゴシック体M" pitchFamily="50" charset="-128"/>
              <a:ea typeface="AR P丸ゴシック体M" pitchFamily="50" charset="-128"/>
            </a:rPr>
            <a:t>　と入力</a:t>
          </a:r>
          <a:endParaRPr kumimoji="1" lang="en-US" altLang="ja-JP" sz="1100">
            <a:solidFill>
              <a:schemeClr val="accent2">
                <a:lumMod val="50000"/>
              </a:schemeClr>
            </a:solidFill>
            <a:latin typeface="AR P丸ゴシック体M" pitchFamily="50" charset="-128"/>
            <a:ea typeface="AR P丸ゴシック体M" pitchFamily="50" charset="-128"/>
          </a:endParaRPr>
        </a:p>
        <a:p>
          <a:pPr algn="ctr">
            <a:lnSpc>
              <a:spcPts val="1300"/>
            </a:lnSpc>
          </a:pPr>
          <a:r>
            <a:rPr kumimoji="1" lang="ja-JP" altLang="en-US" sz="1100">
              <a:solidFill>
                <a:schemeClr val="accent2">
                  <a:lumMod val="50000"/>
                </a:schemeClr>
              </a:solidFill>
              <a:latin typeface="AR P丸ゴシック体M" pitchFamily="50" charset="-128"/>
              <a:ea typeface="AR P丸ゴシック体M" pitchFamily="50" charset="-128"/>
            </a:rPr>
            <a:t>成果確定時には摘要の月欄に何月分なのかを入力</a:t>
          </a:r>
        </a:p>
      </xdr:txBody>
    </xdr:sp>
    <xdr:clientData fPrintsWithSheet="0"/>
  </xdr:twoCellAnchor>
  <xdr:twoCellAnchor editAs="oneCell">
    <xdr:from>
      <xdr:col>0</xdr:col>
      <xdr:colOff>30480</xdr:colOff>
      <xdr:row>0</xdr:row>
      <xdr:rowOff>373380</xdr:rowOff>
    </xdr:from>
    <xdr:to>
      <xdr:col>1</xdr:col>
      <xdr:colOff>167640</xdr:colOff>
      <xdr:row>0</xdr:row>
      <xdr:rowOff>571500</xdr:rowOff>
    </xdr:to>
    <xdr:sp macro="" textlink="">
      <xdr:nvSpPr>
        <xdr:cNvPr id="4" name="角丸四角形 3">
          <a:hlinkClick xmlns:r="http://schemas.openxmlformats.org/officeDocument/2006/relationships" r:id="rId1" tooltip="JANet　売上帳へ"/>
        </xdr:cNvPr>
        <xdr:cNvSpPr/>
      </xdr:nvSpPr>
      <xdr:spPr>
        <a:xfrm>
          <a:off x="30480" y="373380"/>
          <a:ext cx="762000" cy="198120"/>
        </a:xfrm>
        <a:prstGeom prst="roundRect">
          <a:avLst/>
        </a:prstGeom>
        <a:solidFill>
          <a:schemeClr val="accent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20000"/>
                  <a:lumOff val="80000"/>
                </a:schemeClr>
              </a:solidFill>
              <a:latin typeface="AR丸ゴシック体M" pitchFamily="49" charset="-128"/>
              <a:ea typeface="AR丸ゴシック体M" pitchFamily="49" charset="-128"/>
            </a:rPr>
            <a:t>売上帳へ</a:t>
          </a:r>
        </a:p>
      </xdr:txBody>
    </xdr:sp>
    <xdr:clientData fPrintsWithSheet="0"/>
  </xdr:twoCellAnchor>
  <xdr:twoCellAnchor editAs="oneCell">
    <xdr:from>
      <xdr:col>0</xdr:col>
      <xdr:colOff>30480</xdr:colOff>
      <xdr:row>0</xdr:row>
      <xdr:rowOff>53340</xdr:rowOff>
    </xdr:from>
    <xdr:to>
      <xdr:col>1</xdr:col>
      <xdr:colOff>167640</xdr:colOff>
      <xdr:row>0</xdr:row>
      <xdr:rowOff>251460</xdr:rowOff>
    </xdr:to>
    <xdr:sp macro="" textlink="">
      <xdr:nvSpPr>
        <xdr:cNvPr id="6" name="角丸四角形 5">
          <a:hlinkClick xmlns:r="http://schemas.openxmlformats.org/officeDocument/2006/relationships" r:id="rId2" tooltip="グローバルメニュー（表の一覧）へ"/>
        </xdr:cNvPr>
        <xdr:cNvSpPr/>
      </xdr:nvSpPr>
      <xdr:spPr>
        <a:xfrm>
          <a:off x="30480" y="53340"/>
          <a:ext cx="7620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メニュー</a:t>
          </a:r>
        </a:p>
      </xdr:txBody>
    </xdr:sp>
    <xdr:clientData fPrintsWithSheet="0"/>
  </xdr:twoCellAnchor>
  <xdr:twoCellAnchor>
    <xdr:from>
      <xdr:col>6</xdr:col>
      <xdr:colOff>8608</xdr:colOff>
      <xdr:row>1</xdr:row>
      <xdr:rowOff>6086</xdr:rowOff>
    </xdr:from>
    <xdr:to>
      <xdr:col>6</xdr:col>
      <xdr:colOff>890608</xdr:colOff>
      <xdr:row>2</xdr:row>
      <xdr:rowOff>163701</xdr:rowOff>
    </xdr:to>
    <xdr:sp macro="" textlink="">
      <xdr:nvSpPr>
        <xdr:cNvPr id="5" name="正方形/長方形 4"/>
        <xdr:cNvSpPr/>
      </xdr:nvSpPr>
      <xdr:spPr>
        <a:xfrm>
          <a:off x="3574768" y="691886"/>
          <a:ext cx="882000" cy="325255"/>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7</xdr:col>
      <xdr:colOff>587</xdr:colOff>
      <xdr:row>1</xdr:row>
      <xdr:rowOff>1759</xdr:rowOff>
    </xdr:from>
    <xdr:to>
      <xdr:col>7</xdr:col>
      <xdr:colOff>882587</xdr:colOff>
      <xdr:row>2</xdr:row>
      <xdr:rowOff>159374</xdr:rowOff>
    </xdr:to>
    <xdr:sp macro="" textlink="">
      <xdr:nvSpPr>
        <xdr:cNvPr id="7" name="正方形/長方形 6"/>
        <xdr:cNvSpPr/>
      </xdr:nvSpPr>
      <xdr:spPr>
        <a:xfrm>
          <a:off x="4458287" y="687559"/>
          <a:ext cx="882000" cy="325255"/>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editAs="oneCell">
    <xdr:from>
      <xdr:col>1</xdr:col>
      <xdr:colOff>228600</xdr:colOff>
      <xdr:row>0</xdr:row>
      <xdr:rowOff>53340</xdr:rowOff>
    </xdr:from>
    <xdr:to>
      <xdr:col>4</xdr:col>
      <xdr:colOff>53340</xdr:colOff>
      <xdr:row>0</xdr:row>
      <xdr:rowOff>251460</xdr:rowOff>
    </xdr:to>
    <xdr:sp macro="" textlink="">
      <xdr:nvSpPr>
        <xdr:cNvPr id="8" name="角丸四角形 7">
          <a:hlinkClick xmlns:r="http://schemas.openxmlformats.org/officeDocument/2006/relationships" r:id="rId3" tooltip="記帳ガイドへ"/>
        </xdr:cNvPr>
        <xdr:cNvSpPr/>
      </xdr:nvSpPr>
      <xdr:spPr>
        <a:xfrm>
          <a:off x="853440" y="53340"/>
          <a:ext cx="7620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ガイド</a:t>
          </a: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31172</xdr:rowOff>
    </xdr:from>
    <xdr:to>
      <xdr:col>2</xdr:col>
      <xdr:colOff>117764</xdr:colOff>
      <xdr:row>0</xdr:row>
      <xdr:rowOff>229292</xdr:rowOff>
    </xdr:to>
    <xdr:sp macro="" textlink="">
      <xdr:nvSpPr>
        <xdr:cNvPr id="2" name="角丸四角形 1">
          <a:hlinkClick xmlns:r="http://schemas.openxmlformats.org/officeDocument/2006/relationships" r:id="rId1" tooltip="グローバルメニュー（表の一覧）へ"/>
        </xdr:cNvPr>
        <xdr:cNvSpPr/>
      </xdr:nvSpPr>
      <xdr:spPr>
        <a:xfrm>
          <a:off x="0" y="31172"/>
          <a:ext cx="782782" cy="198120"/>
        </a:xfrm>
        <a:prstGeom prst="roundRect">
          <a:avLst/>
        </a:prstGeom>
        <a:solidFill>
          <a:schemeClr val="accent3">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メニュー</a:t>
          </a:r>
        </a:p>
      </xdr:txBody>
    </xdr:sp>
    <xdr:clientData fPrintsWithSheet="0"/>
  </xdr:twoCellAnchor>
  <xdr:twoCellAnchor editAs="oneCell">
    <xdr:from>
      <xdr:col>0</xdr:col>
      <xdr:colOff>0</xdr:colOff>
      <xdr:row>676</xdr:row>
      <xdr:rowOff>27708</xdr:rowOff>
    </xdr:from>
    <xdr:to>
      <xdr:col>2</xdr:col>
      <xdr:colOff>117764</xdr:colOff>
      <xdr:row>676</xdr:row>
      <xdr:rowOff>225828</xdr:rowOff>
    </xdr:to>
    <xdr:sp macro="" textlink="">
      <xdr:nvSpPr>
        <xdr:cNvPr id="25" name="角丸四角形 24">
          <a:hlinkClick xmlns:r="http://schemas.openxmlformats.org/officeDocument/2006/relationships" r:id="rId2" tooltip="グローバルメニュー（表の一覧）へ"/>
        </xdr:cNvPr>
        <xdr:cNvSpPr/>
      </xdr:nvSpPr>
      <xdr:spPr>
        <a:xfrm>
          <a:off x="0" y="119377690"/>
          <a:ext cx="782782" cy="198120"/>
        </a:xfrm>
        <a:prstGeom prst="roundRect">
          <a:avLst/>
        </a:prstGeom>
        <a:solidFill>
          <a:schemeClr val="accent3">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メニュー</a:t>
          </a:r>
        </a:p>
      </xdr:txBody>
    </xdr:sp>
    <xdr:clientData fPrintsWithSheet="0"/>
  </xdr:twoCellAnchor>
  <xdr:twoCellAnchor editAs="oneCell">
    <xdr:from>
      <xdr:col>5</xdr:col>
      <xdr:colOff>0</xdr:colOff>
      <xdr:row>676</xdr:row>
      <xdr:rowOff>0</xdr:rowOff>
    </xdr:from>
    <xdr:to>
      <xdr:col>5</xdr:col>
      <xdr:colOff>762000</xdr:colOff>
      <xdr:row>676</xdr:row>
      <xdr:rowOff>198120</xdr:rowOff>
    </xdr:to>
    <xdr:sp macro="" textlink="">
      <xdr:nvSpPr>
        <xdr:cNvPr id="26" name="角丸四角形 25">
          <a:hlinkClick xmlns:r="http://schemas.openxmlformats.org/officeDocument/2006/relationships" r:id="rId3" tooltip="12月の先頭へ"/>
        </xdr:cNvPr>
        <xdr:cNvSpPr/>
      </xdr:nvSpPr>
      <xdr:spPr>
        <a:xfrm>
          <a:off x="6195060" y="120228360"/>
          <a:ext cx="762000" cy="198120"/>
        </a:xfrm>
        <a:prstGeom prst="roundRect">
          <a:avLst/>
        </a:prstGeom>
        <a:solidFill>
          <a:schemeClr val="accent3">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月の先頭</a:t>
          </a:r>
        </a:p>
      </xdr:txBody>
    </xdr:sp>
    <xdr:clientData fPrintsWithSheet="0"/>
  </xdr:twoCellAnchor>
  <xdr:twoCellAnchor editAs="oneCell">
    <xdr:from>
      <xdr:col>6</xdr:col>
      <xdr:colOff>0</xdr:colOff>
      <xdr:row>620</xdr:row>
      <xdr:rowOff>0</xdr:rowOff>
    </xdr:from>
    <xdr:to>
      <xdr:col>7</xdr:col>
      <xdr:colOff>137160</xdr:colOff>
      <xdr:row>621</xdr:row>
      <xdr:rowOff>30480</xdr:rowOff>
    </xdr:to>
    <xdr:sp macro="" textlink="">
      <xdr:nvSpPr>
        <xdr:cNvPr id="27" name="角丸四角形 26">
          <a:hlinkClick xmlns:r="http://schemas.openxmlformats.org/officeDocument/2006/relationships" r:id="rId4" tooltip="1月の先頭へ"/>
        </xdr:cNvPr>
        <xdr:cNvSpPr/>
      </xdr:nvSpPr>
      <xdr:spPr>
        <a:xfrm>
          <a:off x="7109460" y="1108024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6</xdr:col>
      <xdr:colOff>0</xdr:colOff>
      <xdr:row>2</xdr:row>
      <xdr:rowOff>0</xdr:rowOff>
    </xdr:from>
    <xdr:to>
      <xdr:col>7</xdr:col>
      <xdr:colOff>137160</xdr:colOff>
      <xdr:row>3</xdr:row>
      <xdr:rowOff>30480</xdr:rowOff>
    </xdr:to>
    <xdr:sp macro="" textlink="">
      <xdr:nvSpPr>
        <xdr:cNvPr id="28" name="角丸四角形 27">
          <a:hlinkClick xmlns:r="http://schemas.openxmlformats.org/officeDocument/2006/relationships" r:id="rId5" tooltip="12月の先頭へ"/>
        </xdr:cNvPr>
        <xdr:cNvSpPr/>
      </xdr:nvSpPr>
      <xdr:spPr>
        <a:xfrm>
          <a:off x="7109460" y="7467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622</xdr:row>
      <xdr:rowOff>0</xdr:rowOff>
    </xdr:from>
    <xdr:to>
      <xdr:col>7</xdr:col>
      <xdr:colOff>137160</xdr:colOff>
      <xdr:row>623</xdr:row>
      <xdr:rowOff>30480</xdr:rowOff>
    </xdr:to>
    <xdr:sp macro="" textlink="">
      <xdr:nvSpPr>
        <xdr:cNvPr id="29" name="角丸四角形 28">
          <a:hlinkClick xmlns:r="http://schemas.openxmlformats.org/officeDocument/2006/relationships" r:id="rId5" tooltip="2月の先頭へ"/>
        </xdr:cNvPr>
        <xdr:cNvSpPr/>
      </xdr:nvSpPr>
      <xdr:spPr>
        <a:xfrm>
          <a:off x="7109460" y="1111377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624</xdr:row>
      <xdr:rowOff>0</xdr:rowOff>
    </xdr:from>
    <xdr:to>
      <xdr:col>7</xdr:col>
      <xdr:colOff>137160</xdr:colOff>
      <xdr:row>625</xdr:row>
      <xdr:rowOff>30479</xdr:rowOff>
    </xdr:to>
    <xdr:sp macro="" textlink="">
      <xdr:nvSpPr>
        <xdr:cNvPr id="30" name="角丸四角形 29">
          <a:hlinkClick xmlns:r="http://schemas.openxmlformats.org/officeDocument/2006/relationships" r:id="rId6" tooltip="３月の先頭へ"/>
        </xdr:cNvPr>
        <xdr:cNvSpPr/>
      </xdr:nvSpPr>
      <xdr:spPr>
        <a:xfrm>
          <a:off x="7109460" y="11147298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6</xdr:col>
      <xdr:colOff>0</xdr:colOff>
      <xdr:row>626</xdr:row>
      <xdr:rowOff>0</xdr:rowOff>
    </xdr:from>
    <xdr:to>
      <xdr:col>7</xdr:col>
      <xdr:colOff>137160</xdr:colOff>
      <xdr:row>627</xdr:row>
      <xdr:rowOff>30481</xdr:rowOff>
    </xdr:to>
    <xdr:sp macro="" textlink="">
      <xdr:nvSpPr>
        <xdr:cNvPr id="31" name="角丸四角形 30">
          <a:hlinkClick xmlns:r="http://schemas.openxmlformats.org/officeDocument/2006/relationships" r:id="rId7" tooltip="４月の先頭へ"/>
        </xdr:cNvPr>
        <xdr:cNvSpPr/>
      </xdr:nvSpPr>
      <xdr:spPr>
        <a:xfrm>
          <a:off x="7109460" y="1118082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6</xdr:col>
      <xdr:colOff>0</xdr:colOff>
      <xdr:row>630</xdr:row>
      <xdr:rowOff>0</xdr:rowOff>
    </xdr:from>
    <xdr:to>
      <xdr:col>7</xdr:col>
      <xdr:colOff>137160</xdr:colOff>
      <xdr:row>631</xdr:row>
      <xdr:rowOff>30481</xdr:rowOff>
    </xdr:to>
    <xdr:sp macro="" textlink="">
      <xdr:nvSpPr>
        <xdr:cNvPr id="32" name="角丸四角形 31">
          <a:hlinkClick xmlns:r="http://schemas.openxmlformats.org/officeDocument/2006/relationships" r:id="rId8" tooltip="６月の先頭へ"/>
        </xdr:cNvPr>
        <xdr:cNvSpPr/>
      </xdr:nvSpPr>
      <xdr:spPr>
        <a:xfrm>
          <a:off x="7109460" y="1124788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6</xdr:col>
      <xdr:colOff>0</xdr:colOff>
      <xdr:row>634</xdr:row>
      <xdr:rowOff>0</xdr:rowOff>
    </xdr:from>
    <xdr:to>
      <xdr:col>7</xdr:col>
      <xdr:colOff>137160</xdr:colOff>
      <xdr:row>635</xdr:row>
      <xdr:rowOff>30480</xdr:rowOff>
    </xdr:to>
    <xdr:sp macro="" textlink="">
      <xdr:nvSpPr>
        <xdr:cNvPr id="33" name="角丸四角形 32">
          <a:hlinkClick xmlns:r="http://schemas.openxmlformats.org/officeDocument/2006/relationships" r:id="rId9" tooltip="８月の先頭へ"/>
        </xdr:cNvPr>
        <xdr:cNvSpPr/>
      </xdr:nvSpPr>
      <xdr:spPr>
        <a:xfrm>
          <a:off x="7109460" y="11314938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6</xdr:col>
      <xdr:colOff>0</xdr:colOff>
      <xdr:row>638</xdr:row>
      <xdr:rowOff>0</xdr:rowOff>
    </xdr:from>
    <xdr:to>
      <xdr:col>7</xdr:col>
      <xdr:colOff>137160</xdr:colOff>
      <xdr:row>639</xdr:row>
      <xdr:rowOff>30479</xdr:rowOff>
    </xdr:to>
    <xdr:sp macro="" textlink="">
      <xdr:nvSpPr>
        <xdr:cNvPr id="34" name="角丸四角形 33">
          <a:hlinkClick xmlns:r="http://schemas.openxmlformats.org/officeDocument/2006/relationships" r:id="rId10" tooltip="１０月の先頭へ"/>
        </xdr:cNvPr>
        <xdr:cNvSpPr/>
      </xdr:nvSpPr>
      <xdr:spPr>
        <a:xfrm>
          <a:off x="7109460" y="11381994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6</xdr:col>
      <xdr:colOff>0</xdr:colOff>
      <xdr:row>628</xdr:row>
      <xdr:rowOff>0</xdr:rowOff>
    </xdr:from>
    <xdr:to>
      <xdr:col>7</xdr:col>
      <xdr:colOff>137160</xdr:colOff>
      <xdr:row>629</xdr:row>
      <xdr:rowOff>30479</xdr:rowOff>
    </xdr:to>
    <xdr:sp macro="" textlink="">
      <xdr:nvSpPr>
        <xdr:cNvPr id="35" name="角丸四角形 34">
          <a:hlinkClick xmlns:r="http://schemas.openxmlformats.org/officeDocument/2006/relationships" r:id="rId11" tooltip="５月の先頭へ"/>
        </xdr:cNvPr>
        <xdr:cNvSpPr/>
      </xdr:nvSpPr>
      <xdr:spPr>
        <a:xfrm>
          <a:off x="7109460" y="11214354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6</xdr:col>
      <xdr:colOff>0</xdr:colOff>
      <xdr:row>632</xdr:row>
      <xdr:rowOff>0</xdr:rowOff>
    </xdr:from>
    <xdr:to>
      <xdr:col>7</xdr:col>
      <xdr:colOff>137160</xdr:colOff>
      <xdr:row>633</xdr:row>
      <xdr:rowOff>30480</xdr:rowOff>
    </xdr:to>
    <xdr:sp macro="" textlink="">
      <xdr:nvSpPr>
        <xdr:cNvPr id="36" name="角丸四角形 35">
          <a:hlinkClick xmlns:r="http://schemas.openxmlformats.org/officeDocument/2006/relationships" r:id="rId12" tooltip="７月の先頭へ"/>
        </xdr:cNvPr>
        <xdr:cNvSpPr/>
      </xdr:nvSpPr>
      <xdr:spPr>
        <a:xfrm>
          <a:off x="7109460" y="11281410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6</xdr:col>
      <xdr:colOff>0</xdr:colOff>
      <xdr:row>636</xdr:row>
      <xdr:rowOff>0</xdr:rowOff>
    </xdr:from>
    <xdr:to>
      <xdr:col>7</xdr:col>
      <xdr:colOff>137160</xdr:colOff>
      <xdr:row>637</xdr:row>
      <xdr:rowOff>30480</xdr:rowOff>
    </xdr:to>
    <xdr:sp macro="" textlink="">
      <xdr:nvSpPr>
        <xdr:cNvPr id="37" name="角丸四角形 36">
          <a:hlinkClick xmlns:r="http://schemas.openxmlformats.org/officeDocument/2006/relationships" r:id="rId13" tooltip="９月の先頭へ"/>
        </xdr:cNvPr>
        <xdr:cNvSpPr/>
      </xdr:nvSpPr>
      <xdr:spPr>
        <a:xfrm>
          <a:off x="7109460" y="11348466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6</xdr:col>
      <xdr:colOff>0</xdr:colOff>
      <xdr:row>640</xdr:row>
      <xdr:rowOff>0</xdr:rowOff>
    </xdr:from>
    <xdr:to>
      <xdr:col>7</xdr:col>
      <xdr:colOff>137160</xdr:colOff>
      <xdr:row>641</xdr:row>
      <xdr:rowOff>30481</xdr:rowOff>
    </xdr:to>
    <xdr:sp macro="" textlink="">
      <xdr:nvSpPr>
        <xdr:cNvPr id="38" name="角丸四角形 37">
          <a:hlinkClick xmlns:r="http://schemas.openxmlformats.org/officeDocument/2006/relationships" r:id="rId14" tooltip="１１月の先頭へ"/>
        </xdr:cNvPr>
        <xdr:cNvSpPr/>
      </xdr:nvSpPr>
      <xdr:spPr>
        <a:xfrm>
          <a:off x="7109460" y="1141552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6</xdr:col>
      <xdr:colOff>0</xdr:colOff>
      <xdr:row>642</xdr:row>
      <xdr:rowOff>0</xdr:rowOff>
    </xdr:from>
    <xdr:to>
      <xdr:col>7</xdr:col>
      <xdr:colOff>137160</xdr:colOff>
      <xdr:row>643</xdr:row>
      <xdr:rowOff>30479</xdr:rowOff>
    </xdr:to>
    <xdr:sp macro="" textlink="">
      <xdr:nvSpPr>
        <xdr:cNvPr id="39" name="角丸四角形 38">
          <a:hlinkClick xmlns:r="http://schemas.openxmlformats.org/officeDocument/2006/relationships" r:id="rId15" tooltip="12月の先頭へ"/>
        </xdr:cNvPr>
        <xdr:cNvSpPr/>
      </xdr:nvSpPr>
      <xdr:spPr>
        <a:xfrm>
          <a:off x="7109460" y="1144905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6</xdr:col>
      <xdr:colOff>0</xdr:colOff>
      <xdr:row>2</xdr:row>
      <xdr:rowOff>0</xdr:rowOff>
    </xdr:from>
    <xdr:to>
      <xdr:col>7</xdr:col>
      <xdr:colOff>137160</xdr:colOff>
      <xdr:row>3</xdr:row>
      <xdr:rowOff>30480</xdr:rowOff>
    </xdr:to>
    <xdr:sp macro="" textlink="">
      <xdr:nvSpPr>
        <xdr:cNvPr id="40" name="角丸四角形 39">
          <a:hlinkClick xmlns:r="http://schemas.openxmlformats.org/officeDocument/2006/relationships" r:id="rId16" tooltip="1月の先頭へ"/>
        </xdr:cNvPr>
        <xdr:cNvSpPr/>
      </xdr:nvSpPr>
      <xdr:spPr>
        <a:xfrm>
          <a:off x="7109460" y="746760"/>
          <a:ext cx="762000" cy="198120"/>
        </a:xfrm>
        <a:prstGeom prst="roundRect">
          <a:avLst/>
        </a:prstGeom>
        <a:solidFill>
          <a:schemeClr val="accent3">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6</xdr:col>
      <xdr:colOff>0</xdr:colOff>
      <xdr:row>4</xdr:row>
      <xdr:rowOff>0</xdr:rowOff>
    </xdr:from>
    <xdr:to>
      <xdr:col>7</xdr:col>
      <xdr:colOff>137160</xdr:colOff>
      <xdr:row>5</xdr:row>
      <xdr:rowOff>30480</xdr:rowOff>
    </xdr:to>
    <xdr:sp macro="" textlink="">
      <xdr:nvSpPr>
        <xdr:cNvPr id="41" name="角丸四角形 40">
          <a:hlinkClick xmlns:r="http://schemas.openxmlformats.org/officeDocument/2006/relationships" r:id="rId17" tooltip="2月の先頭へ"/>
        </xdr:cNvPr>
        <xdr:cNvSpPr/>
      </xdr:nvSpPr>
      <xdr:spPr>
        <a:xfrm>
          <a:off x="7109460" y="1082040"/>
          <a:ext cx="762000" cy="198120"/>
        </a:xfrm>
        <a:prstGeom prst="roundRect">
          <a:avLst/>
        </a:prstGeom>
        <a:solidFill>
          <a:schemeClr val="accent3">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6</xdr:row>
      <xdr:rowOff>0</xdr:rowOff>
    </xdr:from>
    <xdr:to>
      <xdr:col>7</xdr:col>
      <xdr:colOff>137160</xdr:colOff>
      <xdr:row>7</xdr:row>
      <xdr:rowOff>30480</xdr:rowOff>
    </xdr:to>
    <xdr:sp macro="" textlink="">
      <xdr:nvSpPr>
        <xdr:cNvPr id="42" name="角丸四角形 41">
          <a:hlinkClick xmlns:r="http://schemas.openxmlformats.org/officeDocument/2006/relationships" r:id="rId18" tooltip="３月の先頭へ"/>
        </xdr:cNvPr>
        <xdr:cNvSpPr/>
      </xdr:nvSpPr>
      <xdr:spPr>
        <a:xfrm>
          <a:off x="7109460" y="1417320"/>
          <a:ext cx="762000" cy="198120"/>
        </a:xfrm>
        <a:prstGeom prst="roundRect">
          <a:avLst/>
        </a:prstGeom>
        <a:solidFill>
          <a:schemeClr val="accent3">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6</xdr:col>
      <xdr:colOff>0</xdr:colOff>
      <xdr:row>8</xdr:row>
      <xdr:rowOff>0</xdr:rowOff>
    </xdr:from>
    <xdr:to>
      <xdr:col>7</xdr:col>
      <xdr:colOff>137160</xdr:colOff>
      <xdr:row>9</xdr:row>
      <xdr:rowOff>30480</xdr:rowOff>
    </xdr:to>
    <xdr:sp macro="" textlink="">
      <xdr:nvSpPr>
        <xdr:cNvPr id="43" name="角丸四角形 42">
          <a:hlinkClick xmlns:r="http://schemas.openxmlformats.org/officeDocument/2006/relationships" r:id="rId19" tooltip="４月の先頭へ"/>
        </xdr:cNvPr>
        <xdr:cNvSpPr/>
      </xdr:nvSpPr>
      <xdr:spPr>
        <a:xfrm>
          <a:off x="7109460" y="1752600"/>
          <a:ext cx="762000" cy="198120"/>
        </a:xfrm>
        <a:prstGeom prst="roundRect">
          <a:avLst/>
        </a:prstGeom>
        <a:solidFill>
          <a:schemeClr val="accent3">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6</xdr:col>
      <xdr:colOff>0</xdr:colOff>
      <xdr:row>12</xdr:row>
      <xdr:rowOff>0</xdr:rowOff>
    </xdr:from>
    <xdr:to>
      <xdr:col>7</xdr:col>
      <xdr:colOff>137160</xdr:colOff>
      <xdr:row>13</xdr:row>
      <xdr:rowOff>30480</xdr:rowOff>
    </xdr:to>
    <xdr:sp macro="" textlink="">
      <xdr:nvSpPr>
        <xdr:cNvPr id="44" name="角丸四角形 43">
          <a:hlinkClick xmlns:r="http://schemas.openxmlformats.org/officeDocument/2006/relationships" r:id="rId20" tooltip="６月の先頭へ"/>
        </xdr:cNvPr>
        <xdr:cNvSpPr/>
      </xdr:nvSpPr>
      <xdr:spPr>
        <a:xfrm>
          <a:off x="7109460" y="2423160"/>
          <a:ext cx="762000" cy="198120"/>
        </a:xfrm>
        <a:prstGeom prst="roundRect">
          <a:avLst/>
        </a:prstGeom>
        <a:solidFill>
          <a:schemeClr val="accent3">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6</xdr:col>
      <xdr:colOff>0</xdr:colOff>
      <xdr:row>16</xdr:row>
      <xdr:rowOff>0</xdr:rowOff>
    </xdr:from>
    <xdr:to>
      <xdr:col>7</xdr:col>
      <xdr:colOff>137160</xdr:colOff>
      <xdr:row>17</xdr:row>
      <xdr:rowOff>30480</xdr:rowOff>
    </xdr:to>
    <xdr:sp macro="" textlink="">
      <xdr:nvSpPr>
        <xdr:cNvPr id="45" name="角丸四角形 44">
          <a:hlinkClick xmlns:r="http://schemas.openxmlformats.org/officeDocument/2006/relationships" r:id="rId21" tooltip="８月の先頭へ"/>
        </xdr:cNvPr>
        <xdr:cNvSpPr/>
      </xdr:nvSpPr>
      <xdr:spPr>
        <a:xfrm>
          <a:off x="7109460" y="3093720"/>
          <a:ext cx="762000" cy="198120"/>
        </a:xfrm>
        <a:prstGeom prst="roundRect">
          <a:avLst/>
        </a:prstGeom>
        <a:solidFill>
          <a:schemeClr val="accent3">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6</xdr:col>
      <xdr:colOff>0</xdr:colOff>
      <xdr:row>20</xdr:row>
      <xdr:rowOff>0</xdr:rowOff>
    </xdr:from>
    <xdr:to>
      <xdr:col>7</xdr:col>
      <xdr:colOff>137160</xdr:colOff>
      <xdr:row>21</xdr:row>
      <xdr:rowOff>30480</xdr:rowOff>
    </xdr:to>
    <xdr:sp macro="" textlink="">
      <xdr:nvSpPr>
        <xdr:cNvPr id="46" name="角丸四角形 45">
          <a:hlinkClick xmlns:r="http://schemas.openxmlformats.org/officeDocument/2006/relationships" r:id="rId22" tooltip="１０月の先頭へ"/>
        </xdr:cNvPr>
        <xdr:cNvSpPr/>
      </xdr:nvSpPr>
      <xdr:spPr>
        <a:xfrm>
          <a:off x="7109460" y="3764280"/>
          <a:ext cx="762000" cy="198120"/>
        </a:xfrm>
        <a:prstGeom prst="roundRect">
          <a:avLst/>
        </a:prstGeom>
        <a:solidFill>
          <a:schemeClr val="accent3">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6</xdr:col>
      <xdr:colOff>0</xdr:colOff>
      <xdr:row>10</xdr:row>
      <xdr:rowOff>0</xdr:rowOff>
    </xdr:from>
    <xdr:to>
      <xdr:col>7</xdr:col>
      <xdr:colOff>137160</xdr:colOff>
      <xdr:row>11</xdr:row>
      <xdr:rowOff>30480</xdr:rowOff>
    </xdr:to>
    <xdr:sp macro="" textlink="">
      <xdr:nvSpPr>
        <xdr:cNvPr id="47" name="角丸四角形 46">
          <a:hlinkClick xmlns:r="http://schemas.openxmlformats.org/officeDocument/2006/relationships" r:id="rId23" tooltip="５月の先頭へ"/>
        </xdr:cNvPr>
        <xdr:cNvSpPr/>
      </xdr:nvSpPr>
      <xdr:spPr>
        <a:xfrm>
          <a:off x="7109460" y="2087880"/>
          <a:ext cx="762000" cy="198120"/>
        </a:xfrm>
        <a:prstGeom prst="roundRect">
          <a:avLst/>
        </a:prstGeom>
        <a:solidFill>
          <a:schemeClr val="accent3">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6</xdr:col>
      <xdr:colOff>0</xdr:colOff>
      <xdr:row>14</xdr:row>
      <xdr:rowOff>0</xdr:rowOff>
    </xdr:from>
    <xdr:to>
      <xdr:col>7</xdr:col>
      <xdr:colOff>137160</xdr:colOff>
      <xdr:row>15</xdr:row>
      <xdr:rowOff>30480</xdr:rowOff>
    </xdr:to>
    <xdr:sp macro="" textlink="">
      <xdr:nvSpPr>
        <xdr:cNvPr id="48" name="角丸四角形 47">
          <a:hlinkClick xmlns:r="http://schemas.openxmlformats.org/officeDocument/2006/relationships" r:id="rId24" tooltip="７月の先頭へ"/>
        </xdr:cNvPr>
        <xdr:cNvSpPr/>
      </xdr:nvSpPr>
      <xdr:spPr>
        <a:xfrm>
          <a:off x="7109460" y="2758440"/>
          <a:ext cx="762000" cy="198120"/>
        </a:xfrm>
        <a:prstGeom prst="roundRect">
          <a:avLst/>
        </a:prstGeom>
        <a:solidFill>
          <a:schemeClr val="accent3">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6</xdr:col>
      <xdr:colOff>0</xdr:colOff>
      <xdr:row>18</xdr:row>
      <xdr:rowOff>0</xdr:rowOff>
    </xdr:from>
    <xdr:to>
      <xdr:col>7</xdr:col>
      <xdr:colOff>137160</xdr:colOff>
      <xdr:row>19</xdr:row>
      <xdr:rowOff>30480</xdr:rowOff>
    </xdr:to>
    <xdr:sp macro="" textlink="">
      <xdr:nvSpPr>
        <xdr:cNvPr id="49" name="角丸四角形 48">
          <a:hlinkClick xmlns:r="http://schemas.openxmlformats.org/officeDocument/2006/relationships" r:id="rId25" tooltip="９月の先頭へ"/>
        </xdr:cNvPr>
        <xdr:cNvSpPr/>
      </xdr:nvSpPr>
      <xdr:spPr>
        <a:xfrm>
          <a:off x="7109460" y="3429000"/>
          <a:ext cx="762000" cy="198120"/>
        </a:xfrm>
        <a:prstGeom prst="roundRect">
          <a:avLst/>
        </a:prstGeom>
        <a:solidFill>
          <a:schemeClr val="accent3">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6</xdr:col>
      <xdr:colOff>0</xdr:colOff>
      <xdr:row>22</xdr:row>
      <xdr:rowOff>0</xdr:rowOff>
    </xdr:from>
    <xdr:to>
      <xdr:col>7</xdr:col>
      <xdr:colOff>137160</xdr:colOff>
      <xdr:row>23</xdr:row>
      <xdr:rowOff>30480</xdr:rowOff>
    </xdr:to>
    <xdr:sp macro="" textlink="">
      <xdr:nvSpPr>
        <xdr:cNvPr id="50" name="角丸四角形 49">
          <a:hlinkClick xmlns:r="http://schemas.openxmlformats.org/officeDocument/2006/relationships" r:id="rId26" tooltip="１１月の先頭へ"/>
        </xdr:cNvPr>
        <xdr:cNvSpPr/>
      </xdr:nvSpPr>
      <xdr:spPr>
        <a:xfrm>
          <a:off x="7109460" y="4099560"/>
          <a:ext cx="762000" cy="198120"/>
        </a:xfrm>
        <a:prstGeom prst="roundRect">
          <a:avLst/>
        </a:prstGeom>
        <a:solidFill>
          <a:schemeClr val="accent3">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6</xdr:col>
      <xdr:colOff>0</xdr:colOff>
      <xdr:row>24</xdr:row>
      <xdr:rowOff>0</xdr:rowOff>
    </xdr:from>
    <xdr:to>
      <xdr:col>7</xdr:col>
      <xdr:colOff>137160</xdr:colOff>
      <xdr:row>25</xdr:row>
      <xdr:rowOff>30480</xdr:rowOff>
    </xdr:to>
    <xdr:sp macro="" textlink="">
      <xdr:nvSpPr>
        <xdr:cNvPr id="51" name="角丸四角形 50">
          <a:hlinkClick xmlns:r="http://schemas.openxmlformats.org/officeDocument/2006/relationships" r:id="rId3" tooltip="12月の先頭へ"/>
        </xdr:cNvPr>
        <xdr:cNvSpPr/>
      </xdr:nvSpPr>
      <xdr:spPr>
        <a:xfrm>
          <a:off x="7109460" y="4434840"/>
          <a:ext cx="762000" cy="198120"/>
        </a:xfrm>
        <a:prstGeom prst="roundRect">
          <a:avLst/>
        </a:prstGeom>
        <a:solidFill>
          <a:schemeClr val="accent3">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6</xdr:col>
      <xdr:colOff>0</xdr:colOff>
      <xdr:row>60</xdr:row>
      <xdr:rowOff>0</xdr:rowOff>
    </xdr:from>
    <xdr:to>
      <xdr:col>7</xdr:col>
      <xdr:colOff>137160</xdr:colOff>
      <xdr:row>61</xdr:row>
      <xdr:rowOff>30480</xdr:rowOff>
    </xdr:to>
    <xdr:sp macro="" textlink="">
      <xdr:nvSpPr>
        <xdr:cNvPr id="52" name="角丸四角形 51">
          <a:hlinkClick xmlns:r="http://schemas.openxmlformats.org/officeDocument/2006/relationships" r:id="rId4" tooltip="1月の先頭へ"/>
        </xdr:cNvPr>
        <xdr:cNvSpPr/>
      </xdr:nvSpPr>
      <xdr:spPr>
        <a:xfrm>
          <a:off x="7109460" y="110566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6</xdr:col>
      <xdr:colOff>0</xdr:colOff>
      <xdr:row>62</xdr:row>
      <xdr:rowOff>0</xdr:rowOff>
    </xdr:from>
    <xdr:to>
      <xdr:col>7</xdr:col>
      <xdr:colOff>137160</xdr:colOff>
      <xdr:row>63</xdr:row>
      <xdr:rowOff>30481</xdr:rowOff>
    </xdr:to>
    <xdr:sp macro="" textlink="">
      <xdr:nvSpPr>
        <xdr:cNvPr id="53" name="角丸四角形 52">
          <a:hlinkClick xmlns:r="http://schemas.openxmlformats.org/officeDocument/2006/relationships" r:id="rId27" tooltip="2月の先頭へ"/>
        </xdr:cNvPr>
        <xdr:cNvSpPr/>
      </xdr:nvSpPr>
      <xdr:spPr>
        <a:xfrm>
          <a:off x="7109460" y="113919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64</xdr:row>
      <xdr:rowOff>0</xdr:rowOff>
    </xdr:from>
    <xdr:to>
      <xdr:col>7</xdr:col>
      <xdr:colOff>137160</xdr:colOff>
      <xdr:row>65</xdr:row>
      <xdr:rowOff>30479</xdr:rowOff>
    </xdr:to>
    <xdr:sp macro="" textlink="">
      <xdr:nvSpPr>
        <xdr:cNvPr id="54" name="角丸四角形 53">
          <a:hlinkClick xmlns:r="http://schemas.openxmlformats.org/officeDocument/2006/relationships" r:id="rId6" tooltip="３月の先頭へ"/>
        </xdr:cNvPr>
        <xdr:cNvSpPr/>
      </xdr:nvSpPr>
      <xdr:spPr>
        <a:xfrm>
          <a:off x="7109460" y="1172718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6</xdr:col>
      <xdr:colOff>0</xdr:colOff>
      <xdr:row>66</xdr:row>
      <xdr:rowOff>0</xdr:rowOff>
    </xdr:from>
    <xdr:to>
      <xdr:col>7</xdr:col>
      <xdr:colOff>137160</xdr:colOff>
      <xdr:row>67</xdr:row>
      <xdr:rowOff>30480</xdr:rowOff>
    </xdr:to>
    <xdr:sp macro="" textlink="">
      <xdr:nvSpPr>
        <xdr:cNvPr id="55" name="角丸四角形 54">
          <a:hlinkClick xmlns:r="http://schemas.openxmlformats.org/officeDocument/2006/relationships" r:id="rId7" tooltip="４月の先頭へ"/>
        </xdr:cNvPr>
        <xdr:cNvSpPr/>
      </xdr:nvSpPr>
      <xdr:spPr>
        <a:xfrm>
          <a:off x="7109460" y="120624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6</xdr:col>
      <xdr:colOff>0</xdr:colOff>
      <xdr:row>70</xdr:row>
      <xdr:rowOff>0</xdr:rowOff>
    </xdr:from>
    <xdr:to>
      <xdr:col>7</xdr:col>
      <xdr:colOff>137160</xdr:colOff>
      <xdr:row>71</xdr:row>
      <xdr:rowOff>30480</xdr:rowOff>
    </xdr:to>
    <xdr:sp macro="" textlink="">
      <xdr:nvSpPr>
        <xdr:cNvPr id="56" name="角丸四角形 55">
          <a:hlinkClick xmlns:r="http://schemas.openxmlformats.org/officeDocument/2006/relationships" r:id="rId8" tooltip="６月の先頭へ"/>
        </xdr:cNvPr>
        <xdr:cNvSpPr/>
      </xdr:nvSpPr>
      <xdr:spPr>
        <a:xfrm>
          <a:off x="7109460" y="127330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6</xdr:col>
      <xdr:colOff>0</xdr:colOff>
      <xdr:row>74</xdr:row>
      <xdr:rowOff>0</xdr:rowOff>
    </xdr:from>
    <xdr:to>
      <xdr:col>7</xdr:col>
      <xdr:colOff>137160</xdr:colOff>
      <xdr:row>75</xdr:row>
      <xdr:rowOff>30480</xdr:rowOff>
    </xdr:to>
    <xdr:sp macro="" textlink="">
      <xdr:nvSpPr>
        <xdr:cNvPr id="57" name="角丸四角形 56">
          <a:hlinkClick xmlns:r="http://schemas.openxmlformats.org/officeDocument/2006/relationships" r:id="rId9" tooltip="８月の先頭へ"/>
        </xdr:cNvPr>
        <xdr:cNvSpPr/>
      </xdr:nvSpPr>
      <xdr:spPr>
        <a:xfrm>
          <a:off x="7109460" y="1340358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6</xdr:col>
      <xdr:colOff>0</xdr:colOff>
      <xdr:row>78</xdr:row>
      <xdr:rowOff>0</xdr:rowOff>
    </xdr:from>
    <xdr:to>
      <xdr:col>7</xdr:col>
      <xdr:colOff>137160</xdr:colOff>
      <xdr:row>79</xdr:row>
      <xdr:rowOff>30479</xdr:rowOff>
    </xdr:to>
    <xdr:sp macro="" textlink="">
      <xdr:nvSpPr>
        <xdr:cNvPr id="58" name="角丸四角形 57">
          <a:hlinkClick xmlns:r="http://schemas.openxmlformats.org/officeDocument/2006/relationships" r:id="rId10" tooltip="１０月の先頭へ"/>
        </xdr:cNvPr>
        <xdr:cNvSpPr/>
      </xdr:nvSpPr>
      <xdr:spPr>
        <a:xfrm>
          <a:off x="7109460" y="1407414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6</xdr:col>
      <xdr:colOff>0</xdr:colOff>
      <xdr:row>68</xdr:row>
      <xdr:rowOff>0</xdr:rowOff>
    </xdr:from>
    <xdr:to>
      <xdr:col>7</xdr:col>
      <xdr:colOff>137160</xdr:colOff>
      <xdr:row>69</xdr:row>
      <xdr:rowOff>30479</xdr:rowOff>
    </xdr:to>
    <xdr:sp macro="" textlink="">
      <xdr:nvSpPr>
        <xdr:cNvPr id="59" name="角丸四角形 58">
          <a:hlinkClick xmlns:r="http://schemas.openxmlformats.org/officeDocument/2006/relationships" r:id="rId11" tooltip="５月の先頭へ"/>
        </xdr:cNvPr>
        <xdr:cNvSpPr/>
      </xdr:nvSpPr>
      <xdr:spPr>
        <a:xfrm>
          <a:off x="7109460" y="1239774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6</xdr:col>
      <xdr:colOff>0</xdr:colOff>
      <xdr:row>72</xdr:row>
      <xdr:rowOff>0</xdr:rowOff>
    </xdr:from>
    <xdr:to>
      <xdr:col>7</xdr:col>
      <xdr:colOff>137160</xdr:colOff>
      <xdr:row>73</xdr:row>
      <xdr:rowOff>30481</xdr:rowOff>
    </xdr:to>
    <xdr:sp macro="" textlink="">
      <xdr:nvSpPr>
        <xdr:cNvPr id="60" name="角丸四角形 59">
          <a:hlinkClick xmlns:r="http://schemas.openxmlformats.org/officeDocument/2006/relationships" r:id="rId12" tooltip="７月の先頭へ"/>
        </xdr:cNvPr>
        <xdr:cNvSpPr/>
      </xdr:nvSpPr>
      <xdr:spPr>
        <a:xfrm>
          <a:off x="7109460" y="1306830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6</xdr:col>
      <xdr:colOff>0</xdr:colOff>
      <xdr:row>76</xdr:row>
      <xdr:rowOff>0</xdr:rowOff>
    </xdr:from>
    <xdr:to>
      <xdr:col>7</xdr:col>
      <xdr:colOff>137160</xdr:colOff>
      <xdr:row>77</xdr:row>
      <xdr:rowOff>30481</xdr:rowOff>
    </xdr:to>
    <xdr:sp macro="" textlink="">
      <xdr:nvSpPr>
        <xdr:cNvPr id="61" name="角丸四角形 60">
          <a:hlinkClick xmlns:r="http://schemas.openxmlformats.org/officeDocument/2006/relationships" r:id="rId13" tooltip="９月の先頭へ"/>
        </xdr:cNvPr>
        <xdr:cNvSpPr/>
      </xdr:nvSpPr>
      <xdr:spPr>
        <a:xfrm>
          <a:off x="7109460" y="1373886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6</xdr:col>
      <xdr:colOff>0</xdr:colOff>
      <xdr:row>80</xdr:row>
      <xdr:rowOff>0</xdr:rowOff>
    </xdr:from>
    <xdr:to>
      <xdr:col>7</xdr:col>
      <xdr:colOff>137160</xdr:colOff>
      <xdr:row>81</xdr:row>
      <xdr:rowOff>30480</xdr:rowOff>
    </xdr:to>
    <xdr:sp macro="" textlink="">
      <xdr:nvSpPr>
        <xdr:cNvPr id="62" name="角丸四角形 61">
          <a:hlinkClick xmlns:r="http://schemas.openxmlformats.org/officeDocument/2006/relationships" r:id="rId14" tooltip="１１月の先頭へ"/>
        </xdr:cNvPr>
        <xdr:cNvSpPr/>
      </xdr:nvSpPr>
      <xdr:spPr>
        <a:xfrm>
          <a:off x="7109460" y="144094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6</xdr:col>
      <xdr:colOff>0</xdr:colOff>
      <xdr:row>82</xdr:row>
      <xdr:rowOff>0</xdr:rowOff>
    </xdr:from>
    <xdr:to>
      <xdr:col>7</xdr:col>
      <xdr:colOff>137160</xdr:colOff>
      <xdr:row>83</xdr:row>
      <xdr:rowOff>30479</xdr:rowOff>
    </xdr:to>
    <xdr:sp macro="" textlink="">
      <xdr:nvSpPr>
        <xdr:cNvPr id="63" name="角丸四角形 62">
          <a:hlinkClick xmlns:r="http://schemas.openxmlformats.org/officeDocument/2006/relationships" r:id="rId15" tooltip="12月の先頭へ"/>
        </xdr:cNvPr>
        <xdr:cNvSpPr/>
      </xdr:nvSpPr>
      <xdr:spPr>
        <a:xfrm>
          <a:off x="7109460" y="147447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6</xdr:col>
      <xdr:colOff>0</xdr:colOff>
      <xdr:row>116</xdr:row>
      <xdr:rowOff>0</xdr:rowOff>
    </xdr:from>
    <xdr:to>
      <xdr:col>7</xdr:col>
      <xdr:colOff>137160</xdr:colOff>
      <xdr:row>117</xdr:row>
      <xdr:rowOff>30480</xdr:rowOff>
    </xdr:to>
    <xdr:sp macro="" textlink="">
      <xdr:nvSpPr>
        <xdr:cNvPr id="64" name="角丸四角形 63">
          <a:hlinkClick xmlns:r="http://schemas.openxmlformats.org/officeDocument/2006/relationships" r:id="rId4" tooltip="1月の先頭へ"/>
        </xdr:cNvPr>
        <xdr:cNvSpPr/>
      </xdr:nvSpPr>
      <xdr:spPr>
        <a:xfrm>
          <a:off x="7109460" y="2103120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6</xdr:col>
      <xdr:colOff>0</xdr:colOff>
      <xdr:row>118</xdr:row>
      <xdr:rowOff>0</xdr:rowOff>
    </xdr:from>
    <xdr:to>
      <xdr:col>7</xdr:col>
      <xdr:colOff>137160</xdr:colOff>
      <xdr:row>119</xdr:row>
      <xdr:rowOff>30480</xdr:rowOff>
    </xdr:to>
    <xdr:sp macro="" textlink="">
      <xdr:nvSpPr>
        <xdr:cNvPr id="65" name="角丸四角形 64">
          <a:hlinkClick xmlns:r="http://schemas.openxmlformats.org/officeDocument/2006/relationships" r:id="rId5" tooltip="2月の先頭へ"/>
        </xdr:cNvPr>
        <xdr:cNvSpPr/>
      </xdr:nvSpPr>
      <xdr:spPr>
        <a:xfrm>
          <a:off x="7109460" y="2136648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120</xdr:row>
      <xdr:rowOff>0</xdr:rowOff>
    </xdr:from>
    <xdr:to>
      <xdr:col>7</xdr:col>
      <xdr:colOff>137160</xdr:colOff>
      <xdr:row>121</xdr:row>
      <xdr:rowOff>30479</xdr:rowOff>
    </xdr:to>
    <xdr:sp macro="" textlink="">
      <xdr:nvSpPr>
        <xdr:cNvPr id="66" name="角丸四角形 65">
          <a:hlinkClick xmlns:r="http://schemas.openxmlformats.org/officeDocument/2006/relationships" r:id="rId6" tooltip="３月の先頭へ"/>
        </xdr:cNvPr>
        <xdr:cNvSpPr/>
      </xdr:nvSpPr>
      <xdr:spPr>
        <a:xfrm>
          <a:off x="7109460" y="2170176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6</xdr:col>
      <xdr:colOff>0</xdr:colOff>
      <xdr:row>122</xdr:row>
      <xdr:rowOff>0</xdr:rowOff>
    </xdr:from>
    <xdr:to>
      <xdr:col>7</xdr:col>
      <xdr:colOff>137160</xdr:colOff>
      <xdr:row>123</xdr:row>
      <xdr:rowOff>30481</xdr:rowOff>
    </xdr:to>
    <xdr:sp macro="" textlink="">
      <xdr:nvSpPr>
        <xdr:cNvPr id="67" name="角丸四角形 66">
          <a:hlinkClick xmlns:r="http://schemas.openxmlformats.org/officeDocument/2006/relationships" r:id="rId7" tooltip="４月の先頭へ"/>
        </xdr:cNvPr>
        <xdr:cNvSpPr/>
      </xdr:nvSpPr>
      <xdr:spPr>
        <a:xfrm>
          <a:off x="7109460" y="2203704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6</xdr:col>
      <xdr:colOff>0</xdr:colOff>
      <xdr:row>126</xdr:row>
      <xdr:rowOff>0</xdr:rowOff>
    </xdr:from>
    <xdr:to>
      <xdr:col>7</xdr:col>
      <xdr:colOff>137160</xdr:colOff>
      <xdr:row>127</xdr:row>
      <xdr:rowOff>30481</xdr:rowOff>
    </xdr:to>
    <xdr:sp macro="" textlink="">
      <xdr:nvSpPr>
        <xdr:cNvPr id="68" name="角丸四角形 67">
          <a:hlinkClick xmlns:r="http://schemas.openxmlformats.org/officeDocument/2006/relationships" r:id="rId8" tooltip="６月の先頭へ"/>
        </xdr:cNvPr>
        <xdr:cNvSpPr/>
      </xdr:nvSpPr>
      <xdr:spPr>
        <a:xfrm>
          <a:off x="7109460" y="227076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6</xdr:col>
      <xdr:colOff>0</xdr:colOff>
      <xdr:row>130</xdr:row>
      <xdr:rowOff>0</xdr:rowOff>
    </xdr:from>
    <xdr:to>
      <xdr:col>7</xdr:col>
      <xdr:colOff>137160</xdr:colOff>
      <xdr:row>131</xdr:row>
      <xdr:rowOff>30480</xdr:rowOff>
    </xdr:to>
    <xdr:sp macro="" textlink="">
      <xdr:nvSpPr>
        <xdr:cNvPr id="69" name="角丸四角形 68">
          <a:hlinkClick xmlns:r="http://schemas.openxmlformats.org/officeDocument/2006/relationships" r:id="rId9" tooltip="８月の先頭へ"/>
        </xdr:cNvPr>
        <xdr:cNvSpPr/>
      </xdr:nvSpPr>
      <xdr:spPr>
        <a:xfrm>
          <a:off x="7109460" y="233781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6</xdr:col>
      <xdr:colOff>0</xdr:colOff>
      <xdr:row>134</xdr:row>
      <xdr:rowOff>0</xdr:rowOff>
    </xdr:from>
    <xdr:to>
      <xdr:col>7</xdr:col>
      <xdr:colOff>137160</xdr:colOff>
      <xdr:row>135</xdr:row>
      <xdr:rowOff>30479</xdr:rowOff>
    </xdr:to>
    <xdr:sp macro="" textlink="">
      <xdr:nvSpPr>
        <xdr:cNvPr id="70" name="角丸四角形 69">
          <a:hlinkClick xmlns:r="http://schemas.openxmlformats.org/officeDocument/2006/relationships" r:id="rId10" tooltip="１０月の先頭へ"/>
        </xdr:cNvPr>
        <xdr:cNvSpPr/>
      </xdr:nvSpPr>
      <xdr:spPr>
        <a:xfrm>
          <a:off x="7109460" y="240487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6</xdr:col>
      <xdr:colOff>0</xdr:colOff>
      <xdr:row>124</xdr:row>
      <xdr:rowOff>0</xdr:rowOff>
    </xdr:from>
    <xdr:to>
      <xdr:col>7</xdr:col>
      <xdr:colOff>137160</xdr:colOff>
      <xdr:row>125</xdr:row>
      <xdr:rowOff>30479</xdr:rowOff>
    </xdr:to>
    <xdr:sp macro="" textlink="">
      <xdr:nvSpPr>
        <xdr:cNvPr id="71" name="角丸四角形 70">
          <a:hlinkClick xmlns:r="http://schemas.openxmlformats.org/officeDocument/2006/relationships" r:id="rId11" tooltip="５月の先頭へ"/>
        </xdr:cNvPr>
        <xdr:cNvSpPr/>
      </xdr:nvSpPr>
      <xdr:spPr>
        <a:xfrm>
          <a:off x="7109460" y="223723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6</xdr:col>
      <xdr:colOff>0</xdr:colOff>
      <xdr:row>128</xdr:row>
      <xdr:rowOff>0</xdr:rowOff>
    </xdr:from>
    <xdr:to>
      <xdr:col>7</xdr:col>
      <xdr:colOff>137160</xdr:colOff>
      <xdr:row>129</xdr:row>
      <xdr:rowOff>30480</xdr:rowOff>
    </xdr:to>
    <xdr:sp macro="" textlink="">
      <xdr:nvSpPr>
        <xdr:cNvPr id="72" name="角丸四角形 71">
          <a:hlinkClick xmlns:r="http://schemas.openxmlformats.org/officeDocument/2006/relationships" r:id="rId12" tooltip="７月の先頭へ"/>
        </xdr:cNvPr>
        <xdr:cNvSpPr/>
      </xdr:nvSpPr>
      <xdr:spPr>
        <a:xfrm>
          <a:off x="7109460" y="2304288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6</xdr:col>
      <xdr:colOff>0</xdr:colOff>
      <xdr:row>132</xdr:row>
      <xdr:rowOff>0</xdr:rowOff>
    </xdr:from>
    <xdr:to>
      <xdr:col>7</xdr:col>
      <xdr:colOff>137160</xdr:colOff>
      <xdr:row>133</xdr:row>
      <xdr:rowOff>30480</xdr:rowOff>
    </xdr:to>
    <xdr:sp macro="" textlink="">
      <xdr:nvSpPr>
        <xdr:cNvPr id="73" name="角丸四角形 72">
          <a:hlinkClick xmlns:r="http://schemas.openxmlformats.org/officeDocument/2006/relationships" r:id="rId13" tooltip="９月の先頭へ"/>
        </xdr:cNvPr>
        <xdr:cNvSpPr/>
      </xdr:nvSpPr>
      <xdr:spPr>
        <a:xfrm>
          <a:off x="7109460" y="2371344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6</xdr:col>
      <xdr:colOff>0</xdr:colOff>
      <xdr:row>136</xdr:row>
      <xdr:rowOff>0</xdr:rowOff>
    </xdr:from>
    <xdr:to>
      <xdr:col>7</xdr:col>
      <xdr:colOff>137160</xdr:colOff>
      <xdr:row>137</xdr:row>
      <xdr:rowOff>30481</xdr:rowOff>
    </xdr:to>
    <xdr:sp macro="" textlink="">
      <xdr:nvSpPr>
        <xdr:cNvPr id="74" name="角丸四角形 73">
          <a:hlinkClick xmlns:r="http://schemas.openxmlformats.org/officeDocument/2006/relationships" r:id="rId14" tooltip="１１月の先頭へ"/>
        </xdr:cNvPr>
        <xdr:cNvSpPr/>
      </xdr:nvSpPr>
      <xdr:spPr>
        <a:xfrm>
          <a:off x="7109460" y="2438400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6</xdr:col>
      <xdr:colOff>0</xdr:colOff>
      <xdr:row>138</xdr:row>
      <xdr:rowOff>0</xdr:rowOff>
    </xdr:from>
    <xdr:to>
      <xdr:col>7</xdr:col>
      <xdr:colOff>137160</xdr:colOff>
      <xdr:row>139</xdr:row>
      <xdr:rowOff>30479</xdr:rowOff>
    </xdr:to>
    <xdr:sp macro="" textlink="">
      <xdr:nvSpPr>
        <xdr:cNvPr id="75" name="角丸四角形 74">
          <a:hlinkClick xmlns:r="http://schemas.openxmlformats.org/officeDocument/2006/relationships" r:id="rId15" tooltip="12月の先頭へ"/>
        </xdr:cNvPr>
        <xdr:cNvSpPr/>
      </xdr:nvSpPr>
      <xdr:spPr>
        <a:xfrm>
          <a:off x="7109460" y="2471928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6</xdr:col>
      <xdr:colOff>0</xdr:colOff>
      <xdr:row>172</xdr:row>
      <xdr:rowOff>0</xdr:rowOff>
    </xdr:from>
    <xdr:to>
      <xdr:col>7</xdr:col>
      <xdr:colOff>137160</xdr:colOff>
      <xdr:row>173</xdr:row>
      <xdr:rowOff>30480</xdr:rowOff>
    </xdr:to>
    <xdr:sp macro="" textlink="">
      <xdr:nvSpPr>
        <xdr:cNvPr id="76" name="角丸四角形 75">
          <a:hlinkClick xmlns:r="http://schemas.openxmlformats.org/officeDocument/2006/relationships" r:id="rId4" tooltip="1月の先頭へ"/>
        </xdr:cNvPr>
        <xdr:cNvSpPr/>
      </xdr:nvSpPr>
      <xdr:spPr>
        <a:xfrm>
          <a:off x="7109460" y="3100578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6</xdr:col>
      <xdr:colOff>0</xdr:colOff>
      <xdr:row>174</xdr:row>
      <xdr:rowOff>0</xdr:rowOff>
    </xdr:from>
    <xdr:to>
      <xdr:col>7</xdr:col>
      <xdr:colOff>137160</xdr:colOff>
      <xdr:row>175</xdr:row>
      <xdr:rowOff>30480</xdr:rowOff>
    </xdr:to>
    <xdr:sp macro="" textlink="">
      <xdr:nvSpPr>
        <xdr:cNvPr id="77" name="角丸四角形 76">
          <a:hlinkClick xmlns:r="http://schemas.openxmlformats.org/officeDocument/2006/relationships" r:id="rId5" tooltip="2月の先頭へ"/>
        </xdr:cNvPr>
        <xdr:cNvSpPr/>
      </xdr:nvSpPr>
      <xdr:spPr>
        <a:xfrm>
          <a:off x="7109460" y="313410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176</xdr:row>
      <xdr:rowOff>0</xdr:rowOff>
    </xdr:from>
    <xdr:to>
      <xdr:col>7</xdr:col>
      <xdr:colOff>137160</xdr:colOff>
      <xdr:row>177</xdr:row>
      <xdr:rowOff>30479</xdr:rowOff>
    </xdr:to>
    <xdr:sp macro="" textlink="">
      <xdr:nvSpPr>
        <xdr:cNvPr id="78" name="角丸四角形 77">
          <a:hlinkClick xmlns:r="http://schemas.openxmlformats.org/officeDocument/2006/relationships" r:id="rId6" tooltip="３月の先頭へ"/>
        </xdr:cNvPr>
        <xdr:cNvSpPr/>
      </xdr:nvSpPr>
      <xdr:spPr>
        <a:xfrm>
          <a:off x="7109460" y="3167634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6</xdr:col>
      <xdr:colOff>0</xdr:colOff>
      <xdr:row>178</xdr:row>
      <xdr:rowOff>0</xdr:rowOff>
    </xdr:from>
    <xdr:to>
      <xdr:col>7</xdr:col>
      <xdr:colOff>137160</xdr:colOff>
      <xdr:row>179</xdr:row>
      <xdr:rowOff>30481</xdr:rowOff>
    </xdr:to>
    <xdr:sp macro="" textlink="">
      <xdr:nvSpPr>
        <xdr:cNvPr id="79" name="角丸四角形 78">
          <a:hlinkClick xmlns:r="http://schemas.openxmlformats.org/officeDocument/2006/relationships" r:id="rId7" tooltip="４月の先頭へ"/>
        </xdr:cNvPr>
        <xdr:cNvSpPr/>
      </xdr:nvSpPr>
      <xdr:spPr>
        <a:xfrm>
          <a:off x="7109460" y="320116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6</xdr:col>
      <xdr:colOff>0</xdr:colOff>
      <xdr:row>182</xdr:row>
      <xdr:rowOff>0</xdr:rowOff>
    </xdr:from>
    <xdr:to>
      <xdr:col>7</xdr:col>
      <xdr:colOff>137160</xdr:colOff>
      <xdr:row>183</xdr:row>
      <xdr:rowOff>30481</xdr:rowOff>
    </xdr:to>
    <xdr:sp macro="" textlink="">
      <xdr:nvSpPr>
        <xdr:cNvPr id="80" name="角丸四角形 79">
          <a:hlinkClick xmlns:r="http://schemas.openxmlformats.org/officeDocument/2006/relationships" r:id="rId8" tooltip="６月の先頭へ"/>
        </xdr:cNvPr>
        <xdr:cNvSpPr/>
      </xdr:nvSpPr>
      <xdr:spPr>
        <a:xfrm>
          <a:off x="7109460" y="3268218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6</xdr:col>
      <xdr:colOff>0</xdr:colOff>
      <xdr:row>186</xdr:row>
      <xdr:rowOff>0</xdr:rowOff>
    </xdr:from>
    <xdr:to>
      <xdr:col>7</xdr:col>
      <xdr:colOff>137160</xdr:colOff>
      <xdr:row>187</xdr:row>
      <xdr:rowOff>30480</xdr:rowOff>
    </xdr:to>
    <xdr:sp macro="" textlink="">
      <xdr:nvSpPr>
        <xdr:cNvPr id="81" name="角丸四角形 80">
          <a:hlinkClick xmlns:r="http://schemas.openxmlformats.org/officeDocument/2006/relationships" r:id="rId9" tooltip="８月の先頭へ"/>
        </xdr:cNvPr>
        <xdr:cNvSpPr/>
      </xdr:nvSpPr>
      <xdr:spPr>
        <a:xfrm>
          <a:off x="7109460" y="3335274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6</xdr:col>
      <xdr:colOff>0</xdr:colOff>
      <xdr:row>190</xdr:row>
      <xdr:rowOff>0</xdr:rowOff>
    </xdr:from>
    <xdr:to>
      <xdr:col>7</xdr:col>
      <xdr:colOff>137160</xdr:colOff>
      <xdr:row>191</xdr:row>
      <xdr:rowOff>30479</xdr:rowOff>
    </xdr:to>
    <xdr:sp macro="" textlink="">
      <xdr:nvSpPr>
        <xdr:cNvPr id="82" name="角丸四角形 81">
          <a:hlinkClick xmlns:r="http://schemas.openxmlformats.org/officeDocument/2006/relationships" r:id="rId10" tooltip="１０月の先頭へ"/>
        </xdr:cNvPr>
        <xdr:cNvSpPr/>
      </xdr:nvSpPr>
      <xdr:spPr>
        <a:xfrm>
          <a:off x="7109460" y="340233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6</xdr:col>
      <xdr:colOff>0</xdr:colOff>
      <xdr:row>180</xdr:row>
      <xdr:rowOff>0</xdr:rowOff>
    </xdr:from>
    <xdr:to>
      <xdr:col>7</xdr:col>
      <xdr:colOff>137160</xdr:colOff>
      <xdr:row>181</xdr:row>
      <xdr:rowOff>30479</xdr:rowOff>
    </xdr:to>
    <xdr:sp macro="" textlink="">
      <xdr:nvSpPr>
        <xdr:cNvPr id="83" name="角丸四角形 82">
          <a:hlinkClick xmlns:r="http://schemas.openxmlformats.org/officeDocument/2006/relationships" r:id="rId11" tooltip="５月の先頭へ"/>
        </xdr:cNvPr>
        <xdr:cNvSpPr/>
      </xdr:nvSpPr>
      <xdr:spPr>
        <a:xfrm>
          <a:off x="7109460" y="3234690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6</xdr:col>
      <xdr:colOff>0</xdr:colOff>
      <xdr:row>184</xdr:row>
      <xdr:rowOff>0</xdr:rowOff>
    </xdr:from>
    <xdr:to>
      <xdr:col>7</xdr:col>
      <xdr:colOff>137160</xdr:colOff>
      <xdr:row>185</xdr:row>
      <xdr:rowOff>30480</xdr:rowOff>
    </xdr:to>
    <xdr:sp macro="" textlink="">
      <xdr:nvSpPr>
        <xdr:cNvPr id="84" name="角丸四角形 83">
          <a:hlinkClick xmlns:r="http://schemas.openxmlformats.org/officeDocument/2006/relationships" r:id="rId12" tooltip="７月の先頭へ"/>
        </xdr:cNvPr>
        <xdr:cNvSpPr/>
      </xdr:nvSpPr>
      <xdr:spPr>
        <a:xfrm>
          <a:off x="7109460" y="3301746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6</xdr:col>
      <xdr:colOff>0</xdr:colOff>
      <xdr:row>188</xdr:row>
      <xdr:rowOff>0</xdr:rowOff>
    </xdr:from>
    <xdr:to>
      <xdr:col>7</xdr:col>
      <xdr:colOff>137160</xdr:colOff>
      <xdr:row>189</xdr:row>
      <xdr:rowOff>30480</xdr:rowOff>
    </xdr:to>
    <xdr:sp macro="" textlink="">
      <xdr:nvSpPr>
        <xdr:cNvPr id="85" name="角丸四角形 84">
          <a:hlinkClick xmlns:r="http://schemas.openxmlformats.org/officeDocument/2006/relationships" r:id="rId13" tooltip="９月の先頭へ"/>
        </xdr:cNvPr>
        <xdr:cNvSpPr/>
      </xdr:nvSpPr>
      <xdr:spPr>
        <a:xfrm>
          <a:off x="7109460" y="336880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6</xdr:col>
      <xdr:colOff>0</xdr:colOff>
      <xdr:row>192</xdr:row>
      <xdr:rowOff>0</xdr:rowOff>
    </xdr:from>
    <xdr:to>
      <xdr:col>7</xdr:col>
      <xdr:colOff>137160</xdr:colOff>
      <xdr:row>193</xdr:row>
      <xdr:rowOff>30481</xdr:rowOff>
    </xdr:to>
    <xdr:sp macro="" textlink="">
      <xdr:nvSpPr>
        <xdr:cNvPr id="86" name="角丸四角形 85">
          <a:hlinkClick xmlns:r="http://schemas.openxmlformats.org/officeDocument/2006/relationships" r:id="rId14" tooltip="１１月の先頭へ"/>
        </xdr:cNvPr>
        <xdr:cNvSpPr/>
      </xdr:nvSpPr>
      <xdr:spPr>
        <a:xfrm>
          <a:off x="7109460" y="3435858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6</xdr:col>
      <xdr:colOff>0</xdr:colOff>
      <xdr:row>194</xdr:row>
      <xdr:rowOff>0</xdr:rowOff>
    </xdr:from>
    <xdr:to>
      <xdr:col>7</xdr:col>
      <xdr:colOff>137160</xdr:colOff>
      <xdr:row>195</xdr:row>
      <xdr:rowOff>30479</xdr:rowOff>
    </xdr:to>
    <xdr:sp macro="" textlink="">
      <xdr:nvSpPr>
        <xdr:cNvPr id="87" name="角丸四角形 86">
          <a:hlinkClick xmlns:r="http://schemas.openxmlformats.org/officeDocument/2006/relationships" r:id="rId15" tooltip="12月の先頭へ"/>
        </xdr:cNvPr>
        <xdr:cNvSpPr/>
      </xdr:nvSpPr>
      <xdr:spPr>
        <a:xfrm>
          <a:off x="7109460" y="346938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6</xdr:col>
      <xdr:colOff>0</xdr:colOff>
      <xdr:row>228</xdr:row>
      <xdr:rowOff>0</xdr:rowOff>
    </xdr:from>
    <xdr:to>
      <xdr:col>7</xdr:col>
      <xdr:colOff>137160</xdr:colOff>
      <xdr:row>229</xdr:row>
      <xdr:rowOff>30480</xdr:rowOff>
    </xdr:to>
    <xdr:sp macro="" textlink="">
      <xdr:nvSpPr>
        <xdr:cNvPr id="88" name="角丸四角形 87">
          <a:hlinkClick xmlns:r="http://schemas.openxmlformats.org/officeDocument/2006/relationships" r:id="rId4" tooltip="1月の先頭へ"/>
        </xdr:cNvPr>
        <xdr:cNvSpPr/>
      </xdr:nvSpPr>
      <xdr:spPr>
        <a:xfrm>
          <a:off x="7109460" y="4098036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6</xdr:col>
      <xdr:colOff>0</xdr:colOff>
      <xdr:row>230</xdr:row>
      <xdr:rowOff>0</xdr:rowOff>
    </xdr:from>
    <xdr:to>
      <xdr:col>7</xdr:col>
      <xdr:colOff>137160</xdr:colOff>
      <xdr:row>231</xdr:row>
      <xdr:rowOff>30480</xdr:rowOff>
    </xdr:to>
    <xdr:sp macro="" textlink="">
      <xdr:nvSpPr>
        <xdr:cNvPr id="89" name="角丸四角形 88">
          <a:hlinkClick xmlns:r="http://schemas.openxmlformats.org/officeDocument/2006/relationships" r:id="rId5" tooltip="2月の先頭へ"/>
        </xdr:cNvPr>
        <xdr:cNvSpPr/>
      </xdr:nvSpPr>
      <xdr:spPr>
        <a:xfrm>
          <a:off x="7109460" y="4131564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232</xdr:row>
      <xdr:rowOff>0</xdr:rowOff>
    </xdr:from>
    <xdr:to>
      <xdr:col>7</xdr:col>
      <xdr:colOff>137160</xdr:colOff>
      <xdr:row>233</xdr:row>
      <xdr:rowOff>30479</xdr:rowOff>
    </xdr:to>
    <xdr:sp macro="" textlink="">
      <xdr:nvSpPr>
        <xdr:cNvPr id="90" name="角丸四角形 89">
          <a:hlinkClick xmlns:r="http://schemas.openxmlformats.org/officeDocument/2006/relationships" r:id="rId6" tooltip="３月の先頭へ"/>
        </xdr:cNvPr>
        <xdr:cNvSpPr/>
      </xdr:nvSpPr>
      <xdr:spPr>
        <a:xfrm>
          <a:off x="7109460" y="416509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6</xdr:col>
      <xdr:colOff>0</xdr:colOff>
      <xdr:row>234</xdr:row>
      <xdr:rowOff>0</xdr:rowOff>
    </xdr:from>
    <xdr:to>
      <xdr:col>7</xdr:col>
      <xdr:colOff>137160</xdr:colOff>
      <xdr:row>235</xdr:row>
      <xdr:rowOff>30481</xdr:rowOff>
    </xdr:to>
    <xdr:sp macro="" textlink="">
      <xdr:nvSpPr>
        <xdr:cNvPr id="91" name="角丸四角形 90">
          <a:hlinkClick xmlns:r="http://schemas.openxmlformats.org/officeDocument/2006/relationships" r:id="rId7" tooltip="４月の先頭へ"/>
        </xdr:cNvPr>
        <xdr:cNvSpPr/>
      </xdr:nvSpPr>
      <xdr:spPr>
        <a:xfrm>
          <a:off x="7109460" y="419862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6</xdr:col>
      <xdr:colOff>0</xdr:colOff>
      <xdr:row>238</xdr:row>
      <xdr:rowOff>0</xdr:rowOff>
    </xdr:from>
    <xdr:to>
      <xdr:col>7</xdr:col>
      <xdr:colOff>137160</xdr:colOff>
      <xdr:row>239</xdr:row>
      <xdr:rowOff>30481</xdr:rowOff>
    </xdr:to>
    <xdr:sp macro="" textlink="">
      <xdr:nvSpPr>
        <xdr:cNvPr id="92" name="角丸四角形 91">
          <a:hlinkClick xmlns:r="http://schemas.openxmlformats.org/officeDocument/2006/relationships" r:id="rId8" tooltip="６月の先頭へ"/>
        </xdr:cNvPr>
        <xdr:cNvSpPr/>
      </xdr:nvSpPr>
      <xdr:spPr>
        <a:xfrm>
          <a:off x="7109460" y="426567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6</xdr:col>
      <xdr:colOff>0</xdr:colOff>
      <xdr:row>242</xdr:row>
      <xdr:rowOff>0</xdr:rowOff>
    </xdr:from>
    <xdr:to>
      <xdr:col>7</xdr:col>
      <xdr:colOff>137160</xdr:colOff>
      <xdr:row>243</xdr:row>
      <xdr:rowOff>30480</xdr:rowOff>
    </xdr:to>
    <xdr:sp macro="" textlink="">
      <xdr:nvSpPr>
        <xdr:cNvPr id="93" name="角丸四角形 92">
          <a:hlinkClick xmlns:r="http://schemas.openxmlformats.org/officeDocument/2006/relationships" r:id="rId9" tooltip="８月の先頭へ"/>
        </xdr:cNvPr>
        <xdr:cNvSpPr/>
      </xdr:nvSpPr>
      <xdr:spPr>
        <a:xfrm>
          <a:off x="7109460" y="433273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6</xdr:col>
      <xdr:colOff>0</xdr:colOff>
      <xdr:row>246</xdr:row>
      <xdr:rowOff>0</xdr:rowOff>
    </xdr:from>
    <xdr:to>
      <xdr:col>7</xdr:col>
      <xdr:colOff>137160</xdr:colOff>
      <xdr:row>247</xdr:row>
      <xdr:rowOff>30479</xdr:rowOff>
    </xdr:to>
    <xdr:sp macro="" textlink="">
      <xdr:nvSpPr>
        <xdr:cNvPr id="94" name="角丸四角形 93">
          <a:hlinkClick xmlns:r="http://schemas.openxmlformats.org/officeDocument/2006/relationships" r:id="rId10" tooltip="１０月の先頭へ"/>
        </xdr:cNvPr>
        <xdr:cNvSpPr/>
      </xdr:nvSpPr>
      <xdr:spPr>
        <a:xfrm>
          <a:off x="7109460" y="4399788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6</xdr:col>
      <xdr:colOff>0</xdr:colOff>
      <xdr:row>236</xdr:row>
      <xdr:rowOff>0</xdr:rowOff>
    </xdr:from>
    <xdr:to>
      <xdr:col>7</xdr:col>
      <xdr:colOff>137160</xdr:colOff>
      <xdr:row>237</xdr:row>
      <xdr:rowOff>30479</xdr:rowOff>
    </xdr:to>
    <xdr:sp macro="" textlink="">
      <xdr:nvSpPr>
        <xdr:cNvPr id="95" name="角丸四角形 94">
          <a:hlinkClick xmlns:r="http://schemas.openxmlformats.org/officeDocument/2006/relationships" r:id="rId11" tooltip="５月の先頭へ"/>
        </xdr:cNvPr>
        <xdr:cNvSpPr/>
      </xdr:nvSpPr>
      <xdr:spPr>
        <a:xfrm>
          <a:off x="7109460" y="4232148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6</xdr:col>
      <xdr:colOff>0</xdr:colOff>
      <xdr:row>240</xdr:row>
      <xdr:rowOff>0</xdr:rowOff>
    </xdr:from>
    <xdr:to>
      <xdr:col>7</xdr:col>
      <xdr:colOff>137160</xdr:colOff>
      <xdr:row>241</xdr:row>
      <xdr:rowOff>30480</xdr:rowOff>
    </xdr:to>
    <xdr:sp macro="" textlink="">
      <xdr:nvSpPr>
        <xdr:cNvPr id="96" name="角丸四角形 95">
          <a:hlinkClick xmlns:r="http://schemas.openxmlformats.org/officeDocument/2006/relationships" r:id="rId12" tooltip="７月の先頭へ"/>
        </xdr:cNvPr>
        <xdr:cNvSpPr/>
      </xdr:nvSpPr>
      <xdr:spPr>
        <a:xfrm>
          <a:off x="7109460" y="4299204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6</xdr:col>
      <xdr:colOff>0</xdr:colOff>
      <xdr:row>244</xdr:row>
      <xdr:rowOff>0</xdr:rowOff>
    </xdr:from>
    <xdr:to>
      <xdr:col>7</xdr:col>
      <xdr:colOff>137160</xdr:colOff>
      <xdr:row>245</xdr:row>
      <xdr:rowOff>30480</xdr:rowOff>
    </xdr:to>
    <xdr:sp macro="" textlink="">
      <xdr:nvSpPr>
        <xdr:cNvPr id="97" name="角丸四角形 96">
          <a:hlinkClick xmlns:r="http://schemas.openxmlformats.org/officeDocument/2006/relationships" r:id="rId13" tooltip="９月の先頭へ"/>
        </xdr:cNvPr>
        <xdr:cNvSpPr/>
      </xdr:nvSpPr>
      <xdr:spPr>
        <a:xfrm>
          <a:off x="7109460" y="4366260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6</xdr:col>
      <xdr:colOff>0</xdr:colOff>
      <xdr:row>248</xdr:row>
      <xdr:rowOff>0</xdr:rowOff>
    </xdr:from>
    <xdr:to>
      <xdr:col>7</xdr:col>
      <xdr:colOff>137160</xdr:colOff>
      <xdr:row>249</xdr:row>
      <xdr:rowOff>30481</xdr:rowOff>
    </xdr:to>
    <xdr:sp macro="" textlink="">
      <xdr:nvSpPr>
        <xdr:cNvPr id="98" name="角丸四角形 97">
          <a:hlinkClick xmlns:r="http://schemas.openxmlformats.org/officeDocument/2006/relationships" r:id="rId14" tooltip="１１月の先頭へ"/>
        </xdr:cNvPr>
        <xdr:cNvSpPr/>
      </xdr:nvSpPr>
      <xdr:spPr>
        <a:xfrm>
          <a:off x="7109460" y="4433316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6</xdr:col>
      <xdr:colOff>0</xdr:colOff>
      <xdr:row>250</xdr:row>
      <xdr:rowOff>0</xdr:rowOff>
    </xdr:from>
    <xdr:to>
      <xdr:col>7</xdr:col>
      <xdr:colOff>137160</xdr:colOff>
      <xdr:row>251</xdr:row>
      <xdr:rowOff>30479</xdr:rowOff>
    </xdr:to>
    <xdr:sp macro="" textlink="">
      <xdr:nvSpPr>
        <xdr:cNvPr id="99" name="角丸四角形 98">
          <a:hlinkClick xmlns:r="http://schemas.openxmlformats.org/officeDocument/2006/relationships" r:id="rId15" tooltip="12月の先頭へ"/>
        </xdr:cNvPr>
        <xdr:cNvSpPr/>
      </xdr:nvSpPr>
      <xdr:spPr>
        <a:xfrm>
          <a:off x="7109460" y="4466844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6</xdr:col>
      <xdr:colOff>0</xdr:colOff>
      <xdr:row>284</xdr:row>
      <xdr:rowOff>0</xdr:rowOff>
    </xdr:from>
    <xdr:to>
      <xdr:col>7</xdr:col>
      <xdr:colOff>137160</xdr:colOff>
      <xdr:row>285</xdr:row>
      <xdr:rowOff>30480</xdr:rowOff>
    </xdr:to>
    <xdr:sp macro="" textlink="">
      <xdr:nvSpPr>
        <xdr:cNvPr id="100" name="角丸四角形 99">
          <a:hlinkClick xmlns:r="http://schemas.openxmlformats.org/officeDocument/2006/relationships" r:id="rId4" tooltip="1月の先頭へ"/>
        </xdr:cNvPr>
        <xdr:cNvSpPr/>
      </xdr:nvSpPr>
      <xdr:spPr>
        <a:xfrm>
          <a:off x="7109460" y="5095494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6</xdr:col>
      <xdr:colOff>0</xdr:colOff>
      <xdr:row>286</xdr:row>
      <xdr:rowOff>0</xdr:rowOff>
    </xdr:from>
    <xdr:to>
      <xdr:col>7</xdr:col>
      <xdr:colOff>137160</xdr:colOff>
      <xdr:row>287</xdr:row>
      <xdr:rowOff>30480</xdr:rowOff>
    </xdr:to>
    <xdr:sp macro="" textlink="">
      <xdr:nvSpPr>
        <xdr:cNvPr id="101" name="角丸四角形 100">
          <a:hlinkClick xmlns:r="http://schemas.openxmlformats.org/officeDocument/2006/relationships" r:id="rId5" tooltip="2月の先頭へ"/>
        </xdr:cNvPr>
        <xdr:cNvSpPr/>
      </xdr:nvSpPr>
      <xdr:spPr>
        <a:xfrm>
          <a:off x="7109460" y="512902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288</xdr:row>
      <xdr:rowOff>0</xdr:rowOff>
    </xdr:from>
    <xdr:to>
      <xdr:col>7</xdr:col>
      <xdr:colOff>137160</xdr:colOff>
      <xdr:row>289</xdr:row>
      <xdr:rowOff>30479</xdr:rowOff>
    </xdr:to>
    <xdr:sp macro="" textlink="">
      <xdr:nvSpPr>
        <xdr:cNvPr id="102" name="角丸四角形 101">
          <a:hlinkClick xmlns:r="http://schemas.openxmlformats.org/officeDocument/2006/relationships" r:id="rId6" tooltip="３月の先頭へ"/>
        </xdr:cNvPr>
        <xdr:cNvSpPr/>
      </xdr:nvSpPr>
      <xdr:spPr>
        <a:xfrm>
          <a:off x="7109460" y="5162550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6</xdr:col>
      <xdr:colOff>0</xdr:colOff>
      <xdr:row>290</xdr:row>
      <xdr:rowOff>0</xdr:rowOff>
    </xdr:from>
    <xdr:to>
      <xdr:col>7</xdr:col>
      <xdr:colOff>137160</xdr:colOff>
      <xdr:row>291</xdr:row>
      <xdr:rowOff>30481</xdr:rowOff>
    </xdr:to>
    <xdr:sp macro="" textlink="">
      <xdr:nvSpPr>
        <xdr:cNvPr id="103" name="角丸四角形 102">
          <a:hlinkClick xmlns:r="http://schemas.openxmlformats.org/officeDocument/2006/relationships" r:id="rId7" tooltip="４月の先頭へ"/>
        </xdr:cNvPr>
        <xdr:cNvSpPr/>
      </xdr:nvSpPr>
      <xdr:spPr>
        <a:xfrm>
          <a:off x="7109460" y="5196078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6</xdr:col>
      <xdr:colOff>0</xdr:colOff>
      <xdr:row>294</xdr:row>
      <xdr:rowOff>0</xdr:rowOff>
    </xdr:from>
    <xdr:to>
      <xdr:col>7</xdr:col>
      <xdr:colOff>137160</xdr:colOff>
      <xdr:row>295</xdr:row>
      <xdr:rowOff>30481</xdr:rowOff>
    </xdr:to>
    <xdr:sp macro="" textlink="">
      <xdr:nvSpPr>
        <xdr:cNvPr id="104" name="角丸四角形 103">
          <a:hlinkClick xmlns:r="http://schemas.openxmlformats.org/officeDocument/2006/relationships" r:id="rId8" tooltip="６月の先頭へ"/>
        </xdr:cNvPr>
        <xdr:cNvSpPr/>
      </xdr:nvSpPr>
      <xdr:spPr>
        <a:xfrm>
          <a:off x="7109460" y="5263134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6</xdr:col>
      <xdr:colOff>0</xdr:colOff>
      <xdr:row>298</xdr:row>
      <xdr:rowOff>0</xdr:rowOff>
    </xdr:from>
    <xdr:to>
      <xdr:col>7</xdr:col>
      <xdr:colOff>137160</xdr:colOff>
      <xdr:row>299</xdr:row>
      <xdr:rowOff>30480</xdr:rowOff>
    </xdr:to>
    <xdr:sp macro="" textlink="">
      <xdr:nvSpPr>
        <xdr:cNvPr id="105" name="角丸四角形 104">
          <a:hlinkClick xmlns:r="http://schemas.openxmlformats.org/officeDocument/2006/relationships" r:id="rId9" tooltip="８月の先頭へ"/>
        </xdr:cNvPr>
        <xdr:cNvSpPr/>
      </xdr:nvSpPr>
      <xdr:spPr>
        <a:xfrm>
          <a:off x="7109460" y="533019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6</xdr:col>
      <xdr:colOff>0</xdr:colOff>
      <xdr:row>302</xdr:row>
      <xdr:rowOff>0</xdr:rowOff>
    </xdr:from>
    <xdr:to>
      <xdr:col>7</xdr:col>
      <xdr:colOff>137160</xdr:colOff>
      <xdr:row>303</xdr:row>
      <xdr:rowOff>30479</xdr:rowOff>
    </xdr:to>
    <xdr:sp macro="" textlink="">
      <xdr:nvSpPr>
        <xdr:cNvPr id="106" name="角丸四角形 105">
          <a:hlinkClick xmlns:r="http://schemas.openxmlformats.org/officeDocument/2006/relationships" r:id="rId10" tooltip="１０月の先頭へ"/>
        </xdr:cNvPr>
        <xdr:cNvSpPr/>
      </xdr:nvSpPr>
      <xdr:spPr>
        <a:xfrm>
          <a:off x="7109460" y="539724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6</xdr:col>
      <xdr:colOff>0</xdr:colOff>
      <xdr:row>292</xdr:row>
      <xdr:rowOff>0</xdr:rowOff>
    </xdr:from>
    <xdr:to>
      <xdr:col>7</xdr:col>
      <xdr:colOff>137160</xdr:colOff>
      <xdr:row>293</xdr:row>
      <xdr:rowOff>30479</xdr:rowOff>
    </xdr:to>
    <xdr:sp macro="" textlink="">
      <xdr:nvSpPr>
        <xdr:cNvPr id="107" name="角丸四角形 106">
          <a:hlinkClick xmlns:r="http://schemas.openxmlformats.org/officeDocument/2006/relationships" r:id="rId11" tooltip="５月の先頭へ"/>
        </xdr:cNvPr>
        <xdr:cNvSpPr/>
      </xdr:nvSpPr>
      <xdr:spPr>
        <a:xfrm>
          <a:off x="7109460" y="5229606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6</xdr:col>
      <xdr:colOff>0</xdr:colOff>
      <xdr:row>296</xdr:row>
      <xdr:rowOff>0</xdr:rowOff>
    </xdr:from>
    <xdr:to>
      <xdr:col>7</xdr:col>
      <xdr:colOff>137160</xdr:colOff>
      <xdr:row>297</xdr:row>
      <xdr:rowOff>30480</xdr:rowOff>
    </xdr:to>
    <xdr:sp macro="" textlink="">
      <xdr:nvSpPr>
        <xdr:cNvPr id="108" name="角丸四角形 107">
          <a:hlinkClick xmlns:r="http://schemas.openxmlformats.org/officeDocument/2006/relationships" r:id="rId12" tooltip="７月の先頭へ"/>
        </xdr:cNvPr>
        <xdr:cNvSpPr/>
      </xdr:nvSpPr>
      <xdr:spPr>
        <a:xfrm>
          <a:off x="7109460" y="529666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6</xdr:col>
      <xdr:colOff>0</xdr:colOff>
      <xdr:row>300</xdr:row>
      <xdr:rowOff>0</xdr:rowOff>
    </xdr:from>
    <xdr:to>
      <xdr:col>7</xdr:col>
      <xdr:colOff>137160</xdr:colOff>
      <xdr:row>301</xdr:row>
      <xdr:rowOff>30480</xdr:rowOff>
    </xdr:to>
    <xdr:sp macro="" textlink="">
      <xdr:nvSpPr>
        <xdr:cNvPr id="109" name="角丸四角形 108">
          <a:hlinkClick xmlns:r="http://schemas.openxmlformats.org/officeDocument/2006/relationships" r:id="rId13" tooltip="９月の先頭へ"/>
        </xdr:cNvPr>
        <xdr:cNvSpPr/>
      </xdr:nvSpPr>
      <xdr:spPr>
        <a:xfrm>
          <a:off x="7109460" y="5363718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6</xdr:col>
      <xdr:colOff>0</xdr:colOff>
      <xdr:row>304</xdr:row>
      <xdr:rowOff>0</xdr:rowOff>
    </xdr:from>
    <xdr:to>
      <xdr:col>7</xdr:col>
      <xdr:colOff>137160</xdr:colOff>
      <xdr:row>305</xdr:row>
      <xdr:rowOff>30481</xdr:rowOff>
    </xdr:to>
    <xdr:sp macro="" textlink="">
      <xdr:nvSpPr>
        <xdr:cNvPr id="110" name="角丸四角形 109">
          <a:hlinkClick xmlns:r="http://schemas.openxmlformats.org/officeDocument/2006/relationships" r:id="rId14" tooltip="１１月の先頭へ"/>
        </xdr:cNvPr>
        <xdr:cNvSpPr/>
      </xdr:nvSpPr>
      <xdr:spPr>
        <a:xfrm>
          <a:off x="7109460" y="5430774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6</xdr:col>
      <xdr:colOff>0</xdr:colOff>
      <xdr:row>306</xdr:row>
      <xdr:rowOff>0</xdr:rowOff>
    </xdr:from>
    <xdr:to>
      <xdr:col>7</xdr:col>
      <xdr:colOff>137160</xdr:colOff>
      <xdr:row>307</xdr:row>
      <xdr:rowOff>30479</xdr:rowOff>
    </xdr:to>
    <xdr:sp macro="" textlink="">
      <xdr:nvSpPr>
        <xdr:cNvPr id="111" name="角丸四角形 110">
          <a:hlinkClick xmlns:r="http://schemas.openxmlformats.org/officeDocument/2006/relationships" r:id="rId15" tooltip="12月の先頭へ"/>
        </xdr:cNvPr>
        <xdr:cNvSpPr/>
      </xdr:nvSpPr>
      <xdr:spPr>
        <a:xfrm>
          <a:off x="7109460" y="546430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6</xdr:col>
      <xdr:colOff>0</xdr:colOff>
      <xdr:row>340</xdr:row>
      <xdr:rowOff>0</xdr:rowOff>
    </xdr:from>
    <xdr:to>
      <xdr:col>7</xdr:col>
      <xdr:colOff>137160</xdr:colOff>
      <xdr:row>341</xdr:row>
      <xdr:rowOff>30480</xdr:rowOff>
    </xdr:to>
    <xdr:sp macro="" textlink="">
      <xdr:nvSpPr>
        <xdr:cNvPr id="112" name="角丸四角形 111">
          <a:hlinkClick xmlns:r="http://schemas.openxmlformats.org/officeDocument/2006/relationships" r:id="rId4" tooltip="1月の先頭へ"/>
        </xdr:cNvPr>
        <xdr:cNvSpPr/>
      </xdr:nvSpPr>
      <xdr:spPr>
        <a:xfrm>
          <a:off x="7109460" y="609295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6</xdr:col>
      <xdr:colOff>0</xdr:colOff>
      <xdr:row>342</xdr:row>
      <xdr:rowOff>0</xdr:rowOff>
    </xdr:from>
    <xdr:to>
      <xdr:col>7</xdr:col>
      <xdr:colOff>137160</xdr:colOff>
      <xdr:row>343</xdr:row>
      <xdr:rowOff>30480</xdr:rowOff>
    </xdr:to>
    <xdr:sp macro="" textlink="">
      <xdr:nvSpPr>
        <xdr:cNvPr id="113" name="角丸四角形 112">
          <a:hlinkClick xmlns:r="http://schemas.openxmlformats.org/officeDocument/2006/relationships" r:id="rId5" tooltip="2月の先頭へ"/>
        </xdr:cNvPr>
        <xdr:cNvSpPr/>
      </xdr:nvSpPr>
      <xdr:spPr>
        <a:xfrm>
          <a:off x="7109460" y="612648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344</xdr:row>
      <xdr:rowOff>0</xdr:rowOff>
    </xdr:from>
    <xdr:to>
      <xdr:col>7</xdr:col>
      <xdr:colOff>137160</xdr:colOff>
      <xdr:row>345</xdr:row>
      <xdr:rowOff>30479</xdr:rowOff>
    </xdr:to>
    <xdr:sp macro="" textlink="">
      <xdr:nvSpPr>
        <xdr:cNvPr id="114" name="角丸四角形 113">
          <a:hlinkClick xmlns:r="http://schemas.openxmlformats.org/officeDocument/2006/relationships" r:id="rId6" tooltip="３月の先頭へ"/>
        </xdr:cNvPr>
        <xdr:cNvSpPr/>
      </xdr:nvSpPr>
      <xdr:spPr>
        <a:xfrm>
          <a:off x="7109460" y="6160008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6</xdr:col>
      <xdr:colOff>0</xdr:colOff>
      <xdr:row>346</xdr:row>
      <xdr:rowOff>0</xdr:rowOff>
    </xdr:from>
    <xdr:to>
      <xdr:col>7</xdr:col>
      <xdr:colOff>137160</xdr:colOff>
      <xdr:row>347</xdr:row>
      <xdr:rowOff>30481</xdr:rowOff>
    </xdr:to>
    <xdr:sp macro="" textlink="">
      <xdr:nvSpPr>
        <xdr:cNvPr id="115" name="角丸四角形 114">
          <a:hlinkClick xmlns:r="http://schemas.openxmlformats.org/officeDocument/2006/relationships" r:id="rId7" tooltip="４月の先頭へ"/>
        </xdr:cNvPr>
        <xdr:cNvSpPr/>
      </xdr:nvSpPr>
      <xdr:spPr>
        <a:xfrm>
          <a:off x="7109460" y="619353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6</xdr:col>
      <xdr:colOff>0</xdr:colOff>
      <xdr:row>350</xdr:row>
      <xdr:rowOff>0</xdr:rowOff>
    </xdr:from>
    <xdr:to>
      <xdr:col>7</xdr:col>
      <xdr:colOff>137160</xdr:colOff>
      <xdr:row>351</xdr:row>
      <xdr:rowOff>30481</xdr:rowOff>
    </xdr:to>
    <xdr:sp macro="" textlink="">
      <xdr:nvSpPr>
        <xdr:cNvPr id="116" name="角丸四角形 115">
          <a:hlinkClick xmlns:r="http://schemas.openxmlformats.org/officeDocument/2006/relationships" r:id="rId8" tooltip="６月の先頭へ"/>
        </xdr:cNvPr>
        <xdr:cNvSpPr/>
      </xdr:nvSpPr>
      <xdr:spPr>
        <a:xfrm>
          <a:off x="7109460" y="626059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6</xdr:col>
      <xdr:colOff>0</xdr:colOff>
      <xdr:row>354</xdr:row>
      <xdr:rowOff>0</xdr:rowOff>
    </xdr:from>
    <xdr:to>
      <xdr:col>7</xdr:col>
      <xdr:colOff>137160</xdr:colOff>
      <xdr:row>355</xdr:row>
      <xdr:rowOff>30480</xdr:rowOff>
    </xdr:to>
    <xdr:sp macro="" textlink="">
      <xdr:nvSpPr>
        <xdr:cNvPr id="117" name="角丸四角形 116">
          <a:hlinkClick xmlns:r="http://schemas.openxmlformats.org/officeDocument/2006/relationships" r:id="rId9" tooltip="８月の先頭へ"/>
        </xdr:cNvPr>
        <xdr:cNvSpPr/>
      </xdr:nvSpPr>
      <xdr:spPr>
        <a:xfrm>
          <a:off x="7109460" y="6327648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6</xdr:col>
      <xdr:colOff>0</xdr:colOff>
      <xdr:row>358</xdr:row>
      <xdr:rowOff>0</xdr:rowOff>
    </xdr:from>
    <xdr:to>
      <xdr:col>7</xdr:col>
      <xdr:colOff>137160</xdr:colOff>
      <xdr:row>359</xdr:row>
      <xdr:rowOff>30479</xdr:rowOff>
    </xdr:to>
    <xdr:sp macro="" textlink="">
      <xdr:nvSpPr>
        <xdr:cNvPr id="118" name="角丸四角形 117">
          <a:hlinkClick xmlns:r="http://schemas.openxmlformats.org/officeDocument/2006/relationships" r:id="rId10" tooltip="１０月の先頭へ"/>
        </xdr:cNvPr>
        <xdr:cNvSpPr/>
      </xdr:nvSpPr>
      <xdr:spPr>
        <a:xfrm>
          <a:off x="7109460" y="6394704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6</xdr:col>
      <xdr:colOff>0</xdr:colOff>
      <xdr:row>348</xdr:row>
      <xdr:rowOff>0</xdr:rowOff>
    </xdr:from>
    <xdr:to>
      <xdr:col>7</xdr:col>
      <xdr:colOff>137160</xdr:colOff>
      <xdr:row>349</xdr:row>
      <xdr:rowOff>30479</xdr:rowOff>
    </xdr:to>
    <xdr:sp macro="" textlink="">
      <xdr:nvSpPr>
        <xdr:cNvPr id="119" name="角丸四角形 118">
          <a:hlinkClick xmlns:r="http://schemas.openxmlformats.org/officeDocument/2006/relationships" r:id="rId11" tooltip="５月の先頭へ"/>
        </xdr:cNvPr>
        <xdr:cNvSpPr/>
      </xdr:nvSpPr>
      <xdr:spPr>
        <a:xfrm>
          <a:off x="7109460" y="6227064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6</xdr:col>
      <xdr:colOff>0</xdr:colOff>
      <xdr:row>352</xdr:row>
      <xdr:rowOff>0</xdr:rowOff>
    </xdr:from>
    <xdr:to>
      <xdr:col>7</xdr:col>
      <xdr:colOff>137160</xdr:colOff>
      <xdr:row>353</xdr:row>
      <xdr:rowOff>30480</xdr:rowOff>
    </xdr:to>
    <xdr:sp macro="" textlink="">
      <xdr:nvSpPr>
        <xdr:cNvPr id="120" name="角丸四角形 119">
          <a:hlinkClick xmlns:r="http://schemas.openxmlformats.org/officeDocument/2006/relationships" r:id="rId12" tooltip="７月の先頭へ"/>
        </xdr:cNvPr>
        <xdr:cNvSpPr/>
      </xdr:nvSpPr>
      <xdr:spPr>
        <a:xfrm>
          <a:off x="7109460" y="6294120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6</xdr:col>
      <xdr:colOff>0</xdr:colOff>
      <xdr:row>356</xdr:row>
      <xdr:rowOff>0</xdr:rowOff>
    </xdr:from>
    <xdr:to>
      <xdr:col>7</xdr:col>
      <xdr:colOff>137160</xdr:colOff>
      <xdr:row>357</xdr:row>
      <xdr:rowOff>30480</xdr:rowOff>
    </xdr:to>
    <xdr:sp macro="" textlink="">
      <xdr:nvSpPr>
        <xdr:cNvPr id="121" name="角丸四角形 120">
          <a:hlinkClick xmlns:r="http://schemas.openxmlformats.org/officeDocument/2006/relationships" r:id="rId13" tooltip="９月の先頭へ"/>
        </xdr:cNvPr>
        <xdr:cNvSpPr/>
      </xdr:nvSpPr>
      <xdr:spPr>
        <a:xfrm>
          <a:off x="7109460" y="6361176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6</xdr:col>
      <xdr:colOff>0</xdr:colOff>
      <xdr:row>360</xdr:row>
      <xdr:rowOff>0</xdr:rowOff>
    </xdr:from>
    <xdr:to>
      <xdr:col>7</xdr:col>
      <xdr:colOff>137160</xdr:colOff>
      <xdr:row>361</xdr:row>
      <xdr:rowOff>30481</xdr:rowOff>
    </xdr:to>
    <xdr:sp macro="" textlink="">
      <xdr:nvSpPr>
        <xdr:cNvPr id="122" name="角丸四角形 121">
          <a:hlinkClick xmlns:r="http://schemas.openxmlformats.org/officeDocument/2006/relationships" r:id="rId14" tooltip="１１月の先頭へ"/>
        </xdr:cNvPr>
        <xdr:cNvSpPr/>
      </xdr:nvSpPr>
      <xdr:spPr>
        <a:xfrm>
          <a:off x="7109460" y="642823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6</xdr:col>
      <xdr:colOff>0</xdr:colOff>
      <xdr:row>362</xdr:row>
      <xdr:rowOff>0</xdr:rowOff>
    </xdr:from>
    <xdr:to>
      <xdr:col>7</xdr:col>
      <xdr:colOff>137160</xdr:colOff>
      <xdr:row>363</xdr:row>
      <xdr:rowOff>30479</xdr:rowOff>
    </xdr:to>
    <xdr:sp macro="" textlink="">
      <xdr:nvSpPr>
        <xdr:cNvPr id="123" name="角丸四角形 122">
          <a:hlinkClick xmlns:r="http://schemas.openxmlformats.org/officeDocument/2006/relationships" r:id="rId15" tooltip="12月の先頭へ"/>
        </xdr:cNvPr>
        <xdr:cNvSpPr/>
      </xdr:nvSpPr>
      <xdr:spPr>
        <a:xfrm>
          <a:off x="7109460" y="646176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6</xdr:col>
      <xdr:colOff>0</xdr:colOff>
      <xdr:row>396</xdr:row>
      <xdr:rowOff>0</xdr:rowOff>
    </xdr:from>
    <xdr:to>
      <xdr:col>7</xdr:col>
      <xdr:colOff>137160</xdr:colOff>
      <xdr:row>397</xdr:row>
      <xdr:rowOff>30480</xdr:rowOff>
    </xdr:to>
    <xdr:sp macro="" textlink="">
      <xdr:nvSpPr>
        <xdr:cNvPr id="124" name="角丸四角形 123">
          <a:hlinkClick xmlns:r="http://schemas.openxmlformats.org/officeDocument/2006/relationships" r:id="rId4" tooltip="1月の先頭へ"/>
        </xdr:cNvPr>
        <xdr:cNvSpPr/>
      </xdr:nvSpPr>
      <xdr:spPr>
        <a:xfrm>
          <a:off x="7109460" y="7090410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6</xdr:col>
      <xdr:colOff>0</xdr:colOff>
      <xdr:row>398</xdr:row>
      <xdr:rowOff>0</xdr:rowOff>
    </xdr:from>
    <xdr:to>
      <xdr:col>7</xdr:col>
      <xdr:colOff>137160</xdr:colOff>
      <xdr:row>399</xdr:row>
      <xdr:rowOff>30480</xdr:rowOff>
    </xdr:to>
    <xdr:sp macro="" textlink="">
      <xdr:nvSpPr>
        <xdr:cNvPr id="125" name="角丸四角形 124">
          <a:hlinkClick xmlns:r="http://schemas.openxmlformats.org/officeDocument/2006/relationships" r:id="rId5" tooltip="2月の先頭へ"/>
        </xdr:cNvPr>
        <xdr:cNvSpPr/>
      </xdr:nvSpPr>
      <xdr:spPr>
        <a:xfrm>
          <a:off x="7109460" y="7123938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400</xdr:row>
      <xdr:rowOff>0</xdr:rowOff>
    </xdr:from>
    <xdr:to>
      <xdr:col>7</xdr:col>
      <xdr:colOff>137160</xdr:colOff>
      <xdr:row>401</xdr:row>
      <xdr:rowOff>30479</xdr:rowOff>
    </xdr:to>
    <xdr:sp macro="" textlink="">
      <xdr:nvSpPr>
        <xdr:cNvPr id="126" name="角丸四角形 125">
          <a:hlinkClick xmlns:r="http://schemas.openxmlformats.org/officeDocument/2006/relationships" r:id="rId6" tooltip="３月の先頭へ"/>
        </xdr:cNvPr>
        <xdr:cNvSpPr/>
      </xdr:nvSpPr>
      <xdr:spPr>
        <a:xfrm>
          <a:off x="7109460" y="7157466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6</xdr:col>
      <xdr:colOff>0</xdr:colOff>
      <xdr:row>402</xdr:row>
      <xdr:rowOff>0</xdr:rowOff>
    </xdr:from>
    <xdr:to>
      <xdr:col>7</xdr:col>
      <xdr:colOff>137160</xdr:colOff>
      <xdr:row>403</xdr:row>
      <xdr:rowOff>30481</xdr:rowOff>
    </xdr:to>
    <xdr:sp macro="" textlink="">
      <xdr:nvSpPr>
        <xdr:cNvPr id="127" name="角丸四角形 126">
          <a:hlinkClick xmlns:r="http://schemas.openxmlformats.org/officeDocument/2006/relationships" r:id="rId7" tooltip="４月の先頭へ"/>
        </xdr:cNvPr>
        <xdr:cNvSpPr/>
      </xdr:nvSpPr>
      <xdr:spPr>
        <a:xfrm>
          <a:off x="7109460" y="7190994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6</xdr:col>
      <xdr:colOff>0</xdr:colOff>
      <xdr:row>406</xdr:row>
      <xdr:rowOff>0</xdr:rowOff>
    </xdr:from>
    <xdr:to>
      <xdr:col>7</xdr:col>
      <xdr:colOff>137160</xdr:colOff>
      <xdr:row>407</xdr:row>
      <xdr:rowOff>30481</xdr:rowOff>
    </xdr:to>
    <xdr:sp macro="" textlink="">
      <xdr:nvSpPr>
        <xdr:cNvPr id="128" name="角丸四角形 127">
          <a:hlinkClick xmlns:r="http://schemas.openxmlformats.org/officeDocument/2006/relationships" r:id="rId8" tooltip="６月の先頭へ"/>
        </xdr:cNvPr>
        <xdr:cNvSpPr/>
      </xdr:nvSpPr>
      <xdr:spPr>
        <a:xfrm>
          <a:off x="7109460" y="725805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6</xdr:col>
      <xdr:colOff>0</xdr:colOff>
      <xdr:row>410</xdr:row>
      <xdr:rowOff>0</xdr:rowOff>
    </xdr:from>
    <xdr:to>
      <xdr:col>7</xdr:col>
      <xdr:colOff>137160</xdr:colOff>
      <xdr:row>411</xdr:row>
      <xdr:rowOff>30480</xdr:rowOff>
    </xdr:to>
    <xdr:sp macro="" textlink="">
      <xdr:nvSpPr>
        <xdr:cNvPr id="129" name="角丸四角形 128">
          <a:hlinkClick xmlns:r="http://schemas.openxmlformats.org/officeDocument/2006/relationships" r:id="rId9" tooltip="８月の先頭へ"/>
        </xdr:cNvPr>
        <xdr:cNvSpPr/>
      </xdr:nvSpPr>
      <xdr:spPr>
        <a:xfrm>
          <a:off x="7109460" y="732510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6</xdr:col>
      <xdr:colOff>0</xdr:colOff>
      <xdr:row>414</xdr:row>
      <xdr:rowOff>0</xdr:rowOff>
    </xdr:from>
    <xdr:to>
      <xdr:col>7</xdr:col>
      <xdr:colOff>137160</xdr:colOff>
      <xdr:row>415</xdr:row>
      <xdr:rowOff>30479</xdr:rowOff>
    </xdr:to>
    <xdr:sp macro="" textlink="">
      <xdr:nvSpPr>
        <xdr:cNvPr id="130" name="角丸四角形 129">
          <a:hlinkClick xmlns:r="http://schemas.openxmlformats.org/officeDocument/2006/relationships" r:id="rId10" tooltip="１０月の先頭へ"/>
        </xdr:cNvPr>
        <xdr:cNvSpPr/>
      </xdr:nvSpPr>
      <xdr:spPr>
        <a:xfrm>
          <a:off x="7109460" y="739216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6</xdr:col>
      <xdr:colOff>0</xdr:colOff>
      <xdr:row>404</xdr:row>
      <xdr:rowOff>0</xdr:rowOff>
    </xdr:from>
    <xdr:to>
      <xdr:col>7</xdr:col>
      <xdr:colOff>137160</xdr:colOff>
      <xdr:row>405</xdr:row>
      <xdr:rowOff>30479</xdr:rowOff>
    </xdr:to>
    <xdr:sp macro="" textlink="">
      <xdr:nvSpPr>
        <xdr:cNvPr id="131" name="角丸四角形 130">
          <a:hlinkClick xmlns:r="http://schemas.openxmlformats.org/officeDocument/2006/relationships" r:id="rId11" tooltip="５月の先頭へ"/>
        </xdr:cNvPr>
        <xdr:cNvSpPr/>
      </xdr:nvSpPr>
      <xdr:spPr>
        <a:xfrm>
          <a:off x="7109460" y="722452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6</xdr:col>
      <xdr:colOff>0</xdr:colOff>
      <xdr:row>408</xdr:row>
      <xdr:rowOff>0</xdr:rowOff>
    </xdr:from>
    <xdr:to>
      <xdr:col>7</xdr:col>
      <xdr:colOff>137160</xdr:colOff>
      <xdr:row>409</xdr:row>
      <xdr:rowOff>30480</xdr:rowOff>
    </xdr:to>
    <xdr:sp macro="" textlink="">
      <xdr:nvSpPr>
        <xdr:cNvPr id="132" name="角丸四角形 131">
          <a:hlinkClick xmlns:r="http://schemas.openxmlformats.org/officeDocument/2006/relationships" r:id="rId12" tooltip="７月の先頭へ"/>
        </xdr:cNvPr>
        <xdr:cNvSpPr/>
      </xdr:nvSpPr>
      <xdr:spPr>
        <a:xfrm>
          <a:off x="7109460" y="7291578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6</xdr:col>
      <xdr:colOff>0</xdr:colOff>
      <xdr:row>412</xdr:row>
      <xdr:rowOff>0</xdr:rowOff>
    </xdr:from>
    <xdr:to>
      <xdr:col>7</xdr:col>
      <xdr:colOff>137160</xdr:colOff>
      <xdr:row>413</xdr:row>
      <xdr:rowOff>30480</xdr:rowOff>
    </xdr:to>
    <xdr:sp macro="" textlink="">
      <xdr:nvSpPr>
        <xdr:cNvPr id="133" name="角丸四角形 132">
          <a:hlinkClick xmlns:r="http://schemas.openxmlformats.org/officeDocument/2006/relationships" r:id="rId13" tooltip="９月の先頭へ"/>
        </xdr:cNvPr>
        <xdr:cNvSpPr/>
      </xdr:nvSpPr>
      <xdr:spPr>
        <a:xfrm>
          <a:off x="7109460" y="7358634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6</xdr:col>
      <xdr:colOff>0</xdr:colOff>
      <xdr:row>416</xdr:row>
      <xdr:rowOff>0</xdr:rowOff>
    </xdr:from>
    <xdr:to>
      <xdr:col>7</xdr:col>
      <xdr:colOff>137160</xdr:colOff>
      <xdr:row>417</xdr:row>
      <xdr:rowOff>30481</xdr:rowOff>
    </xdr:to>
    <xdr:sp macro="" textlink="">
      <xdr:nvSpPr>
        <xdr:cNvPr id="134" name="角丸四角形 133">
          <a:hlinkClick xmlns:r="http://schemas.openxmlformats.org/officeDocument/2006/relationships" r:id="rId14" tooltip="１１月の先頭へ"/>
        </xdr:cNvPr>
        <xdr:cNvSpPr/>
      </xdr:nvSpPr>
      <xdr:spPr>
        <a:xfrm>
          <a:off x="7109460" y="7425690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6</xdr:col>
      <xdr:colOff>0</xdr:colOff>
      <xdr:row>418</xdr:row>
      <xdr:rowOff>0</xdr:rowOff>
    </xdr:from>
    <xdr:to>
      <xdr:col>7</xdr:col>
      <xdr:colOff>137160</xdr:colOff>
      <xdr:row>419</xdr:row>
      <xdr:rowOff>30479</xdr:rowOff>
    </xdr:to>
    <xdr:sp macro="" textlink="">
      <xdr:nvSpPr>
        <xdr:cNvPr id="135" name="角丸四角形 134">
          <a:hlinkClick xmlns:r="http://schemas.openxmlformats.org/officeDocument/2006/relationships" r:id="rId15" tooltip="12月の先頭へ"/>
        </xdr:cNvPr>
        <xdr:cNvSpPr/>
      </xdr:nvSpPr>
      <xdr:spPr>
        <a:xfrm>
          <a:off x="7109460" y="7459218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6</xdr:col>
      <xdr:colOff>0</xdr:colOff>
      <xdr:row>452</xdr:row>
      <xdr:rowOff>0</xdr:rowOff>
    </xdr:from>
    <xdr:to>
      <xdr:col>7</xdr:col>
      <xdr:colOff>137160</xdr:colOff>
      <xdr:row>453</xdr:row>
      <xdr:rowOff>30480</xdr:rowOff>
    </xdr:to>
    <xdr:sp macro="" textlink="">
      <xdr:nvSpPr>
        <xdr:cNvPr id="136" name="角丸四角形 135">
          <a:hlinkClick xmlns:r="http://schemas.openxmlformats.org/officeDocument/2006/relationships" r:id="rId4" tooltip="1月の先頭へ"/>
        </xdr:cNvPr>
        <xdr:cNvSpPr/>
      </xdr:nvSpPr>
      <xdr:spPr>
        <a:xfrm>
          <a:off x="7109460" y="8087868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6</xdr:col>
      <xdr:colOff>0</xdr:colOff>
      <xdr:row>454</xdr:row>
      <xdr:rowOff>0</xdr:rowOff>
    </xdr:from>
    <xdr:to>
      <xdr:col>7</xdr:col>
      <xdr:colOff>137160</xdr:colOff>
      <xdr:row>455</xdr:row>
      <xdr:rowOff>30480</xdr:rowOff>
    </xdr:to>
    <xdr:sp macro="" textlink="">
      <xdr:nvSpPr>
        <xdr:cNvPr id="137" name="角丸四角形 136">
          <a:hlinkClick xmlns:r="http://schemas.openxmlformats.org/officeDocument/2006/relationships" r:id="rId5" tooltip="2月の先頭へ"/>
        </xdr:cNvPr>
        <xdr:cNvSpPr/>
      </xdr:nvSpPr>
      <xdr:spPr>
        <a:xfrm>
          <a:off x="7109460" y="812139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456</xdr:row>
      <xdr:rowOff>0</xdr:rowOff>
    </xdr:from>
    <xdr:to>
      <xdr:col>7</xdr:col>
      <xdr:colOff>137160</xdr:colOff>
      <xdr:row>457</xdr:row>
      <xdr:rowOff>30479</xdr:rowOff>
    </xdr:to>
    <xdr:sp macro="" textlink="">
      <xdr:nvSpPr>
        <xdr:cNvPr id="138" name="角丸四角形 137">
          <a:hlinkClick xmlns:r="http://schemas.openxmlformats.org/officeDocument/2006/relationships" r:id="rId6" tooltip="３月の先頭へ"/>
        </xdr:cNvPr>
        <xdr:cNvSpPr/>
      </xdr:nvSpPr>
      <xdr:spPr>
        <a:xfrm>
          <a:off x="7109460" y="8154924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6</xdr:col>
      <xdr:colOff>0</xdr:colOff>
      <xdr:row>458</xdr:row>
      <xdr:rowOff>0</xdr:rowOff>
    </xdr:from>
    <xdr:to>
      <xdr:col>7</xdr:col>
      <xdr:colOff>137160</xdr:colOff>
      <xdr:row>459</xdr:row>
      <xdr:rowOff>30481</xdr:rowOff>
    </xdr:to>
    <xdr:sp macro="" textlink="">
      <xdr:nvSpPr>
        <xdr:cNvPr id="139" name="角丸四角形 138">
          <a:hlinkClick xmlns:r="http://schemas.openxmlformats.org/officeDocument/2006/relationships" r:id="rId7" tooltip="４月の先頭へ"/>
        </xdr:cNvPr>
        <xdr:cNvSpPr/>
      </xdr:nvSpPr>
      <xdr:spPr>
        <a:xfrm>
          <a:off x="7109460" y="818845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6</xdr:col>
      <xdr:colOff>0</xdr:colOff>
      <xdr:row>462</xdr:row>
      <xdr:rowOff>0</xdr:rowOff>
    </xdr:from>
    <xdr:to>
      <xdr:col>7</xdr:col>
      <xdr:colOff>137160</xdr:colOff>
      <xdr:row>463</xdr:row>
      <xdr:rowOff>30481</xdr:rowOff>
    </xdr:to>
    <xdr:sp macro="" textlink="">
      <xdr:nvSpPr>
        <xdr:cNvPr id="140" name="角丸四角形 139">
          <a:hlinkClick xmlns:r="http://schemas.openxmlformats.org/officeDocument/2006/relationships" r:id="rId8" tooltip="６月の先頭へ"/>
        </xdr:cNvPr>
        <xdr:cNvSpPr/>
      </xdr:nvSpPr>
      <xdr:spPr>
        <a:xfrm>
          <a:off x="7109460" y="8255508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6</xdr:col>
      <xdr:colOff>0</xdr:colOff>
      <xdr:row>466</xdr:row>
      <xdr:rowOff>0</xdr:rowOff>
    </xdr:from>
    <xdr:to>
      <xdr:col>7</xdr:col>
      <xdr:colOff>137160</xdr:colOff>
      <xdr:row>467</xdr:row>
      <xdr:rowOff>30480</xdr:rowOff>
    </xdr:to>
    <xdr:sp macro="" textlink="">
      <xdr:nvSpPr>
        <xdr:cNvPr id="141" name="角丸四角形 140">
          <a:hlinkClick xmlns:r="http://schemas.openxmlformats.org/officeDocument/2006/relationships" r:id="rId9" tooltip="８月の先頭へ"/>
        </xdr:cNvPr>
        <xdr:cNvSpPr/>
      </xdr:nvSpPr>
      <xdr:spPr>
        <a:xfrm>
          <a:off x="7109460" y="8322564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6</xdr:col>
      <xdr:colOff>0</xdr:colOff>
      <xdr:row>470</xdr:row>
      <xdr:rowOff>0</xdr:rowOff>
    </xdr:from>
    <xdr:to>
      <xdr:col>7</xdr:col>
      <xdr:colOff>137160</xdr:colOff>
      <xdr:row>471</xdr:row>
      <xdr:rowOff>30479</xdr:rowOff>
    </xdr:to>
    <xdr:sp macro="" textlink="">
      <xdr:nvSpPr>
        <xdr:cNvPr id="142" name="角丸四角形 141">
          <a:hlinkClick xmlns:r="http://schemas.openxmlformats.org/officeDocument/2006/relationships" r:id="rId10" tooltip="１０月の先頭へ"/>
        </xdr:cNvPr>
        <xdr:cNvSpPr/>
      </xdr:nvSpPr>
      <xdr:spPr>
        <a:xfrm>
          <a:off x="7109460" y="838962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6</xdr:col>
      <xdr:colOff>0</xdr:colOff>
      <xdr:row>460</xdr:row>
      <xdr:rowOff>0</xdr:rowOff>
    </xdr:from>
    <xdr:to>
      <xdr:col>7</xdr:col>
      <xdr:colOff>137160</xdr:colOff>
      <xdr:row>461</xdr:row>
      <xdr:rowOff>30479</xdr:rowOff>
    </xdr:to>
    <xdr:sp macro="" textlink="">
      <xdr:nvSpPr>
        <xdr:cNvPr id="143" name="角丸四角形 142">
          <a:hlinkClick xmlns:r="http://schemas.openxmlformats.org/officeDocument/2006/relationships" r:id="rId11" tooltip="５月の先頭へ"/>
        </xdr:cNvPr>
        <xdr:cNvSpPr/>
      </xdr:nvSpPr>
      <xdr:spPr>
        <a:xfrm>
          <a:off x="7109460" y="8221980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6</xdr:col>
      <xdr:colOff>0</xdr:colOff>
      <xdr:row>464</xdr:row>
      <xdr:rowOff>0</xdr:rowOff>
    </xdr:from>
    <xdr:to>
      <xdr:col>7</xdr:col>
      <xdr:colOff>137160</xdr:colOff>
      <xdr:row>465</xdr:row>
      <xdr:rowOff>30480</xdr:rowOff>
    </xdr:to>
    <xdr:sp macro="" textlink="">
      <xdr:nvSpPr>
        <xdr:cNvPr id="144" name="角丸四角形 143">
          <a:hlinkClick xmlns:r="http://schemas.openxmlformats.org/officeDocument/2006/relationships" r:id="rId12" tooltip="７月の先頭へ"/>
        </xdr:cNvPr>
        <xdr:cNvSpPr/>
      </xdr:nvSpPr>
      <xdr:spPr>
        <a:xfrm>
          <a:off x="7109460" y="8289036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6</xdr:col>
      <xdr:colOff>0</xdr:colOff>
      <xdr:row>468</xdr:row>
      <xdr:rowOff>0</xdr:rowOff>
    </xdr:from>
    <xdr:to>
      <xdr:col>7</xdr:col>
      <xdr:colOff>137160</xdr:colOff>
      <xdr:row>469</xdr:row>
      <xdr:rowOff>30480</xdr:rowOff>
    </xdr:to>
    <xdr:sp macro="" textlink="">
      <xdr:nvSpPr>
        <xdr:cNvPr id="145" name="角丸四角形 144">
          <a:hlinkClick xmlns:r="http://schemas.openxmlformats.org/officeDocument/2006/relationships" r:id="rId13" tooltip="９月の先頭へ"/>
        </xdr:cNvPr>
        <xdr:cNvSpPr/>
      </xdr:nvSpPr>
      <xdr:spPr>
        <a:xfrm>
          <a:off x="7109460" y="835609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6</xdr:col>
      <xdr:colOff>0</xdr:colOff>
      <xdr:row>472</xdr:row>
      <xdr:rowOff>0</xdr:rowOff>
    </xdr:from>
    <xdr:to>
      <xdr:col>7</xdr:col>
      <xdr:colOff>137160</xdr:colOff>
      <xdr:row>473</xdr:row>
      <xdr:rowOff>30481</xdr:rowOff>
    </xdr:to>
    <xdr:sp macro="" textlink="">
      <xdr:nvSpPr>
        <xdr:cNvPr id="146" name="角丸四角形 145">
          <a:hlinkClick xmlns:r="http://schemas.openxmlformats.org/officeDocument/2006/relationships" r:id="rId14" tooltip="１１月の先頭へ"/>
        </xdr:cNvPr>
        <xdr:cNvSpPr/>
      </xdr:nvSpPr>
      <xdr:spPr>
        <a:xfrm>
          <a:off x="7109460" y="8423148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6</xdr:col>
      <xdr:colOff>0</xdr:colOff>
      <xdr:row>474</xdr:row>
      <xdr:rowOff>0</xdr:rowOff>
    </xdr:from>
    <xdr:to>
      <xdr:col>7</xdr:col>
      <xdr:colOff>137160</xdr:colOff>
      <xdr:row>475</xdr:row>
      <xdr:rowOff>30479</xdr:rowOff>
    </xdr:to>
    <xdr:sp macro="" textlink="">
      <xdr:nvSpPr>
        <xdr:cNvPr id="147" name="角丸四角形 146">
          <a:hlinkClick xmlns:r="http://schemas.openxmlformats.org/officeDocument/2006/relationships" r:id="rId15" tooltip="12月の先頭へ"/>
        </xdr:cNvPr>
        <xdr:cNvSpPr/>
      </xdr:nvSpPr>
      <xdr:spPr>
        <a:xfrm>
          <a:off x="7109460" y="845667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6</xdr:col>
      <xdr:colOff>0</xdr:colOff>
      <xdr:row>508</xdr:row>
      <xdr:rowOff>0</xdr:rowOff>
    </xdr:from>
    <xdr:to>
      <xdr:col>7</xdr:col>
      <xdr:colOff>137160</xdr:colOff>
      <xdr:row>509</xdr:row>
      <xdr:rowOff>30480</xdr:rowOff>
    </xdr:to>
    <xdr:sp macro="" textlink="">
      <xdr:nvSpPr>
        <xdr:cNvPr id="148" name="角丸四角形 147">
          <a:hlinkClick xmlns:r="http://schemas.openxmlformats.org/officeDocument/2006/relationships" r:id="rId4" tooltip="1月の先頭へ"/>
        </xdr:cNvPr>
        <xdr:cNvSpPr/>
      </xdr:nvSpPr>
      <xdr:spPr>
        <a:xfrm>
          <a:off x="7109460" y="9085326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6</xdr:col>
      <xdr:colOff>0</xdr:colOff>
      <xdr:row>510</xdr:row>
      <xdr:rowOff>0</xdr:rowOff>
    </xdr:from>
    <xdr:to>
      <xdr:col>7</xdr:col>
      <xdr:colOff>137160</xdr:colOff>
      <xdr:row>511</xdr:row>
      <xdr:rowOff>30480</xdr:rowOff>
    </xdr:to>
    <xdr:sp macro="" textlink="">
      <xdr:nvSpPr>
        <xdr:cNvPr id="149" name="角丸四角形 148">
          <a:hlinkClick xmlns:r="http://schemas.openxmlformats.org/officeDocument/2006/relationships" r:id="rId5" tooltip="2月の先頭へ"/>
        </xdr:cNvPr>
        <xdr:cNvSpPr/>
      </xdr:nvSpPr>
      <xdr:spPr>
        <a:xfrm>
          <a:off x="7109460" y="9118854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512</xdr:row>
      <xdr:rowOff>0</xdr:rowOff>
    </xdr:from>
    <xdr:to>
      <xdr:col>7</xdr:col>
      <xdr:colOff>137160</xdr:colOff>
      <xdr:row>513</xdr:row>
      <xdr:rowOff>30479</xdr:rowOff>
    </xdr:to>
    <xdr:sp macro="" textlink="">
      <xdr:nvSpPr>
        <xdr:cNvPr id="150" name="角丸四角形 149">
          <a:hlinkClick xmlns:r="http://schemas.openxmlformats.org/officeDocument/2006/relationships" r:id="rId6" tooltip="３月の先頭へ"/>
        </xdr:cNvPr>
        <xdr:cNvSpPr/>
      </xdr:nvSpPr>
      <xdr:spPr>
        <a:xfrm>
          <a:off x="7109460" y="915238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6</xdr:col>
      <xdr:colOff>0</xdr:colOff>
      <xdr:row>514</xdr:row>
      <xdr:rowOff>0</xdr:rowOff>
    </xdr:from>
    <xdr:to>
      <xdr:col>7</xdr:col>
      <xdr:colOff>137160</xdr:colOff>
      <xdr:row>515</xdr:row>
      <xdr:rowOff>30481</xdr:rowOff>
    </xdr:to>
    <xdr:sp macro="" textlink="">
      <xdr:nvSpPr>
        <xdr:cNvPr id="151" name="角丸四角形 150">
          <a:hlinkClick xmlns:r="http://schemas.openxmlformats.org/officeDocument/2006/relationships" r:id="rId7" tooltip="４月の先頭へ"/>
        </xdr:cNvPr>
        <xdr:cNvSpPr/>
      </xdr:nvSpPr>
      <xdr:spPr>
        <a:xfrm>
          <a:off x="7109460" y="918591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6</xdr:col>
      <xdr:colOff>0</xdr:colOff>
      <xdr:row>518</xdr:row>
      <xdr:rowOff>0</xdr:rowOff>
    </xdr:from>
    <xdr:to>
      <xdr:col>7</xdr:col>
      <xdr:colOff>137160</xdr:colOff>
      <xdr:row>519</xdr:row>
      <xdr:rowOff>30481</xdr:rowOff>
    </xdr:to>
    <xdr:sp macro="" textlink="">
      <xdr:nvSpPr>
        <xdr:cNvPr id="152" name="角丸四角形 151">
          <a:hlinkClick xmlns:r="http://schemas.openxmlformats.org/officeDocument/2006/relationships" r:id="rId8" tooltip="６月の先頭へ"/>
        </xdr:cNvPr>
        <xdr:cNvSpPr/>
      </xdr:nvSpPr>
      <xdr:spPr>
        <a:xfrm>
          <a:off x="7109460" y="925296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6</xdr:col>
      <xdr:colOff>0</xdr:colOff>
      <xdr:row>522</xdr:row>
      <xdr:rowOff>0</xdr:rowOff>
    </xdr:from>
    <xdr:to>
      <xdr:col>7</xdr:col>
      <xdr:colOff>137160</xdr:colOff>
      <xdr:row>523</xdr:row>
      <xdr:rowOff>30480</xdr:rowOff>
    </xdr:to>
    <xdr:sp macro="" textlink="">
      <xdr:nvSpPr>
        <xdr:cNvPr id="153" name="角丸四角形 152">
          <a:hlinkClick xmlns:r="http://schemas.openxmlformats.org/officeDocument/2006/relationships" r:id="rId9" tooltip="８月の先頭へ"/>
        </xdr:cNvPr>
        <xdr:cNvSpPr/>
      </xdr:nvSpPr>
      <xdr:spPr>
        <a:xfrm>
          <a:off x="7109460" y="932002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6</xdr:col>
      <xdr:colOff>0</xdr:colOff>
      <xdr:row>526</xdr:row>
      <xdr:rowOff>0</xdr:rowOff>
    </xdr:from>
    <xdr:to>
      <xdr:col>7</xdr:col>
      <xdr:colOff>137160</xdr:colOff>
      <xdr:row>527</xdr:row>
      <xdr:rowOff>30479</xdr:rowOff>
    </xdr:to>
    <xdr:sp macro="" textlink="">
      <xdr:nvSpPr>
        <xdr:cNvPr id="154" name="角丸四角形 153">
          <a:hlinkClick xmlns:r="http://schemas.openxmlformats.org/officeDocument/2006/relationships" r:id="rId10" tooltip="１０月の先頭へ"/>
        </xdr:cNvPr>
        <xdr:cNvSpPr/>
      </xdr:nvSpPr>
      <xdr:spPr>
        <a:xfrm>
          <a:off x="7109460" y="9387078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6</xdr:col>
      <xdr:colOff>0</xdr:colOff>
      <xdr:row>516</xdr:row>
      <xdr:rowOff>0</xdr:rowOff>
    </xdr:from>
    <xdr:to>
      <xdr:col>7</xdr:col>
      <xdr:colOff>137160</xdr:colOff>
      <xdr:row>517</xdr:row>
      <xdr:rowOff>30479</xdr:rowOff>
    </xdr:to>
    <xdr:sp macro="" textlink="">
      <xdr:nvSpPr>
        <xdr:cNvPr id="155" name="角丸四角形 154">
          <a:hlinkClick xmlns:r="http://schemas.openxmlformats.org/officeDocument/2006/relationships" r:id="rId11" tooltip="５月の先頭へ"/>
        </xdr:cNvPr>
        <xdr:cNvSpPr/>
      </xdr:nvSpPr>
      <xdr:spPr>
        <a:xfrm>
          <a:off x="7109460" y="9219438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6</xdr:col>
      <xdr:colOff>0</xdr:colOff>
      <xdr:row>520</xdr:row>
      <xdr:rowOff>0</xdr:rowOff>
    </xdr:from>
    <xdr:to>
      <xdr:col>7</xdr:col>
      <xdr:colOff>137160</xdr:colOff>
      <xdr:row>521</xdr:row>
      <xdr:rowOff>30480</xdr:rowOff>
    </xdr:to>
    <xdr:sp macro="" textlink="">
      <xdr:nvSpPr>
        <xdr:cNvPr id="156" name="角丸四角形 155">
          <a:hlinkClick xmlns:r="http://schemas.openxmlformats.org/officeDocument/2006/relationships" r:id="rId12" tooltip="７月の先頭へ"/>
        </xdr:cNvPr>
        <xdr:cNvSpPr/>
      </xdr:nvSpPr>
      <xdr:spPr>
        <a:xfrm>
          <a:off x="7109460" y="9286494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6</xdr:col>
      <xdr:colOff>0</xdr:colOff>
      <xdr:row>524</xdr:row>
      <xdr:rowOff>0</xdr:rowOff>
    </xdr:from>
    <xdr:to>
      <xdr:col>7</xdr:col>
      <xdr:colOff>137160</xdr:colOff>
      <xdr:row>525</xdr:row>
      <xdr:rowOff>30480</xdr:rowOff>
    </xdr:to>
    <xdr:sp macro="" textlink="">
      <xdr:nvSpPr>
        <xdr:cNvPr id="157" name="角丸四角形 156">
          <a:hlinkClick xmlns:r="http://schemas.openxmlformats.org/officeDocument/2006/relationships" r:id="rId13" tooltip="９月の先頭へ"/>
        </xdr:cNvPr>
        <xdr:cNvSpPr/>
      </xdr:nvSpPr>
      <xdr:spPr>
        <a:xfrm>
          <a:off x="7109460" y="9353550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6</xdr:col>
      <xdr:colOff>0</xdr:colOff>
      <xdr:row>528</xdr:row>
      <xdr:rowOff>0</xdr:rowOff>
    </xdr:from>
    <xdr:to>
      <xdr:col>7</xdr:col>
      <xdr:colOff>137160</xdr:colOff>
      <xdr:row>529</xdr:row>
      <xdr:rowOff>30481</xdr:rowOff>
    </xdr:to>
    <xdr:sp macro="" textlink="">
      <xdr:nvSpPr>
        <xdr:cNvPr id="158" name="角丸四角形 157">
          <a:hlinkClick xmlns:r="http://schemas.openxmlformats.org/officeDocument/2006/relationships" r:id="rId14" tooltip="１１月の先頭へ"/>
        </xdr:cNvPr>
        <xdr:cNvSpPr/>
      </xdr:nvSpPr>
      <xdr:spPr>
        <a:xfrm>
          <a:off x="7109460" y="9420606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6</xdr:col>
      <xdr:colOff>0</xdr:colOff>
      <xdr:row>530</xdr:row>
      <xdr:rowOff>0</xdr:rowOff>
    </xdr:from>
    <xdr:to>
      <xdr:col>7</xdr:col>
      <xdr:colOff>137160</xdr:colOff>
      <xdr:row>531</xdr:row>
      <xdr:rowOff>30479</xdr:rowOff>
    </xdr:to>
    <xdr:sp macro="" textlink="">
      <xdr:nvSpPr>
        <xdr:cNvPr id="159" name="角丸四角形 158">
          <a:hlinkClick xmlns:r="http://schemas.openxmlformats.org/officeDocument/2006/relationships" r:id="rId15" tooltip="12月の先頭へ"/>
        </xdr:cNvPr>
        <xdr:cNvSpPr/>
      </xdr:nvSpPr>
      <xdr:spPr>
        <a:xfrm>
          <a:off x="7109460" y="9454134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6</xdr:col>
      <xdr:colOff>0</xdr:colOff>
      <xdr:row>564</xdr:row>
      <xdr:rowOff>0</xdr:rowOff>
    </xdr:from>
    <xdr:to>
      <xdr:col>7</xdr:col>
      <xdr:colOff>137160</xdr:colOff>
      <xdr:row>565</xdr:row>
      <xdr:rowOff>30480</xdr:rowOff>
    </xdr:to>
    <xdr:sp macro="" textlink="">
      <xdr:nvSpPr>
        <xdr:cNvPr id="160" name="角丸四角形 159">
          <a:hlinkClick xmlns:r="http://schemas.openxmlformats.org/officeDocument/2006/relationships" r:id="rId4" tooltip="1月の先頭へ"/>
        </xdr:cNvPr>
        <xdr:cNvSpPr/>
      </xdr:nvSpPr>
      <xdr:spPr>
        <a:xfrm>
          <a:off x="7109460" y="10082784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6</xdr:col>
      <xdr:colOff>0</xdr:colOff>
      <xdr:row>566</xdr:row>
      <xdr:rowOff>0</xdr:rowOff>
    </xdr:from>
    <xdr:to>
      <xdr:col>7</xdr:col>
      <xdr:colOff>137160</xdr:colOff>
      <xdr:row>567</xdr:row>
      <xdr:rowOff>30480</xdr:rowOff>
    </xdr:to>
    <xdr:sp macro="" textlink="">
      <xdr:nvSpPr>
        <xdr:cNvPr id="161" name="角丸四角形 160">
          <a:hlinkClick xmlns:r="http://schemas.openxmlformats.org/officeDocument/2006/relationships" r:id="rId5" tooltip="2月の先頭へ"/>
        </xdr:cNvPr>
        <xdr:cNvSpPr/>
      </xdr:nvSpPr>
      <xdr:spPr>
        <a:xfrm>
          <a:off x="7109460" y="1011631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568</xdr:row>
      <xdr:rowOff>0</xdr:rowOff>
    </xdr:from>
    <xdr:to>
      <xdr:col>7</xdr:col>
      <xdr:colOff>137160</xdr:colOff>
      <xdr:row>569</xdr:row>
      <xdr:rowOff>30479</xdr:rowOff>
    </xdr:to>
    <xdr:sp macro="" textlink="">
      <xdr:nvSpPr>
        <xdr:cNvPr id="162" name="角丸四角形 161">
          <a:hlinkClick xmlns:r="http://schemas.openxmlformats.org/officeDocument/2006/relationships" r:id="rId6" tooltip="３月の先頭へ"/>
        </xdr:cNvPr>
        <xdr:cNvSpPr/>
      </xdr:nvSpPr>
      <xdr:spPr>
        <a:xfrm>
          <a:off x="7109460" y="10149840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6</xdr:col>
      <xdr:colOff>0</xdr:colOff>
      <xdr:row>570</xdr:row>
      <xdr:rowOff>0</xdr:rowOff>
    </xdr:from>
    <xdr:to>
      <xdr:col>7</xdr:col>
      <xdr:colOff>137160</xdr:colOff>
      <xdr:row>571</xdr:row>
      <xdr:rowOff>30481</xdr:rowOff>
    </xdr:to>
    <xdr:sp macro="" textlink="">
      <xdr:nvSpPr>
        <xdr:cNvPr id="163" name="角丸四角形 162">
          <a:hlinkClick xmlns:r="http://schemas.openxmlformats.org/officeDocument/2006/relationships" r:id="rId7" tooltip="４月の先頭へ"/>
        </xdr:cNvPr>
        <xdr:cNvSpPr/>
      </xdr:nvSpPr>
      <xdr:spPr>
        <a:xfrm>
          <a:off x="7109460" y="10183368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6</xdr:col>
      <xdr:colOff>0</xdr:colOff>
      <xdr:row>574</xdr:row>
      <xdr:rowOff>0</xdr:rowOff>
    </xdr:from>
    <xdr:to>
      <xdr:col>7</xdr:col>
      <xdr:colOff>137160</xdr:colOff>
      <xdr:row>575</xdr:row>
      <xdr:rowOff>30481</xdr:rowOff>
    </xdr:to>
    <xdr:sp macro="" textlink="">
      <xdr:nvSpPr>
        <xdr:cNvPr id="164" name="角丸四角形 163">
          <a:hlinkClick xmlns:r="http://schemas.openxmlformats.org/officeDocument/2006/relationships" r:id="rId8" tooltip="６月の先頭へ"/>
        </xdr:cNvPr>
        <xdr:cNvSpPr/>
      </xdr:nvSpPr>
      <xdr:spPr>
        <a:xfrm>
          <a:off x="7109460" y="10250424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6</xdr:col>
      <xdr:colOff>0</xdr:colOff>
      <xdr:row>578</xdr:row>
      <xdr:rowOff>0</xdr:rowOff>
    </xdr:from>
    <xdr:to>
      <xdr:col>7</xdr:col>
      <xdr:colOff>137160</xdr:colOff>
      <xdr:row>579</xdr:row>
      <xdr:rowOff>30480</xdr:rowOff>
    </xdr:to>
    <xdr:sp macro="" textlink="">
      <xdr:nvSpPr>
        <xdr:cNvPr id="165" name="角丸四角形 164">
          <a:hlinkClick xmlns:r="http://schemas.openxmlformats.org/officeDocument/2006/relationships" r:id="rId9" tooltip="８月の先頭へ"/>
        </xdr:cNvPr>
        <xdr:cNvSpPr/>
      </xdr:nvSpPr>
      <xdr:spPr>
        <a:xfrm>
          <a:off x="7109460" y="1031748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6</xdr:col>
      <xdr:colOff>0</xdr:colOff>
      <xdr:row>582</xdr:row>
      <xdr:rowOff>0</xdr:rowOff>
    </xdr:from>
    <xdr:to>
      <xdr:col>7</xdr:col>
      <xdr:colOff>137160</xdr:colOff>
      <xdr:row>583</xdr:row>
      <xdr:rowOff>30479</xdr:rowOff>
    </xdr:to>
    <xdr:sp macro="" textlink="">
      <xdr:nvSpPr>
        <xdr:cNvPr id="166" name="角丸四角形 165">
          <a:hlinkClick xmlns:r="http://schemas.openxmlformats.org/officeDocument/2006/relationships" r:id="rId10" tooltip="１０月の先頭へ"/>
        </xdr:cNvPr>
        <xdr:cNvSpPr/>
      </xdr:nvSpPr>
      <xdr:spPr>
        <a:xfrm>
          <a:off x="7109460" y="1038453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6</xdr:col>
      <xdr:colOff>0</xdr:colOff>
      <xdr:row>572</xdr:row>
      <xdr:rowOff>0</xdr:rowOff>
    </xdr:from>
    <xdr:to>
      <xdr:col>7</xdr:col>
      <xdr:colOff>137160</xdr:colOff>
      <xdr:row>573</xdr:row>
      <xdr:rowOff>30479</xdr:rowOff>
    </xdr:to>
    <xdr:sp macro="" textlink="">
      <xdr:nvSpPr>
        <xdr:cNvPr id="167" name="角丸四角形 166">
          <a:hlinkClick xmlns:r="http://schemas.openxmlformats.org/officeDocument/2006/relationships" r:id="rId11" tooltip="５月の先頭へ"/>
        </xdr:cNvPr>
        <xdr:cNvSpPr/>
      </xdr:nvSpPr>
      <xdr:spPr>
        <a:xfrm>
          <a:off x="7109460" y="10216896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6</xdr:col>
      <xdr:colOff>0</xdr:colOff>
      <xdr:row>576</xdr:row>
      <xdr:rowOff>0</xdr:rowOff>
    </xdr:from>
    <xdr:to>
      <xdr:col>7</xdr:col>
      <xdr:colOff>137160</xdr:colOff>
      <xdr:row>577</xdr:row>
      <xdr:rowOff>30480</xdr:rowOff>
    </xdr:to>
    <xdr:sp macro="" textlink="">
      <xdr:nvSpPr>
        <xdr:cNvPr id="168" name="角丸四角形 167">
          <a:hlinkClick xmlns:r="http://schemas.openxmlformats.org/officeDocument/2006/relationships" r:id="rId12" tooltip="７月の先頭へ"/>
        </xdr:cNvPr>
        <xdr:cNvSpPr/>
      </xdr:nvSpPr>
      <xdr:spPr>
        <a:xfrm>
          <a:off x="7109460" y="1028395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6</xdr:col>
      <xdr:colOff>0</xdr:colOff>
      <xdr:row>580</xdr:row>
      <xdr:rowOff>0</xdr:rowOff>
    </xdr:from>
    <xdr:to>
      <xdr:col>7</xdr:col>
      <xdr:colOff>137160</xdr:colOff>
      <xdr:row>581</xdr:row>
      <xdr:rowOff>30480</xdr:rowOff>
    </xdr:to>
    <xdr:sp macro="" textlink="">
      <xdr:nvSpPr>
        <xdr:cNvPr id="169" name="角丸四角形 168">
          <a:hlinkClick xmlns:r="http://schemas.openxmlformats.org/officeDocument/2006/relationships" r:id="rId13" tooltip="９月の先頭へ"/>
        </xdr:cNvPr>
        <xdr:cNvSpPr/>
      </xdr:nvSpPr>
      <xdr:spPr>
        <a:xfrm>
          <a:off x="7109460" y="10351008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6</xdr:col>
      <xdr:colOff>0</xdr:colOff>
      <xdr:row>584</xdr:row>
      <xdr:rowOff>0</xdr:rowOff>
    </xdr:from>
    <xdr:to>
      <xdr:col>7</xdr:col>
      <xdr:colOff>137160</xdr:colOff>
      <xdr:row>585</xdr:row>
      <xdr:rowOff>30481</xdr:rowOff>
    </xdr:to>
    <xdr:sp macro="" textlink="">
      <xdr:nvSpPr>
        <xdr:cNvPr id="170" name="角丸四角形 169">
          <a:hlinkClick xmlns:r="http://schemas.openxmlformats.org/officeDocument/2006/relationships" r:id="rId14" tooltip="１１月の先頭へ"/>
        </xdr:cNvPr>
        <xdr:cNvSpPr/>
      </xdr:nvSpPr>
      <xdr:spPr>
        <a:xfrm>
          <a:off x="7109460" y="10418064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6</xdr:col>
      <xdr:colOff>0</xdr:colOff>
      <xdr:row>586</xdr:row>
      <xdr:rowOff>0</xdr:rowOff>
    </xdr:from>
    <xdr:to>
      <xdr:col>7</xdr:col>
      <xdr:colOff>137160</xdr:colOff>
      <xdr:row>587</xdr:row>
      <xdr:rowOff>30479</xdr:rowOff>
    </xdr:to>
    <xdr:sp macro="" textlink="">
      <xdr:nvSpPr>
        <xdr:cNvPr id="171" name="角丸四角形 170">
          <a:hlinkClick xmlns:r="http://schemas.openxmlformats.org/officeDocument/2006/relationships" r:id="rId15" tooltip="12月の先頭へ"/>
        </xdr:cNvPr>
        <xdr:cNvSpPr/>
      </xdr:nvSpPr>
      <xdr:spPr>
        <a:xfrm>
          <a:off x="7109460" y="1045159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6</xdr:col>
      <xdr:colOff>0</xdr:colOff>
      <xdr:row>60</xdr:row>
      <xdr:rowOff>0</xdr:rowOff>
    </xdr:from>
    <xdr:to>
      <xdr:col>7</xdr:col>
      <xdr:colOff>137160</xdr:colOff>
      <xdr:row>61</xdr:row>
      <xdr:rowOff>30480</xdr:rowOff>
    </xdr:to>
    <xdr:sp macro="" textlink="">
      <xdr:nvSpPr>
        <xdr:cNvPr id="172" name="角丸四角形 171">
          <a:hlinkClick xmlns:r="http://schemas.openxmlformats.org/officeDocument/2006/relationships" r:id="rId5" tooltip="12月の先頭へ"/>
        </xdr:cNvPr>
        <xdr:cNvSpPr/>
      </xdr:nvSpPr>
      <xdr:spPr>
        <a:xfrm>
          <a:off x="7109460" y="110566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60</xdr:row>
      <xdr:rowOff>0</xdr:rowOff>
    </xdr:from>
    <xdr:to>
      <xdr:col>7</xdr:col>
      <xdr:colOff>137160</xdr:colOff>
      <xdr:row>61</xdr:row>
      <xdr:rowOff>30480</xdr:rowOff>
    </xdr:to>
    <xdr:sp macro="" textlink="">
      <xdr:nvSpPr>
        <xdr:cNvPr id="173" name="角丸四角形 172">
          <a:hlinkClick xmlns:r="http://schemas.openxmlformats.org/officeDocument/2006/relationships" r:id="rId4" tooltip="1月の先頭へ"/>
        </xdr:cNvPr>
        <xdr:cNvSpPr/>
      </xdr:nvSpPr>
      <xdr:spPr>
        <a:xfrm>
          <a:off x="7109460" y="110566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6</xdr:col>
      <xdr:colOff>0</xdr:colOff>
      <xdr:row>62</xdr:row>
      <xdr:rowOff>0</xdr:rowOff>
    </xdr:from>
    <xdr:to>
      <xdr:col>7</xdr:col>
      <xdr:colOff>137160</xdr:colOff>
      <xdr:row>63</xdr:row>
      <xdr:rowOff>30481</xdr:rowOff>
    </xdr:to>
    <xdr:sp macro="" textlink="">
      <xdr:nvSpPr>
        <xdr:cNvPr id="174" name="角丸四角形 173">
          <a:hlinkClick xmlns:r="http://schemas.openxmlformats.org/officeDocument/2006/relationships" r:id="rId27" tooltip="2月の先頭へ"/>
        </xdr:cNvPr>
        <xdr:cNvSpPr/>
      </xdr:nvSpPr>
      <xdr:spPr>
        <a:xfrm>
          <a:off x="7109460" y="113919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64</xdr:row>
      <xdr:rowOff>0</xdr:rowOff>
    </xdr:from>
    <xdr:to>
      <xdr:col>7</xdr:col>
      <xdr:colOff>137160</xdr:colOff>
      <xdr:row>65</xdr:row>
      <xdr:rowOff>30479</xdr:rowOff>
    </xdr:to>
    <xdr:sp macro="" textlink="">
      <xdr:nvSpPr>
        <xdr:cNvPr id="175" name="角丸四角形 174">
          <a:hlinkClick xmlns:r="http://schemas.openxmlformats.org/officeDocument/2006/relationships" r:id="rId28" tooltip="３月の先頭へ"/>
        </xdr:cNvPr>
        <xdr:cNvSpPr/>
      </xdr:nvSpPr>
      <xdr:spPr>
        <a:xfrm>
          <a:off x="7109460" y="1172718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6</xdr:col>
      <xdr:colOff>0</xdr:colOff>
      <xdr:row>66</xdr:row>
      <xdr:rowOff>0</xdr:rowOff>
    </xdr:from>
    <xdr:to>
      <xdr:col>7</xdr:col>
      <xdr:colOff>137160</xdr:colOff>
      <xdr:row>67</xdr:row>
      <xdr:rowOff>30480</xdr:rowOff>
    </xdr:to>
    <xdr:sp macro="" textlink="">
      <xdr:nvSpPr>
        <xdr:cNvPr id="176" name="角丸四角形 175">
          <a:hlinkClick xmlns:r="http://schemas.openxmlformats.org/officeDocument/2006/relationships" r:id="rId29" tooltip="４月の先頭へ"/>
        </xdr:cNvPr>
        <xdr:cNvSpPr/>
      </xdr:nvSpPr>
      <xdr:spPr>
        <a:xfrm>
          <a:off x="7109460" y="120624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6</xdr:col>
      <xdr:colOff>0</xdr:colOff>
      <xdr:row>70</xdr:row>
      <xdr:rowOff>0</xdr:rowOff>
    </xdr:from>
    <xdr:to>
      <xdr:col>7</xdr:col>
      <xdr:colOff>137160</xdr:colOff>
      <xdr:row>71</xdr:row>
      <xdr:rowOff>30480</xdr:rowOff>
    </xdr:to>
    <xdr:sp macro="" textlink="">
      <xdr:nvSpPr>
        <xdr:cNvPr id="177" name="角丸四角形 176">
          <a:hlinkClick xmlns:r="http://schemas.openxmlformats.org/officeDocument/2006/relationships" r:id="rId30" tooltip="６月の先頭へ"/>
        </xdr:cNvPr>
        <xdr:cNvSpPr/>
      </xdr:nvSpPr>
      <xdr:spPr>
        <a:xfrm>
          <a:off x="7109460" y="127330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6</xdr:col>
      <xdr:colOff>0</xdr:colOff>
      <xdr:row>74</xdr:row>
      <xdr:rowOff>0</xdr:rowOff>
    </xdr:from>
    <xdr:to>
      <xdr:col>7</xdr:col>
      <xdr:colOff>137160</xdr:colOff>
      <xdr:row>75</xdr:row>
      <xdr:rowOff>30480</xdr:rowOff>
    </xdr:to>
    <xdr:sp macro="" textlink="">
      <xdr:nvSpPr>
        <xdr:cNvPr id="178" name="角丸四角形 177">
          <a:hlinkClick xmlns:r="http://schemas.openxmlformats.org/officeDocument/2006/relationships" r:id="rId31" tooltip="８月の先頭へ"/>
        </xdr:cNvPr>
        <xdr:cNvSpPr/>
      </xdr:nvSpPr>
      <xdr:spPr>
        <a:xfrm>
          <a:off x="7109460" y="1340358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6</xdr:col>
      <xdr:colOff>0</xdr:colOff>
      <xdr:row>78</xdr:row>
      <xdr:rowOff>0</xdr:rowOff>
    </xdr:from>
    <xdr:to>
      <xdr:col>7</xdr:col>
      <xdr:colOff>137160</xdr:colOff>
      <xdr:row>79</xdr:row>
      <xdr:rowOff>30479</xdr:rowOff>
    </xdr:to>
    <xdr:sp macro="" textlink="">
      <xdr:nvSpPr>
        <xdr:cNvPr id="179" name="角丸四角形 178">
          <a:hlinkClick xmlns:r="http://schemas.openxmlformats.org/officeDocument/2006/relationships" r:id="rId32" tooltip="１０月の先頭へ"/>
        </xdr:cNvPr>
        <xdr:cNvSpPr/>
      </xdr:nvSpPr>
      <xdr:spPr>
        <a:xfrm>
          <a:off x="7109460" y="1407414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6</xdr:col>
      <xdr:colOff>0</xdr:colOff>
      <xdr:row>68</xdr:row>
      <xdr:rowOff>0</xdr:rowOff>
    </xdr:from>
    <xdr:to>
      <xdr:col>7</xdr:col>
      <xdr:colOff>137160</xdr:colOff>
      <xdr:row>69</xdr:row>
      <xdr:rowOff>30479</xdr:rowOff>
    </xdr:to>
    <xdr:sp macro="" textlink="">
      <xdr:nvSpPr>
        <xdr:cNvPr id="180" name="角丸四角形 179">
          <a:hlinkClick xmlns:r="http://schemas.openxmlformats.org/officeDocument/2006/relationships" r:id="rId33" tooltip="５月の先頭へ"/>
        </xdr:cNvPr>
        <xdr:cNvSpPr/>
      </xdr:nvSpPr>
      <xdr:spPr>
        <a:xfrm>
          <a:off x="7109460" y="1239774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6</xdr:col>
      <xdr:colOff>0</xdr:colOff>
      <xdr:row>72</xdr:row>
      <xdr:rowOff>0</xdr:rowOff>
    </xdr:from>
    <xdr:to>
      <xdr:col>7</xdr:col>
      <xdr:colOff>137160</xdr:colOff>
      <xdr:row>73</xdr:row>
      <xdr:rowOff>30481</xdr:rowOff>
    </xdr:to>
    <xdr:sp macro="" textlink="">
      <xdr:nvSpPr>
        <xdr:cNvPr id="181" name="角丸四角形 180">
          <a:hlinkClick xmlns:r="http://schemas.openxmlformats.org/officeDocument/2006/relationships" r:id="rId34" tooltip="７月の先頭へ"/>
        </xdr:cNvPr>
        <xdr:cNvSpPr/>
      </xdr:nvSpPr>
      <xdr:spPr>
        <a:xfrm>
          <a:off x="7109460" y="1306830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6</xdr:col>
      <xdr:colOff>0</xdr:colOff>
      <xdr:row>76</xdr:row>
      <xdr:rowOff>0</xdr:rowOff>
    </xdr:from>
    <xdr:to>
      <xdr:col>7</xdr:col>
      <xdr:colOff>137160</xdr:colOff>
      <xdr:row>77</xdr:row>
      <xdr:rowOff>30481</xdr:rowOff>
    </xdr:to>
    <xdr:sp macro="" textlink="">
      <xdr:nvSpPr>
        <xdr:cNvPr id="182" name="角丸四角形 181">
          <a:hlinkClick xmlns:r="http://schemas.openxmlformats.org/officeDocument/2006/relationships" r:id="rId35" tooltip="９月の先頭へ"/>
        </xdr:cNvPr>
        <xdr:cNvSpPr/>
      </xdr:nvSpPr>
      <xdr:spPr>
        <a:xfrm>
          <a:off x="7109460" y="1373886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6</xdr:col>
      <xdr:colOff>0</xdr:colOff>
      <xdr:row>80</xdr:row>
      <xdr:rowOff>0</xdr:rowOff>
    </xdr:from>
    <xdr:to>
      <xdr:col>7</xdr:col>
      <xdr:colOff>137160</xdr:colOff>
      <xdr:row>81</xdr:row>
      <xdr:rowOff>30480</xdr:rowOff>
    </xdr:to>
    <xdr:sp macro="" textlink="">
      <xdr:nvSpPr>
        <xdr:cNvPr id="183" name="角丸四角形 182">
          <a:hlinkClick xmlns:r="http://schemas.openxmlformats.org/officeDocument/2006/relationships" r:id="rId36" tooltip="１１月の先頭へ"/>
        </xdr:cNvPr>
        <xdr:cNvSpPr/>
      </xdr:nvSpPr>
      <xdr:spPr>
        <a:xfrm>
          <a:off x="7109460" y="144094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6</xdr:col>
      <xdr:colOff>0</xdr:colOff>
      <xdr:row>82</xdr:row>
      <xdr:rowOff>0</xdr:rowOff>
    </xdr:from>
    <xdr:to>
      <xdr:col>7</xdr:col>
      <xdr:colOff>137160</xdr:colOff>
      <xdr:row>83</xdr:row>
      <xdr:rowOff>30479</xdr:rowOff>
    </xdr:to>
    <xdr:sp macro="" textlink="">
      <xdr:nvSpPr>
        <xdr:cNvPr id="184" name="角丸四角形 183">
          <a:hlinkClick xmlns:r="http://schemas.openxmlformats.org/officeDocument/2006/relationships" r:id="rId37" tooltip="12月の先頭へ"/>
        </xdr:cNvPr>
        <xdr:cNvSpPr/>
      </xdr:nvSpPr>
      <xdr:spPr>
        <a:xfrm>
          <a:off x="7109460" y="147447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6</xdr:col>
      <xdr:colOff>0</xdr:colOff>
      <xdr:row>116</xdr:row>
      <xdr:rowOff>0</xdr:rowOff>
    </xdr:from>
    <xdr:to>
      <xdr:col>7</xdr:col>
      <xdr:colOff>137160</xdr:colOff>
      <xdr:row>117</xdr:row>
      <xdr:rowOff>30480</xdr:rowOff>
    </xdr:to>
    <xdr:sp macro="" textlink="">
      <xdr:nvSpPr>
        <xdr:cNvPr id="185" name="角丸四角形 184">
          <a:hlinkClick xmlns:r="http://schemas.openxmlformats.org/officeDocument/2006/relationships" r:id="rId5" tooltip="12月の先頭へ"/>
        </xdr:cNvPr>
        <xdr:cNvSpPr/>
      </xdr:nvSpPr>
      <xdr:spPr>
        <a:xfrm>
          <a:off x="7109460" y="210312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116</xdr:row>
      <xdr:rowOff>0</xdr:rowOff>
    </xdr:from>
    <xdr:to>
      <xdr:col>7</xdr:col>
      <xdr:colOff>137160</xdr:colOff>
      <xdr:row>117</xdr:row>
      <xdr:rowOff>30480</xdr:rowOff>
    </xdr:to>
    <xdr:sp macro="" textlink="">
      <xdr:nvSpPr>
        <xdr:cNvPr id="186" name="角丸四角形 185">
          <a:hlinkClick xmlns:r="http://schemas.openxmlformats.org/officeDocument/2006/relationships" r:id="rId4" tooltip="1月の先頭へ"/>
        </xdr:cNvPr>
        <xdr:cNvSpPr/>
      </xdr:nvSpPr>
      <xdr:spPr>
        <a:xfrm>
          <a:off x="7109460" y="2103120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6</xdr:col>
      <xdr:colOff>0</xdr:colOff>
      <xdr:row>118</xdr:row>
      <xdr:rowOff>0</xdr:rowOff>
    </xdr:from>
    <xdr:to>
      <xdr:col>7</xdr:col>
      <xdr:colOff>137160</xdr:colOff>
      <xdr:row>119</xdr:row>
      <xdr:rowOff>30480</xdr:rowOff>
    </xdr:to>
    <xdr:sp macro="" textlink="">
      <xdr:nvSpPr>
        <xdr:cNvPr id="187" name="角丸四角形 186">
          <a:hlinkClick xmlns:r="http://schemas.openxmlformats.org/officeDocument/2006/relationships" r:id="rId27" tooltip="2月の先頭へ"/>
        </xdr:cNvPr>
        <xdr:cNvSpPr/>
      </xdr:nvSpPr>
      <xdr:spPr>
        <a:xfrm>
          <a:off x="7109460" y="2136648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120</xdr:row>
      <xdr:rowOff>0</xdr:rowOff>
    </xdr:from>
    <xdr:to>
      <xdr:col>7</xdr:col>
      <xdr:colOff>137160</xdr:colOff>
      <xdr:row>121</xdr:row>
      <xdr:rowOff>30479</xdr:rowOff>
    </xdr:to>
    <xdr:sp macro="" textlink="">
      <xdr:nvSpPr>
        <xdr:cNvPr id="188" name="角丸四角形 187">
          <a:hlinkClick xmlns:r="http://schemas.openxmlformats.org/officeDocument/2006/relationships" r:id="rId28" tooltip="３月の先頭へ"/>
        </xdr:cNvPr>
        <xdr:cNvSpPr/>
      </xdr:nvSpPr>
      <xdr:spPr>
        <a:xfrm>
          <a:off x="7109460" y="2170176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6</xdr:col>
      <xdr:colOff>0</xdr:colOff>
      <xdr:row>122</xdr:row>
      <xdr:rowOff>0</xdr:rowOff>
    </xdr:from>
    <xdr:to>
      <xdr:col>7</xdr:col>
      <xdr:colOff>137160</xdr:colOff>
      <xdr:row>123</xdr:row>
      <xdr:rowOff>30481</xdr:rowOff>
    </xdr:to>
    <xdr:sp macro="" textlink="">
      <xdr:nvSpPr>
        <xdr:cNvPr id="189" name="角丸四角形 188">
          <a:hlinkClick xmlns:r="http://schemas.openxmlformats.org/officeDocument/2006/relationships" r:id="rId29" tooltip="４月の先頭へ"/>
        </xdr:cNvPr>
        <xdr:cNvSpPr/>
      </xdr:nvSpPr>
      <xdr:spPr>
        <a:xfrm>
          <a:off x="7109460" y="2203704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6</xdr:col>
      <xdr:colOff>0</xdr:colOff>
      <xdr:row>126</xdr:row>
      <xdr:rowOff>0</xdr:rowOff>
    </xdr:from>
    <xdr:to>
      <xdr:col>7</xdr:col>
      <xdr:colOff>137160</xdr:colOff>
      <xdr:row>127</xdr:row>
      <xdr:rowOff>30481</xdr:rowOff>
    </xdr:to>
    <xdr:sp macro="" textlink="">
      <xdr:nvSpPr>
        <xdr:cNvPr id="190" name="角丸四角形 189">
          <a:hlinkClick xmlns:r="http://schemas.openxmlformats.org/officeDocument/2006/relationships" r:id="rId30" tooltip="６月の先頭へ"/>
        </xdr:cNvPr>
        <xdr:cNvSpPr/>
      </xdr:nvSpPr>
      <xdr:spPr>
        <a:xfrm>
          <a:off x="7109460" y="227076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6</xdr:col>
      <xdr:colOff>0</xdr:colOff>
      <xdr:row>130</xdr:row>
      <xdr:rowOff>0</xdr:rowOff>
    </xdr:from>
    <xdr:to>
      <xdr:col>7</xdr:col>
      <xdr:colOff>137160</xdr:colOff>
      <xdr:row>131</xdr:row>
      <xdr:rowOff>30480</xdr:rowOff>
    </xdr:to>
    <xdr:sp macro="" textlink="">
      <xdr:nvSpPr>
        <xdr:cNvPr id="191" name="角丸四角形 190">
          <a:hlinkClick xmlns:r="http://schemas.openxmlformats.org/officeDocument/2006/relationships" r:id="rId31" tooltip="８月の先頭へ"/>
        </xdr:cNvPr>
        <xdr:cNvSpPr/>
      </xdr:nvSpPr>
      <xdr:spPr>
        <a:xfrm>
          <a:off x="7109460" y="233781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6</xdr:col>
      <xdr:colOff>0</xdr:colOff>
      <xdr:row>134</xdr:row>
      <xdr:rowOff>0</xdr:rowOff>
    </xdr:from>
    <xdr:to>
      <xdr:col>7</xdr:col>
      <xdr:colOff>137160</xdr:colOff>
      <xdr:row>135</xdr:row>
      <xdr:rowOff>30479</xdr:rowOff>
    </xdr:to>
    <xdr:sp macro="" textlink="">
      <xdr:nvSpPr>
        <xdr:cNvPr id="192" name="角丸四角形 191">
          <a:hlinkClick xmlns:r="http://schemas.openxmlformats.org/officeDocument/2006/relationships" r:id="rId32" tooltip="１０月の先頭へ"/>
        </xdr:cNvPr>
        <xdr:cNvSpPr/>
      </xdr:nvSpPr>
      <xdr:spPr>
        <a:xfrm>
          <a:off x="7109460" y="240487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6</xdr:col>
      <xdr:colOff>0</xdr:colOff>
      <xdr:row>124</xdr:row>
      <xdr:rowOff>0</xdr:rowOff>
    </xdr:from>
    <xdr:to>
      <xdr:col>7</xdr:col>
      <xdr:colOff>137160</xdr:colOff>
      <xdr:row>125</xdr:row>
      <xdr:rowOff>30479</xdr:rowOff>
    </xdr:to>
    <xdr:sp macro="" textlink="">
      <xdr:nvSpPr>
        <xdr:cNvPr id="193" name="角丸四角形 192">
          <a:hlinkClick xmlns:r="http://schemas.openxmlformats.org/officeDocument/2006/relationships" r:id="rId33" tooltip="５月の先頭へ"/>
        </xdr:cNvPr>
        <xdr:cNvSpPr/>
      </xdr:nvSpPr>
      <xdr:spPr>
        <a:xfrm>
          <a:off x="7109460" y="223723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6</xdr:col>
      <xdr:colOff>0</xdr:colOff>
      <xdr:row>128</xdr:row>
      <xdr:rowOff>0</xdr:rowOff>
    </xdr:from>
    <xdr:to>
      <xdr:col>7</xdr:col>
      <xdr:colOff>137160</xdr:colOff>
      <xdr:row>129</xdr:row>
      <xdr:rowOff>30480</xdr:rowOff>
    </xdr:to>
    <xdr:sp macro="" textlink="">
      <xdr:nvSpPr>
        <xdr:cNvPr id="194" name="角丸四角形 193">
          <a:hlinkClick xmlns:r="http://schemas.openxmlformats.org/officeDocument/2006/relationships" r:id="rId34" tooltip="７月の先頭へ"/>
        </xdr:cNvPr>
        <xdr:cNvSpPr/>
      </xdr:nvSpPr>
      <xdr:spPr>
        <a:xfrm>
          <a:off x="7109460" y="2304288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6</xdr:col>
      <xdr:colOff>0</xdr:colOff>
      <xdr:row>132</xdr:row>
      <xdr:rowOff>0</xdr:rowOff>
    </xdr:from>
    <xdr:to>
      <xdr:col>7</xdr:col>
      <xdr:colOff>137160</xdr:colOff>
      <xdr:row>133</xdr:row>
      <xdr:rowOff>30480</xdr:rowOff>
    </xdr:to>
    <xdr:sp macro="" textlink="">
      <xdr:nvSpPr>
        <xdr:cNvPr id="195" name="角丸四角形 194">
          <a:hlinkClick xmlns:r="http://schemas.openxmlformats.org/officeDocument/2006/relationships" r:id="rId35" tooltip="９月の先頭へ"/>
        </xdr:cNvPr>
        <xdr:cNvSpPr/>
      </xdr:nvSpPr>
      <xdr:spPr>
        <a:xfrm>
          <a:off x="7109460" y="2371344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6</xdr:col>
      <xdr:colOff>0</xdr:colOff>
      <xdr:row>136</xdr:row>
      <xdr:rowOff>0</xdr:rowOff>
    </xdr:from>
    <xdr:to>
      <xdr:col>7</xdr:col>
      <xdr:colOff>137160</xdr:colOff>
      <xdr:row>137</xdr:row>
      <xdr:rowOff>30481</xdr:rowOff>
    </xdr:to>
    <xdr:sp macro="" textlink="">
      <xdr:nvSpPr>
        <xdr:cNvPr id="196" name="角丸四角形 195">
          <a:hlinkClick xmlns:r="http://schemas.openxmlformats.org/officeDocument/2006/relationships" r:id="rId36" tooltip="１１月の先頭へ"/>
        </xdr:cNvPr>
        <xdr:cNvSpPr/>
      </xdr:nvSpPr>
      <xdr:spPr>
        <a:xfrm>
          <a:off x="7109460" y="2438400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6</xdr:col>
      <xdr:colOff>0</xdr:colOff>
      <xdr:row>138</xdr:row>
      <xdr:rowOff>0</xdr:rowOff>
    </xdr:from>
    <xdr:to>
      <xdr:col>7</xdr:col>
      <xdr:colOff>137160</xdr:colOff>
      <xdr:row>139</xdr:row>
      <xdr:rowOff>30479</xdr:rowOff>
    </xdr:to>
    <xdr:sp macro="" textlink="">
      <xdr:nvSpPr>
        <xdr:cNvPr id="197" name="角丸四角形 196">
          <a:hlinkClick xmlns:r="http://schemas.openxmlformats.org/officeDocument/2006/relationships" r:id="rId37" tooltip="12月の先頭へ"/>
        </xdr:cNvPr>
        <xdr:cNvSpPr/>
      </xdr:nvSpPr>
      <xdr:spPr>
        <a:xfrm>
          <a:off x="7109460" y="2471928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6</xdr:col>
      <xdr:colOff>0</xdr:colOff>
      <xdr:row>172</xdr:row>
      <xdr:rowOff>0</xdr:rowOff>
    </xdr:from>
    <xdr:to>
      <xdr:col>7</xdr:col>
      <xdr:colOff>137160</xdr:colOff>
      <xdr:row>173</xdr:row>
      <xdr:rowOff>30480</xdr:rowOff>
    </xdr:to>
    <xdr:sp macro="" textlink="">
      <xdr:nvSpPr>
        <xdr:cNvPr id="198" name="角丸四角形 197">
          <a:hlinkClick xmlns:r="http://schemas.openxmlformats.org/officeDocument/2006/relationships" r:id="rId5" tooltip="12月の先頭へ"/>
        </xdr:cNvPr>
        <xdr:cNvSpPr/>
      </xdr:nvSpPr>
      <xdr:spPr>
        <a:xfrm>
          <a:off x="7109460" y="3100578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172</xdr:row>
      <xdr:rowOff>0</xdr:rowOff>
    </xdr:from>
    <xdr:to>
      <xdr:col>7</xdr:col>
      <xdr:colOff>137160</xdr:colOff>
      <xdr:row>173</xdr:row>
      <xdr:rowOff>30480</xdr:rowOff>
    </xdr:to>
    <xdr:sp macro="" textlink="">
      <xdr:nvSpPr>
        <xdr:cNvPr id="199" name="角丸四角形 198">
          <a:hlinkClick xmlns:r="http://schemas.openxmlformats.org/officeDocument/2006/relationships" r:id="rId4" tooltip="1月の先頭へ"/>
        </xdr:cNvPr>
        <xdr:cNvSpPr/>
      </xdr:nvSpPr>
      <xdr:spPr>
        <a:xfrm>
          <a:off x="7109460" y="3100578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6</xdr:col>
      <xdr:colOff>0</xdr:colOff>
      <xdr:row>174</xdr:row>
      <xdr:rowOff>0</xdr:rowOff>
    </xdr:from>
    <xdr:to>
      <xdr:col>7</xdr:col>
      <xdr:colOff>137160</xdr:colOff>
      <xdr:row>175</xdr:row>
      <xdr:rowOff>30480</xdr:rowOff>
    </xdr:to>
    <xdr:sp macro="" textlink="">
      <xdr:nvSpPr>
        <xdr:cNvPr id="200" name="角丸四角形 199">
          <a:hlinkClick xmlns:r="http://schemas.openxmlformats.org/officeDocument/2006/relationships" r:id="rId27" tooltip="2月の先頭へ"/>
        </xdr:cNvPr>
        <xdr:cNvSpPr/>
      </xdr:nvSpPr>
      <xdr:spPr>
        <a:xfrm>
          <a:off x="7109460" y="313410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176</xdr:row>
      <xdr:rowOff>0</xdr:rowOff>
    </xdr:from>
    <xdr:to>
      <xdr:col>7</xdr:col>
      <xdr:colOff>137160</xdr:colOff>
      <xdr:row>177</xdr:row>
      <xdr:rowOff>30479</xdr:rowOff>
    </xdr:to>
    <xdr:sp macro="" textlink="">
      <xdr:nvSpPr>
        <xdr:cNvPr id="201" name="角丸四角形 200">
          <a:hlinkClick xmlns:r="http://schemas.openxmlformats.org/officeDocument/2006/relationships" r:id="rId28" tooltip="３月の先頭へ"/>
        </xdr:cNvPr>
        <xdr:cNvSpPr/>
      </xdr:nvSpPr>
      <xdr:spPr>
        <a:xfrm>
          <a:off x="7109460" y="3167634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6</xdr:col>
      <xdr:colOff>0</xdr:colOff>
      <xdr:row>178</xdr:row>
      <xdr:rowOff>0</xdr:rowOff>
    </xdr:from>
    <xdr:to>
      <xdr:col>7</xdr:col>
      <xdr:colOff>137160</xdr:colOff>
      <xdr:row>179</xdr:row>
      <xdr:rowOff>30481</xdr:rowOff>
    </xdr:to>
    <xdr:sp macro="" textlink="">
      <xdr:nvSpPr>
        <xdr:cNvPr id="202" name="角丸四角形 201">
          <a:hlinkClick xmlns:r="http://schemas.openxmlformats.org/officeDocument/2006/relationships" r:id="rId29" tooltip="４月の先頭へ"/>
        </xdr:cNvPr>
        <xdr:cNvSpPr/>
      </xdr:nvSpPr>
      <xdr:spPr>
        <a:xfrm>
          <a:off x="7109460" y="320116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6</xdr:col>
      <xdr:colOff>0</xdr:colOff>
      <xdr:row>182</xdr:row>
      <xdr:rowOff>0</xdr:rowOff>
    </xdr:from>
    <xdr:to>
      <xdr:col>7</xdr:col>
      <xdr:colOff>137160</xdr:colOff>
      <xdr:row>183</xdr:row>
      <xdr:rowOff>30481</xdr:rowOff>
    </xdr:to>
    <xdr:sp macro="" textlink="">
      <xdr:nvSpPr>
        <xdr:cNvPr id="203" name="角丸四角形 202">
          <a:hlinkClick xmlns:r="http://schemas.openxmlformats.org/officeDocument/2006/relationships" r:id="rId30" tooltip="６月の先頭へ"/>
        </xdr:cNvPr>
        <xdr:cNvSpPr/>
      </xdr:nvSpPr>
      <xdr:spPr>
        <a:xfrm>
          <a:off x="7109460" y="3268218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6</xdr:col>
      <xdr:colOff>0</xdr:colOff>
      <xdr:row>186</xdr:row>
      <xdr:rowOff>0</xdr:rowOff>
    </xdr:from>
    <xdr:to>
      <xdr:col>7</xdr:col>
      <xdr:colOff>137160</xdr:colOff>
      <xdr:row>187</xdr:row>
      <xdr:rowOff>30480</xdr:rowOff>
    </xdr:to>
    <xdr:sp macro="" textlink="">
      <xdr:nvSpPr>
        <xdr:cNvPr id="204" name="角丸四角形 203">
          <a:hlinkClick xmlns:r="http://schemas.openxmlformats.org/officeDocument/2006/relationships" r:id="rId31" tooltip="８月の先頭へ"/>
        </xdr:cNvPr>
        <xdr:cNvSpPr/>
      </xdr:nvSpPr>
      <xdr:spPr>
        <a:xfrm>
          <a:off x="7109460" y="3335274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6</xdr:col>
      <xdr:colOff>0</xdr:colOff>
      <xdr:row>190</xdr:row>
      <xdr:rowOff>0</xdr:rowOff>
    </xdr:from>
    <xdr:to>
      <xdr:col>7</xdr:col>
      <xdr:colOff>137160</xdr:colOff>
      <xdr:row>191</xdr:row>
      <xdr:rowOff>30479</xdr:rowOff>
    </xdr:to>
    <xdr:sp macro="" textlink="">
      <xdr:nvSpPr>
        <xdr:cNvPr id="205" name="角丸四角形 204">
          <a:hlinkClick xmlns:r="http://schemas.openxmlformats.org/officeDocument/2006/relationships" r:id="rId32" tooltip="１０月の先頭へ"/>
        </xdr:cNvPr>
        <xdr:cNvSpPr/>
      </xdr:nvSpPr>
      <xdr:spPr>
        <a:xfrm>
          <a:off x="7109460" y="340233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6</xdr:col>
      <xdr:colOff>0</xdr:colOff>
      <xdr:row>180</xdr:row>
      <xdr:rowOff>0</xdr:rowOff>
    </xdr:from>
    <xdr:to>
      <xdr:col>7</xdr:col>
      <xdr:colOff>137160</xdr:colOff>
      <xdr:row>181</xdr:row>
      <xdr:rowOff>30479</xdr:rowOff>
    </xdr:to>
    <xdr:sp macro="" textlink="">
      <xdr:nvSpPr>
        <xdr:cNvPr id="206" name="角丸四角形 205">
          <a:hlinkClick xmlns:r="http://schemas.openxmlformats.org/officeDocument/2006/relationships" r:id="rId33" tooltip="５月の先頭へ"/>
        </xdr:cNvPr>
        <xdr:cNvSpPr/>
      </xdr:nvSpPr>
      <xdr:spPr>
        <a:xfrm>
          <a:off x="7109460" y="3234690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6</xdr:col>
      <xdr:colOff>0</xdr:colOff>
      <xdr:row>184</xdr:row>
      <xdr:rowOff>0</xdr:rowOff>
    </xdr:from>
    <xdr:to>
      <xdr:col>7</xdr:col>
      <xdr:colOff>137160</xdr:colOff>
      <xdr:row>185</xdr:row>
      <xdr:rowOff>30480</xdr:rowOff>
    </xdr:to>
    <xdr:sp macro="" textlink="">
      <xdr:nvSpPr>
        <xdr:cNvPr id="207" name="角丸四角形 206">
          <a:hlinkClick xmlns:r="http://schemas.openxmlformats.org/officeDocument/2006/relationships" r:id="rId34" tooltip="７月の先頭へ"/>
        </xdr:cNvPr>
        <xdr:cNvSpPr/>
      </xdr:nvSpPr>
      <xdr:spPr>
        <a:xfrm>
          <a:off x="7109460" y="3301746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6</xdr:col>
      <xdr:colOff>0</xdr:colOff>
      <xdr:row>188</xdr:row>
      <xdr:rowOff>0</xdr:rowOff>
    </xdr:from>
    <xdr:to>
      <xdr:col>7</xdr:col>
      <xdr:colOff>137160</xdr:colOff>
      <xdr:row>189</xdr:row>
      <xdr:rowOff>30480</xdr:rowOff>
    </xdr:to>
    <xdr:sp macro="" textlink="">
      <xdr:nvSpPr>
        <xdr:cNvPr id="208" name="角丸四角形 207">
          <a:hlinkClick xmlns:r="http://schemas.openxmlformats.org/officeDocument/2006/relationships" r:id="rId35" tooltip="９月の先頭へ"/>
        </xdr:cNvPr>
        <xdr:cNvSpPr/>
      </xdr:nvSpPr>
      <xdr:spPr>
        <a:xfrm>
          <a:off x="7109460" y="336880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6</xdr:col>
      <xdr:colOff>0</xdr:colOff>
      <xdr:row>192</xdr:row>
      <xdr:rowOff>0</xdr:rowOff>
    </xdr:from>
    <xdr:to>
      <xdr:col>7</xdr:col>
      <xdr:colOff>137160</xdr:colOff>
      <xdr:row>193</xdr:row>
      <xdr:rowOff>30481</xdr:rowOff>
    </xdr:to>
    <xdr:sp macro="" textlink="">
      <xdr:nvSpPr>
        <xdr:cNvPr id="209" name="角丸四角形 208">
          <a:hlinkClick xmlns:r="http://schemas.openxmlformats.org/officeDocument/2006/relationships" r:id="rId36" tooltip="１１月の先頭へ"/>
        </xdr:cNvPr>
        <xdr:cNvSpPr/>
      </xdr:nvSpPr>
      <xdr:spPr>
        <a:xfrm>
          <a:off x="7109460" y="3435858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6</xdr:col>
      <xdr:colOff>0</xdr:colOff>
      <xdr:row>194</xdr:row>
      <xdr:rowOff>0</xdr:rowOff>
    </xdr:from>
    <xdr:to>
      <xdr:col>7</xdr:col>
      <xdr:colOff>137160</xdr:colOff>
      <xdr:row>195</xdr:row>
      <xdr:rowOff>30479</xdr:rowOff>
    </xdr:to>
    <xdr:sp macro="" textlink="">
      <xdr:nvSpPr>
        <xdr:cNvPr id="210" name="角丸四角形 209">
          <a:hlinkClick xmlns:r="http://schemas.openxmlformats.org/officeDocument/2006/relationships" r:id="rId37" tooltip="12月の先頭へ"/>
        </xdr:cNvPr>
        <xdr:cNvSpPr/>
      </xdr:nvSpPr>
      <xdr:spPr>
        <a:xfrm>
          <a:off x="7109460" y="346938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6</xdr:col>
      <xdr:colOff>0</xdr:colOff>
      <xdr:row>228</xdr:row>
      <xdr:rowOff>0</xdr:rowOff>
    </xdr:from>
    <xdr:to>
      <xdr:col>7</xdr:col>
      <xdr:colOff>137160</xdr:colOff>
      <xdr:row>229</xdr:row>
      <xdr:rowOff>30480</xdr:rowOff>
    </xdr:to>
    <xdr:sp macro="" textlink="">
      <xdr:nvSpPr>
        <xdr:cNvPr id="211" name="角丸四角形 210">
          <a:hlinkClick xmlns:r="http://schemas.openxmlformats.org/officeDocument/2006/relationships" r:id="rId5" tooltip="12月の先頭へ"/>
        </xdr:cNvPr>
        <xdr:cNvSpPr/>
      </xdr:nvSpPr>
      <xdr:spPr>
        <a:xfrm>
          <a:off x="7109460" y="409803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228</xdr:row>
      <xdr:rowOff>0</xdr:rowOff>
    </xdr:from>
    <xdr:to>
      <xdr:col>7</xdr:col>
      <xdr:colOff>137160</xdr:colOff>
      <xdr:row>229</xdr:row>
      <xdr:rowOff>30480</xdr:rowOff>
    </xdr:to>
    <xdr:sp macro="" textlink="">
      <xdr:nvSpPr>
        <xdr:cNvPr id="212" name="角丸四角形 211">
          <a:hlinkClick xmlns:r="http://schemas.openxmlformats.org/officeDocument/2006/relationships" r:id="rId4" tooltip="1月の先頭へ"/>
        </xdr:cNvPr>
        <xdr:cNvSpPr/>
      </xdr:nvSpPr>
      <xdr:spPr>
        <a:xfrm>
          <a:off x="7109460" y="4098036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6</xdr:col>
      <xdr:colOff>0</xdr:colOff>
      <xdr:row>230</xdr:row>
      <xdr:rowOff>0</xdr:rowOff>
    </xdr:from>
    <xdr:to>
      <xdr:col>7</xdr:col>
      <xdr:colOff>137160</xdr:colOff>
      <xdr:row>231</xdr:row>
      <xdr:rowOff>30480</xdr:rowOff>
    </xdr:to>
    <xdr:sp macro="" textlink="">
      <xdr:nvSpPr>
        <xdr:cNvPr id="213" name="角丸四角形 212">
          <a:hlinkClick xmlns:r="http://schemas.openxmlformats.org/officeDocument/2006/relationships" r:id="rId27" tooltip="2月の先頭へ"/>
        </xdr:cNvPr>
        <xdr:cNvSpPr/>
      </xdr:nvSpPr>
      <xdr:spPr>
        <a:xfrm>
          <a:off x="7109460" y="4131564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232</xdr:row>
      <xdr:rowOff>0</xdr:rowOff>
    </xdr:from>
    <xdr:to>
      <xdr:col>7</xdr:col>
      <xdr:colOff>137160</xdr:colOff>
      <xdr:row>233</xdr:row>
      <xdr:rowOff>30479</xdr:rowOff>
    </xdr:to>
    <xdr:sp macro="" textlink="">
      <xdr:nvSpPr>
        <xdr:cNvPr id="214" name="角丸四角形 213">
          <a:hlinkClick xmlns:r="http://schemas.openxmlformats.org/officeDocument/2006/relationships" r:id="rId28" tooltip="３月の先頭へ"/>
        </xdr:cNvPr>
        <xdr:cNvSpPr/>
      </xdr:nvSpPr>
      <xdr:spPr>
        <a:xfrm>
          <a:off x="7109460" y="416509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6</xdr:col>
      <xdr:colOff>0</xdr:colOff>
      <xdr:row>234</xdr:row>
      <xdr:rowOff>0</xdr:rowOff>
    </xdr:from>
    <xdr:to>
      <xdr:col>7</xdr:col>
      <xdr:colOff>137160</xdr:colOff>
      <xdr:row>235</xdr:row>
      <xdr:rowOff>30481</xdr:rowOff>
    </xdr:to>
    <xdr:sp macro="" textlink="">
      <xdr:nvSpPr>
        <xdr:cNvPr id="215" name="角丸四角形 214">
          <a:hlinkClick xmlns:r="http://schemas.openxmlformats.org/officeDocument/2006/relationships" r:id="rId29" tooltip="４月の先頭へ"/>
        </xdr:cNvPr>
        <xdr:cNvSpPr/>
      </xdr:nvSpPr>
      <xdr:spPr>
        <a:xfrm>
          <a:off x="7109460" y="419862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6</xdr:col>
      <xdr:colOff>0</xdr:colOff>
      <xdr:row>238</xdr:row>
      <xdr:rowOff>0</xdr:rowOff>
    </xdr:from>
    <xdr:to>
      <xdr:col>7</xdr:col>
      <xdr:colOff>137160</xdr:colOff>
      <xdr:row>239</xdr:row>
      <xdr:rowOff>30481</xdr:rowOff>
    </xdr:to>
    <xdr:sp macro="" textlink="">
      <xdr:nvSpPr>
        <xdr:cNvPr id="216" name="角丸四角形 215">
          <a:hlinkClick xmlns:r="http://schemas.openxmlformats.org/officeDocument/2006/relationships" r:id="rId30" tooltip="６月の先頭へ"/>
        </xdr:cNvPr>
        <xdr:cNvSpPr/>
      </xdr:nvSpPr>
      <xdr:spPr>
        <a:xfrm>
          <a:off x="7109460" y="426567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6</xdr:col>
      <xdr:colOff>0</xdr:colOff>
      <xdr:row>242</xdr:row>
      <xdr:rowOff>0</xdr:rowOff>
    </xdr:from>
    <xdr:to>
      <xdr:col>7</xdr:col>
      <xdr:colOff>137160</xdr:colOff>
      <xdr:row>243</xdr:row>
      <xdr:rowOff>30480</xdr:rowOff>
    </xdr:to>
    <xdr:sp macro="" textlink="">
      <xdr:nvSpPr>
        <xdr:cNvPr id="217" name="角丸四角形 216">
          <a:hlinkClick xmlns:r="http://schemas.openxmlformats.org/officeDocument/2006/relationships" r:id="rId31" tooltip="８月の先頭へ"/>
        </xdr:cNvPr>
        <xdr:cNvSpPr/>
      </xdr:nvSpPr>
      <xdr:spPr>
        <a:xfrm>
          <a:off x="7109460" y="433273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6</xdr:col>
      <xdr:colOff>0</xdr:colOff>
      <xdr:row>246</xdr:row>
      <xdr:rowOff>0</xdr:rowOff>
    </xdr:from>
    <xdr:to>
      <xdr:col>7</xdr:col>
      <xdr:colOff>137160</xdr:colOff>
      <xdr:row>247</xdr:row>
      <xdr:rowOff>30479</xdr:rowOff>
    </xdr:to>
    <xdr:sp macro="" textlink="">
      <xdr:nvSpPr>
        <xdr:cNvPr id="218" name="角丸四角形 217">
          <a:hlinkClick xmlns:r="http://schemas.openxmlformats.org/officeDocument/2006/relationships" r:id="rId32" tooltip="１０月の先頭へ"/>
        </xdr:cNvPr>
        <xdr:cNvSpPr/>
      </xdr:nvSpPr>
      <xdr:spPr>
        <a:xfrm>
          <a:off x="7109460" y="4399788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6</xdr:col>
      <xdr:colOff>0</xdr:colOff>
      <xdr:row>236</xdr:row>
      <xdr:rowOff>0</xdr:rowOff>
    </xdr:from>
    <xdr:to>
      <xdr:col>7</xdr:col>
      <xdr:colOff>137160</xdr:colOff>
      <xdr:row>237</xdr:row>
      <xdr:rowOff>30479</xdr:rowOff>
    </xdr:to>
    <xdr:sp macro="" textlink="">
      <xdr:nvSpPr>
        <xdr:cNvPr id="219" name="角丸四角形 218">
          <a:hlinkClick xmlns:r="http://schemas.openxmlformats.org/officeDocument/2006/relationships" r:id="rId33" tooltip="５月の先頭へ"/>
        </xdr:cNvPr>
        <xdr:cNvSpPr/>
      </xdr:nvSpPr>
      <xdr:spPr>
        <a:xfrm>
          <a:off x="7109460" y="4232148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6</xdr:col>
      <xdr:colOff>0</xdr:colOff>
      <xdr:row>240</xdr:row>
      <xdr:rowOff>0</xdr:rowOff>
    </xdr:from>
    <xdr:to>
      <xdr:col>7</xdr:col>
      <xdr:colOff>137160</xdr:colOff>
      <xdr:row>241</xdr:row>
      <xdr:rowOff>30480</xdr:rowOff>
    </xdr:to>
    <xdr:sp macro="" textlink="">
      <xdr:nvSpPr>
        <xdr:cNvPr id="220" name="角丸四角形 219">
          <a:hlinkClick xmlns:r="http://schemas.openxmlformats.org/officeDocument/2006/relationships" r:id="rId34" tooltip="７月の先頭へ"/>
        </xdr:cNvPr>
        <xdr:cNvSpPr/>
      </xdr:nvSpPr>
      <xdr:spPr>
        <a:xfrm>
          <a:off x="7109460" y="4299204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6</xdr:col>
      <xdr:colOff>0</xdr:colOff>
      <xdr:row>244</xdr:row>
      <xdr:rowOff>0</xdr:rowOff>
    </xdr:from>
    <xdr:to>
      <xdr:col>7</xdr:col>
      <xdr:colOff>137160</xdr:colOff>
      <xdr:row>245</xdr:row>
      <xdr:rowOff>30480</xdr:rowOff>
    </xdr:to>
    <xdr:sp macro="" textlink="">
      <xdr:nvSpPr>
        <xdr:cNvPr id="221" name="角丸四角形 220">
          <a:hlinkClick xmlns:r="http://schemas.openxmlformats.org/officeDocument/2006/relationships" r:id="rId35" tooltip="９月の先頭へ"/>
        </xdr:cNvPr>
        <xdr:cNvSpPr/>
      </xdr:nvSpPr>
      <xdr:spPr>
        <a:xfrm>
          <a:off x="7109460" y="4366260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6</xdr:col>
      <xdr:colOff>0</xdr:colOff>
      <xdr:row>248</xdr:row>
      <xdr:rowOff>0</xdr:rowOff>
    </xdr:from>
    <xdr:to>
      <xdr:col>7</xdr:col>
      <xdr:colOff>137160</xdr:colOff>
      <xdr:row>249</xdr:row>
      <xdr:rowOff>30481</xdr:rowOff>
    </xdr:to>
    <xdr:sp macro="" textlink="">
      <xdr:nvSpPr>
        <xdr:cNvPr id="222" name="角丸四角形 221">
          <a:hlinkClick xmlns:r="http://schemas.openxmlformats.org/officeDocument/2006/relationships" r:id="rId36" tooltip="１１月の先頭へ"/>
        </xdr:cNvPr>
        <xdr:cNvSpPr/>
      </xdr:nvSpPr>
      <xdr:spPr>
        <a:xfrm>
          <a:off x="7109460" y="4433316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6</xdr:col>
      <xdr:colOff>0</xdr:colOff>
      <xdr:row>250</xdr:row>
      <xdr:rowOff>0</xdr:rowOff>
    </xdr:from>
    <xdr:to>
      <xdr:col>7</xdr:col>
      <xdr:colOff>137160</xdr:colOff>
      <xdr:row>251</xdr:row>
      <xdr:rowOff>30479</xdr:rowOff>
    </xdr:to>
    <xdr:sp macro="" textlink="">
      <xdr:nvSpPr>
        <xdr:cNvPr id="223" name="角丸四角形 222">
          <a:hlinkClick xmlns:r="http://schemas.openxmlformats.org/officeDocument/2006/relationships" r:id="rId37" tooltip="12月の先頭へ"/>
        </xdr:cNvPr>
        <xdr:cNvSpPr/>
      </xdr:nvSpPr>
      <xdr:spPr>
        <a:xfrm>
          <a:off x="7109460" y="4466844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6</xdr:col>
      <xdr:colOff>0</xdr:colOff>
      <xdr:row>284</xdr:row>
      <xdr:rowOff>0</xdr:rowOff>
    </xdr:from>
    <xdr:to>
      <xdr:col>7</xdr:col>
      <xdr:colOff>137160</xdr:colOff>
      <xdr:row>285</xdr:row>
      <xdr:rowOff>30480</xdr:rowOff>
    </xdr:to>
    <xdr:sp macro="" textlink="">
      <xdr:nvSpPr>
        <xdr:cNvPr id="224" name="角丸四角形 223">
          <a:hlinkClick xmlns:r="http://schemas.openxmlformats.org/officeDocument/2006/relationships" r:id="rId5" tooltip="12月の先頭へ"/>
        </xdr:cNvPr>
        <xdr:cNvSpPr/>
      </xdr:nvSpPr>
      <xdr:spPr>
        <a:xfrm>
          <a:off x="7109460" y="5095494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284</xdr:row>
      <xdr:rowOff>0</xdr:rowOff>
    </xdr:from>
    <xdr:to>
      <xdr:col>7</xdr:col>
      <xdr:colOff>137160</xdr:colOff>
      <xdr:row>285</xdr:row>
      <xdr:rowOff>30480</xdr:rowOff>
    </xdr:to>
    <xdr:sp macro="" textlink="">
      <xdr:nvSpPr>
        <xdr:cNvPr id="225" name="角丸四角形 224">
          <a:hlinkClick xmlns:r="http://schemas.openxmlformats.org/officeDocument/2006/relationships" r:id="rId4" tooltip="1月の先頭へ"/>
        </xdr:cNvPr>
        <xdr:cNvSpPr/>
      </xdr:nvSpPr>
      <xdr:spPr>
        <a:xfrm>
          <a:off x="7109460" y="5095494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6</xdr:col>
      <xdr:colOff>0</xdr:colOff>
      <xdr:row>286</xdr:row>
      <xdr:rowOff>0</xdr:rowOff>
    </xdr:from>
    <xdr:to>
      <xdr:col>7</xdr:col>
      <xdr:colOff>137160</xdr:colOff>
      <xdr:row>287</xdr:row>
      <xdr:rowOff>30480</xdr:rowOff>
    </xdr:to>
    <xdr:sp macro="" textlink="">
      <xdr:nvSpPr>
        <xdr:cNvPr id="226" name="角丸四角形 225">
          <a:hlinkClick xmlns:r="http://schemas.openxmlformats.org/officeDocument/2006/relationships" r:id="rId27" tooltip="2月の先頭へ"/>
        </xdr:cNvPr>
        <xdr:cNvSpPr/>
      </xdr:nvSpPr>
      <xdr:spPr>
        <a:xfrm>
          <a:off x="7109460" y="512902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288</xdr:row>
      <xdr:rowOff>0</xdr:rowOff>
    </xdr:from>
    <xdr:to>
      <xdr:col>7</xdr:col>
      <xdr:colOff>137160</xdr:colOff>
      <xdr:row>289</xdr:row>
      <xdr:rowOff>30479</xdr:rowOff>
    </xdr:to>
    <xdr:sp macro="" textlink="">
      <xdr:nvSpPr>
        <xdr:cNvPr id="227" name="角丸四角形 226">
          <a:hlinkClick xmlns:r="http://schemas.openxmlformats.org/officeDocument/2006/relationships" r:id="rId28" tooltip="３月の先頭へ"/>
        </xdr:cNvPr>
        <xdr:cNvSpPr/>
      </xdr:nvSpPr>
      <xdr:spPr>
        <a:xfrm>
          <a:off x="7109460" y="5162550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6</xdr:col>
      <xdr:colOff>0</xdr:colOff>
      <xdr:row>290</xdr:row>
      <xdr:rowOff>0</xdr:rowOff>
    </xdr:from>
    <xdr:to>
      <xdr:col>7</xdr:col>
      <xdr:colOff>137160</xdr:colOff>
      <xdr:row>291</xdr:row>
      <xdr:rowOff>30481</xdr:rowOff>
    </xdr:to>
    <xdr:sp macro="" textlink="">
      <xdr:nvSpPr>
        <xdr:cNvPr id="228" name="角丸四角形 227">
          <a:hlinkClick xmlns:r="http://schemas.openxmlformats.org/officeDocument/2006/relationships" r:id="rId29" tooltip="４月の先頭へ"/>
        </xdr:cNvPr>
        <xdr:cNvSpPr/>
      </xdr:nvSpPr>
      <xdr:spPr>
        <a:xfrm>
          <a:off x="7109460" y="5196078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6</xdr:col>
      <xdr:colOff>0</xdr:colOff>
      <xdr:row>294</xdr:row>
      <xdr:rowOff>0</xdr:rowOff>
    </xdr:from>
    <xdr:to>
      <xdr:col>7</xdr:col>
      <xdr:colOff>137160</xdr:colOff>
      <xdr:row>295</xdr:row>
      <xdr:rowOff>30481</xdr:rowOff>
    </xdr:to>
    <xdr:sp macro="" textlink="">
      <xdr:nvSpPr>
        <xdr:cNvPr id="229" name="角丸四角形 228">
          <a:hlinkClick xmlns:r="http://schemas.openxmlformats.org/officeDocument/2006/relationships" r:id="rId30" tooltip="６月の先頭へ"/>
        </xdr:cNvPr>
        <xdr:cNvSpPr/>
      </xdr:nvSpPr>
      <xdr:spPr>
        <a:xfrm>
          <a:off x="7109460" y="5263134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6</xdr:col>
      <xdr:colOff>0</xdr:colOff>
      <xdr:row>298</xdr:row>
      <xdr:rowOff>0</xdr:rowOff>
    </xdr:from>
    <xdr:to>
      <xdr:col>7</xdr:col>
      <xdr:colOff>137160</xdr:colOff>
      <xdr:row>299</xdr:row>
      <xdr:rowOff>30480</xdr:rowOff>
    </xdr:to>
    <xdr:sp macro="" textlink="">
      <xdr:nvSpPr>
        <xdr:cNvPr id="230" name="角丸四角形 229">
          <a:hlinkClick xmlns:r="http://schemas.openxmlformats.org/officeDocument/2006/relationships" r:id="rId31" tooltip="８月の先頭へ"/>
        </xdr:cNvPr>
        <xdr:cNvSpPr/>
      </xdr:nvSpPr>
      <xdr:spPr>
        <a:xfrm>
          <a:off x="7109460" y="533019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6</xdr:col>
      <xdr:colOff>0</xdr:colOff>
      <xdr:row>302</xdr:row>
      <xdr:rowOff>0</xdr:rowOff>
    </xdr:from>
    <xdr:to>
      <xdr:col>7</xdr:col>
      <xdr:colOff>137160</xdr:colOff>
      <xdr:row>303</xdr:row>
      <xdr:rowOff>30479</xdr:rowOff>
    </xdr:to>
    <xdr:sp macro="" textlink="">
      <xdr:nvSpPr>
        <xdr:cNvPr id="231" name="角丸四角形 230">
          <a:hlinkClick xmlns:r="http://schemas.openxmlformats.org/officeDocument/2006/relationships" r:id="rId32" tooltip="１０月の先頭へ"/>
        </xdr:cNvPr>
        <xdr:cNvSpPr/>
      </xdr:nvSpPr>
      <xdr:spPr>
        <a:xfrm>
          <a:off x="7109460" y="539724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6</xdr:col>
      <xdr:colOff>0</xdr:colOff>
      <xdr:row>292</xdr:row>
      <xdr:rowOff>0</xdr:rowOff>
    </xdr:from>
    <xdr:to>
      <xdr:col>7</xdr:col>
      <xdr:colOff>137160</xdr:colOff>
      <xdr:row>293</xdr:row>
      <xdr:rowOff>30479</xdr:rowOff>
    </xdr:to>
    <xdr:sp macro="" textlink="">
      <xdr:nvSpPr>
        <xdr:cNvPr id="232" name="角丸四角形 231">
          <a:hlinkClick xmlns:r="http://schemas.openxmlformats.org/officeDocument/2006/relationships" r:id="rId33" tooltip="５月の先頭へ"/>
        </xdr:cNvPr>
        <xdr:cNvSpPr/>
      </xdr:nvSpPr>
      <xdr:spPr>
        <a:xfrm>
          <a:off x="7109460" y="5229606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6</xdr:col>
      <xdr:colOff>0</xdr:colOff>
      <xdr:row>296</xdr:row>
      <xdr:rowOff>0</xdr:rowOff>
    </xdr:from>
    <xdr:to>
      <xdr:col>7</xdr:col>
      <xdr:colOff>137160</xdr:colOff>
      <xdr:row>297</xdr:row>
      <xdr:rowOff>30480</xdr:rowOff>
    </xdr:to>
    <xdr:sp macro="" textlink="">
      <xdr:nvSpPr>
        <xdr:cNvPr id="233" name="角丸四角形 232">
          <a:hlinkClick xmlns:r="http://schemas.openxmlformats.org/officeDocument/2006/relationships" r:id="rId34" tooltip="７月の先頭へ"/>
        </xdr:cNvPr>
        <xdr:cNvSpPr/>
      </xdr:nvSpPr>
      <xdr:spPr>
        <a:xfrm>
          <a:off x="7109460" y="529666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6</xdr:col>
      <xdr:colOff>0</xdr:colOff>
      <xdr:row>300</xdr:row>
      <xdr:rowOff>0</xdr:rowOff>
    </xdr:from>
    <xdr:to>
      <xdr:col>7</xdr:col>
      <xdr:colOff>137160</xdr:colOff>
      <xdr:row>301</xdr:row>
      <xdr:rowOff>30480</xdr:rowOff>
    </xdr:to>
    <xdr:sp macro="" textlink="">
      <xdr:nvSpPr>
        <xdr:cNvPr id="234" name="角丸四角形 233">
          <a:hlinkClick xmlns:r="http://schemas.openxmlformats.org/officeDocument/2006/relationships" r:id="rId35" tooltip="９月の先頭へ"/>
        </xdr:cNvPr>
        <xdr:cNvSpPr/>
      </xdr:nvSpPr>
      <xdr:spPr>
        <a:xfrm>
          <a:off x="7109460" y="5363718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6</xdr:col>
      <xdr:colOff>0</xdr:colOff>
      <xdr:row>304</xdr:row>
      <xdr:rowOff>0</xdr:rowOff>
    </xdr:from>
    <xdr:to>
      <xdr:col>7</xdr:col>
      <xdr:colOff>137160</xdr:colOff>
      <xdr:row>305</xdr:row>
      <xdr:rowOff>30481</xdr:rowOff>
    </xdr:to>
    <xdr:sp macro="" textlink="">
      <xdr:nvSpPr>
        <xdr:cNvPr id="235" name="角丸四角形 234">
          <a:hlinkClick xmlns:r="http://schemas.openxmlformats.org/officeDocument/2006/relationships" r:id="rId36" tooltip="１１月の先頭へ"/>
        </xdr:cNvPr>
        <xdr:cNvSpPr/>
      </xdr:nvSpPr>
      <xdr:spPr>
        <a:xfrm>
          <a:off x="7109460" y="5430774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6</xdr:col>
      <xdr:colOff>0</xdr:colOff>
      <xdr:row>306</xdr:row>
      <xdr:rowOff>0</xdr:rowOff>
    </xdr:from>
    <xdr:to>
      <xdr:col>7</xdr:col>
      <xdr:colOff>137160</xdr:colOff>
      <xdr:row>307</xdr:row>
      <xdr:rowOff>30479</xdr:rowOff>
    </xdr:to>
    <xdr:sp macro="" textlink="">
      <xdr:nvSpPr>
        <xdr:cNvPr id="236" name="角丸四角形 235">
          <a:hlinkClick xmlns:r="http://schemas.openxmlformats.org/officeDocument/2006/relationships" r:id="rId37" tooltip="12月の先頭へ"/>
        </xdr:cNvPr>
        <xdr:cNvSpPr/>
      </xdr:nvSpPr>
      <xdr:spPr>
        <a:xfrm>
          <a:off x="7109460" y="546430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6</xdr:col>
      <xdr:colOff>0</xdr:colOff>
      <xdr:row>340</xdr:row>
      <xdr:rowOff>0</xdr:rowOff>
    </xdr:from>
    <xdr:to>
      <xdr:col>7</xdr:col>
      <xdr:colOff>137160</xdr:colOff>
      <xdr:row>341</xdr:row>
      <xdr:rowOff>30480</xdr:rowOff>
    </xdr:to>
    <xdr:sp macro="" textlink="">
      <xdr:nvSpPr>
        <xdr:cNvPr id="237" name="角丸四角形 236">
          <a:hlinkClick xmlns:r="http://schemas.openxmlformats.org/officeDocument/2006/relationships" r:id="rId5" tooltip="12月の先頭へ"/>
        </xdr:cNvPr>
        <xdr:cNvSpPr/>
      </xdr:nvSpPr>
      <xdr:spPr>
        <a:xfrm>
          <a:off x="7109460" y="609295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340</xdr:row>
      <xdr:rowOff>0</xdr:rowOff>
    </xdr:from>
    <xdr:to>
      <xdr:col>7</xdr:col>
      <xdr:colOff>137160</xdr:colOff>
      <xdr:row>341</xdr:row>
      <xdr:rowOff>30480</xdr:rowOff>
    </xdr:to>
    <xdr:sp macro="" textlink="">
      <xdr:nvSpPr>
        <xdr:cNvPr id="238" name="角丸四角形 237">
          <a:hlinkClick xmlns:r="http://schemas.openxmlformats.org/officeDocument/2006/relationships" r:id="rId4" tooltip="1月の先頭へ"/>
        </xdr:cNvPr>
        <xdr:cNvSpPr/>
      </xdr:nvSpPr>
      <xdr:spPr>
        <a:xfrm>
          <a:off x="7109460" y="609295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6</xdr:col>
      <xdr:colOff>0</xdr:colOff>
      <xdr:row>342</xdr:row>
      <xdr:rowOff>0</xdr:rowOff>
    </xdr:from>
    <xdr:to>
      <xdr:col>7</xdr:col>
      <xdr:colOff>137160</xdr:colOff>
      <xdr:row>343</xdr:row>
      <xdr:rowOff>30480</xdr:rowOff>
    </xdr:to>
    <xdr:sp macro="" textlink="">
      <xdr:nvSpPr>
        <xdr:cNvPr id="239" name="角丸四角形 238">
          <a:hlinkClick xmlns:r="http://schemas.openxmlformats.org/officeDocument/2006/relationships" r:id="rId27" tooltip="2月の先頭へ"/>
        </xdr:cNvPr>
        <xdr:cNvSpPr/>
      </xdr:nvSpPr>
      <xdr:spPr>
        <a:xfrm>
          <a:off x="7109460" y="612648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344</xdr:row>
      <xdr:rowOff>0</xdr:rowOff>
    </xdr:from>
    <xdr:to>
      <xdr:col>7</xdr:col>
      <xdr:colOff>137160</xdr:colOff>
      <xdr:row>345</xdr:row>
      <xdr:rowOff>30479</xdr:rowOff>
    </xdr:to>
    <xdr:sp macro="" textlink="">
      <xdr:nvSpPr>
        <xdr:cNvPr id="240" name="角丸四角形 239">
          <a:hlinkClick xmlns:r="http://schemas.openxmlformats.org/officeDocument/2006/relationships" r:id="rId28" tooltip="３月の先頭へ"/>
        </xdr:cNvPr>
        <xdr:cNvSpPr/>
      </xdr:nvSpPr>
      <xdr:spPr>
        <a:xfrm>
          <a:off x="7109460" y="6160008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6</xdr:col>
      <xdr:colOff>0</xdr:colOff>
      <xdr:row>346</xdr:row>
      <xdr:rowOff>0</xdr:rowOff>
    </xdr:from>
    <xdr:to>
      <xdr:col>7</xdr:col>
      <xdr:colOff>137160</xdr:colOff>
      <xdr:row>347</xdr:row>
      <xdr:rowOff>30481</xdr:rowOff>
    </xdr:to>
    <xdr:sp macro="" textlink="">
      <xdr:nvSpPr>
        <xdr:cNvPr id="241" name="角丸四角形 240">
          <a:hlinkClick xmlns:r="http://schemas.openxmlformats.org/officeDocument/2006/relationships" r:id="rId29" tooltip="４月の先頭へ"/>
        </xdr:cNvPr>
        <xdr:cNvSpPr/>
      </xdr:nvSpPr>
      <xdr:spPr>
        <a:xfrm>
          <a:off x="7109460" y="619353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6</xdr:col>
      <xdr:colOff>0</xdr:colOff>
      <xdr:row>350</xdr:row>
      <xdr:rowOff>0</xdr:rowOff>
    </xdr:from>
    <xdr:to>
      <xdr:col>7</xdr:col>
      <xdr:colOff>137160</xdr:colOff>
      <xdr:row>351</xdr:row>
      <xdr:rowOff>30481</xdr:rowOff>
    </xdr:to>
    <xdr:sp macro="" textlink="">
      <xdr:nvSpPr>
        <xdr:cNvPr id="242" name="角丸四角形 241">
          <a:hlinkClick xmlns:r="http://schemas.openxmlformats.org/officeDocument/2006/relationships" r:id="rId30" tooltip="６月の先頭へ"/>
        </xdr:cNvPr>
        <xdr:cNvSpPr/>
      </xdr:nvSpPr>
      <xdr:spPr>
        <a:xfrm>
          <a:off x="7109460" y="626059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6</xdr:col>
      <xdr:colOff>0</xdr:colOff>
      <xdr:row>354</xdr:row>
      <xdr:rowOff>0</xdr:rowOff>
    </xdr:from>
    <xdr:to>
      <xdr:col>7</xdr:col>
      <xdr:colOff>137160</xdr:colOff>
      <xdr:row>355</xdr:row>
      <xdr:rowOff>30480</xdr:rowOff>
    </xdr:to>
    <xdr:sp macro="" textlink="">
      <xdr:nvSpPr>
        <xdr:cNvPr id="243" name="角丸四角形 242">
          <a:hlinkClick xmlns:r="http://schemas.openxmlformats.org/officeDocument/2006/relationships" r:id="rId31" tooltip="８月の先頭へ"/>
        </xdr:cNvPr>
        <xdr:cNvSpPr/>
      </xdr:nvSpPr>
      <xdr:spPr>
        <a:xfrm>
          <a:off x="7109460" y="6327648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6</xdr:col>
      <xdr:colOff>0</xdr:colOff>
      <xdr:row>358</xdr:row>
      <xdr:rowOff>0</xdr:rowOff>
    </xdr:from>
    <xdr:to>
      <xdr:col>7</xdr:col>
      <xdr:colOff>137160</xdr:colOff>
      <xdr:row>359</xdr:row>
      <xdr:rowOff>30479</xdr:rowOff>
    </xdr:to>
    <xdr:sp macro="" textlink="">
      <xdr:nvSpPr>
        <xdr:cNvPr id="244" name="角丸四角形 243">
          <a:hlinkClick xmlns:r="http://schemas.openxmlformats.org/officeDocument/2006/relationships" r:id="rId32" tooltip="１０月の先頭へ"/>
        </xdr:cNvPr>
        <xdr:cNvSpPr/>
      </xdr:nvSpPr>
      <xdr:spPr>
        <a:xfrm>
          <a:off x="7109460" y="6394704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6</xdr:col>
      <xdr:colOff>0</xdr:colOff>
      <xdr:row>348</xdr:row>
      <xdr:rowOff>0</xdr:rowOff>
    </xdr:from>
    <xdr:to>
      <xdr:col>7</xdr:col>
      <xdr:colOff>137160</xdr:colOff>
      <xdr:row>349</xdr:row>
      <xdr:rowOff>30479</xdr:rowOff>
    </xdr:to>
    <xdr:sp macro="" textlink="">
      <xdr:nvSpPr>
        <xdr:cNvPr id="245" name="角丸四角形 244">
          <a:hlinkClick xmlns:r="http://schemas.openxmlformats.org/officeDocument/2006/relationships" r:id="rId33" tooltip="５月の先頭へ"/>
        </xdr:cNvPr>
        <xdr:cNvSpPr/>
      </xdr:nvSpPr>
      <xdr:spPr>
        <a:xfrm>
          <a:off x="7109460" y="6227064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6</xdr:col>
      <xdr:colOff>0</xdr:colOff>
      <xdr:row>352</xdr:row>
      <xdr:rowOff>0</xdr:rowOff>
    </xdr:from>
    <xdr:to>
      <xdr:col>7</xdr:col>
      <xdr:colOff>137160</xdr:colOff>
      <xdr:row>353</xdr:row>
      <xdr:rowOff>30480</xdr:rowOff>
    </xdr:to>
    <xdr:sp macro="" textlink="">
      <xdr:nvSpPr>
        <xdr:cNvPr id="246" name="角丸四角形 245">
          <a:hlinkClick xmlns:r="http://schemas.openxmlformats.org/officeDocument/2006/relationships" r:id="rId34" tooltip="７月の先頭へ"/>
        </xdr:cNvPr>
        <xdr:cNvSpPr/>
      </xdr:nvSpPr>
      <xdr:spPr>
        <a:xfrm>
          <a:off x="7109460" y="6294120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6</xdr:col>
      <xdr:colOff>0</xdr:colOff>
      <xdr:row>356</xdr:row>
      <xdr:rowOff>0</xdr:rowOff>
    </xdr:from>
    <xdr:to>
      <xdr:col>7</xdr:col>
      <xdr:colOff>137160</xdr:colOff>
      <xdr:row>357</xdr:row>
      <xdr:rowOff>30480</xdr:rowOff>
    </xdr:to>
    <xdr:sp macro="" textlink="">
      <xdr:nvSpPr>
        <xdr:cNvPr id="247" name="角丸四角形 246">
          <a:hlinkClick xmlns:r="http://schemas.openxmlformats.org/officeDocument/2006/relationships" r:id="rId35" tooltip="９月の先頭へ"/>
        </xdr:cNvPr>
        <xdr:cNvSpPr/>
      </xdr:nvSpPr>
      <xdr:spPr>
        <a:xfrm>
          <a:off x="7109460" y="6361176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6</xdr:col>
      <xdr:colOff>0</xdr:colOff>
      <xdr:row>360</xdr:row>
      <xdr:rowOff>0</xdr:rowOff>
    </xdr:from>
    <xdr:to>
      <xdr:col>7</xdr:col>
      <xdr:colOff>137160</xdr:colOff>
      <xdr:row>361</xdr:row>
      <xdr:rowOff>30481</xdr:rowOff>
    </xdr:to>
    <xdr:sp macro="" textlink="">
      <xdr:nvSpPr>
        <xdr:cNvPr id="248" name="角丸四角形 247">
          <a:hlinkClick xmlns:r="http://schemas.openxmlformats.org/officeDocument/2006/relationships" r:id="rId36" tooltip="１１月の先頭へ"/>
        </xdr:cNvPr>
        <xdr:cNvSpPr/>
      </xdr:nvSpPr>
      <xdr:spPr>
        <a:xfrm>
          <a:off x="7109460" y="642823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6</xdr:col>
      <xdr:colOff>0</xdr:colOff>
      <xdr:row>362</xdr:row>
      <xdr:rowOff>0</xdr:rowOff>
    </xdr:from>
    <xdr:to>
      <xdr:col>7</xdr:col>
      <xdr:colOff>137160</xdr:colOff>
      <xdr:row>363</xdr:row>
      <xdr:rowOff>30479</xdr:rowOff>
    </xdr:to>
    <xdr:sp macro="" textlink="">
      <xdr:nvSpPr>
        <xdr:cNvPr id="249" name="角丸四角形 248">
          <a:hlinkClick xmlns:r="http://schemas.openxmlformats.org/officeDocument/2006/relationships" r:id="rId37" tooltip="12月の先頭へ"/>
        </xdr:cNvPr>
        <xdr:cNvSpPr/>
      </xdr:nvSpPr>
      <xdr:spPr>
        <a:xfrm>
          <a:off x="7109460" y="646176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6</xdr:col>
      <xdr:colOff>0</xdr:colOff>
      <xdr:row>396</xdr:row>
      <xdr:rowOff>0</xdr:rowOff>
    </xdr:from>
    <xdr:to>
      <xdr:col>7</xdr:col>
      <xdr:colOff>137160</xdr:colOff>
      <xdr:row>397</xdr:row>
      <xdr:rowOff>30480</xdr:rowOff>
    </xdr:to>
    <xdr:sp macro="" textlink="">
      <xdr:nvSpPr>
        <xdr:cNvPr id="250" name="角丸四角形 249">
          <a:hlinkClick xmlns:r="http://schemas.openxmlformats.org/officeDocument/2006/relationships" r:id="rId5" tooltip="12月の先頭へ"/>
        </xdr:cNvPr>
        <xdr:cNvSpPr/>
      </xdr:nvSpPr>
      <xdr:spPr>
        <a:xfrm>
          <a:off x="7109460" y="709041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396</xdr:row>
      <xdr:rowOff>0</xdr:rowOff>
    </xdr:from>
    <xdr:to>
      <xdr:col>7</xdr:col>
      <xdr:colOff>137160</xdr:colOff>
      <xdr:row>397</xdr:row>
      <xdr:rowOff>30480</xdr:rowOff>
    </xdr:to>
    <xdr:sp macro="" textlink="">
      <xdr:nvSpPr>
        <xdr:cNvPr id="251" name="角丸四角形 250">
          <a:hlinkClick xmlns:r="http://schemas.openxmlformats.org/officeDocument/2006/relationships" r:id="rId4" tooltip="1月の先頭へ"/>
        </xdr:cNvPr>
        <xdr:cNvSpPr/>
      </xdr:nvSpPr>
      <xdr:spPr>
        <a:xfrm>
          <a:off x="7109460" y="7090410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6</xdr:col>
      <xdr:colOff>0</xdr:colOff>
      <xdr:row>398</xdr:row>
      <xdr:rowOff>0</xdr:rowOff>
    </xdr:from>
    <xdr:to>
      <xdr:col>7</xdr:col>
      <xdr:colOff>137160</xdr:colOff>
      <xdr:row>399</xdr:row>
      <xdr:rowOff>30480</xdr:rowOff>
    </xdr:to>
    <xdr:sp macro="" textlink="">
      <xdr:nvSpPr>
        <xdr:cNvPr id="252" name="角丸四角形 251">
          <a:hlinkClick xmlns:r="http://schemas.openxmlformats.org/officeDocument/2006/relationships" r:id="rId27" tooltip="2月の先頭へ"/>
        </xdr:cNvPr>
        <xdr:cNvSpPr/>
      </xdr:nvSpPr>
      <xdr:spPr>
        <a:xfrm>
          <a:off x="7109460" y="7123938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400</xdr:row>
      <xdr:rowOff>0</xdr:rowOff>
    </xdr:from>
    <xdr:to>
      <xdr:col>7</xdr:col>
      <xdr:colOff>137160</xdr:colOff>
      <xdr:row>401</xdr:row>
      <xdr:rowOff>30479</xdr:rowOff>
    </xdr:to>
    <xdr:sp macro="" textlink="">
      <xdr:nvSpPr>
        <xdr:cNvPr id="253" name="角丸四角形 252">
          <a:hlinkClick xmlns:r="http://schemas.openxmlformats.org/officeDocument/2006/relationships" r:id="rId28" tooltip="３月の先頭へ"/>
        </xdr:cNvPr>
        <xdr:cNvSpPr/>
      </xdr:nvSpPr>
      <xdr:spPr>
        <a:xfrm>
          <a:off x="7109460" y="7157466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6</xdr:col>
      <xdr:colOff>0</xdr:colOff>
      <xdr:row>402</xdr:row>
      <xdr:rowOff>0</xdr:rowOff>
    </xdr:from>
    <xdr:to>
      <xdr:col>7</xdr:col>
      <xdr:colOff>137160</xdr:colOff>
      <xdr:row>403</xdr:row>
      <xdr:rowOff>30481</xdr:rowOff>
    </xdr:to>
    <xdr:sp macro="" textlink="">
      <xdr:nvSpPr>
        <xdr:cNvPr id="254" name="角丸四角形 253">
          <a:hlinkClick xmlns:r="http://schemas.openxmlformats.org/officeDocument/2006/relationships" r:id="rId29" tooltip="４月の先頭へ"/>
        </xdr:cNvPr>
        <xdr:cNvSpPr/>
      </xdr:nvSpPr>
      <xdr:spPr>
        <a:xfrm>
          <a:off x="7109460" y="7190994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6</xdr:col>
      <xdr:colOff>0</xdr:colOff>
      <xdr:row>406</xdr:row>
      <xdr:rowOff>0</xdr:rowOff>
    </xdr:from>
    <xdr:to>
      <xdr:col>7</xdr:col>
      <xdr:colOff>137160</xdr:colOff>
      <xdr:row>407</xdr:row>
      <xdr:rowOff>30481</xdr:rowOff>
    </xdr:to>
    <xdr:sp macro="" textlink="">
      <xdr:nvSpPr>
        <xdr:cNvPr id="255" name="角丸四角形 254">
          <a:hlinkClick xmlns:r="http://schemas.openxmlformats.org/officeDocument/2006/relationships" r:id="rId30" tooltip="６月の先頭へ"/>
        </xdr:cNvPr>
        <xdr:cNvSpPr/>
      </xdr:nvSpPr>
      <xdr:spPr>
        <a:xfrm>
          <a:off x="7109460" y="725805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6</xdr:col>
      <xdr:colOff>0</xdr:colOff>
      <xdr:row>410</xdr:row>
      <xdr:rowOff>0</xdr:rowOff>
    </xdr:from>
    <xdr:to>
      <xdr:col>7</xdr:col>
      <xdr:colOff>137160</xdr:colOff>
      <xdr:row>411</xdr:row>
      <xdr:rowOff>30480</xdr:rowOff>
    </xdr:to>
    <xdr:sp macro="" textlink="">
      <xdr:nvSpPr>
        <xdr:cNvPr id="256" name="角丸四角形 255">
          <a:hlinkClick xmlns:r="http://schemas.openxmlformats.org/officeDocument/2006/relationships" r:id="rId31" tooltip="８月の先頭へ"/>
        </xdr:cNvPr>
        <xdr:cNvSpPr/>
      </xdr:nvSpPr>
      <xdr:spPr>
        <a:xfrm>
          <a:off x="7109460" y="732510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6</xdr:col>
      <xdr:colOff>0</xdr:colOff>
      <xdr:row>414</xdr:row>
      <xdr:rowOff>0</xdr:rowOff>
    </xdr:from>
    <xdr:to>
      <xdr:col>7</xdr:col>
      <xdr:colOff>137160</xdr:colOff>
      <xdr:row>415</xdr:row>
      <xdr:rowOff>30479</xdr:rowOff>
    </xdr:to>
    <xdr:sp macro="" textlink="">
      <xdr:nvSpPr>
        <xdr:cNvPr id="257" name="角丸四角形 256">
          <a:hlinkClick xmlns:r="http://schemas.openxmlformats.org/officeDocument/2006/relationships" r:id="rId32" tooltip="１０月の先頭へ"/>
        </xdr:cNvPr>
        <xdr:cNvSpPr/>
      </xdr:nvSpPr>
      <xdr:spPr>
        <a:xfrm>
          <a:off x="7109460" y="739216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6</xdr:col>
      <xdr:colOff>0</xdr:colOff>
      <xdr:row>404</xdr:row>
      <xdr:rowOff>0</xdr:rowOff>
    </xdr:from>
    <xdr:to>
      <xdr:col>7</xdr:col>
      <xdr:colOff>137160</xdr:colOff>
      <xdr:row>405</xdr:row>
      <xdr:rowOff>30479</xdr:rowOff>
    </xdr:to>
    <xdr:sp macro="" textlink="">
      <xdr:nvSpPr>
        <xdr:cNvPr id="258" name="角丸四角形 257">
          <a:hlinkClick xmlns:r="http://schemas.openxmlformats.org/officeDocument/2006/relationships" r:id="rId33" tooltip="５月の先頭へ"/>
        </xdr:cNvPr>
        <xdr:cNvSpPr/>
      </xdr:nvSpPr>
      <xdr:spPr>
        <a:xfrm>
          <a:off x="7109460" y="722452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6</xdr:col>
      <xdr:colOff>0</xdr:colOff>
      <xdr:row>408</xdr:row>
      <xdr:rowOff>0</xdr:rowOff>
    </xdr:from>
    <xdr:to>
      <xdr:col>7</xdr:col>
      <xdr:colOff>137160</xdr:colOff>
      <xdr:row>409</xdr:row>
      <xdr:rowOff>30480</xdr:rowOff>
    </xdr:to>
    <xdr:sp macro="" textlink="">
      <xdr:nvSpPr>
        <xdr:cNvPr id="259" name="角丸四角形 258">
          <a:hlinkClick xmlns:r="http://schemas.openxmlformats.org/officeDocument/2006/relationships" r:id="rId34" tooltip="７月の先頭へ"/>
        </xdr:cNvPr>
        <xdr:cNvSpPr/>
      </xdr:nvSpPr>
      <xdr:spPr>
        <a:xfrm>
          <a:off x="7109460" y="7291578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6</xdr:col>
      <xdr:colOff>0</xdr:colOff>
      <xdr:row>412</xdr:row>
      <xdr:rowOff>0</xdr:rowOff>
    </xdr:from>
    <xdr:to>
      <xdr:col>7</xdr:col>
      <xdr:colOff>137160</xdr:colOff>
      <xdr:row>413</xdr:row>
      <xdr:rowOff>30480</xdr:rowOff>
    </xdr:to>
    <xdr:sp macro="" textlink="">
      <xdr:nvSpPr>
        <xdr:cNvPr id="260" name="角丸四角形 259">
          <a:hlinkClick xmlns:r="http://schemas.openxmlformats.org/officeDocument/2006/relationships" r:id="rId35" tooltip="９月の先頭へ"/>
        </xdr:cNvPr>
        <xdr:cNvSpPr/>
      </xdr:nvSpPr>
      <xdr:spPr>
        <a:xfrm>
          <a:off x="7109460" y="7358634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6</xdr:col>
      <xdr:colOff>0</xdr:colOff>
      <xdr:row>416</xdr:row>
      <xdr:rowOff>0</xdr:rowOff>
    </xdr:from>
    <xdr:to>
      <xdr:col>7</xdr:col>
      <xdr:colOff>137160</xdr:colOff>
      <xdr:row>417</xdr:row>
      <xdr:rowOff>30481</xdr:rowOff>
    </xdr:to>
    <xdr:sp macro="" textlink="">
      <xdr:nvSpPr>
        <xdr:cNvPr id="261" name="角丸四角形 260">
          <a:hlinkClick xmlns:r="http://schemas.openxmlformats.org/officeDocument/2006/relationships" r:id="rId36" tooltip="１１月の先頭へ"/>
        </xdr:cNvPr>
        <xdr:cNvSpPr/>
      </xdr:nvSpPr>
      <xdr:spPr>
        <a:xfrm>
          <a:off x="7109460" y="7425690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6</xdr:col>
      <xdr:colOff>0</xdr:colOff>
      <xdr:row>418</xdr:row>
      <xdr:rowOff>0</xdr:rowOff>
    </xdr:from>
    <xdr:to>
      <xdr:col>7</xdr:col>
      <xdr:colOff>137160</xdr:colOff>
      <xdr:row>419</xdr:row>
      <xdr:rowOff>30479</xdr:rowOff>
    </xdr:to>
    <xdr:sp macro="" textlink="">
      <xdr:nvSpPr>
        <xdr:cNvPr id="262" name="角丸四角形 261">
          <a:hlinkClick xmlns:r="http://schemas.openxmlformats.org/officeDocument/2006/relationships" r:id="rId37" tooltip="12月の先頭へ"/>
        </xdr:cNvPr>
        <xdr:cNvSpPr/>
      </xdr:nvSpPr>
      <xdr:spPr>
        <a:xfrm>
          <a:off x="7109460" y="7459218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6</xdr:col>
      <xdr:colOff>0</xdr:colOff>
      <xdr:row>452</xdr:row>
      <xdr:rowOff>0</xdr:rowOff>
    </xdr:from>
    <xdr:to>
      <xdr:col>7</xdr:col>
      <xdr:colOff>137160</xdr:colOff>
      <xdr:row>453</xdr:row>
      <xdr:rowOff>30480</xdr:rowOff>
    </xdr:to>
    <xdr:sp macro="" textlink="">
      <xdr:nvSpPr>
        <xdr:cNvPr id="263" name="角丸四角形 262">
          <a:hlinkClick xmlns:r="http://schemas.openxmlformats.org/officeDocument/2006/relationships" r:id="rId5" tooltip="12月の先頭へ"/>
        </xdr:cNvPr>
        <xdr:cNvSpPr/>
      </xdr:nvSpPr>
      <xdr:spPr>
        <a:xfrm>
          <a:off x="7109460" y="8087868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452</xdr:row>
      <xdr:rowOff>0</xdr:rowOff>
    </xdr:from>
    <xdr:to>
      <xdr:col>7</xdr:col>
      <xdr:colOff>137160</xdr:colOff>
      <xdr:row>453</xdr:row>
      <xdr:rowOff>30480</xdr:rowOff>
    </xdr:to>
    <xdr:sp macro="" textlink="">
      <xdr:nvSpPr>
        <xdr:cNvPr id="264" name="角丸四角形 263">
          <a:hlinkClick xmlns:r="http://schemas.openxmlformats.org/officeDocument/2006/relationships" r:id="rId4" tooltip="1月の先頭へ"/>
        </xdr:cNvPr>
        <xdr:cNvSpPr/>
      </xdr:nvSpPr>
      <xdr:spPr>
        <a:xfrm>
          <a:off x="7109460" y="8087868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6</xdr:col>
      <xdr:colOff>0</xdr:colOff>
      <xdr:row>454</xdr:row>
      <xdr:rowOff>0</xdr:rowOff>
    </xdr:from>
    <xdr:to>
      <xdr:col>7</xdr:col>
      <xdr:colOff>137160</xdr:colOff>
      <xdr:row>455</xdr:row>
      <xdr:rowOff>30480</xdr:rowOff>
    </xdr:to>
    <xdr:sp macro="" textlink="">
      <xdr:nvSpPr>
        <xdr:cNvPr id="265" name="角丸四角形 264">
          <a:hlinkClick xmlns:r="http://schemas.openxmlformats.org/officeDocument/2006/relationships" r:id="rId27" tooltip="2月の先頭へ"/>
        </xdr:cNvPr>
        <xdr:cNvSpPr/>
      </xdr:nvSpPr>
      <xdr:spPr>
        <a:xfrm>
          <a:off x="7109460" y="812139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456</xdr:row>
      <xdr:rowOff>0</xdr:rowOff>
    </xdr:from>
    <xdr:to>
      <xdr:col>7</xdr:col>
      <xdr:colOff>137160</xdr:colOff>
      <xdr:row>457</xdr:row>
      <xdr:rowOff>30479</xdr:rowOff>
    </xdr:to>
    <xdr:sp macro="" textlink="">
      <xdr:nvSpPr>
        <xdr:cNvPr id="266" name="角丸四角形 265">
          <a:hlinkClick xmlns:r="http://schemas.openxmlformats.org/officeDocument/2006/relationships" r:id="rId28" tooltip="３月の先頭へ"/>
        </xdr:cNvPr>
        <xdr:cNvSpPr/>
      </xdr:nvSpPr>
      <xdr:spPr>
        <a:xfrm>
          <a:off x="7109460" y="8154924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6</xdr:col>
      <xdr:colOff>0</xdr:colOff>
      <xdr:row>458</xdr:row>
      <xdr:rowOff>0</xdr:rowOff>
    </xdr:from>
    <xdr:to>
      <xdr:col>7</xdr:col>
      <xdr:colOff>137160</xdr:colOff>
      <xdr:row>459</xdr:row>
      <xdr:rowOff>30481</xdr:rowOff>
    </xdr:to>
    <xdr:sp macro="" textlink="">
      <xdr:nvSpPr>
        <xdr:cNvPr id="267" name="角丸四角形 266">
          <a:hlinkClick xmlns:r="http://schemas.openxmlformats.org/officeDocument/2006/relationships" r:id="rId29" tooltip="４月の先頭へ"/>
        </xdr:cNvPr>
        <xdr:cNvSpPr/>
      </xdr:nvSpPr>
      <xdr:spPr>
        <a:xfrm>
          <a:off x="7109460" y="818845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6</xdr:col>
      <xdr:colOff>0</xdr:colOff>
      <xdr:row>462</xdr:row>
      <xdr:rowOff>0</xdr:rowOff>
    </xdr:from>
    <xdr:to>
      <xdr:col>7</xdr:col>
      <xdr:colOff>137160</xdr:colOff>
      <xdr:row>463</xdr:row>
      <xdr:rowOff>30481</xdr:rowOff>
    </xdr:to>
    <xdr:sp macro="" textlink="">
      <xdr:nvSpPr>
        <xdr:cNvPr id="268" name="角丸四角形 267">
          <a:hlinkClick xmlns:r="http://schemas.openxmlformats.org/officeDocument/2006/relationships" r:id="rId30" tooltip="６月の先頭へ"/>
        </xdr:cNvPr>
        <xdr:cNvSpPr/>
      </xdr:nvSpPr>
      <xdr:spPr>
        <a:xfrm>
          <a:off x="7109460" y="8255508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6</xdr:col>
      <xdr:colOff>0</xdr:colOff>
      <xdr:row>466</xdr:row>
      <xdr:rowOff>0</xdr:rowOff>
    </xdr:from>
    <xdr:to>
      <xdr:col>7</xdr:col>
      <xdr:colOff>137160</xdr:colOff>
      <xdr:row>467</xdr:row>
      <xdr:rowOff>30480</xdr:rowOff>
    </xdr:to>
    <xdr:sp macro="" textlink="">
      <xdr:nvSpPr>
        <xdr:cNvPr id="269" name="角丸四角形 268">
          <a:hlinkClick xmlns:r="http://schemas.openxmlformats.org/officeDocument/2006/relationships" r:id="rId31" tooltip="８月の先頭へ"/>
        </xdr:cNvPr>
        <xdr:cNvSpPr/>
      </xdr:nvSpPr>
      <xdr:spPr>
        <a:xfrm>
          <a:off x="7109460" y="8322564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6</xdr:col>
      <xdr:colOff>0</xdr:colOff>
      <xdr:row>470</xdr:row>
      <xdr:rowOff>0</xdr:rowOff>
    </xdr:from>
    <xdr:to>
      <xdr:col>7</xdr:col>
      <xdr:colOff>137160</xdr:colOff>
      <xdr:row>471</xdr:row>
      <xdr:rowOff>30479</xdr:rowOff>
    </xdr:to>
    <xdr:sp macro="" textlink="">
      <xdr:nvSpPr>
        <xdr:cNvPr id="270" name="角丸四角形 269">
          <a:hlinkClick xmlns:r="http://schemas.openxmlformats.org/officeDocument/2006/relationships" r:id="rId32" tooltip="１０月の先頭へ"/>
        </xdr:cNvPr>
        <xdr:cNvSpPr/>
      </xdr:nvSpPr>
      <xdr:spPr>
        <a:xfrm>
          <a:off x="7109460" y="838962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6</xdr:col>
      <xdr:colOff>0</xdr:colOff>
      <xdr:row>460</xdr:row>
      <xdr:rowOff>0</xdr:rowOff>
    </xdr:from>
    <xdr:to>
      <xdr:col>7</xdr:col>
      <xdr:colOff>137160</xdr:colOff>
      <xdr:row>461</xdr:row>
      <xdr:rowOff>30479</xdr:rowOff>
    </xdr:to>
    <xdr:sp macro="" textlink="">
      <xdr:nvSpPr>
        <xdr:cNvPr id="271" name="角丸四角形 270">
          <a:hlinkClick xmlns:r="http://schemas.openxmlformats.org/officeDocument/2006/relationships" r:id="rId33" tooltip="５月の先頭へ"/>
        </xdr:cNvPr>
        <xdr:cNvSpPr/>
      </xdr:nvSpPr>
      <xdr:spPr>
        <a:xfrm>
          <a:off x="7109460" y="8221980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6</xdr:col>
      <xdr:colOff>0</xdr:colOff>
      <xdr:row>464</xdr:row>
      <xdr:rowOff>0</xdr:rowOff>
    </xdr:from>
    <xdr:to>
      <xdr:col>7</xdr:col>
      <xdr:colOff>137160</xdr:colOff>
      <xdr:row>465</xdr:row>
      <xdr:rowOff>30480</xdr:rowOff>
    </xdr:to>
    <xdr:sp macro="" textlink="">
      <xdr:nvSpPr>
        <xdr:cNvPr id="272" name="角丸四角形 271">
          <a:hlinkClick xmlns:r="http://schemas.openxmlformats.org/officeDocument/2006/relationships" r:id="rId34" tooltip="７月の先頭へ"/>
        </xdr:cNvPr>
        <xdr:cNvSpPr/>
      </xdr:nvSpPr>
      <xdr:spPr>
        <a:xfrm>
          <a:off x="7109460" y="8289036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6</xdr:col>
      <xdr:colOff>0</xdr:colOff>
      <xdr:row>468</xdr:row>
      <xdr:rowOff>0</xdr:rowOff>
    </xdr:from>
    <xdr:to>
      <xdr:col>7</xdr:col>
      <xdr:colOff>137160</xdr:colOff>
      <xdr:row>469</xdr:row>
      <xdr:rowOff>30480</xdr:rowOff>
    </xdr:to>
    <xdr:sp macro="" textlink="">
      <xdr:nvSpPr>
        <xdr:cNvPr id="273" name="角丸四角形 272">
          <a:hlinkClick xmlns:r="http://schemas.openxmlformats.org/officeDocument/2006/relationships" r:id="rId35" tooltip="９月の先頭へ"/>
        </xdr:cNvPr>
        <xdr:cNvSpPr/>
      </xdr:nvSpPr>
      <xdr:spPr>
        <a:xfrm>
          <a:off x="7109460" y="835609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6</xdr:col>
      <xdr:colOff>0</xdr:colOff>
      <xdr:row>472</xdr:row>
      <xdr:rowOff>0</xdr:rowOff>
    </xdr:from>
    <xdr:to>
      <xdr:col>7</xdr:col>
      <xdr:colOff>137160</xdr:colOff>
      <xdr:row>473</xdr:row>
      <xdr:rowOff>30481</xdr:rowOff>
    </xdr:to>
    <xdr:sp macro="" textlink="">
      <xdr:nvSpPr>
        <xdr:cNvPr id="274" name="角丸四角形 273">
          <a:hlinkClick xmlns:r="http://schemas.openxmlformats.org/officeDocument/2006/relationships" r:id="rId36" tooltip="１１月の先頭へ"/>
        </xdr:cNvPr>
        <xdr:cNvSpPr/>
      </xdr:nvSpPr>
      <xdr:spPr>
        <a:xfrm>
          <a:off x="7109460" y="8423148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6</xdr:col>
      <xdr:colOff>0</xdr:colOff>
      <xdr:row>474</xdr:row>
      <xdr:rowOff>0</xdr:rowOff>
    </xdr:from>
    <xdr:to>
      <xdr:col>7</xdr:col>
      <xdr:colOff>137160</xdr:colOff>
      <xdr:row>475</xdr:row>
      <xdr:rowOff>30479</xdr:rowOff>
    </xdr:to>
    <xdr:sp macro="" textlink="">
      <xdr:nvSpPr>
        <xdr:cNvPr id="275" name="角丸四角形 274">
          <a:hlinkClick xmlns:r="http://schemas.openxmlformats.org/officeDocument/2006/relationships" r:id="rId37" tooltip="12月の先頭へ"/>
        </xdr:cNvPr>
        <xdr:cNvSpPr/>
      </xdr:nvSpPr>
      <xdr:spPr>
        <a:xfrm>
          <a:off x="7109460" y="845667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6</xdr:col>
      <xdr:colOff>0</xdr:colOff>
      <xdr:row>508</xdr:row>
      <xdr:rowOff>0</xdr:rowOff>
    </xdr:from>
    <xdr:to>
      <xdr:col>7</xdr:col>
      <xdr:colOff>137160</xdr:colOff>
      <xdr:row>509</xdr:row>
      <xdr:rowOff>30480</xdr:rowOff>
    </xdr:to>
    <xdr:sp macro="" textlink="">
      <xdr:nvSpPr>
        <xdr:cNvPr id="276" name="角丸四角形 275">
          <a:hlinkClick xmlns:r="http://schemas.openxmlformats.org/officeDocument/2006/relationships" r:id="rId5" tooltip="12月の先頭へ"/>
        </xdr:cNvPr>
        <xdr:cNvSpPr/>
      </xdr:nvSpPr>
      <xdr:spPr>
        <a:xfrm>
          <a:off x="7109460" y="908532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508</xdr:row>
      <xdr:rowOff>0</xdr:rowOff>
    </xdr:from>
    <xdr:to>
      <xdr:col>7</xdr:col>
      <xdr:colOff>137160</xdr:colOff>
      <xdr:row>509</xdr:row>
      <xdr:rowOff>30480</xdr:rowOff>
    </xdr:to>
    <xdr:sp macro="" textlink="">
      <xdr:nvSpPr>
        <xdr:cNvPr id="277" name="角丸四角形 276">
          <a:hlinkClick xmlns:r="http://schemas.openxmlformats.org/officeDocument/2006/relationships" r:id="rId4" tooltip="1月の先頭へ"/>
        </xdr:cNvPr>
        <xdr:cNvSpPr/>
      </xdr:nvSpPr>
      <xdr:spPr>
        <a:xfrm>
          <a:off x="7109460" y="9085326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6</xdr:col>
      <xdr:colOff>0</xdr:colOff>
      <xdr:row>510</xdr:row>
      <xdr:rowOff>0</xdr:rowOff>
    </xdr:from>
    <xdr:to>
      <xdr:col>7</xdr:col>
      <xdr:colOff>137160</xdr:colOff>
      <xdr:row>511</xdr:row>
      <xdr:rowOff>30480</xdr:rowOff>
    </xdr:to>
    <xdr:sp macro="" textlink="">
      <xdr:nvSpPr>
        <xdr:cNvPr id="278" name="角丸四角形 277">
          <a:hlinkClick xmlns:r="http://schemas.openxmlformats.org/officeDocument/2006/relationships" r:id="rId27" tooltip="2月の先頭へ"/>
        </xdr:cNvPr>
        <xdr:cNvSpPr/>
      </xdr:nvSpPr>
      <xdr:spPr>
        <a:xfrm>
          <a:off x="7109460" y="9118854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512</xdr:row>
      <xdr:rowOff>0</xdr:rowOff>
    </xdr:from>
    <xdr:to>
      <xdr:col>7</xdr:col>
      <xdr:colOff>137160</xdr:colOff>
      <xdr:row>513</xdr:row>
      <xdr:rowOff>30479</xdr:rowOff>
    </xdr:to>
    <xdr:sp macro="" textlink="">
      <xdr:nvSpPr>
        <xdr:cNvPr id="279" name="角丸四角形 278">
          <a:hlinkClick xmlns:r="http://schemas.openxmlformats.org/officeDocument/2006/relationships" r:id="rId28" tooltip="３月の先頭へ"/>
        </xdr:cNvPr>
        <xdr:cNvSpPr/>
      </xdr:nvSpPr>
      <xdr:spPr>
        <a:xfrm>
          <a:off x="7109460" y="915238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6</xdr:col>
      <xdr:colOff>0</xdr:colOff>
      <xdr:row>514</xdr:row>
      <xdr:rowOff>0</xdr:rowOff>
    </xdr:from>
    <xdr:to>
      <xdr:col>7</xdr:col>
      <xdr:colOff>137160</xdr:colOff>
      <xdr:row>515</xdr:row>
      <xdr:rowOff>30481</xdr:rowOff>
    </xdr:to>
    <xdr:sp macro="" textlink="">
      <xdr:nvSpPr>
        <xdr:cNvPr id="280" name="角丸四角形 279">
          <a:hlinkClick xmlns:r="http://schemas.openxmlformats.org/officeDocument/2006/relationships" r:id="rId29" tooltip="４月の先頭へ"/>
        </xdr:cNvPr>
        <xdr:cNvSpPr/>
      </xdr:nvSpPr>
      <xdr:spPr>
        <a:xfrm>
          <a:off x="7109460" y="918591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6</xdr:col>
      <xdr:colOff>0</xdr:colOff>
      <xdr:row>518</xdr:row>
      <xdr:rowOff>0</xdr:rowOff>
    </xdr:from>
    <xdr:to>
      <xdr:col>7</xdr:col>
      <xdr:colOff>137160</xdr:colOff>
      <xdr:row>519</xdr:row>
      <xdr:rowOff>30481</xdr:rowOff>
    </xdr:to>
    <xdr:sp macro="" textlink="">
      <xdr:nvSpPr>
        <xdr:cNvPr id="281" name="角丸四角形 280">
          <a:hlinkClick xmlns:r="http://schemas.openxmlformats.org/officeDocument/2006/relationships" r:id="rId30" tooltip="６月の先頭へ"/>
        </xdr:cNvPr>
        <xdr:cNvSpPr/>
      </xdr:nvSpPr>
      <xdr:spPr>
        <a:xfrm>
          <a:off x="7109460" y="925296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6</xdr:col>
      <xdr:colOff>0</xdr:colOff>
      <xdr:row>522</xdr:row>
      <xdr:rowOff>0</xdr:rowOff>
    </xdr:from>
    <xdr:to>
      <xdr:col>7</xdr:col>
      <xdr:colOff>137160</xdr:colOff>
      <xdr:row>523</xdr:row>
      <xdr:rowOff>30480</xdr:rowOff>
    </xdr:to>
    <xdr:sp macro="" textlink="">
      <xdr:nvSpPr>
        <xdr:cNvPr id="282" name="角丸四角形 281">
          <a:hlinkClick xmlns:r="http://schemas.openxmlformats.org/officeDocument/2006/relationships" r:id="rId31" tooltip="８月の先頭へ"/>
        </xdr:cNvPr>
        <xdr:cNvSpPr/>
      </xdr:nvSpPr>
      <xdr:spPr>
        <a:xfrm>
          <a:off x="7109460" y="932002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6</xdr:col>
      <xdr:colOff>0</xdr:colOff>
      <xdr:row>526</xdr:row>
      <xdr:rowOff>0</xdr:rowOff>
    </xdr:from>
    <xdr:to>
      <xdr:col>7</xdr:col>
      <xdr:colOff>137160</xdr:colOff>
      <xdr:row>527</xdr:row>
      <xdr:rowOff>30479</xdr:rowOff>
    </xdr:to>
    <xdr:sp macro="" textlink="">
      <xdr:nvSpPr>
        <xdr:cNvPr id="283" name="角丸四角形 282">
          <a:hlinkClick xmlns:r="http://schemas.openxmlformats.org/officeDocument/2006/relationships" r:id="rId32" tooltip="１０月の先頭へ"/>
        </xdr:cNvPr>
        <xdr:cNvSpPr/>
      </xdr:nvSpPr>
      <xdr:spPr>
        <a:xfrm>
          <a:off x="7109460" y="9387078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6</xdr:col>
      <xdr:colOff>0</xdr:colOff>
      <xdr:row>516</xdr:row>
      <xdr:rowOff>0</xdr:rowOff>
    </xdr:from>
    <xdr:to>
      <xdr:col>7</xdr:col>
      <xdr:colOff>137160</xdr:colOff>
      <xdr:row>517</xdr:row>
      <xdr:rowOff>30479</xdr:rowOff>
    </xdr:to>
    <xdr:sp macro="" textlink="">
      <xdr:nvSpPr>
        <xdr:cNvPr id="284" name="角丸四角形 283">
          <a:hlinkClick xmlns:r="http://schemas.openxmlformats.org/officeDocument/2006/relationships" r:id="rId33" tooltip="５月の先頭へ"/>
        </xdr:cNvPr>
        <xdr:cNvSpPr/>
      </xdr:nvSpPr>
      <xdr:spPr>
        <a:xfrm>
          <a:off x="7109460" y="9219438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6</xdr:col>
      <xdr:colOff>0</xdr:colOff>
      <xdr:row>520</xdr:row>
      <xdr:rowOff>0</xdr:rowOff>
    </xdr:from>
    <xdr:to>
      <xdr:col>7</xdr:col>
      <xdr:colOff>137160</xdr:colOff>
      <xdr:row>521</xdr:row>
      <xdr:rowOff>30480</xdr:rowOff>
    </xdr:to>
    <xdr:sp macro="" textlink="">
      <xdr:nvSpPr>
        <xdr:cNvPr id="285" name="角丸四角形 284">
          <a:hlinkClick xmlns:r="http://schemas.openxmlformats.org/officeDocument/2006/relationships" r:id="rId34" tooltip="７月の先頭へ"/>
        </xdr:cNvPr>
        <xdr:cNvSpPr/>
      </xdr:nvSpPr>
      <xdr:spPr>
        <a:xfrm>
          <a:off x="7109460" y="9286494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6</xdr:col>
      <xdr:colOff>0</xdr:colOff>
      <xdr:row>524</xdr:row>
      <xdr:rowOff>0</xdr:rowOff>
    </xdr:from>
    <xdr:to>
      <xdr:col>7</xdr:col>
      <xdr:colOff>137160</xdr:colOff>
      <xdr:row>525</xdr:row>
      <xdr:rowOff>30480</xdr:rowOff>
    </xdr:to>
    <xdr:sp macro="" textlink="">
      <xdr:nvSpPr>
        <xdr:cNvPr id="286" name="角丸四角形 285">
          <a:hlinkClick xmlns:r="http://schemas.openxmlformats.org/officeDocument/2006/relationships" r:id="rId35" tooltip="９月の先頭へ"/>
        </xdr:cNvPr>
        <xdr:cNvSpPr/>
      </xdr:nvSpPr>
      <xdr:spPr>
        <a:xfrm>
          <a:off x="7109460" y="9353550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6</xdr:col>
      <xdr:colOff>0</xdr:colOff>
      <xdr:row>528</xdr:row>
      <xdr:rowOff>0</xdr:rowOff>
    </xdr:from>
    <xdr:to>
      <xdr:col>7</xdr:col>
      <xdr:colOff>137160</xdr:colOff>
      <xdr:row>529</xdr:row>
      <xdr:rowOff>30481</xdr:rowOff>
    </xdr:to>
    <xdr:sp macro="" textlink="">
      <xdr:nvSpPr>
        <xdr:cNvPr id="287" name="角丸四角形 286">
          <a:hlinkClick xmlns:r="http://schemas.openxmlformats.org/officeDocument/2006/relationships" r:id="rId36" tooltip="１１月の先頭へ"/>
        </xdr:cNvPr>
        <xdr:cNvSpPr/>
      </xdr:nvSpPr>
      <xdr:spPr>
        <a:xfrm>
          <a:off x="7109460" y="9420606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6</xdr:col>
      <xdr:colOff>0</xdr:colOff>
      <xdr:row>530</xdr:row>
      <xdr:rowOff>0</xdr:rowOff>
    </xdr:from>
    <xdr:to>
      <xdr:col>7</xdr:col>
      <xdr:colOff>137160</xdr:colOff>
      <xdr:row>531</xdr:row>
      <xdr:rowOff>30479</xdr:rowOff>
    </xdr:to>
    <xdr:sp macro="" textlink="">
      <xdr:nvSpPr>
        <xdr:cNvPr id="288" name="角丸四角形 287">
          <a:hlinkClick xmlns:r="http://schemas.openxmlformats.org/officeDocument/2006/relationships" r:id="rId37" tooltip="12月の先頭へ"/>
        </xdr:cNvPr>
        <xdr:cNvSpPr/>
      </xdr:nvSpPr>
      <xdr:spPr>
        <a:xfrm>
          <a:off x="7109460" y="9454134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6</xdr:col>
      <xdr:colOff>0</xdr:colOff>
      <xdr:row>564</xdr:row>
      <xdr:rowOff>0</xdr:rowOff>
    </xdr:from>
    <xdr:to>
      <xdr:col>7</xdr:col>
      <xdr:colOff>137160</xdr:colOff>
      <xdr:row>565</xdr:row>
      <xdr:rowOff>30480</xdr:rowOff>
    </xdr:to>
    <xdr:sp macro="" textlink="">
      <xdr:nvSpPr>
        <xdr:cNvPr id="289" name="角丸四角形 288">
          <a:hlinkClick xmlns:r="http://schemas.openxmlformats.org/officeDocument/2006/relationships" r:id="rId5" tooltip="12月の先頭へ"/>
        </xdr:cNvPr>
        <xdr:cNvSpPr/>
      </xdr:nvSpPr>
      <xdr:spPr>
        <a:xfrm>
          <a:off x="7109460" y="10082784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564</xdr:row>
      <xdr:rowOff>0</xdr:rowOff>
    </xdr:from>
    <xdr:to>
      <xdr:col>7</xdr:col>
      <xdr:colOff>137160</xdr:colOff>
      <xdr:row>565</xdr:row>
      <xdr:rowOff>30480</xdr:rowOff>
    </xdr:to>
    <xdr:sp macro="" textlink="">
      <xdr:nvSpPr>
        <xdr:cNvPr id="290" name="角丸四角形 289">
          <a:hlinkClick xmlns:r="http://schemas.openxmlformats.org/officeDocument/2006/relationships" r:id="rId4" tooltip="1月の先頭へ"/>
        </xdr:cNvPr>
        <xdr:cNvSpPr/>
      </xdr:nvSpPr>
      <xdr:spPr>
        <a:xfrm>
          <a:off x="7109460" y="10082784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6</xdr:col>
      <xdr:colOff>0</xdr:colOff>
      <xdr:row>566</xdr:row>
      <xdr:rowOff>0</xdr:rowOff>
    </xdr:from>
    <xdr:to>
      <xdr:col>7</xdr:col>
      <xdr:colOff>137160</xdr:colOff>
      <xdr:row>567</xdr:row>
      <xdr:rowOff>30480</xdr:rowOff>
    </xdr:to>
    <xdr:sp macro="" textlink="">
      <xdr:nvSpPr>
        <xdr:cNvPr id="291" name="角丸四角形 290">
          <a:hlinkClick xmlns:r="http://schemas.openxmlformats.org/officeDocument/2006/relationships" r:id="rId27" tooltip="2月の先頭へ"/>
        </xdr:cNvPr>
        <xdr:cNvSpPr/>
      </xdr:nvSpPr>
      <xdr:spPr>
        <a:xfrm>
          <a:off x="7109460" y="1011631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568</xdr:row>
      <xdr:rowOff>0</xdr:rowOff>
    </xdr:from>
    <xdr:to>
      <xdr:col>7</xdr:col>
      <xdr:colOff>137160</xdr:colOff>
      <xdr:row>569</xdr:row>
      <xdr:rowOff>30479</xdr:rowOff>
    </xdr:to>
    <xdr:sp macro="" textlink="">
      <xdr:nvSpPr>
        <xdr:cNvPr id="292" name="角丸四角形 291">
          <a:hlinkClick xmlns:r="http://schemas.openxmlformats.org/officeDocument/2006/relationships" r:id="rId28" tooltip="３月の先頭へ"/>
        </xdr:cNvPr>
        <xdr:cNvSpPr/>
      </xdr:nvSpPr>
      <xdr:spPr>
        <a:xfrm>
          <a:off x="7109460" y="10149840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6</xdr:col>
      <xdr:colOff>0</xdr:colOff>
      <xdr:row>570</xdr:row>
      <xdr:rowOff>0</xdr:rowOff>
    </xdr:from>
    <xdr:to>
      <xdr:col>7</xdr:col>
      <xdr:colOff>137160</xdr:colOff>
      <xdr:row>571</xdr:row>
      <xdr:rowOff>30481</xdr:rowOff>
    </xdr:to>
    <xdr:sp macro="" textlink="">
      <xdr:nvSpPr>
        <xdr:cNvPr id="293" name="角丸四角形 292">
          <a:hlinkClick xmlns:r="http://schemas.openxmlformats.org/officeDocument/2006/relationships" r:id="rId29" tooltip="４月の先頭へ"/>
        </xdr:cNvPr>
        <xdr:cNvSpPr/>
      </xdr:nvSpPr>
      <xdr:spPr>
        <a:xfrm>
          <a:off x="7109460" y="10183368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6</xdr:col>
      <xdr:colOff>0</xdr:colOff>
      <xdr:row>574</xdr:row>
      <xdr:rowOff>0</xdr:rowOff>
    </xdr:from>
    <xdr:to>
      <xdr:col>7</xdr:col>
      <xdr:colOff>137160</xdr:colOff>
      <xdr:row>575</xdr:row>
      <xdr:rowOff>30481</xdr:rowOff>
    </xdr:to>
    <xdr:sp macro="" textlink="">
      <xdr:nvSpPr>
        <xdr:cNvPr id="294" name="角丸四角形 293">
          <a:hlinkClick xmlns:r="http://schemas.openxmlformats.org/officeDocument/2006/relationships" r:id="rId30" tooltip="６月の先頭へ"/>
        </xdr:cNvPr>
        <xdr:cNvSpPr/>
      </xdr:nvSpPr>
      <xdr:spPr>
        <a:xfrm>
          <a:off x="7109460" y="10250424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6</xdr:col>
      <xdr:colOff>0</xdr:colOff>
      <xdr:row>578</xdr:row>
      <xdr:rowOff>0</xdr:rowOff>
    </xdr:from>
    <xdr:to>
      <xdr:col>7</xdr:col>
      <xdr:colOff>137160</xdr:colOff>
      <xdr:row>579</xdr:row>
      <xdr:rowOff>30480</xdr:rowOff>
    </xdr:to>
    <xdr:sp macro="" textlink="">
      <xdr:nvSpPr>
        <xdr:cNvPr id="295" name="角丸四角形 294">
          <a:hlinkClick xmlns:r="http://schemas.openxmlformats.org/officeDocument/2006/relationships" r:id="rId31" tooltip="８月の先頭へ"/>
        </xdr:cNvPr>
        <xdr:cNvSpPr/>
      </xdr:nvSpPr>
      <xdr:spPr>
        <a:xfrm>
          <a:off x="7109460" y="1031748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6</xdr:col>
      <xdr:colOff>0</xdr:colOff>
      <xdr:row>582</xdr:row>
      <xdr:rowOff>0</xdr:rowOff>
    </xdr:from>
    <xdr:to>
      <xdr:col>7</xdr:col>
      <xdr:colOff>137160</xdr:colOff>
      <xdr:row>583</xdr:row>
      <xdr:rowOff>30479</xdr:rowOff>
    </xdr:to>
    <xdr:sp macro="" textlink="">
      <xdr:nvSpPr>
        <xdr:cNvPr id="296" name="角丸四角形 295">
          <a:hlinkClick xmlns:r="http://schemas.openxmlformats.org/officeDocument/2006/relationships" r:id="rId32" tooltip="１０月の先頭へ"/>
        </xdr:cNvPr>
        <xdr:cNvSpPr/>
      </xdr:nvSpPr>
      <xdr:spPr>
        <a:xfrm>
          <a:off x="7109460" y="1038453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6</xdr:col>
      <xdr:colOff>0</xdr:colOff>
      <xdr:row>572</xdr:row>
      <xdr:rowOff>0</xdr:rowOff>
    </xdr:from>
    <xdr:to>
      <xdr:col>7</xdr:col>
      <xdr:colOff>137160</xdr:colOff>
      <xdr:row>573</xdr:row>
      <xdr:rowOff>30479</xdr:rowOff>
    </xdr:to>
    <xdr:sp macro="" textlink="">
      <xdr:nvSpPr>
        <xdr:cNvPr id="297" name="角丸四角形 296">
          <a:hlinkClick xmlns:r="http://schemas.openxmlformats.org/officeDocument/2006/relationships" r:id="rId33" tooltip="５月の先頭へ"/>
        </xdr:cNvPr>
        <xdr:cNvSpPr/>
      </xdr:nvSpPr>
      <xdr:spPr>
        <a:xfrm>
          <a:off x="7109460" y="10216896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6</xdr:col>
      <xdr:colOff>0</xdr:colOff>
      <xdr:row>576</xdr:row>
      <xdr:rowOff>0</xdr:rowOff>
    </xdr:from>
    <xdr:to>
      <xdr:col>7</xdr:col>
      <xdr:colOff>137160</xdr:colOff>
      <xdr:row>577</xdr:row>
      <xdr:rowOff>30480</xdr:rowOff>
    </xdr:to>
    <xdr:sp macro="" textlink="">
      <xdr:nvSpPr>
        <xdr:cNvPr id="298" name="角丸四角形 297">
          <a:hlinkClick xmlns:r="http://schemas.openxmlformats.org/officeDocument/2006/relationships" r:id="rId34" tooltip="７月の先頭へ"/>
        </xdr:cNvPr>
        <xdr:cNvSpPr/>
      </xdr:nvSpPr>
      <xdr:spPr>
        <a:xfrm>
          <a:off x="7109460" y="1028395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6</xdr:col>
      <xdr:colOff>0</xdr:colOff>
      <xdr:row>580</xdr:row>
      <xdr:rowOff>0</xdr:rowOff>
    </xdr:from>
    <xdr:to>
      <xdr:col>7</xdr:col>
      <xdr:colOff>137160</xdr:colOff>
      <xdr:row>581</xdr:row>
      <xdr:rowOff>30480</xdr:rowOff>
    </xdr:to>
    <xdr:sp macro="" textlink="">
      <xdr:nvSpPr>
        <xdr:cNvPr id="299" name="角丸四角形 298">
          <a:hlinkClick xmlns:r="http://schemas.openxmlformats.org/officeDocument/2006/relationships" r:id="rId35" tooltip="９月の先頭へ"/>
        </xdr:cNvPr>
        <xdr:cNvSpPr/>
      </xdr:nvSpPr>
      <xdr:spPr>
        <a:xfrm>
          <a:off x="7109460" y="10351008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6</xdr:col>
      <xdr:colOff>0</xdr:colOff>
      <xdr:row>584</xdr:row>
      <xdr:rowOff>0</xdr:rowOff>
    </xdr:from>
    <xdr:to>
      <xdr:col>7</xdr:col>
      <xdr:colOff>137160</xdr:colOff>
      <xdr:row>585</xdr:row>
      <xdr:rowOff>30481</xdr:rowOff>
    </xdr:to>
    <xdr:sp macro="" textlink="">
      <xdr:nvSpPr>
        <xdr:cNvPr id="300" name="角丸四角形 299">
          <a:hlinkClick xmlns:r="http://schemas.openxmlformats.org/officeDocument/2006/relationships" r:id="rId36" tooltip="１１月の先頭へ"/>
        </xdr:cNvPr>
        <xdr:cNvSpPr/>
      </xdr:nvSpPr>
      <xdr:spPr>
        <a:xfrm>
          <a:off x="7109460" y="10418064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6</xdr:col>
      <xdr:colOff>0</xdr:colOff>
      <xdr:row>586</xdr:row>
      <xdr:rowOff>0</xdr:rowOff>
    </xdr:from>
    <xdr:to>
      <xdr:col>7</xdr:col>
      <xdr:colOff>137160</xdr:colOff>
      <xdr:row>587</xdr:row>
      <xdr:rowOff>30479</xdr:rowOff>
    </xdr:to>
    <xdr:sp macro="" textlink="">
      <xdr:nvSpPr>
        <xdr:cNvPr id="301" name="角丸四角形 300">
          <a:hlinkClick xmlns:r="http://schemas.openxmlformats.org/officeDocument/2006/relationships" r:id="rId37" tooltip="12月の先頭へ"/>
        </xdr:cNvPr>
        <xdr:cNvSpPr/>
      </xdr:nvSpPr>
      <xdr:spPr>
        <a:xfrm>
          <a:off x="7109460" y="1045159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6</xdr:col>
      <xdr:colOff>0</xdr:colOff>
      <xdr:row>620</xdr:row>
      <xdr:rowOff>0</xdr:rowOff>
    </xdr:from>
    <xdr:to>
      <xdr:col>7</xdr:col>
      <xdr:colOff>137160</xdr:colOff>
      <xdr:row>621</xdr:row>
      <xdr:rowOff>30480</xdr:rowOff>
    </xdr:to>
    <xdr:sp macro="" textlink="">
      <xdr:nvSpPr>
        <xdr:cNvPr id="302" name="角丸四角形 301">
          <a:hlinkClick xmlns:r="http://schemas.openxmlformats.org/officeDocument/2006/relationships" r:id="rId5" tooltip="12月の先頭へ"/>
        </xdr:cNvPr>
        <xdr:cNvSpPr/>
      </xdr:nvSpPr>
      <xdr:spPr>
        <a:xfrm>
          <a:off x="7109460" y="1108024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620</xdr:row>
      <xdr:rowOff>0</xdr:rowOff>
    </xdr:from>
    <xdr:to>
      <xdr:col>7</xdr:col>
      <xdr:colOff>137160</xdr:colOff>
      <xdr:row>621</xdr:row>
      <xdr:rowOff>30480</xdr:rowOff>
    </xdr:to>
    <xdr:sp macro="" textlink="">
      <xdr:nvSpPr>
        <xdr:cNvPr id="303" name="角丸四角形 302">
          <a:hlinkClick xmlns:r="http://schemas.openxmlformats.org/officeDocument/2006/relationships" r:id="rId4" tooltip="1月の先頭へ"/>
        </xdr:cNvPr>
        <xdr:cNvSpPr/>
      </xdr:nvSpPr>
      <xdr:spPr>
        <a:xfrm>
          <a:off x="7109460" y="1108024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6</xdr:col>
      <xdr:colOff>0</xdr:colOff>
      <xdr:row>622</xdr:row>
      <xdr:rowOff>0</xdr:rowOff>
    </xdr:from>
    <xdr:to>
      <xdr:col>7</xdr:col>
      <xdr:colOff>137160</xdr:colOff>
      <xdr:row>623</xdr:row>
      <xdr:rowOff>30480</xdr:rowOff>
    </xdr:to>
    <xdr:sp macro="" textlink="">
      <xdr:nvSpPr>
        <xdr:cNvPr id="304" name="角丸四角形 303">
          <a:hlinkClick xmlns:r="http://schemas.openxmlformats.org/officeDocument/2006/relationships" r:id="rId27" tooltip="2月の先頭へ"/>
        </xdr:cNvPr>
        <xdr:cNvSpPr/>
      </xdr:nvSpPr>
      <xdr:spPr>
        <a:xfrm>
          <a:off x="7109460" y="1111377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624</xdr:row>
      <xdr:rowOff>0</xdr:rowOff>
    </xdr:from>
    <xdr:to>
      <xdr:col>7</xdr:col>
      <xdr:colOff>137160</xdr:colOff>
      <xdr:row>625</xdr:row>
      <xdr:rowOff>30479</xdr:rowOff>
    </xdr:to>
    <xdr:sp macro="" textlink="">
      <xdr:nvSpPr>
        <xdr:cNvPr id="305" name="角丸四角形 304">
          <a:hlinkClick xmlns:r="http://schemas.openxmlformats.org/officeDocument/2006/relationships" r:id="rId28" tooltip="３月の先頭へ"/>
        </xdr:cNvPr>
        <xdr:cNvSpPr/>
      </xdr:nvSpPr>
      <xdr:spPr>
        <a:xfrm>
          <a:off x="7109460" y="11147298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6</xdr:col>
      <xdr:colOff>0</xdr:colOff>
      <xdr:row>626</xdr:row>
      <xdr:rowOff>0</xdr:rowOff>
    </xdr:from>
    <xdr:to>
      <xdr:col>7</xdr:col>
      <xdr:colOff>137160</xdr:colOff>
      <xdr:row>627</xdr:row>
      <xdr:rowOff>30481</xdr:rowOff>
    </xdr:to>
    <xdr:sp macro="" textlink="">
      <xdr:nvSpPr>
        <xdr:cNvPr id="306" name="角丸四角形 305">
          <a:hlinkClick xmlns:r="http://schemas.openxmlformats.org/officeDocument/2006/relationships" r:id="rId29" tooltip="４月の先頭へ"/>
        </xdr:cNvPr>
        <xdr:cNvSpPr/>
      </xdr:nvSpPr>
      <xdr:spPr>
        <a:xfrm>
          <a:off x="7109460" y="1118082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6</xdr:col>
      <xdr:colOff>0</xdr:colOff>
      <xdr:row>630</xdr:row>
      <xdr:rowOff>0</xdr:rowOff>
    </xdr:from>
    <xdr:to>
      <xdr:col>7</xdr:col>
      <xdr:colOff>137160</xdr:colOff>
      <xdr:row>631</xdr:row>
      <xdr:rowOff>30481</xdr:rowOff>
    </xdr:to>
    <xdr:sp macro="" textlink="">
      <xdr:nvSpPr>
        <xdr:cNvPr id="307" name="角丸四角形 306">
          <a:hlinkClick xmlns:r="http://schemas.openxmlformats.org/officeDocument/2006/relationships" r:id="rId30" tooltip="６月の先頭へ"/>
        </xdr:cNvPr>
        <xdr:cNvSpPr/>
      </xdr:nvSpPr>
      <xdr:spPr>
        <a:xfrm>
          <a:off x="7109460" y="1124788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6</xdr:col>
      <xdr:colOff>0</xdr:colOff>
      <xdr:row>634</xdr:row>
      <xdr:rowOff>0</xdr:rowOff>
    </xdr:from>
    <xdr:to>
      <xdr:col>7</xdr:col>
      <xdr:colOff>137160</xdr:colOff>
      <xdr:row>635</xdr:row>
      <xdr:rowOff>30480</xdr:rowOff>
    </xdr:to>
    <xdr:sp macro="" textlink="">
      <xdr:nvSpPr>
        <xdr:cNvPr id="308" name="角丸四角形 307">
          <a:hlinkClick xmlns:r="http://schemas.openxmlformats.org/officeDocument/2006/relationships" r:id="rId31" tooltip="８月の先頭へ"/>
        </xdr:cNvPr>
        <xdr:cNvSpPr/>
      </xdr:nvSpPr>
      <xdr:spPr>
        <a:xfrm>
          <a:off x="7109460" y="11314938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6</xdr:col>
      <xdr:colOff>0</xdr:colOff>
      <xdr:row>638</xdr:row>
      <xdr:rowOff>0</xdr:rowOff>
    </xdr:from>
    <xdr:to>
      <xdr:col>7</xdr:col>
      <xdr:colOff>137160</xdr:colOff>
      <xdr:row>639</xdr:row>
      <xdr:rowOff>30479</xdr:rowOff>
    </xdr:to>
    <xdr:sp macro="" textlink="">
      <xdr:nvSpPr>
        <xdr:cNvPr id="309" name="角丸四角形 308">
          <a:hlinkClick xmlns:r="http://schemas.openxmlformats.org/officeDocument/2006/relationships" r:id="rId32" tooltip="１０月の先頭へ"/>
        </xdr:cNvPr>
        <xdr:cNvSpPr/>
      </xdr:nvSpPr>
      <xdr:spPr>
        <a:xfrm>
          <a:off x="7109460" y="11381994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6</xdr:col>
      <xdr:colOff>0</xdr:colOff>
      <xdr:row>628</xdr:row>
      <xdr:rowOff>0</xdr:rowOff>
    </xdr:from>
    <xdr:to>
      <xdr:col>7</xdr:col>
      <xdr:colOff>137160</xdr:colOff>
      <xdr:row>629</xdr:row>
      <xdr:rowOff>30479</xdr:rowOff>
    </xdr:to>
    <xdr:sp macro="" textlink="">
      <xdr:nvSpPr>
        <xdr:cNvPr id="310" name="角丸四角形 309">
          <a:hlinkClick xmlns:r="http://schemas.openxmlformats.org/officeDocument/2006/relationships" r:id="rId33" tooltip="５月の先頭へ"/>
        </xdr:cNvPr>
        <xdr:cNvSpPr/>
      </xdr:nvSpPr>
      <xdr:spPr>
        <a:xfrm>
          <a:off x="7109460" y="11214354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6</xdr:col>
      <xdr:colOff>0</xdr:colOff>
      <xdr:row>632</xdr:row>
      <xdr:rowOff>0</xdr:rowOff>
    </xdr:from>
    <xdr:to>
      <xdr:col>7</xdr:col>
      <xdr:colOff>137160</xdr:colOff>
      <xdr:row>633</xdr:row>
      <xdr:rowOff>30480</xdr:rowOff>
    </xdr:to>
    <xdr:sp macro="" textlink="">
      <xdr:nvSpPr>
        <xdr:cNvPr id="311" name="角丸四角形 310">
          <a:hlinkClick xmlns:r="http://schemas.openxmlformats.org/officeDocument/2006/relationships" r:id="rId34" tooltip="７月の先頭へ"/>
        </xdr:cNvPr>
        <xdr:cNvSpPr/>
      </xdr:nvSpPr>
      <xdr:spPr>
        <a:xfrm>
          <a:off x="7109460" y="11281410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6</xdr:col>
      <xdr:colOff>0</xdr:colOff>
      <xdr:row>636</xdr:row>
      <xdr:rowOff>0</xdr:rowOff>
    </xdr:from>
    <xdr:to>
      <xdr:col>7</xdr:col>
      <xdr:colOff>137160</xdr:colOff>
      <xdr:row>637</xdr:row>
      <xdr:rowOff>30480</xdr:rowOff>
    </xdr:to>
    <xdr:sp macro="" textlink="">
      <xdr:nvSpPr>
        <xdr:cNvPr id="312" name="角丸四角形 311">
          <a:hlinkClick xmlns:r="http://schemas.openxmlformats.org/officeDocument/2006/relationships" r:id="rId35" tooltip="９月の先頭へ"/>
        </xdr:cNvPr>
        <xdr:cNvSpPr/>
      </xdr:nvSpPr>
      <xdr:spPr>
        <a:xfrm>
          <a:off x="7109460" y="11348466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6</xdr:col>
      <xdr:colOff>0</xdr:colOff>
      <xdr:row>640</xdr:row>
      <xdr:rowOff>0</xdr:rowOff>
    </xdr:from>
    <xdr:to>
      <xdr:col>7</xdr:col>
      <xdr:colOff>137160</xdr:colOff>
      <xdr:row>641</xdr:row>
      <xdr:rowOff>30481</xdr:rowOff>
    </xdr:to>
    <xdr:sp macro="" textlink="">
      <xdr:nvSpPr>
        <xdr:cNvPr id="313" name="角丸四角形 312">
          <a:hlinkClick xmlns:r="http://schemas.openxmlformats.org/officeDocument/2006/relationships" r:id="rId36" tooltip="１１月の先頭へ"/>
        </xdr:cNvPr>
        <xdr:cNvSpPr/>
      </xdr:nvSpPr>
      <xdr:spPr>
        <a:xfrm>
          <a:off x="7109460" y="1141552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6</xdr:col>
      <xdr:colOff>0</xdr:colOff>
      <xdr:row>642</xdr:row>
      <xdr:rowOff>0</xdr:rowOff>
    </xdr:from>
    <xdr:to>
      <xdr:col>7</xdr:col>
      <xdr:colOff>137160</xdr:colOff>
      <xdr:row>643</xdr:row>
      <xdr:rowOff>30479</xdr:rowOff>
    </xdr:to>
    <xdr:sp macro="" textlink="">
      <xdr:nvSpPr>
        <xdr:cNvPr id="314" name="角丸四角形 313">
          <a:hlinkClick xmlns:r="http://schemas.openxmlformats.org/officeDocument/2006/relationships" r:id="rId37" tooltip="12月の先頭へ"/>
        </xdr:cNvPr>
        <xdr:cNvSpPr/>
      </xdr:nvSpPr>
      <xdr:spPr>
        <a:xfrm>
          <a:off x="7109460" y="1144905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6</xdr:col>
      <xdr:colOff>0</xdr:colOff>
      <xdr:row>60</xdr:row>
      <xdr:rowOff>0</xdr:rowOff>
    </xdr:from>
    <xdr:to>
      <xdr:col>7</xdr:col>
      <xdr:colOff>137160</xdr:colOff>
      <xdr:row>61</xdr:row>
      <xdr:rowOff>30480</xdr:rowOff>
    </xdr:to>
    <xdr:sp macro="" textlink="">
      <xdr:nvSpPr>
        <xdr:cNvPr id="315" name="角丸四角形 314">
          <a:hlinkClick xmlns:r="http://schemas.openxmlformats.org/officeDocument/2006/relationships" r:id="rId5" tooltip="12月の先頭へ"/>
        </xdr:cNvPr>
        <xdr:cNvSpPr/>
      </xdr:nvSpPr>
      <xdr:spPr>
        <a:xfrm>
          <a:off x="7109460" y="7467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60</xdr:row>
      <xdr:rowOff>0</xdr:rowOff>
    </xdr:from>
    <xdr:to>
      <xdr:col>7</xdr:col>
      <xdr:colOff>137160</xdr:colOff>
      <xdr:row>61</xdr:row>
      <xdr:rowOff>30480</xdr:rowOff>
    </xdr:to>
    <xdr:sp macro="" textlink="">
      <xdr:nvSpPr>
        <xdr:cNvPr id="316" name="角丸四角形 315">
          <a:hlinkClick xmlns:r="http://schemas.openxmlformats.org/officeDocument/2006/relationships" r:id="rId16" tooltip="1月の先頭へ"/>
        </xdr:cNvPr>
        <xdr:cNvSpPr/>
      </xdr:nvSpPr>
      <xdr:spPr>
        <a:xfrm>
          <a:off x="7109460" y="746760"/>
          <a:ext cx="762000" cy="198120"/>
        </a:xfrm>
        <a:prstGeom prst="roundRect">
          <a:avLst/>
        </a:prstGeom>
        <a:solidFill>
          <a:schemeClr val="accent3">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6</xdr:col>
      <xdr:colOff>0</xdr:colOff>
      <xdr:row>62</xdr:row>
      <xdr:rowOff>0</xdr:rowOff>
    </xdr:from>
    <xdr:to>
      <xdr:col>7</xdr:col>
      <xdr:colOff>137160</xdr:colOff>
      <xdr:row>63</xdr:row>
      <xdr:rowOff>30481</xdr:rowOff>
    </xdr:to>
    <xdr:sp macro="" textlink="">
      <xdr:nvSpPr>
        <xdr:cNvPr id="317" name="角丸四角形 316">
          <a:hlinkClick xmlns:r="http://schemas.openxmlformats.org/officeDocument/2006/relationships" r:id="rId17" tooltip="2月の先頭へ"/>
        </xdr:cNvPr>
        <xdr:cNvSpPr/>
      </xdr:nvSpPr>
      <xdr:spPr>
        <a:xfrm>
          <a:off x="7109460" y="1082040"/>
          <a:ext cx="762000" cy="198120"/>
        </a:xfrm>
        <a:prstGeom prst="roundRect">
          <a:avLst/>
        </a:prstGeom>
        <a:solidFill>
          <a:schemeClr val="accent3">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64</xdr:row>
      <xdr:rowOff>0</xdr:rowOff>
    </xdr:from>
    <xdr:to>
      <xdr:col>7</xdr:col>
      <xdr:colOff>137160</xdr:colOff>
      <xdr:row>65</xdr:row>
      <xdr:rowOff>30479</xdr:rowOff>
    </xdr:to>
    <xdr:sp macro="" textlink="">
      <xdr:nvSpPr>
        <xdr:cNvPr id="318" name="角丸四角形 317">
          <a:hlinkClick xmlns:r="http://schemas.openxmlformats.org/officeDocument/2006/relationships" r:id="rId18" tooltip="３月の先頭へ"/>
        </xdr:cNvPr>
        <xdr:cNvSpPr/>
      </xdr:nvSpPr>
      <xdr:spPr>
        <a:xfrm>
          <a:off x="7109460" y="1417320"/>
          <a:ext cx="762000" cy="198120"/>
        </a:xfrm>
        <a:prstGeom prst="roundRect">
          <a:avLst/>
        </a:prstGeom>
        <a:solidFill>
          <a:schemeClr val="accent3">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6</xdr:col>
      <xdr:colOff>0</xdr:colOff>
      <xdr:row>66</xdr:row>
      <xdr:rowOff>0</xdr:rowOff>
    </xdr:from>
    <xdr:to>
      <xdr:col>7</xdr:col>
      <xdr:colOff>137160</xdr:colOff>
      <xdr:row>67</xdr:row>
      <xdr:rowOff>30480</xdr:rowOff>
    </xdr:to>
    <xdr:sp macro="" textlink="">
      <xdr:nvSpPr>
        <xdr:cNvPr id="319" name="角丸四角形 318">
          <a:hlinkClick xmlns:r="http://schemas.openxmlformats.org/officeDocument/2006/relationships" r:id="rId19" tooltip="４月の先頭へ"/>
        </xdr:cNvPr>
        <xdr:cNvSpPr/>
      </xdr:nvSpPr>
      <xdr:spPr>
        <a:xfrm>
          <a:off x="7109460" y="1752600"/>
          <a:ext cx="762000" cy="198120"/>
        </a:xfrm>
        <a:prstGeom prst="roundRect">
          <a:avLst/>
        </a:prstGeom>
        <a:solidFill>
          <a:schemeClr val="accent3">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6</xdr:col>
      <xdr:colOff>0</xdr:colOff>
      <xdr:row>70</xdr:row>
      <xdr:rowOff>0</xdr:rowOff>
    </xdr:from>
    <xdr:to>
      <xdr:col>7</xdr:col>
      <xdr:colOff>137160</xdr:colOff>
      <xdr:row>71</xdr:row>
      <xdr:rowOff>30480</xdr:rowOff>
    </xdr:to>
    <xdr:sp macro="" textlink="">
      <xdr:nvSpPr>
        <xdr:cNvPr id="320" name="角丸四角形 319">
          <a:hlinkClick xmlns:r="http://schemas.openxmlformats.org/officeDocument/2006/relationships" r:id="rId20" tooltip="６月の先頭へ"/>
        </xdr:cNvPr>
        <xdr:cNvSpPr/>
      </xdr:nvSpPr>
      <xdr:spPr>
        <a:xfrm>
          <a:off x="7109460" y="2423160"/>
          <a:ext cx="762000" cy="198120"/>
        </a:xfrm>
        <a:prstGeom prst="roundRect">
          <a:avLst/>
        </a:prstGeom>
        <a:solidFill>
          <a:schemeClr val="accent3">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6</xdr:col>
      <xdr:colOff>0</xdr:colOff>
      <xdr:row>74</xdr:row>
      <xdr:rowOff>0</xdr:rowOff>
    </xdr:from>
    <xdr:to>
      <xdr:col>7</xdr:col>
      <xdr:colOff>137160</xdr:colOff>
      <xdr:row>75</xdr:row>
      <xdr:rowOff>30480</xdr:rowOff>
    </xdr:to>
    <xdr:sp macro="" textlink="">
      <xdr:nvSpPr>
        <xdr:cNvPr id="321" name="角丸四角形 320">
          <a:hlinkClick xmlns:r="http://schemas.openxmlformats.org/officeDocument/2006/relationships" r:id="rId21" tooltip="８月の先頭へ"/>
        </xdr:cNvPr>
        <xdr:cNvSpPr/>
      </xdr:nvSpPr>
      <xdr:spPr>
        <a:xfrm>
          <a:off x="7109460" y="3093720"/>
          <a:ext cx="762000" cy="198120"/>
        </a:xfrm>
        <a:prstGeom prst="roundRect">
          <a:avLst/>
        </a:prstGeom>
        <a:solidFill>
          <a:schemeClr val="accent3">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6</xdr:col>
      <xdr:colOff>0</xdr:colOff>
      <xdr:row>78</xdr:row>
      <xdr:rowOff>0</xdr:rowOff>
    </xdr:from>
    <xdr:to>
      <xdr:col>7</xdr:col>
      <xdr:colOff>137160</xdr:colOff>
      <xdr:row>79</xdr:row>
      <xdr:rowOff>30479</xdr:rowOff>
    </xdr:to>
    <xdr:sp macro="" textlink="">
      <xdr:nvSpPr>
        <xdr:cNvPr id="322" name="角丸四角形 321">
          <a:hlinkClick xmlns:r="http://schemas.openxmlformats.org/officeDocument/2006/relationships" r:id="rId22" tooltip="１０月の先頭へ"/>
        </xdr:cNvPr>
        <xdr:cNvSpPr/>
      </xdr:nvSpPr>
      <xdr:spPr>
        <a:xfrm>
          <a:off x="7109460" y="3764280"/>
          <a:ext cx="762000" cy="198120"/>
        </a:xfrm>
        <a:prstGeom prst="roundRect">
          <a:avLst/>
        </a:prstGeom>
        <a:solidFill>
          <a:schemeClr val="accent3">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6</xdr:col>
      <xdr:colOff>0</xdr:colOff>
      <xdr:row>68</xdr:row>
      <xdr:rowOff>0</xdr:rowOff>
    </xdr:from>
    <xdr:to>
      <xdr:col>7</xdr:col>
      <xdr:colOff>137160</xdr:colOff>
      <xdr:row>69</xdr:row>
      <xdr:rowOff>30479</xdr:rowOff>
    </xdr:to>
    <xdr:sp macro="" textlink="">
      <xdr:nvSpPr>
        <xdr:cNvPr id="323" name="角丸四角形 322">
          <a:hlinkClick xmlns:r="http://schemas.openxmlformats.org/officeDocument/2006/relationships" r:id="rId23" tooltip="５月の先頭へ"/>
        </xdr:cNvPr>
        <xdr:cNvSpPr/>
      </xdr:nvSpPr>
      <xdr:spPr>
        <a:xfrm>
          <a:off x="7109460" y="2087880"/>
          <a:ext cx="762000" cy="198120"/>
        </a:xfrm>
        <a:prstGeom prst="roundRect">
          <a:avLst/>
        </a:prstGeom>
        <a:solidFill>
          <a:schemeClr val="accent3">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6</xdr:col>
      <xdr:colOff>0</xdr:colOff>
      <xdr:row>72</xdr:row>
      <xdr:rowOff>0</xdr:rowOff>
    </xdr:from>
    <xdr:to>
      <xdr:col>7</xdr:col>
      <xdr:colOff>137160</xdr:colOff>
      <xdr:row>73</xdr:row>
      <xdr:rowOff>30481</xdr:rowOff>
    </xdr:to>
    <xdr:sp macro="" textlink="">
      <xdr:nvSpPr>
        <xdr:cNvPr id="324" name="角丸四角形 323">
          <a:hlinkClick xmlns:r="http://schemas.openxmlformats.org/officeDocument/2006/relationships" r:id="rId24" tooltip="７月の先頭へ"/>
        </xdr:cNvPr>
        <xdr:cNvSpPr/>
      </xdr:nvSpPr>
      <xdr:spPr>
        <a:xfrm>
          <a:off x="7109460" y="2758440"/>
          <a:ext cx="762000" cy="198120"/>
        </a:xfrm>
        <a:prstGeom prst="roundRect">
          <a:avLst/>
        </a:prstGeom>
        <a:solidFill>
          <a:schemeClr val="accent3">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6</xdr:col>
      <xdr:colOff>0</xdr:colOff>
      <xdr:row>76</xdr:row>
      <xdr:rowOff>0</xdr:rowOff>
    </xdr:from>
    <xdr:to>
      <xdr:col>7</xdr:col>
      <xdr:colOff>137160</xdr:colOff>
      <xdr:row>77</xdr:row>
      <xdr:rowOff>30481</xdr:rowOff>
    </xdr:to>
    <xdr:sp macro="" textlink="">
      <xdr:nvSpPr>
        <xdr:cNvPr id="325" name="角丸四角形 324">
          <a:hlinkClick xmlns:r="http://schemas.openxmlformats.org/officeDocument/2006/relationships" r:id="rId25" tooltip="９月の先頭へ"/>
        </xdr:cNvPr>
        <xdr:cNvSpPr/>
      </xdr:nvSpPr>
      <xdr:spPr>
        <a:xfrm>
          <a:off x="7109460" y="3429000"/>
          <a:ext cx="762000" cy="198120"/>
        </a:xfrm>
        <a:prstGeom prst="roundRect">
          <a:avLst/>
        </a:prstGeom>
        <a:solidFill>
          <a:schemeClr val="accent3">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6</xdr:col>
      <xdr:colOff>0</xdr:colOff>
      <xdr:row>80</xdr:row>
      <xdr:rowOff>0</xdr:rowOff>
    </xdr:from>
    <xdr:to>
      <xdr:col>7</xdr:col>
      <xdr:colOff>137160</xdr:colOff>
      <xdr:row>81</xdr:row>
      <xdr:rowOff>30480</xdr:rowOff>
    </xdr:to>
    <xdr:sp macro="" textlink="">
      <xdr:nvSpPr>
        <xdr:cNvPr id="326" name="角丸四角形 325">
          <a:hlinkClick xmlns:r="http://schemas.openxmlformats.org/officeDocument/2006/relationships" r:id="rId26" tooltip="１１月の先頭へ"/>
        </xdr:cNvPr>
        <xdr:cNvSpPr/>
      </xdr:nvSpPr>
      <xdr:spPr>
        <a:xfrm>
          <a:off x="7109460" y="4099560"/>
          <a:ext cx="762000" cy="198120"/>
        </a:xfrm>
        <a:prstGeom prst="roundRect">
          <a:avLst/>
        </a:prstGeom>
        <a:solidFill>
          <a:schemeClr val="accent3">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6</xdr:col>
      <xdr:colOff>0</xdr:colOff>
      <xdr:row>82</xdr:row>
      <xdr:rowOff>0</xdr:rowOff>
    </xdr:from>
    <xdr:to>
      <xdr:col>7</xdr:col>
      <xdr:colOff>137160</xdr:colOff>
      <xdr:row>83</xdr:row>
      <xdr:rowOff>30479</xdr:rowOff>
    </xdr:to>
    <xdr:sp macro="" textlink="">
      <xdr:nvSpPr>
        <xdr:cNvPr id="327" name="角丸四角形 326">
          <a:hlinkClick xmlns:r="http://schemas.openxmlformats.org/officeDocument/2006/relationships" r:id="rId3" tooltip="12月の先頭へ"/>
        </xdr:cNvPr>
        <xdr:cNvSpPr/>
      </xdr:nvSpPr>
      <xdr:spPr>
        <a:xfrm>
          <a:off x="7109460" y="4434840"/>
          <a:ext cx="762000" cy="198120"/>
        </a:xfrm>
        <a:prstGeom prst="roundRect">
          <a:avLst/>
        </a:prstGeom>
        <a:solidFill>
          <a:schemeClr val="accent3">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6</xdr:col>
      <xdr:colOff>0</xdr:colOff>
      <xdr:row>116</xdr:row>
      <xdr:rowOff>0</xdr:rowOff>
    </xdr:from>
    <xdr:to>
      <xdr:col>7</xdr:col>
      <xdr:colOff>137160</xdr:colOff>
      <xdr:row>117</xdr:row>
      <xdr:rowOff>30480</xdr:rowOff>
    </xdr:to>
    <xdr:sp macro="" textlink="">
      <xdr:nvSpPr>
        <xdr:cNvPr id="341" name="角丸四角形 340">
          <a:hlinkClick xmlns:r="http://schemas.openxmlformats.org/officeDocument/2006/relationships" r:id="rId5" tooltip="12月の先頭へ"/>
        </xdr:cNvPr>
        <xdr:cNvSpPr/>
      </xdr:nvSpPr>
      <xdr:spPr>
        <a:xfrm>
          <a:off x="7109460" y="7467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116</xdr:row>
      <xdr:rowOff>0</xdr:rowOff>
    </xdr:from>
    <xdr:to>
      <xdr:col>7</xdr:col>
      <xdr:colOff>137160</xdr:colOff>
      <xdr:row>117</xdr:row>
      <xdr:rowOff>30480</xdr:rowOff>
    </xdr:to>
    <xdr:sp macro="" textlink="">
      <xdr:nvSpPr>
        <xdr:cNvPr id="342" name="角丸四角形 341">
          <a:hlinkClick xmlns:r="http://schemas.openxmlformats.org/officeDocument/2006/relationships" r:id="rId16" tooltip="1月の先頭へ"/>
        </xdr:cNvPr>
        <xdr:cNvSpPr/>
      </xdr:nvSpPr>
      <xdr:spPr>
        <a:xfrm>
          <a:off x="7109460" y="746760"/>
          <a:ext cx="762000" cy="198120"/>
        </a:xfrm>
        <a:prstGeom prst="roundRect">
          <a:avLst/>
        </a:prstGeom>
        <a:solidFill>
          <a:schemeClr val="accent3">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6</xdr:col>
      <xdr:colOff>0</xdr:colOff>
      <xdr:row>118</xdr:row>
      <xdr:rowOff>0</xdr:rowOff>
    </xdr:from>
    <xdr:to>
      <xdr:col>7</xdr:col>
      <xdr:colOff>137160</xdr:colOff>
      <xdr:row>119</xdr:row>
      <xdr:rowOff>30480</xdr:rowOff>
    </xdr:to>
    <xdr:sp macro="" textlink="">
      <xdr:nvSpPr>
        <xdr:cNvPr id="343" name="角丸四角形 342">
          <a:hlinkClick xmlns:r="http://schemas.openxmlformats.org/officeDocument/2006/relationships" r:id="rId17" tooltip="2月の先頭へ"/>
        </xdr:cNvPr>
        <xdr:cNvSpPr/>
      </xdr:nvSpPr>
      <xdr:spPr>
        <a:xfrm>
          <a:off x="7109460" y="1082040"/>
          <a:ext cx="762000" cy="198120"/>
        </a:xfrm>
        <a:prstGeom prst="roundRect">
          <a:avLst/>
        </a:prstGeom>
        <a:solidFill>
          <a:schemeClr val="accent3">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120</xdr:row>
      <xdr:rowOff>0</xdr:rowOff>
    </xdr:from>
    <xdr:to>
      <xdr:col>7</xdr:col>
      <xdr:colOff>137160</xdr:colOff>
      <xdr:row>121</xdr:row>
      <xdr:rowOff>30479</xdr:rowOff>
    </xdr:to>
    <xdr:sp macro="" textlink="">
      <xdr:nvSpPr>
        <xdr:cNvPr id="344" name="角丸四角形 343">
          <a:hlinkClick xmlns:r="http://schemas.openxmlformats.org/officeDocument/2006/relationships" r:id="rId18" tooltip="３月の先頭へ"/>
        </xdr:cNvPr>
        <xdr:cNvSpPr/>
      </xdr:nvSpPr>
      <xdr:spPr>
        <a:xfrm>
          <a:off x="7109460" y="1417320"/>
          <a:ext cx="762000" cy="198120"/>
        </a:xfrm>
        <a:prstGeom prst="roundRect">
          <a:avLst/>
        </a:prstGeom>
        <a:solidFill>
          <a:schemeClr val="accent3">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6</xdr:col>
      <xdr:colOff>0</xdr:colOff>
      <xdr:row>122</xdr:row>
      <xdr:rowOff>0</xdr:rowOff>
    </xdr:from>
    <xdr:to>
      <xdr:col>7</xdr:col>
      <xdr:colOff>137160</xdr:colOff>
      <xdr:row>123</xdr:row>
      <xdr:rowOff>30481</xdr:rowOff>
    </xdr:to>
    <xdr:sp macro="" textlink="">
      <xdr:nvSpPr>
        <xdr:cNvPr id="345" name="角丸四角形 344">
          <a:hlinkClick xmlns:r="http://schemas.openxmlformats.org/officeDocument/2006/relationships" r:id="rId19" tooltip="４月の先頭へ"/>
        </xdr:cNvPr>
        <xdr:cNvSpPr/>
      </xdr:nvSpPr>
      <xdr:spPr>
        <a:xfrm>
          <a:off x="7109460" y="1752600"/>
          <a:ext cx="762000" cy="198120"/>
        </a:xfrm>
        <a:prstGeom prst="roundRect">
          <a:avLst/>
        </a:prstGeom>
        <a:solidFill>
          <a:schemeClr val="accent3">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6</xdr:col>
      <xdr:colOff>0</xdr:colOff>
      <xdr:row>126</xdr:row>
      <xdr:rowOff>0</xdr:rowOff>
    </xdr:from>
    <xdr:to>
      <xdr:col>7</xdr:col>
      <xdr:colOff>137160</xdr:colOff>
      <xdr:row>127</xdr:row>
      <xdr:rowOff>30481</xdr:rowOff>
    </xdr:to>
    <xdr:sp macro="" textlink="">
      <xdr:nvSpPr>
        <xdr:cNvPr id="346" name="角丸四角形 345">
          <a:hlinkClick xmlns:r="http://schemas.openxmlformats.org/officeDocument/2006/relationships" r:id="rId20" tooltip="６月の先頭へ"/>
        </xdr:cNvPr>
        <xdr:cNvSpPr/>
      </xdr:nvSpPr>
      <xdr:spPr>
        <a:xfrm>
          <a:off x="7109460" y="2423160"/>
          <a:ext cx="762000" cy="198120"/>
        </a:xfrm>
        <a:prstGeom prst="roundRect">
          <a:avLst/>
        </a:prstGeom>
        <a:solidFill>
          <a:schemeClr val="accent3">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6</xdr:col>
      <xdr:colOff>0</xdr:colOff>
      <xdr:row>130</xdr:row>
      <xdr:rowOff>0</xdr:rowOff>
    </xdr:from>
    <xdr:to>
      <xdr:col>7</xdr:col>
      <xdr:colOff>137160</xdr:colOff>
      <xdr:row>131</xdr:row>
      <xdr:rowOff>30480</xdr:rowOff>
    </xdr:to>
    <xdr:sp macro="" textlink="">
      <xdr:nvSpPr>
        <xdr:cNvPr id="347" name="角丸四角形 346">
          <a:hlinkClick xmlns:r="http://schemas.openxmlformats.org/officeDocument/2006/relationships" r:id="rId21" tooltip="８月の先頭へ"/>
        </xdr:cNvPr>
        <xdr:cNvSpPr/>
      </xdr:nvSpPr>
      <xdr:spPr>
        <a:xfrm>
          <a:off x="7109460" y="3093720"/>
          <a:ext cx="762000" cy="198120"/>
        </a:xfrm>
        <a:prstGeom prst="roundRect">
          <a:avLst/>
        </a:prstGeom>
        <a:solidFill>
          <a:schemeClr val="accent3">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6</xdr:col>
      <xdr:colOff>0</xdr:colOff>
      <xdr:row>134</xdr:row>
      <xdr:rowOff>0</xdr:rowOff>
    </xdr:from>
    <xdr:to>
      <xdr:col>7</xdr:col>
      <xdr:colOff>137160</xdr:colOff>
      <xdr:row>135</xdr:row>
      <xdr:rowOff>30479</xdr:rowOff>
    </xdr:to>
    <xdr:sp macro="" textlink="">
      <xdr:nvSpPr>
        <xdr:cNvPr id="348" name="角丸四角形 347">
          <a:hlinkClick xmlns:r="http://schemas.openxmlformats.org/officeDocument/2006/relationships" r:id="rId22" tooltip="１０月の先頭へ"/>
        </xdr:cNvPr>
        <xdr:cNvSpPr/>
      </xdr:nvSpPr>
      <xdr:spPr>
        <a:xfrm>
          <a:off x="7109460" y="3764280"/>
          <a:ext cx="762000" cy="198120"/>
        </a:xfrm>
        <a:prstGeom prst="roundRect">
          <a:avLst/>
        </a:prstGeom>
        <a:solidFill>
          <a:schemeClr val="accent3">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6</xdr:col>
      <xdr:colOff>0</xdr:colOff>
      <xdr:row>124</xdr:row>
      <xdr:rowOff>0</xdr:rowOff>
    </xdr:from>
    <xdr:to>
      <xdr:col>7</xdr:col>
      <xdr:colOff>137160</xdr:colOff>
      <xdr:row>125</xdr:row>
      <xdr:rowOff>30479</xdr:rowOff>
    </xdr:to>
    <xdr:sp macro="" textlink="">
      <xdr:nvSpPr>
        <xdr:cNvPr id="349" name="角丸四角形 348">
          <a:hlinkClick xmlns:r="http://schemas.openxmlformats.org/officeDocument/2006/relationships" r:id="rId23" tooltip="５月の先頭へ"/>
        </xdr:cNvPr>
        <xdr:cNvSpPr/>
      </xdr:nvSpPr>
      <xdr:spPr>
        <a:xfrm>
          <a:off x="7109460" y="2087880"/>
          <a:ext cx="762000" cy="198120"/>
        </a:xfrm>
        <a:prstGeom prst="roundRect">
          <a:avLst/>
        </a:prstGeom>
        <a:solidFill>
          <a:schemeClr val="accent3">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6</xdr:col>
      <xdr:colOff>0</xdr:colOff>
      <xdr:row>128</xdr:row>
      <xdr:rowOff>0</xdr:rowOff>
    </xdr:from>
    <xdr:to>
      <xdr:col>7</xdr:col>
      <xdr:colOff>137160</xdr:colOff>
      <xdr:row>129</xdr:row>
      <xdr:rowOff>30480</xdr:rowOff>
    </xdr:to>
    <xdr:sp macro="" textlink="">
      <xdr:nvSpPr>
        <xdr:cNvPr id="350" name="角丸四角形 349">
          <a:hlinkClick xmlns:r="http://schemas.openxmlformats.org/officeDocument/2006/relationships" r:id="rId24" tooltip="７月の先頭へ"/>
        </xdr:cNvPr>
        <xdr:cNvSpPr/>
      </xdr:nvSpPr>
      <xdr:spPr>
        <a:xfrm>
          <a:off x="7109460" y="2758440"/>
          <a:ext cx="762000" cy="198120"/>
        </a:xfrm>
        <a:prstGeom prst="roundRect">
          <a:avLst/>
        </a:prstGeom>
        <a:solidFill>
          <a:schemeClr val="accent3">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6</xdr:col>
      <xdr:colOff>0</xdr:colOff>
      <xdr:row>132</xdr:row>
      <xdr:rowOff>0</xdr:rowOff>
    </xdr:from>
    <xdr:to>
      <xdr:col>7</xdr:col>
      <xdr:colOff>137160</xdr:colOff>
      <xdr:row>133</xdr:row>
      <xdr:rowOff>30480</xdr:rowOff>
    </xdr:to>
    <xdr:sp macro="" textlink="">
      <xdr:nvSpPr>
        <xdr:cNvPr id="351" name="角丸四角形 350">
          <a:hlinkClick xmlns:r="http://schemas.openxmlformats.org/officeDocument/2006/relationships" r:id="rId25" tooltip="９月の先頭へ"/>
        </xdr:cNvPr>
        <xdr:cNvSpPr/>
      </xdr:nvSpPr>
      <xdr:spPr>
        <a:xfrm>
          <a:off x="7109460" y="3429000"/>
          <a:ext cx="762000" cy="198120"/>
        </a:xfrm>
        <a:prstGeom prst="roundRect">
          <a:avLst/>
        </a:prstGeom>
        <a:solidFill>
          <a:schemeClr val="accent3">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6</xdr:col>
      <xdr:colOff>0</xdr:colOff>
      <xdr:row>136</xdr:row>
      <xdr:rowOff>0</xdr:rowOff>
    </xdr:from>
    <xdr:to>
      <xdr:col>7</xdr:col>
      <xdr:colOff>137160</xdr:colOff>
      <xdr:row>137</xdr:row>
      <xdr:rowOff>30481</xdr:rowOff>
    </xdr:to>
    <xdr:sp macro="" textlink="">
      <xdr:nvSpPr>
        <xdr:cNvPr id="352" name="角丸四角形 351">
          <a:hlinkClick xmlns:r="http://schemas.openxmlformats.org/officeDocument/2006/relationships" r:id="rId26" tooltip="１１月の先頭へ"/>
        </xdr:cNvPr>
        <xdr:cNvSpPr/>
      </xdr:nvSpPr>
      <xdr:spPr>
        <a:xfrm>
          <a:off x="7109460" y="4099560"/>
          <a:ext cx="762000" cy="198120"/>
        </a:xfrm>
        <a:prstGeom prst="roundRect">
          <a:avLst/>
        </a:prstGeom>
        <a:solidFill>
          <a:schemeClr val="accent3">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6</xdr:col>
      <xdr:colOff>0</xdr:colOff>
      <xdr:row>138</xdr:row>
      <xdr:rowOff>0</xdr:rowOff>
    </xdr:from>
    <xdr:to>
      <xdr:col>7</xdr:col>
      <xdr:colOff>137160</xdr:colOff>
      <xdr:row>139</xdr:row>
      <xdr:rowOff>30479</xdr:rowOff>
    </xdr:to>
    <xdr:sp macro="" textlink="">
      <xdr:nvSpPr>
        <xdr:cNvPr id="353" name="角丸四角形 352">
          <a:hlinkClick xmlns:r="http://schemas.openxmlformats.org/officeDocument/2006/relationships" r:id="rId3" tooltip="12月の先頭へ"/>
        </xdr:cNvPr>
        <xdr:cNvSpPr/>
      </xdr:nvSpPr>
      <xdr:spPr>
        <a:xfrm>
          <a:off x="7109460" y="4434840"/>
          <a:ext cx="762000" cy="198120"/>
        </a:xfrm>
        <a:prstGeom prst="roundRect">
          <a:avLst/>
        </a:prstGeom>
        <a:solidFill>
          <a:schemeClr val="accent3">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6</xdr:col>
      <xdr:colOff>0</xdr:colOff>
      <xdr:row>172</xdr:row>
      <xdr:rowOff>0</xdr:rowOff>
    </xdr:from>
    <xdr:to>
      <xdr:col>7</xdr:col>
      <xdr:colOff>137160</xdr:colOff>
      <xdr:row>173</xdr:row>
      <xdr:rowOff>30480</xdr:rowOff>
    </xdr:to>
    <xdr:sp macro="" textlink="">
      <xdr:nvSpPr>
        <xdr:cNvPr id="367" name="角丸四角形 366">
          <a:hlinkClick xmlns:r="http://schemas.openxmlformats.org/officeDocument/2006/relationships" r:id="rId5" tooltip="12月の先頭へ"/>
        </xdr:cNvPr>
        <xdr:cNvSpPr/>
      </xdr:nvSpPr>
      <xdr:spPr>
        <a:xfrm>
          <a:off x="7109460" y="7467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172</xdr:row>
      <xdr:rowOff>0</xdr:rowOff>
    </xdr:from>
    <xdr:to>
      <xdr:col>7</xdr:col>
      <xdr:colOff>137160</xdr:colOff>
      <xdr:row>173</xdr:row>
      <xdr:rowOff>30480</xdr:rowOff>
    </xdr:to>
    <xdr:sp macro="" textlink="">
      <xdr:nvSpPr>
        <xdr:cNvPr id="368" name="角丸四角形 367">
          <a:hlinkClick xmlns:r="http://schemas.openxmlformats.org/officeDocument/2006/relationships" r:id="rId16" tooltip="1月の先頭へ"/>
        </xdr:cNvPr>
        <xdr:cNvSpPr/>
      </xdr:nvSpPr>
      <xdr:spPr>
        <a:xfrm>
          <a:off x="7109460" y="746760"/>
          <a:ext cx="762000" cy="198120"/>
        </a:xfrm>
        <a:prstGeom prst="roundRect">
          <a:avLst/>
        </a:prstGeom>
        <a:solidFill>
          <a:schemeClr val="accent3">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6</xdr:col>
      <xdr:colOff>0</xdr:colOff>
      <xdr:row>174</xdr:row>
      <xdr:rowOff>0</xdr:rowOff>
    </xdr:from>
    <xdr:to>
      <xdr:col>7</xdr:col>
      <xdr:colOff>137160</xdr:colOff>
      <xdr:row>175</xdr:row>
      <xdr:rowOff>30480</xdr:rowOff>
    </xdr:to>
    <xdr:sp macro="" textlink="">
      <xdr:nvSpPr>
        <xdr:cNvPr id="369" name="角丸四角形 368">
          <a:hlinkClick xmlns:r="http://schemas.openxmlformats.org/officeDocument/2006/relationships" r:id="rId17" tooltip="2月の先頭へ"/>
        </xdr:cNvPr>
        <xdr:cNvSpPr/>
      </xdr:nvSpPr>
      <xdr:spPr>
        <a:xfrm>
          <a:off x="7109460" y="1082040"/>
          <a:ext cx="762000" cy="198120"/>
        </a:xfrm>
        <a:prstGeom prst="roundRect">
          <a:avLst/>
        </a:prstGeom>
        <a:solidFill>
          <a:schemeClr val="accent3">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176</xdr:row>
      <xdr:rowOff>0</xdr:rowOff>
    </xdr:from>
    <xdr:to>
      <xdr:col>7</xdr:col>
      <xdr:colOff>137160</xdr:colOff>
      <xdr:row>177</xdr:row>
      <xdr:rowOff>30479</xdr:rowOff>
    </xdr:to>
    <xdr:sp macro="" textlink="">
      <xdr:nvSpPr>
        <xdr:cNvPr id="370" name="角丸四角形 369">
          <a:hlinkClick xmlns:r="http://schemas.openxmlformats.org/officeDocument/2006/relationships" r:id="rId18" tooltip="３月の先頭へ"/>
        </xdr:cNvPr>
        <xdr:cNvSpPr/>
      </xdr:nvSpPr>
      <xdr:spPr>
        <a:xfrm>
          <a:off x="7109460" y="1417320"/>
          <a:ext cx="762000" cy="198120"/>
        </a:xfrm>
        <a:prstGeom prst="roundRect">
          <a:avLst/>
        </a:prstGeom>
        <a:solidFill>
          <a:schemeClr val="accent3">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6</xdr:col>
      <xdr:colOff>0</xdr:colOff>
      <xdr:row>178</xdr:row>
      <xdr:rowOff>0</xdr:rowOff>
    </xdr:from>
    <xdr:to>
      <xdr:col>7</xdr:col>
      <xdr:colOff>137160</xdr:colOff>
      <xdr:row>179</xdr:row>
      <xdr:rowOff>30481</xdr:rowOff>
    </xdr:to>
    <xdr:sp macro="" textlink="">
      <xdr:nvSpPr>
        <xdr:cNvPr id="371" name="角丸四角形 370">
          <a:hlinkClick xmlns:r="http://schemas.openxmlformats.org/officeDocument/2006/relationships" r:id="rId19" tooltip="４月の先頭へ"/>
        </xdr:cNvPr>
        <xdr:cNvSpPr/>
      </xdr:nvSpPr>
      <xdr:spPr>
        <a:xfrm>
          <a:off x="7109460" y="1752600"/>
          <a:ext cx="762000" cy="198120"/>
        </a:xfrm>
        <a:prstGeom prst="roundRect">
          <a:avLst/>
        </a:prstGeom>
        <a:solidFill>
          <a:schemeClr val="accent3">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6</xdr:col>
      <xdr:colOff>0</xdr:colOff>
      <xdr:row>182</xdr:row>
      <xdr:rowOff>0</xdr:rowOff>
    </xdr:from>
    <xdr:to>
      <xdr:col>7</xdr:col>
      <xdr:colOff>137160</xdr:colOff>
      <xdr:row>183</xdr:row>
      <xdr:rowOff>30481</xdr:rowOff>
    </xdr:to>
    <xdr:sp macro="" textlink="">
      <xdr:nvSpPr>
        <xdr:cNvPr id="372" name="角丸四角形 371">
          <a:hlinkClick xmlns:r="http://schemas.openxmlformats.org/officeDocument/2006/relationships" r:id="rId20" tooltip="６月の先頭へ"/>
        </xdr:cNvPr>
        <xdr:cNvSpPr/>
      </xdr:nvSpPr>
      <xdr:spPr>
        <a:xfrm>
          <a:off x="7109460" y="2423160"/>
          <a:ext cx="762000" cy="198120"/>
        </a:xfrm>
        <a:prstGeom prst="roundRect">
          <a:avLst/>
        </a:prstGeom>
        <a:solidFill>
          <a:schemeClr val="accent3">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6</xdr:col>
      <xdr:colOff>0</xdr:colOff>
      <xdr:row>186</xdr:row>
      <xdr:rowOff>0</xdr:rowOff>
    </xdr:from>
    <xdr:to>
      <xdr:col>7</xdr:col>
      <xdr:colOff>137160</xdr:colOff>
      <xdr:row>187</xdr:row>
      <xdr:rowOff>30480</xdr:rowOff>
    </xdr:to>
    <xdr:sp macro="" textlink="">
      <xdr:nvSpPr>
        <xdr:cNvPr id="373" name="角丸四角形 372">
          <a:hlinkClick xmlns:r="http://schemas.openxmlformats.org/officeDocument/2006/relationships" r:id="rId21" tooltip="８月の先頭へ"/>
        </xdr:cNvPr>
        <xdr:cNvSpPr/>
      </xdr:nvSpPr>
      <xdr:spPr>
        <a:xfrm>
          <a:off x="7109460" y="3093720"/>
          <a:ext cx="762000" cy="198120"/>
        </a:xfrm>
        <a:prstGeom prst="roundRect">
          <a:avLst/>
        </a:prstGeom>
        <a:solidFill>
          <a:schemeClr val="accent3">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6</xdr:col>
      <xdr:colOff>0</xdr:colOff>
      <xdr:row>190</xdr:row>
      <xdr:rowOff>0</xdr:rowOff>
    </xdr:from>
    <xdr:to>
      <xdr:col>7</xdr:col>
      <xdr:colOff>137160</xdr:colOff>
      <xdr:row>191</xdr:row>
      <xdr:rowOff>30479</xdr:rowOff>
    </xdr:to>
    <xdr:sp macro="" textlink="">
      <xdr:nvSpPr>
        <xdr:cNvPr id="374" name="角丸四角形 373">
          <a:hlinkClick xmlns:r="http://schemas.openxmlformats.org/officeDocument/2006/relationships" r:id="rId22" tooltip="１０月の先頭へ"/>
        </xdr:cNvPr>
        <xdr:cNvSpPr/>
      </xdr:nvSpPr>
      <xdr:spPr>
        <a:xfrm>
          <a:off x="7109460" y="3764280"/>
          <a:ext cx="762000" cy="198120"/>
        </a:xfrm>
        <a:prstGeom prst="roundRect">
          <a:avLst/>
        </a:prstGeom>
        <a:solidFill>
          <a:schemeClr val="accent3">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6</xdr:col>
      <xdr:colOff>0</xdr:colOff>
      <xdr:row>180</xdr:row>
      <xdr:rowOff>0</xdr:rowOff>
    </xdr:from>
    <xdr:to>
      <xdr:col>7</xdr:col>
      <xdr:colOff>137160</xdr:colOff>
      <xdr:row>181</xdr:row>
      <xdr:rowOff>30479</xdr:rowOff>
    </xdr:to>
    <xdr:sp macro="" textlink="">
      <xdr:nvSpPr>
        <xdr:cNvPr id="375" name="角丸四角形 374">
          <a:hlinkClick xmlns:r="http://schemas.openxmlformats.org/officeDocument/2006/relationships" r:id="rId23" tooltip="５月の先頭へ"/>
        </xdr:cNvPr>
        <xdr:cNvSpPr/>
      </xdr:nvSpPr>
      <xdr:spPr>
        <a:xfrm>
          <a:off x="7109460" y="2087880"/>
          <a:ext cx="762000" cy="198120"/>
        </a:xfrm>
        <a:prstGeom prst="roundRect">
          <a:avLst/>
        </a:prstGeom>
        <a:solidFill>
          <a:schemeClr val="accent3">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6</xdr:col>
      <xdr:colOff>0</xdr:colOff>
      <xdr:row>184</xdr:row>
      <xdr:rowOff>0</xdr:rowOff>
    </xdr:from>
    <xdr:to>
      <xdr:col>7</xdr:col>
      <xdr:colOff>137160</xdr:colOff>
      <xdr:row>185</xdr:row>
      <xdr:rowOff>30480</xdr:rowOff>
    </xdr:to>
    <xdr:sp macro="" textlink="">
      <xdr:nvSpPr>
        <xdr:cNvPr id="376" name="角丸四角形 375">
          <a:hlinkClick xmlns:r="http://schemas.openxmlformats.org/officeDocument/2006/relationships" r:id="rId24" tooltip="７月の先頭へ"/>
        </xdr:cNvPr>
        <xdr:cNvSpPr/>
      </xdr:nvSpPr>
      <xdr:spPr>
        <a:xfrm>
          <a:off x="7109460" y="2758440"/>
          <a:ext cx="762000" cy="198120"/>
        </a:xfrm>
        <a:prstGeom prst="roundRect">
          <a:avLst/>
        </a:prstGeom>
        <a:solidFill>
          <a:schemeClr val="accent3">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6</xdr:col>
      <xdr:colOff>0</xdr:colOff>
      <xdr:row>188</xdr:row>
      <xdr:rowOff>0</xdr:rowOff>
    </xdr:from>
    <xdr:to>
      <xdr:col>7</xdr:col>
      <xdr:colOff>137160</xdr:colOff>
      <xdr:row>189</xdr:row>
      <xdr:rowOff>30480</xdr:rowOff>
    </xdr:to>
    <xdr:sp macro="" textlink="">
      <xdr:nvSpPr>
        <xdr:cNvPr id="377" name="角丸四角形 376">
          <a:hlinkClick xmlns:r="http://schemas.openxmlformats.org/officeDocument/2006/relationships" r:id="rId25" tooltip="９月の先頭へ"/>
        </xdr:cNvPr>
        <xdr:cNvSpPr/>
      </xdr:nvSpPr>
      <xdr:spPr>
        <a:xfrm>
          <a:off x="7109460" y="3429000"/>
          <a:ext cx="762000" cy="198120"/>
        </a:xfrm>
        <a:prstGeom prst="roundRect">
          <a:avLst/>
        </a:prstGeom>
        <a:solidFill>
          <a:schemeClr val="accent3">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6</xdr:col>
      <xdr:colOff>0</xdr:colOff>
      <xdr:row>192</xdr:row>
      <xdr:rowOff>0</xdr:rowOff>
    </xdr:from>
    <xdr:to>
      <xdr:col>7</xdr:col>
      <xdr:colOff>137160</xdr:colOff>
      <xdr:row>193</xdr:row>
      <xdr:rowOff>30481</xdr:rowOff>
    </xdr:to>
    <xdr:sp macro="" textlink="">
      <xdr:nvSpPr>
        <xdr:cNvPr id="378" name="角丸四角形 377">
          <a:hlinkClick xmlns:r="http://schemas.openxmlformats.org/officeDocument/2006/relationships" r:id="rId26" tooltip="１１月の先頭へ"/>
        </xdr:cNvPr>
        <xdr:cNvSpPr/>
      </xdr:nvSpPr>
      <xdr:spPr>
        <a:xfrm>
          <a:off x="7109460" y="4099560"/>
          <a:ext cx="762000" cy="198120"/>
        </a:xfrm>
        <a:prstGeom prst="roundRect">
          <a:avLst/>
        </a:prstGeom>
        <a:solidFill>
          <a:schemeClr val="accent3">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6</xdr:col>
      <xdr:colOff>0</xdr:colOff>
      <xdr:row>194</xdr:row>
      <xdr:rowOff>0</xdr:rowOff>
    </xdr:from>
    <xdr:to>
      <xdr:col>7</xdr:col>
      <xdr:colOff>137160</xdr:colOff>
      <xdr:row>195</xdr:row>
      <xdr:rowOff>30479</xdr:rowOff>
    </xdr:to>
    <xdr:sp macro="" textlink="">
      <xdr:nvSpPr>
        <xdr:cNvPr id="379" name="角丸四角形 378">
          <a:hlinkClick xmlns:r="http://schemas.openxmlformats.org/officeDocument/2006/relationships" r:id="rId3" tooltip="12月の先頭へ"/>
        </xdr:cNvPr>
        <xdr:cNvSpPr/>
      </xdr:nvSpPr>
      <xdr:spPr>
        <a:xfrm>
          <a:off x="7109460" y="4434840"/>
          <a:ext cx="762000" cy="198120"/>
        </a:xfrm>
        <a:prstGeom prst="roundRect">
          <a:avLst/>
        </a:prstGeom>
        <a:solidFill>
          <a:schemeClr val="accent3">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6</xdr:col>
      <xdr:colOff>0</xdr:colOff>
      <xdr:row>228</xdr:row>
      <xdr:rowOff>0</xdr:rowOff>
    </xdr:from>
    <xdr:to>
      <xdr:col>7</xdr:col>
      <xdr:colOff>137160</xdr:colOff>
      <xdr:row>229</xdr:row>
      <xdr:rowOff>30480</xdr:rowOff>
    </xdr:to>
    <xdr:sp macro="" textlink="">
      <xdr:nvSpPr>
        <xdr:cNvPr id="380" name="角丸四角形 379">
          <a:hlinkClick xmlns:r="http://schemas.openxmlformats.org/officeDocument/2006/relationships" r:id="rId5" tooltip="12月の先頭へ"/>
        </xdr:cNvPr>
        <xdr:cNvSpPr/>
      </xdr:nvSpPr>
      <xdr:spPr>
        <a:xfrm>
          <a:off x="7109460" y="7467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228</xdr:row>
      <xdr:rowOff>0</xdr:rowOff>
    </xdr:from>
    <xdr:to>
      <xdr:col>7</xdr:col>
      <xdr:colOff>137160</xdr:colOff>
      <xdr:row>229</xdr:row>
      <xdr:rowOff>30480</xdr:rowOff>
    </xdr:to>
    <xdr:sp macro="" textlink="">
      <xdr:nvSpPr>
        <xdr:cNvPr id="381" name="角丸四角形 380">
          <a:hlinkClick xmlns:r="http://schemas.openxmlformats.org/officeDocument/2006/relationships" r:id="rId16" tooltip="1月の先頭へ"/>
        </xdr:cNvPr>
        <xdr:cNvSpPr/>
      </xdr:nvSpPr>
      <xdr:spPr>
        <a:xfrm>
          <a:off x="7109460" y="746760"/>
          <a:ext cx="762000" cy="198120"/>
        </a:xfrm>
        <a:prstGeom prst="roundRect">
          <a:avLst/>
        </a:prstGeom>
        <a:solidFill>
          <a:schemeClr val="accent3">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6</xdr:col>
      <xdr:colOff>0</xdr:colOff>
      <xdr:row>230</xdr:row>
      <xdr:rowOff>0</xdr:rowOff>
    </xdr:from>
    <xdr:to>
      <xdr:col>7</xdr:col>
      <xdr:colOff>137160</xdr:colOff>
      <xdr:row>231</xdr:row>
      <xdr:rowOff>30480</xdr:rowOff>
    </xdr:to>
    <xdr:sp macro="" textlink="">
      <xdr:nvSpPr>
        <xdr:cNvPr id="382" name="角丸四角形 381">
          <a:hlinkClick xmlns:r="http://schemas.openxmlformats.org/officeDocument/2006/relationships" r:id="rId17" tooltip="2月の先頭へ"/>
        </xdr:cNvPr>
        <xdr:cNvSpPr/>
      </xdr:nvSpPr>
      <xdr:spPr>
        <a:xfrm>
          <a:off x="7109460" y="1082040"/>
          <a:ext cx="762000" cy="198120"/>
        </a:xfrm>
        <a:prstGeom prst="roundRect">
          <a:avLst/>
        </a:prstGeom>
        <a:solidFill>
          <a:schemeClr val="accent3">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232</xdr:row>
      <xdr:rowOff>0</xdr:rowOff>
    </xdr:from>
    <xdr:to>
      <xdr:col>7</xdr:col>
      <xdr:colOff>137160</xdr:colOff>
      <xdr:row>233</xdr:row>
      <xdr:rowOff>30479</xdr:rowOff>
    </xdr:to>
    <xdr:sp macro="" textlink="">
      <xdr:nvSpPr>
        <xdr:cNvPr id="383" name="角丸四角形 382">
          <a:hlinkClick xmlns:r="http://schemas.openxmlformats.org/officeDocument/2006/relationships" r:id="rId18" tooltip="３月の先頭へ"/>
        </xdr:cNvPr>
        <xdr:cNvSpPr/>
      </xdr:nvSpPr>
      <xdr:spPr>
        <a:xfrm>
          <a:off x="7109460" y="1417320"/>
          <a:ext cx="762000" cy="198120"/>
        </a:xfrm>
        <a:prstGeom prst="roundRect">
          <a:avLst/>
        </a:prstGeom>
        <a:solidFill>
          <a:schemeClr val="accent3">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6</xdr:col>
      <xdr:colOff>0</xdr:colOff>
      <xdr:row>234</xdr:row>
      <xdr:rowOff>0</xdr:rowOff>
    </xdr:from>
    <xdr:to>
      <xdr:col>7</xdr:col>
      <xdr:colOff>137160</xdr:colOff>
      <xdr:row>235</xdr:row>
      <xdr:rowOff>30481</xdr:rowOff>
    </xdr:to>
    <xdr:sp macro="" textlink="">
      <xdr:nvSpPr>
        <xdr:cNvPr id="384" name="角丸四角形 383">
          <a:hlinkClick xmlns:r="http://schemas.openxmlformats.org/officeDocument/2006/relationships" r:id="rId19" tooltip="４月の先頭へ"/>
        </xdr:cNvPr>
        <xdr:cNvSpPr/>
      </xdr:nvSpPr>
      <xdr:spPr>
        <a:xfrm>
          <a:off x="7109460" y="1752600"/>
          <a:ext cx="762000" cy="198120"/>
        </a:xfrm>
        <a:prstGeom prst="roundRect">
          <a:avLst/>
        </a:prstGeom>
        <a:solidFill>
          <a:schemeClr val="accent3">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6</xdr:col>
      <xdr:colOff>0</xdr:colOff>
      <xdr:row>238</xdr:row>
      <xdr:rowOff>0</xdr:rowOff>
    </xdr:from>
    <xdr:to>
      <xdr:col>7</xdr:col>
      <xdr:colOff>137160</xdr:colOff>
      <xdr:row>239</xdr:row>
      <xdr:rowOff>30481</xdr:rowOff>
    </xdr:to>
    <xdr:sp macro="" textlink="">
      <xdr:nvSpPr>
        <xdr:cNvPr id="385" name="角丸四角形 384">
          <a:hlinkClick xmlns:r="http://schemas.openxmlformats.org/officeDocument/2006/relationships" r:id="rId20" tooltip="６月の先頭へ"/>
        </xdr:cNvPr>
        <xdr:cNvSpPr/>
      </xdr:nvSpPr>
      <xdr:spPr>
        <a:xfrm>
          <a:off x="7109460" y="2423160"/>
          <a:ext cx="762000" cy="198120"/>
        </a:xfrm>
        <a:prstGeom prst="roundRect">
          <a:avLst/>
        </a:prstGeom>
        <a:solidFill>
          <a:schemeClr val="accent3">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6</xdr:col>
      <xdr:colOff>0</xdr:colOff>
      <xdr:row>242</xdr:row>
      <xdr:rowOff>0</xdr:rowOff>
    </xdr:from>
    <xdr:to>
      <xdr:col>7</xdr:col>
      <xdr:colOff>137160</xdr:colOff>
      <xdr:row>243</xdr:row>
      <xdr:rowOff>30480</xdr:rowOff>
    </xdr:to>
    <xdr:sp macro="" textlink="">
      <xdr:nvSpPr>
        <xdr:cNvPr id="386" name="角丸四角形 385">
          <a:hlinkClick xmlns:r="http://schemas.openxmlformats.org/officeDocument/2006/relationships" r:id="rId21" tooltip="８月の先頭へ"/>
        </xdr:cNvPr>
        <xdr:cNvSpPr/>
      </xdr:nvSpPr>
      <xdr:spPr>
        <a:xfrm>
          <a:off x="7109460" y="3093720"/>
          <a:ext cx="762000" cy="198120"/>
        </a:xfrm>
        <a:prstGeom prst="roundRect">
          <a:avLst/>
        </a:prstGeom>
        <a:solidFill>
          <a:schemeClr val="accent3">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6</xdr:col>
      <xdr:colOff>0</xdr:colOff>
      <xdr:row>246</xdr:row>
      <xdr:rowOff>0</xdr:rowOff>
    </xdr:from>
    <xdr:to>
      <xdr:col>7</xdr:col>
      <xdr:colOff>137160</xdr:colOff>
      <xdr:row>247</xdr:row>
      <xdr:rowOff>30479</xdr:rowOff>
    </xdr:to>
    <xdr:sp macro="" textlink="">
      <xdr:nvSpPr>
        <xdr:cNvPr id="387" name="角丸四角形 386">
          <a:hlinkClick xmlns:r="http://schemas.openxmlformats.org/officeDocument/2006/relationships" r:id="rId22" tooltip="１０月の先頭へ"/>
        </xdr:cNvPr>
        <xdr:cNvSpPr/>
      </xdr:nvSpPr>
      <xdr:spPr>
        <a:xfrm>
          <a:off x="7109460" y="3764280"/>
          <a:ext cx="762000" cy="198120"/>
        </a:xfrm>
        <a:prstGeom prst="roundRect">
          <a:avLst/>
        </a:prstGeom>
        <a:solidFill>
          <a:schemeClr val="accent3">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6</xdr:col>
      <xdr:colOff>0</xdr:colOff>
      <xdr:row>236</xdr:row>
      <xdr:rowOff>0</xdr:rowOff>
    </xdr:from>
    <xdr:to>
      <xdr:col>7</xdr:col>
      <xdr:colOff>137160</xdr:colOff>
      <xdr:row>237</xdr:row>
      <xdr:rowOff>30479</xdr:rowOff>
    </xdr:to>
    <xdr:sp macro="" textlink="">
      <xdr:nvSpPr>
        <xdr:cNvPr id="388" name="角丸四角形 387">
          <a:hlinkClick xmlns:r="http://schemas.openxmlformats.org/officeDocument/2006/relationships" r:id="rId23" tooltip="５月の先頭へ"/>
        </xdr:cNvPr>
        <xdr:cNvSpPr/>
      </xdr:nvSpPr>
      <xdr:spPr>
        <a:xfrm>
          <a:off x="7109460" y="2087880"/>
          <a:ext cx="762000" cy="198120"/>
        </a:xfrm>
        <a:prstGeom prst="roundRect">
          <a:avLst/>
        </a:prstGeom>
        <a:solidFill>
          <a:schemeClr val="accent3">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6</xdr:col>
      <xdr:colOff>0</xdr:colOff>
      <xdr:row>240</xdr:row>
      <xdr:rowOff>0</xdr:rowOff>
    </xdr:from>
    <xdr:to>
      <xdr:col>7</xdr:col>
      <xdr:colOff>137160</xdr:colOff>
      <xdr:row>241</xdr:row>
      <xdr:rowOff>30480</xdr:rowOff>
    </xdr:to>
    <xdr:sp macro="" textlink="">
      <xdr:nvSpPr>
        <xdr:cNvPr id="389" name="角丸四角形 388">
          <a:hlinkClick xmlns:r="http://schemas.openxmlformats.org/officeDocument/2006/relationships" r:id="rId24" tooltip="７月の先頭へ"/>
        </xdr:cNvPr>
        <xdr:cNvSpPr/>
      </xdr:nvSpPr>
      <xdr:spPr>
        <a:xfrm>
          <a:off x="7109460" y="2758440"/>
          <a:ext cx="762000" cy="198120"/>
        </a:xfrm>
        <a:prstGeom prst="roundRect">
          <a:avLst/>
        </a:prstGeom>
        <a:solidFill>
          <a:schemeClr val="accent3">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6</xdr:col>
      <xdr:colOff>0</xdr:colOff>
      <xdr:row>244</xdr:row>
      <xdr:rowOff>0</xdr:rowOff>
    </xdr:from>
    <xdr:to>
      <xdr:col>7</xdr:col>
      <xdr:colOff>137160</xdr:colOff>
      <xdr:row>245</xdr:row>
      <xdr:rowOff>30480</xdr:rowOff>
    </xdr:to>
    <xdr:sp macro="" textlink="">
      <xdr:nvSpPr>
        <xdr:cNvPr id="390" name="角丸四角形 389">
          <a:hlinkClick xmlns:r="http://schemas.openxmlformats.org/officeDocument/2006/relationships" r:id="rId25" tooltip="９月の先頭へ"/>
        </xdr:cNvPr>
        <xdr:cNvSpPr/>
      </xdr:nvSpPr>
      <xdr:spPr>
        <a:xfrm>
          <a:off x="7109460" y="3429000"/>
          <a:ext cx="762000" cy="198120"/>
        </a:xfrm>
        <a:prstGeom prst="roundRect">
          <a:avLst/>
        </a:prstGeom>
        <a:solidFill>
          <a:schemeClr val="accent3">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6</xdr:col>
      <xdr:colOff>0</xdr:colOff>
      <xdr:row>248</xdr:row>
      <xdr:rowOff>0</xdr:rowOff>
    </xdr:from>
    <xdr:to>
      <xdr:col>7</xdr:col>
      <xdr:colOff>137160</xdr:colOff>
      <xdr:row>249</xdr:row>
      <xdr:rowOff>30481</xdr:rowOff>
    </xdr:to>
    <xdr:sp macro="" textlink="">
      <xdr:nvSpPr>
        <xdr:cNvPr id="391" name="角丸四角形 390">
          <a:hlinkClick xmlns:r="http://schemas.openxmlformats.org/officeDocument/2006/relationships" r:id="rId26" tooltip="１１月の先頭へ"/>
        </xdr:cNvPr>
        <xdr:cNvSpPr/>
      </xdr:nvSpPr>
      <xdr:spPr>
        <a:xfrm>
          <a:off x="7109460" y="4099560"/>
          <a:ext cx="762000" cy="198120"/>
        </a:xfrm>
        <a:prstGeom prst="roundRect">
          <a:avLst/>
        </a:prstGeom>
        <a:solidFill>
          <a:schemeClr val="accent3">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6</xdr:col>
      <xdr:colOff>0</xdr:colOff>
      <xdr:row>250</xdr:row>
      <xdr:rowOff>0</xdr:rowOff>
    </xdr:from>
    <xdr:to>
      <xdr:col>7</xdr:col>
      <xdr:colOff>137160</xdr:colOff>
      <xdr:row>251</xdr:row>
      <xdr:rowOff>30479</xdr:rowOff>
    </xdr:to>
    <xdr:sp macro="" textlink="">
      <xdr:nvSpPr>
        <xdr:cNvPr id="392" name="角丸四角形 391">
          <a:hlinkClick xmlns:r="http://schemas.openxmlformats.org/officeDocument/2006/relationships" r:id="rId3" tooltip="12月の先頭へ"/>
        </xdr:cNvPr>
        <xdr:cNvSpPr/>
      </xdr:nvSpPr>
      <xdr:spPr>
        <a:xfrm>
          <a:off x="7109460" y="4434840"/>
          <a:ext cx="762000" cy="198120"/>
        </a:xfrm>
        <a:prstGeom prst="roundRect">
          <a:avLst/>
        </a:prstGeom>
        <a:solidFill>
          <a:schemeClr val="accent3">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6</xdr:col>
      <xdr:colOff>0</xdr:colOff>
      <xdr:row>284</xdr:row>
      <xdr:rowOff>0</xdr:rowOff>
    </xdr:from>
    <xdr:to>
      <xdr:col>7</xdr:col>
      <xdr:colOff>137160</xdr:colOff>
      <xdr:row>285</xdr:row>
      <xdr:rowOff>30480</xdr:rowOff>
    </xdr:to>
    <xdr:sp macro="" textlink="">
      <xdr:nvSpPr>
        <xdr:cNvPr id="406" name="角丸四角形 405">
          <a:hlinkClick xmlns:r="http://schemas.openxmlformats.org/officeDocument/2006/relationships" r:id="rId5" tooltip="12月の先頭へ"/>
        </xdr:cNvPr>
        <xdr:cNvSpPr/>
      </xdr:nvSpPr>
      <xdr:spPr>
        <a:xfrm>
          <a:off x="7109460" y="7467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284</xdr:row>
      <xdr:rowOff>0</xdr:rowOff>
    </xdr:from>
    <xdr:to>
      <xdr:col>7</xdr:col>
      <xdr:colOff>137160</xdr:colOff>
      <xdr:row>285</xdr:row>
      <xdr:rowOff>30480</xdr:rowOff>
    </xdr:to>
    <xdr:sp macro="" textlink="">
      <xdr:nvSpPr>
        <xdr:cNvPr id="407" name="角丸四角形 406">
          <a:hlinkClick xmlns:r="http://schemas.openxmlformats.org/officeDocument/2006/relationships" r:id="rId16" tooltip="1月の先頭へ"/>
        </xdr:cNvPr>
        <xdr:cNvSpPr/>
      </xdr:nvSpPr>
      <xdr:spPr>
        <a:xfrm>
          <a:off x="7109460" y="746760"/>
          <a:ext cx="762000" cy="198120"/>
        </a:xfrm>
        <a:prstGeom prst="roundRect">
          <a:avLst/>
        </a:prstGeom>
        <a:solidFill>
          <a:schemeClr val="accent3">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6</xdr:col>
      <xdr:colOff>0</xdr:colOff>
      <xdr:row>286</xdr:row>
      <xdr:rowOff>0</xdr:rowOff>
    </xdr:from>
    <xdr:to>
      <xdr:col>7</xdr:col>
      <xdr:colOff>137160</xdr:colOff>
      <xdr:row>287</xdr:row>
      <xdr:rowOff>30480</xdr:rowOff>
    </xdr:to>
    <xdr:sp macro="" textlink="">
      <xdr:nvSpPr>
        <xdr:cNvPr id="408" name="角丸四角形 407">
          <a:hlinkClick xmlns:r="http://schemas.openxmlformats.org/officeDocument/2006/relationships" r:id="rId17" tooltip="2月の先頭へ"/>
        </xdr:cNvPr>
        <xdr:cNvSpPr/>
      </xdr:nvSpPr>
      <xdr:spPr>
        <a:xfrm>
          <a:off x="7109460" y="1082040"/>
          <a:ext cx="762000" cy="198120"/>
        </a:xfrm>
        <a:prstGeom prst="roundRect">
          <a:avLst/>
        </a:prstGeom>
        <a:solidFill>
          <a:schemeClr val="accent3">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288</xdr:row>
      <xdr:rowOff>0</xdr:rowOff>
    </xdr:from>
    <xdr:to>
      <xdr:col>7</xdr:col>
      <xdr:colOff>137160</xdr:colOff>
      <xdr:row>289</xdr:row>
      <xdr:rowOff>30479</xdr:rowOff>
    </xdr:to>
    <xdr:sp macro="" textlink="">
      <xdr:nvSpPr>
        <xdr:cNvPr id="409" name="角丸四角形 408">
          <a:hlinkClick xmlns:r="http://schemas.openxmlformats.org/officeDocument/2006/relationships" r:id="rId18" tooltip="３月の先頭へ"/>
        </xdr:cNvPr>
        <xdr:cNvSpPr/>
      </xdr:nvSpPr>
      <xdr:spPr>
        <a:xfrm>
          <a:off x="7109460" y="1417320"/>
          <a:ext cx="762000" cy="198120"/>
        </a:xfrm>
        <a:prstGeom prst="roundRect">
          <a:avLst/>
        </a:prstGeom>
        <a:solidFill>
          <a:schemeClr val="accent3">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6</xdr:col>
      <xdr:colOff>0</xdr:colOff>
      <xdr:row>290</xdr:row>
      <xdr:rowOff>0</xdr:rowOff>
    </xdr:from>
    <xdr:to>
      <xdr:col>7</xdr:col>
      <xdr:colOff>137160</xdr:colOff>
      <xdr:row>291</xdr:row>
      <xdr:rowOff>30481</xdr:rowOff>
    </xdr:to>
    <xdr:sp macro="" textlink="">
      <xdr:nvSpPr>
        <xdr:cNvPr id="410" name="角丸四角形 409">
          <a:hlinkClick xmlns:r="http://schemas.openxmlformats.org/officeDocument/2006/relationships" r:id="rId19" tooltip="４月の先頭へ"/>
        </xdr:cNvPr>
        <xdr:cNvSpPr/>
      </xdr:nvSpPr>
      <xdr:spPr>
        <a:xfrm>
          <a:off x="7109460" y="1752600"/>
          <a:ext cx="762000" cy="198120"/>
        </a:xfrm>
        <a:prstGeom prst="roundRect">
          <a:avLst/>
        </a:prstGeom>
        <a:solidFill>
          <a:schemeClr val="accent3">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6</xdr:col>
      <xdr:colOff>0</xdr:colOff>
      <xdr:row>294</xdr:row>
      <xdr:rowOff>0</xdr:rowOff>
    </xdr:from>
    <xdr:to>
      <xdr:col>7</xdr:col>
      <xdr:colOff>137160</xdr:colOff>
      <xdr:row>295</xdr:row>
      <xdr:rowOff>30481</xdr:rowOff>
    </xdr:to>
    <xdr:sp macro="" textlink="">
      <xdr:nvSpPr>
        <xdr:cNvPr id="411" name="角丸四角形 410">
          <a:hlinkClick xmlns:r="http://schemas.openxmlformats.org/officeDocument/2006/relationships" r:id="rId20" tooltip="６月の先頭へ"/>
        </xdr:cNvPr>
        <xdr:cNvSpPr/>
      </xdr:nvSpPr>
      <xdr:spPr>
        <a:xfrm>
          <a:off x="7109460" y="2423160"/>
          <a:ext cx="762000" cy="198120"/>
        </a:xfrm>
        <a:prstGeom prst="roundRect">
          <a:avLst/>
        </a:prstGeom>
        <a:solidFill>
          <a:schemeClr val="accent3">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6</xdr:col>
      <xdr:colOff>0</xdr:colOff>
      <xdr:row>298</xdr:row>
      <xdr:rowOff>0</xdr:rowOff>
    </xdr:from>
    <xdr:to>
      <xdr:col>7</xdr:col>
      <xdr:colOff>137160</xdr:colOff>
      <xdr:row>299</xdr:row>
      <xdr:rowOff>30480</xdr:rowOff>
    </xdr:to>
    <xdr:sp macro="" textlink="">
      <xdr:nvSpPr>
        <xdr:cNvPr id="412" name="角丸四角形 411">
          <a:hlinkClick xmlns:r="http://schemas.openxmlformats.org/officeDocument/2006/relationships" r:id="rId21" tooltip="８月の先頭へ"/>
        </xdr:cNvPr>
        <xdr:cNvSpPr/>
      </xdr:nvSpPr>
      <xdr:spPr>
        <a:xfrm>
          <a:off x="7109460" y="3093720"/>
          <a:ext cx="762000" cy="198120"/>
        </a:xfrm>
        <a:prstGeom prst="roundRect">
          <a:avLst/>
        </a:prstGeom>
        <a:solidFill>
          <a:schemeClr val="accent3">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6</xdr:col>
      <xdr:colOff>0</xdr:colOff>
      <xdr:row>302</xdr:row>
      <xdr:rowOff>0</xdr:rowOff>
    </xdr:from>
    <xdr:to>
      <xdr:col>7</xdr:col>
      <xdr:colOff>137160</xdr:colOff>
      <xdr:row>303</xdr:row>
      <xdr:rowOff>30479</xdr:rowOff>
    </xdr:to>
    <xdr:sp macro="" textlink="">
      <xdr:nvSpPr>
        <xdr:cNvPr id="413" name="角丸四角形 412">
          <a:hlinkClick xmlns:r="http://schemas.openxmlformats.org/officeDocument/2006/relationships" r:id="rId22" tooltip="１０月の先頭へ"/>
        </xdr:cNvPr>
        <xdr:cNvSpPr/>
      </xdr:nvSpPr>
      <xdr:spPr>
        <a:xfrm>
          <a:off x="7109460" y="3764280"/>
          <a:ext cx="762000" cy="198120"/>
        </a:xfrm>
        <a:prstGeom prst="roundRect">
          <a:avLst/>
        </a:prstGeom>
        <a:solidFill>
          <a:schemeClr val="accent3">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6</xdr:col>
      <xdr:colOff>0</xdr:colOff>
      <xdr:row>292</xdr:row>
      <xdr:rowOff>0</xdr:rowOff>
    </xdr:from>
    <xdr:to>
      <xdr:col>7</xdr:col>
      <xdr:colOff>137160</xdr:colOff>
      <xdr:row>293</xdr:row>
      <xdr:rowOff>30479</xdr:rowOff>
    </xdr:to>
    <xdr:sp macro="" textlink="">
      <xdr:nvSpPr>
        <xdr:cNvPr id="414" name="角丸四角形 413">
          <a:hlinkClick xmlns:r="http://schemas.openxmlformats.org/officeDocument/2006/relationships" r:id="rId23" tooltip="５月の先頭へ"/>
        </xdr:cNvPr>
        <xdr:cNvSpPr/>
      </xdr:nvSpPr>
      <xdr:spPr>
        <a:xfrm>
          <a:off x="7109460" y="2087880"/>
          <a:ext cx="762000" cy="198120"/>
        </a:xfrm>
        <a:prstGeom prst="roundRect">
          <a:avLst/>
        </a:prstGeom>
        <a:solidFill>
          <a:schemeClr val="accent3">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6</xdr:col>
      <xdr:colOff>0</xdr:colOff>
      <xdr:row>296</xdr:row>
      <xdr:rowOff>0</xdr:rowOff>
    </xdr:from>
    <xdr:to>
      <xdr:col>7</xdr:col>
      <xdr:colOff>137160</xdr:colOff>
      <xdr:row>297</xdr:row>
      <xdr:rowOff>30480</xdr:rowOff>
    </xdr:to>
    <xdr:sp macro="" textlink="">
      <xdr:nvSpPr>
        <xdr:cNvPr id="415" name="角丸四角形 414">
          <a:hlinkClick xmlns:r="http://schemas.openxmlformats.org/officeDocument/2006/relationships" r:id="rId24" tooltip="７月の先頭へ"/>
        </xdr:cNvPr>
        <xdr:cNvSpPr/>
      </xdr:nvSpPr>
      <xdr:spPr>
        <a:xfrm>
          <a:off x="7109460" y="2758440"/>
          <a:ext cx="762000" cy="198120"/>
        </a:xfrm>
        <a:prstGeom prst="roundRect">
          <a:avLst/>
        </a:prstGeom>
        <a:solidFill>
          <a:schemeClr val="accent3">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6</xdr:col>
      <xdr:colOff>0</xdr:colOff>
      <xdr:row>300</xdr:row>
      <xdr:rowOff>0</xdr:rowOff>
    </xdr:from>
    <xdr:to>
      <xdr:col>7</xdr:col>
      <xdr:colOff>137160</xdr:colOff>
      <xdr:row>301</xdr:row>
      <xdr:rowOff>30480</xdr:rowOff>
    </xdr:to>
    <xdr:sp macro="" textlink="">
      <xdr:nvSpPr>
        <xdr:cNvPr id="416" name="角丸四角形 415">
          <a:hlinkClick xmlns:r="http://schemas.openxmlformats.org/officeDocument/2006/relationships" r:id="rId25" tooltip="９月の先頭へ"/>
        </xdr:cNvPr>
        <xdr:cNvSpPr/>
      </xdr:nvSpPr>
      <xdr:spPr>
        <a:xfrm>
          <a:off x="7109460" y="3429000"/>
          <a:ext cx="762000" cy="198120"/>
        </a:xfrm>
        <a:prstGeom prst="roundRect">
          <a:avLst/>
        </a:prstGeom>
        <a:solidFill>
          <a:schemeClr val="accent3">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6</xdr:col>
      <xdr:colOff>0</xdr:colOff>
      <xdr:row>304</xdr:row>
      <xdr:rowOff>0</xdr:rowOff>
    </xdr:from>
    <xdr:to>
      <xdr:col>7</xdr:col>
      <xdr:colOff>137160</xdr:colOff>
      <xdr:row>305</xdr:row>
      <xdr:rowOff>30481</xdr:rowOff>
    </xdr:to>
    <xdr:sp macro="" textlink="">
      <xdr:nvSpPr>
        <xdr:cNvPr id="417" name="角丸四角形 416">
          <a:hlinkClick xmlns:r="http://schemas.openxmlformats.org/officeDocument/2006/relationships" r:id="rId26" tooltip="１１月の先頭へ"/>
        </xdr:cNvPr>
        <xdr:cNvSpPr/>
      </xdr:nvSpPr>
      <xdr:spPr>
        <a:xfrm>
          <a:off x="7109460" y="4099560"/>
          <a:ext cx="762000" cy="198120"/>
        </a:xfrm>
        <a:prstGeom prst="roundRect">
          <a:avLst/>
        </a:prstGeom>
        <a:solidFill>
          <a:schemeClr val="accent3">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6</xdr:col>
      <xdr:colOff>0</xdr:colOff>
      <xdr:row>306</xdr:row>
      <xdr:rowOff>0</xdr:rowOff>
    </xdr:from>
    <xdr:to>
      <xdr:col>7</xdr:col>
      <xdr:colOff>137160</xdr:colOff>
      <xdr:row>307</xdr:row>
      <xdr:rowOff>30479</xdr:rowOff>
    </xdr:to>
    <xdr:sp macro="" textlink="">
      <xdr:nvSpPr>
        <xdr:cNvPr id="418" name="角丸四角形 417">
          <a:hlinkClick xmlns:r="http://schemas.openxmlformats.org/officeDocument/2006/relationships" r:id="rId3" tooltip="12月の先頭へ"/>
        </xdr:cNvPr>
        <xdr:cNvSpPr/>
      </xdr:nvSpPr>
      <xdr:spPr>
        <a:xfrm>
          <a:off x="7109460" y="4434840"/>
          <a:ext cx="762000" cy="198120"/>
        </a:xfrm>
        <a:prstGeom prst="roundRect">
          <a:avLst/>
        </a:prstGeom>
        <a:solidFill>
          <a:schemeClr val="accent3">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6</xdr:col>
      <xdr:colOff>0</xdr:colOff>
      <xdr:row>340</xdr:row>
      <xdr:rowOff>0</xdr:rowOff>
    </xdr:from>
    <xdr:to>
      <xdr:col>7</xdr:col>
      <xdr:colOff>137160</xdr:colOff>
      <xdr:row>341</xdr:row>
      <xdr:rowOff>30480</xdr:rowOff>
    </xdr:to>
    <xdr:sp macro="" textlink="">
      <xdr:nvSpPr>
        <xdr:cNvPr id="419" name="角丸四角形 418">
          <a:hlinkClick xmlns:r="http://schemas.openxmlformats.org/officeDocument/2006/relationships" r:id="rId5" tooltip="12月の先頭へ"/>
        </xdr:cNvPr>
        <xdr:cNvSpPr/>
      </xdr:nvSpPr>
      <xdr:spPr>
        <a:xfrm>
          <a:off x="7109460" y="7467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340</xdr:row>
      <xdr:rowOff>0</xdr:rowOff>
    </xdr:from>
    <xdr:to>
      <xdr:col>7</xdr:col>
      <xdr:colOff>137160</xdr:colOff>
      <xdr:row>341</xdr:row>
      <xdr:rowOff>30480</xdr:rowOff>
    </xdr:to>
    <xdr:sp macro="" textlink="">
      <xdr:nvSpPr>
        <xdr:cNvPr id="420" name="角丸四角形 419">
          <a:hlinkClick xmlns:r="http://schemas.openxmlformats.org/officeDocument/2006/relationships" r:id="rId16" tooltip="1月の先頭へ"/>
        </xdr:cNvPr>
        <xdr:cNvSpPr/>
      </xdr:nvSpPr>
      <xdr:spPr>
        <a:xfrm>
          <a:off x="7109460" y="746760"/>
          <a:ext cx="762000" cy="198120"/>
        </a:xfrm>
        <a:prstGeom prst="roundRect">
          <a:avLst/>
        </a:prstGeom>
        <a:solidFill>
          <a:schemeClr val="accent3">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6</xdr:col>
      <xdr:colOff>0</xdr:colOff>
      <xdr:row>342</xdr:row>
      <xdr:rowOff>0</xdr:rowOff>
    </xdr:from>
    <xdr:to>
      <xdr:col>7</xdr:col>
      <xdr:colOff>137160</xdr:colOff>
      <xdr:row>343</xdr:row>
      <xdr:rowOff>30480</xdr:rowOff>
    </xdr:to>
    <xdr:sp macro="" textlink="">
      <xdr:nvSpPr>
        <xdr:cNvPr id="421" name="角丸四角形 420">
          <a:hlinkClick xmlns:r="http://schemas.openxmlformats.org/officeDocument/2006/relationships" r:id="rId17" tooltip="2月の先頭へ"/>
        </xdr:cNvPr>
        <xdr:cNvSpPr/>
      </xdr:nvSpPr>
      <xdr:spPr>
        <a:xfrm>
          <a:off x="7109460" y="1082040"/>
          <a:ext cx="762000" cy="198120"/>
        </a:xfrm>
        <a:prstGeom prst="roundRect">
          <a:avLst/>
        </a:prstGeom>
        <a:solidFill>
          <a:schemeClr val="accent3">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344</xdr:row>
      <xdr:rowOff>0</xdr:rowOff>
    </xdr:from>
    <xdr:to>
      <xdr:col>7</xdr:col>
      <xdr:colOff>137160</xdr:colOff>
      <xdr:row>345</xdr:row>
      <xdr:rowOff>30479</xdr:rowOff>
    </xdr:to>
    <xdr:sp macro="" textlink="">
      <xdr:nvSpPr>
        <xdr:cNvPr id="422" name="角丸四角形 421">
          <a:hlinkClick xmlns:r="http://schemas.openxmlformats.org/officeDocument/2006/relationships" r:id="rId18" tooltip="３月の先頭へ"/>
        </xdr:cNvPr>
        <xdr:cNvSpPr/>
      </xdr:nvSpPr>
      <xdr:spPr>
        <a:xfrm>
          <a:off x="7109460" y="1417320"/>
          <a:ext cx="762000" cy="198120"/>
        </a:xfrm>
        <a:prstGeom prst="roundRect">
          <a:avLst/>
        </a:prstGeom>
        <a:solidFill>
          <a:schemeClr val="accent3">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6</xdr:col>
      <xdr:colOff>0</xdr:colOff>
      <xdr:row>346</xdr:row>
      <xdr:rowOff>0</xdr:rowOff>
    </xdr:from>
    <xdr:to>
      <xdr:col>7</xdr:col>
      <xdr:colOff>137160</xdr:colOff>
      <xdr:row>347</xdr:row>
      <xdr:rowOff>30481</xdr:rowOff>
    </xdr:to>
    <xdr:sp macro="" textlink="">
      <xdr:nvSpPr>
        <xdr:cNvPr id="423" name="角丸四角形 422">
          <a:hlinkClick xmlns:r="http://schemas.openxmlformats.org/officeDocument/2006/relationships" r:id="rId19" tooltip="４月の先頭へ"/>
        </xdr:cNvPr>
        <xdr:cNvSpPr/>
      </xdr:nvSpPr>
      <xdr:spPr>
        <a:xfrm>
          <a:off x="7109460" y="1752600"/>
          <a:ext cx="762000" cy="198120"/>
        </a:xfrm>
        <a:prstGeom prst="roundRect">
          <a:avLst/>
        </a:prstGeom>
        <a:solidFill>
          <a:schemeClr val="accent3">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6</xdr:col>
      <xdr:colOff>0</xdr:colOff>
      <xdr:row>350</xdr:row>
      <xdr:rowOff>0</xdr:rowOff>
    </xdr:from>
    <xdr:to>
      <xdr:col>7</xdr:col>
      <xdr:colOff>137160</xdr:colOff>
      <xdr:row>351</xdr:row>
      <xdr:rowOff>30481</xdr:rowOff>
    </xdr:to>
    <xdr:sp macro="" textlink="">
      <xdr:nvSpPr>
        <xdr:cNvPr id="424" name="角丸四角形 423">
          <a:hlinkClick xmlns:r="http://schemas.openxmlformats.org/officeDocument/2006/relationships" r:id="rId20" tooltip="６月の先頭へ"/>
        </xdr:cNvPr>
        <xdr:cNvSpPr/>
      </xdr:nvSpPr>
      <xdr:spPr>
        <a:xfrm>
          <a:off x="7109460" y="2423160"/>
          <a:ext cx="762000" cy="198120"/>
        </a:xfrm>
        <a:prstGeom prst="roundRect">
          <a:avLst/>
        </a:prstGeom>
        <a:solidFill>
          <a:schemeClr val="accent3">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6</xdr:col>
      <xdr:colOff>0</xdr:colOff>
      <xdr:row>354</xdr:row>
      <xdr:rowOff>0</xdr:rowOff>
    </xdr:from>
    <xdr:to>
      <xdr:col>7</xdr:col>
      <xdr:colOff>137160</xdr:colOff>
      <xdr:row>355</xdr:row>
      <xdr:rowOff>30480</xdr:rowOff>
    </xdr:to>
    <xdr:sp macro="" textlink="">
      <xdr:nvSpPr>
        <xdr:cNvPr id="425" name="角丸四角形 424">
          <a:hlinkClick xmlns:r="http://schemas.openxmlformats.org/officeDocument/2006/relationships" r:id="rId21" tooltip="８月の先頭へ"/>
        </xdr:cNvPr>
        <xdr:cNvSpPr/>
      </xdr:nvSpPr>
      <xdr:spPr>
        <a:xfrm>
          <a:off x="7109460" y="3093720"/>
          <a:ext cx="762000" cy="198120"/>
        </a:xfrm>
        <a:prstGeom prst="roundRect">
          <a:avLst/>
        </a:prstGeom>
        <a:solidFill>
          <a:schemeClr val="accent3">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6</xdr:col>
      <xdr:colOff>0</xdr:colOff>
      <xdr:row>358</xdr:row>
      <xdr:rowOff>0</xdr:rowOff>
    </xdr:from>
    <xdr:to>
      <xdr:col>7</xdr:col>
      <xdr:colOff>137160</xdr:colOff>
      <xdr:row>359</xdr:row>
      <xdr:rowOff>30479</xdr:rowOff>
    </xdr:to>
    <xdr:sp macro="" textlink="">
      <xdr:nvSpPr>
        <xdr:cNvPr id="426" name="角丸四角形 425">
          <a:hlinkClick xmlns:r="http://schemas.openxmlformats.org/officeDocument/2006/relationships" r:id="rId22" tooltip="１０月の先頭へ"/>
        </xdr:cNvPr>
        <xdr:cNvSpPr/>
      </xdr:nvSpPr>
      <xdr:spPr>
        <a:xfrm>
          <a:off x="7109460" y="3764280"/>
          <a:ext cx="762000" cy="198120"/>
        </a:xfrm>
        <a:prstGeom prst="roundRect">
          <a:avLst/>
        </a:prstGeom>
        <a:solidFill>
          <a:schemeClr val="accent3">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6</xdr:col>
      <xdr:colOff>0</xdr:colOff>
      <xdr:row>348</xdr:row>
      <xdr:rowOff>0</xdr:rowOff>
    </xdr:from>
    <xdr:to>
      <xdr:col>7</xdr:col>
      <xdr:colOff>137160</xdr:colOff>
      <xdr:row>349</xdr:row>
      <xdr:rowOff>30479</xdr:rowOff>
    </xdr:to>
    <xdr:sp macro="" textlink="">
      <xdr:nvSpPr>
        <xdr:cNvPr id="427" name="角丸四角形 426">
          <a:hlinkClick xmlns:r="http://schemas.openxmlformats.org/officeDocument/2006/relationships" r:id="rId23" tooltip="５月の先頭へ"/>
        </xdr:cNvPr>
        <xdr:cNvSpPr/>
      </xdr:nvSpPr>
      <xdr:spPr>
        <a:xfrm>
          <a:off x="7109460" y="2087880"/>
          <a:ext cx="762000" cy="198120"/>
        </a:xfrm>
        <a:prstGeom prst="roundRect">
          <a:avLst/>
        </a:prstGeom>
        <a:solidFill>
          <a:schemeClr val="accent3">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6</xdr:col>
      <xdr:colOff>0</xdr:colOff>
      <xdr:row>352</xdr:row>
      <xdr:rowOff>0</xdr:rowOff>
    </xdr:from>
    <xdr:to>
      <xdr:col>7</xdr:col>
      <xdr:colOff>137160</xdr:colOff>
      <xdr:row>353</xdr:row>
      <xdr:rowOff>30480</xdr:rowOff>
    </xdr:to>
    <xdr:sp macro="" textlink="">
      <xdr:nvSpPr>
        <xdr:cNvPr id="428" name="角丸四角形 427">
          <a:hlinkClick xmlns:r="http://schemas.openxmlformats.org/officeDocument/2006/relationships" r:id="rId24" tooltip="７月の先頭へ"/>
        </xdr:cNvPr>
        <xdr:cNvSpPr/>
      </xdr:nvSpPr>
      <xdr:spPr>
        <a:xfrm>
          <a:off x="7109460" y="2758440"/>
          <a:ext cx="762000" cy="198120"/>
        </a:xfrm>
        <a:prstGeom prst="roundRect">
          <a:avLst/>
        </a:prstGeom>
        <a:solidFill>
          <a:schemeClr val="accent3">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6</xdr:col>
      <xdr:colOff>0</xdr:colOff>
      <xdr:row>356</xdr:row>
      <xdr:rowOff>0</xdr:rowOff>
    </xdr:from>
    <xdr:to>
      <xdr:col>7</xdr:col>
      <xdr:colOff>137160</xdr:colOff>
      <xdr:row>357</xdr:row>
      <xdr:rowOff>30480</xdr:rowOff>
    </xdr:to>
    <xdr:sp macro="" textlink="">
      <xdr:nvSpPr>
        <xdr:cNvPr id="429" name="角丸四角形 428">
          <a:hlinkClick xmlns:r="http://schemas.openxmlformats.org/officeDocument/2006/relationships" r:id="rId25" tooltip="９月の先頭へ"/>
        </xdr:cNvPr>
        <xdr:cNvSpPr/>
      </xdr:nvSpPr>
      <xdr:spPr>
        <a:xfrm>
          <a:off x="7109460" y="3429000"/>
          <a:ext cx="762000" cy="198120"/>
        </a:xfrm>
        <a:prstGeom prst="roundRect">
          <a:avLst/>
        </a:prstGeom>
        <a:solidFill>
          <a:schemeClr val="accent3">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6</xdr:col>
      <xdr:colOff>0</xdr:colOff>
      <xdr:row>360</xdr:row>
      <xdr:rowOff>0</xdr:rowOff>
    </xdr:from>
    <xdr:to>
      <xdr:col>7</xdr:col>
      <xdr:colOff>137160</xdr:colOff>
      <xdr:row>361</xdr:row>
      <xdr:rowOff>30481</xdr:rowOff>
    </xdr:to>
    <xdr:sp macro="" textlink="">
      <xdr:nvSpPr>
        <xdr:cNvPr id="430" name="角丸四角形 429">
          <a:hlinkClick xmlns:r="http://schemas.openxmlformats.org/officeDocument/2006/relationships" r:id="rId26" tooltip="１１月の先頭へ"/>
        </xdr:cNvPr>
        <xdr:cNvSpPr/>
      </xdr:nvSpPr>
      <xdr:spPr>
        <a:xfrm>
          <a:off x="7109460" y="4099560"/>
          <a:ext cx="762000" cy="198120"/>
        </a:xfrm>
        <a:prstGeom prst="roundRect">
          <a:avLst/>
        </a:prstGeom>
        <a:solidFill>
          <a:schemeClr val="accent3">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6</xdr:col>
      <xdr:colOff>0</xdr:colOff>
      <xdr:row>362</xdr:row>
      <xdr:rowOff>0</xdr:rowOff>
    </xdr:from>
    <xdr:to>
      <xdr:col>7</xdr:col>
      <xdr:colOff>137160</xdr:colOff>
      <xdr:row>363</xdr:row>
      <xdr:rowOff>30479</xdr:rowOff>
    </xdr:to>
    <xdr:sp macro="" textlink="">
      <xdr:nvSpPr>
        <xdr:cNvPr id="431" name="角丸四角形 430">
          <a:hlinkClick xmlns:r="http://schemas.openxmlformats.org/officeDocument/2006/relationships" r:id="rId3" tooltip="12月の先頭へ"/>
        </xdr:cNvPr>
        <xdr:cNvSpPr/>
      </xdr:nvSpPr>
      <xdr:spPr>
        <a:xfrm>
          <a:off x="7109460" y="4434840"/>
          <a:ext cx="762000" cy="198120"/>
        </a:xfrm>
        <a:prstGeom prst="roundRect">
          <a:avLst/>
        </a:prstGeom>
        <a:solidFill>
          <a:schemeClr val="accent3">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6</xdr:col>
      <xdr:colOff>0</xdr:colOff>
      <xdr:row>396</xdr:row>
      <xdr:rowOff>0</xdr:rowOff>
    </xdr:from>
    <xdr:to>
      <xdr:col>7</xdr:col>
      <xdr:colOff>137160</xdr:colOff>
      <xdr:row>397</xdr:row>
      <xdr:rowOff>30480</xdr:rowOff>
    </xdr:to>
    <xdr:sp macro="" textlink="">
      <xdr:nvSpPr>
        <xdr:cNvPr id="432" name="角丸四角形 431">
          <a:hlinkClick xmlns:r="http://schemas.openxmlformats.org/officeDocument/2006/relationships" r:id="rId5" tooltip="12月の先頭へ"/>
        </xdr:cNvPr>
        <xdr:cNvSpPr/>
      </xdr:nvSpPr>
      <xdr:spPr>
        <a:xfrm>
          <a:off x="7109460" y="7467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396</xdr:row>
      <xdr:rowOff>0</xdr:rowOff>
    </xdr:from>
    <xdr:to>
      <xdr:col>7</xdr:col>
      <xdr:colOff>137160</xdr:colOff>
      <xdr:row>397</xdr:row>
      <xdr:rowOff>30480</xdr:rowOff>
    </xdr:to>
    <xdr:sp macro="" textlink="">
      <xdr:nvSpPr>
        <xdr:cNvPr id="433" name="角丸四角形 432">
          <a:hlinkClick xmlns:r="http://schemas.openxmlformats.org/officeDocument/2006/relationships" r:id="rId16" tooltip="1月の先頭へ"/>
        </xdr:cNvPr>
        <xdr:cNvSpPr/>
      </xdr:nvSpPr>
      <xdr:spPr>
        <a:xfrm>
          <a:off x="7109460" y="746760"/>
          <a:ext cx="762000" cy="198120"/>
        </a:xfrm>
        <a:prstGeom prst="roundRect">
          <a:avLst/>
        </a:prstGeom>
        <a:solidFill>
          <a:schemeClr val="accent3">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6</xdr:col>
      <xdr:colOff>0</xdr:colOff>
      <xdr:row>398</xdr:row>
      <xdr:rowOff>0</xdr:rowOff>
    </xdr:from>
    <xdr:to>
      <xdr:col>7</xdr:col>
      <xdr:colOff>137160</xdr:colOff>
      <xdr:row>399</xdr:row>
      <xdr:rowOff>30480</xdr:rowOff>
    </xdr:to>
    <xdr:sp macro="" textlink="">
      <xdr:nvSpPr>
        <xdr:cNvPr id="434" name="角丸四角形 433">
          <a:hlinkClick xmlns:r="http://schemas.openxmlformats.org/officeDocument/2006/relationships" r:id="rId17" tooltip="2月の先頭へ"/>
        </xdr:cNvPr>
        <xdr:cNvSpPr/>
      </xdr:nvSpPr>
      <xdr:spPr>
        <a:xfrm>
          <a:off x="7109460" y="1082040"/>
          <a:ext cx="762000" cy="198120"/>
        </a:xfrm>
        <a:prstGeom prst="roundRect">
          <a:avLst/>
        </a:prstGeom>
        <a:solidFill>
          <a:schemeClr val="accent3">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400</xdr:row>
      <xdr:rowOff>0</xdr:rowOff>
    </xdr:from>
    <xdr:to>
      <xdr:col>7</xdr:col>
      <xdr:colOff>137160</xdr:colOff>
      <xdr:row>401</xdr:row>
      <xdr:rowOff>30479</xdr:rowOff>
    </xdr:to>
    <xdr:sp macro="" textlink="">
      <xdr:nvSpPr>
        <xdr:cNvPr id="435" name="角丸四角形 434">
          <a:hlinkClick xmlns:r="http://schemas.openxmlformats.org/officeDocument/2006/relationships" r:id="rId18" tooltip="３月の先頭へ"/>
        </xdr:cNvPr>
        <xdr:cNvSpPr/>
      </xdr:nvSpPr>
      <xdr:spPr>
        <a:xfrm>
          <a:off x="7109460" y="1417320"/>
          <a:ext cx="762000" cy="198120"/>
        </a:xfrm>
        <a:prstGeom prst="roundRect">
          <a:avLst/>
        </a:prstGeom>
        <a:solidFill>
          <a:schemeClr val="accent3">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6</xdr:col>
      <xdr:colOff>0</xdr:colOff>
      <xdr:row>402</xdr:row>
      <xdr:rowOff>0</xdr:rowOff>
    </xdr:from>
    <xdr:to>
      <xdr:col>7</xdr:col>
      <xdr:colOff>137160</xdr:colOff>
      <xdr:row>403</xdr:row>
      <xdr:rowOff>30481</xdr:rowOff>
    </xdr:to>
    <xdr:sp macro="" textlink="">
      <xdr:nvSpPr>
        <xdr:cNvPr id="436" name="角丸四角形 435">
          <a:hlinkClick xmlns:r="http://schemas.openxmlformats.org/officeDocument/2006/relationships" r:id="rId19" tooltip="４月の先頭へ"/>
        </xdr:cNvPr>
        <xdr:cNvSpPr/>
      </xdr:nvSpPr>
      <xdr:spPr>
        <a:xfrm>
          <a:off x="7109460" y="1752600"/>
          <a:ext cx="762000" cy="198120"/>
        </a:xfrm>
        <a:prstGeom prst="roundRect">
          <a:avLst/>
        </a:prstGeom>
        <a:solidFill>
          <a:schemeClr val="accent3">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6</xdr:col>
      <xdr:colOff>0</xdr:colOff>
      <xdr:row>406</xdr:row>
      <xdr:rowOff>0</xdr:rowOff>
    </xdr:from>
    <xdr:to>
      <xdr:col>7</xdr:col>
      <xdr:colOff>137160</xdr:colOff>
      <xdr:row>407</xdr:row>
      <xdr:rowOff>30481</xdr:rowOff>
    </xdr:to>
    <xdr:sp macro="" textlink="">
      <xdr:nvSpPr>
        <xdr:cNvPr id="437" name="角丸四角形 436">
          <a:hlinkClick xmlns:r="http://schemas.openxmlformats.org/officeDocument/2006/relationships" r:id="rId20" tooltip="６月の先頭へ"/>
        </xdr:cNvPr>
        <xdr:cNvSpPr/>
      </xdr:nvSpPr>
      <xdr:spPr>
        <a:xfrm>
          <a:off x="7109460" y="2423160"/>
          <a:ext cx="762000" cy="198120"/>
        </a:xfrm>
        <a:prstGeom prst="roundRect">
          <a:avLst/>
        </a:prstGeom>
        <a:solidFill>
          <a:schemeClr val="accent3">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6</xdr:col>
      <xdr:colOff>0</xdr:colOff>
      <xdr:row>410</xdr:row>
      <xdr:rowOff>0</xdr:rowOff>
    </xdr:from>
    <xdr:to>
      <xdr:col>7</xdr:col>
      <xdr:colOff>137160</xdr:colOff>
      <xdr:row>411</xdr:row>
      <xdr:rowOff>30480</xdr:rowOff>
    </xdr:to>
    <xdr:sp macro="" textlink="">
      <xdr:nvSpPr>
        <xdr:cNvPr id="438" name="角丸四角形 437">
          <a:hlinkClick xmlns:r="http://schemas.openxmlformats.org/officeDocument/2006/relationships" r:id="rId21" tooltip="８月の先頭へ"/>
        </xdr:cNvPr>
        <xdr:cNvSpPr/>
      </xdr:nvSpPr>
      <xdr:spPr>
        <a:xfrm>
          <a:off x="7109460" y="3093720"/>
          <a:ext cx="762000" cy="198120"/>
        </a:xfrm>
        <a:prstGeom prst="roundRect">
          <a:avLst/>
        </a:prstGeom>
        <a:solidFill>
          <a:schemeClr val="accent3">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6</xdr:col>
      <xdr:colOff>0</xdr:colOff>
      <xdr:row>414</xdr:row>
      <xdr:rowOff>0</xdr:rowOff>
    </xdr:from>
    <xdr:to>
      <xdr:col>7</xdr:col>
      <xdr:colOff>137160</xdr:colOff>
      <xdr:row>415</xdr:row>
      <xdr:rowOff>30479</xdr:rowOff>
    </xdr:to>
    <xdr:sp macro="" textlink="">
      <xdr:nvSpPr>
        <xdr:cNvPr id="439" name="角丸四角形 438">
          <a:hlinkClick xmlns:r="http://schemas.openxmlformats.org/officeDocument/2006/relationships" r:id="rId22" tooltip="１０月の先頭へ"/>
        </xdr:cNvPr>
        <xdr:cNvSpPr/>
      </xdr:nvSpPr>
      <xdr:spPr>
        <a:xfrm>
          <a:off x="7109460" y="3764280"/>
          <a:ext cx="762000" cy="198120"/>
        </a:xfrm>
        <a:prstGeom prst="roundRect">
          <a:avLst/>
        </a:prstGeom>
        <a:solidFill>
          <a:schemeClr val="accent3">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6</xdr:col>
      <xdr:colOff>0</xdr:colOff>
      <xdr:row>404</xdr:row>
      <xdr:rowOff>0</xdr:rowOff>
    </xdr:from>
    <xdr:to>
      <xdr:col>7</xdr:col>
      <xdr:colOff>137160</xdr:colOff>
      <xdr:row>405</xdr:row>
      <xdr:rowOff>30479</xdr:rowOff>
    </xdr:to>
    <xdr:sp macro="" textlink="">
      <xdr:nvSpPr>
        <xdr:cNvPr id="440" name="角丸四角形 439">
          <a:hlinkClick xmlns:r="http://schemas.openxmlformats.org/officeDocument/2006/relationships" r:id="rId23" tooltip="５月の先頭へ"/>
        </xdr:cNvPr>
        <xdr:cNvSpPr/>
      </xdr:nvSpPr>
      <xdr:spPr>
        <a:xfrm>
          <a:off x="7109460" y="2087880"/>
          <a:ext cx="762000" cy="198120"/>
        </a:xfrm>
        <a:prstGeom prst="roundRect">
          <a:avLst/>
        </a:prstGeom>
        <a:solidFill>
          <a:schemeClr val="accent3">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6</xdr:col>
      <xdr:colOff>0</xdr:colOff>
      <xdr:row>408</xdr:row>
      <xdr:rowOff>0</xdr:rowOff>
    </xdr:from>
    <xdr:to>
      <xdr:col>7</xdr:col>
      <xdr:colOff>137160</xdr:colOff>
      <xdr:row>409</xdr:row>
      <xdr:rowOff>30480</xdr:rowOff>
    </xdr:to>
    <xdr:sp macro="" textlink="">
      <xdr:nvSpPr>
        <xdr:cNvPr id="441" name="角丸四角形 440">
          <a:hlinkClick xmlns:r="http://schemas.openxmlformats.org/officeDocument/2006/relationships" r:id="rId24" tooltip="７月の先頭へ"/>
        </xdr:cNvPr>
        <xdr:cNvSpPr/>
      </xdr:nvSpPr>
      <xdr:spPr>
        <a:xfrm>
          <a:off x="7109460" y="2758440"/>
          <a:ext cx="762000" cy="198120"/>
        </a:xfrm>
        <a:prstGeom prst="roundRect">
          <a:avLst/>
        </a:prstGeom>
        <a:solidFill>
          <a:schemeClr val="accent3">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6</xdr:col>
      <xdr:colOff>0</xdr:colOff>
      <xdr:row>412</xdr:row>
      <xdr:rowOff>0</xdr:rowOff>
    </xdr:from>
    <xdr:to>
      <xdr:col>7</xdr:col>
      <xdr:colOff>137160</xdr:colOff>
      <xdr:row>413</xdr:row>
      <xdr:rowOff>30480</xdr:rowOff>
    </xdr:to>
    <xdr:sp macro="" textlink="">
      <xdr:nvSpPr>
        <xdr:cNvPr id="442" name="角丸四角形 441">
          <a:hlinkClick xmlns:r="http://schemas.openxmlformats.org/officeDocument/2006/relationships" r:id="rId25" tooltip="９月の先頭へ"/>
        </xdr:cNvPr>
        <xdr:cNvSpPr/>
      </xdr:nvSpPr>
      <xdr:spPr>
        <a:xfrm>
          <a:off x="7109460" y="3429000"/>
          <a:ext cx="762000" cy="198120"/>
        </a:xfrm>
        <a:prstGeom prst="roundRect">
          <a:avLst/>
        </a:prstGeom>
        <a:solidFill>
          <a:schemeClr val="accent3">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6</xdr:col>
      <xdr:colOff>0</xdr:colOff>
      <xdr:row>416</xdr:row>
      <xdr:rowOff>0</xdr:rowOff>
    </xdr:from>
    <xdr:to>
      <xdr:col>7</xdr:col>
      <xdr:colOff>137160</xdr:colOff>
      <xdr:row>417</xdr:row>
      <xdr:rowOff>30481</xdr:rowOff>
    </xdr:to>
    <xdr:sp macro="" textlink="">
      <xdr:nvSpPr>
        <xdr:cNvPr id="443" name="角丸四角形 442">
          <a:hlinkClick xmlns:r="http://schemas.openxmlformats.org/officeDocument/2006/relationships" r:id="rId26" tooltip="１１月の先頭へ"/>
        </xdr:cNvPr>
        <xdr:cNvSpPr/>
      </xdr:nvSpPr>
      <xdr:spPr>
        <a:xfrm>
          <a:off x="7109460" y="4099560"/>
          <a:ext cx="762000" cy="198120"/>
        </a:xfrm>
        <a:prstGeom prst="roundRect">
          <a:avLst/>
        </a:prstGeom>
        <a:solidFill>
          <a:schemeClr val="accent3">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6</xdr:col>
      <xdr:colOff>0</xdr:colOff>
      <xdr:row>418</xdr:row>
      <xdr:rowOff>0</xdr:rowOff>
    </xdr:from>
    <xdr:to>
      <xdr:col>7</xdr:col>
      <xdr:colOff>137160</xdr:colOff>
      <xdr:row>419</xdr:row>
      <xdr:rowOff>30479</xdr:rowOff>
    </xdr:to>
    <xdr:sp macro="" textlink="">
      <xdr:nvSpPr>
        <xdr:cNvPr id="444" name="角丸四角形 443">
          <a:hlinkClick xmlns:r="http://schemas.openxmlformats.org/officeDocument/2006/relationships" r:id="rId3" tooltip="12月の先頭へ"/>
        </xdr:cNvPr>
        <xdr:cNvSpPr/>
      </xdr:nvSpPr>
      <xdr:spPr>
        <a:xfrm>
          <a:off x="7109460" y="4434840"/>
          <a:ext cx="762000" cy="198120"/>
        </a:xfrm>
        <a:prstGeom prst="roundRect">
          <a:avLst/>
        </a:prstGeom>
        <a:solidFill>
          <a:schemeClr val="accent3">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6</xdr:col>
      <xdr:colOff>0</xdr:colOff>
      <xdr:row>452</xdr:row>
      <xdr:rowOff>0</xdr:rowOff>
    </xdr:from>
    <xdr:to>
      <xdr:col>7</xdr:col>
      <xdr:colOff>137160</xdr:colOff>
      <xdr:row>453</xdr:row>
      <xdr:rowOff>30480</xdr:rowOff>
    </xdr:to>
    <xdr:sp macro="" textlink="">
      <xdr:nvSpPr>
        <xdr:cNvPr id="445" name="角丸四角形 444">
          <a:hlinkClick xmlns:r="http://schemas.openxmlformats.org/officeDocument/2006/relationships" r:id="rId5" tooltip="12月の先頭へ"/>
        </xdr:cNvPr>
        <xdr:cNvSpPr/>
      </xdr:nvSpPr>
      <xdr:spPr>
        <a:xfrm>
          <a:off x="7109460" y="7467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452</xdr:row>
      <xdr:rowOff>0</xdr:rowOff>
    </xdr:from>
    <xdr:to>
      <xdr:col>7</xdr:col>
      <xdr:colOff>137160</xdr:colOff>
      <xdr:row>453</xdr:row>
      <xdr:rowOff>30480</xdr:rowOff>
    </xdr:to>
    <xdr:sp macro="" textlink="">
      <xdr:nvSpPr>
        <xdr:cNvPr id="446" name="角丸四角形 445">
          <a:hlinkClick xmlns:r="http://schemas.openxmlformats.org/officeDocument/2006/relationships" r:id="rId16" tooltip="1月の先頭へ"/>
        </xdr:cNvPr>
        <xdr:cNvSpPr/>
      </xdr:nvSpPr>
      <xdr:spPr>
        <a:xfrm>
          <a:off x="7109460" y="746760"/>
          <a:ext cx="762000" cy="198120"/>
        </a:xfrm>
        <a:prstGeom prst="roundRect">
          <a:avLst/>
        </a:prstGeom>
        <a:solidFill>
          <a:schemeClr val="accent3">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6</xdr:col>
      <xdr:colOff>0</xdr:colOff>
      <xdr:row>454</xdr:row>
      <xdr:rowOff>0</xdr:rowOff>
    </xdr:from>
    <xdr:to>
      <xdr:col>7</xdr:col>
      <xdr:colOff>137160</xdr:colOff>
      <xdr:row>455</xdr:row>
      <xdr:rowOff>30480</xdr:rowOff>
    </xdr:to>
    <xdr:sp macro="" textlink="">
      <xdr:nvSpPr>
        <xdr:cNvPr id="447" name="角丸四角形 446">
          <a:hlinkClick xmlns:r="http://schemas.openxmlformats.org/officeDocument/2006/relationships" r:id="rId17" tooltip="2月の先頭へ"/>
        </xdr:cNvPr>
        <xdr:cNvSpPr/>
      </xdr:nvSpPr>
      <xdr:spPr>
        <a:xfrm>
          <a:off x="7109460" y="1082040"/>
          <a:ext cx="762000" cy="198120"/>
        </a:xfrm>
        <a:prstGeom prst="roundRect">
          <a:avLst/>
        </a:prstGeom>
        <a:solidFill>
          <a:schemeClr val="accent3">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456</xdr:row>
      <xdr:rowOff>0</xdr:rowOff>
    </xdr:from>
    <xdr:to>
      <xdr:col>7</xdr:col>
      <xdr:colOff>137160</xdr:colOff>
      <xdr:row>457</xdr:row>
      <xdr:rowOff>30479</xdr:rowOff>
    </xdr:to>
    <xdr:sp macro="" textlink="">
      <xdr:nvSpPr>
        <xdr:cNvPr id="448" name="角丸四角形 447">
          <a:hlinkClick xmlns:r="http://schemas.openxmlformats.org/officeDocument/2006/relationships" r:id="rId18" tooltip="３月の先頭へ"/>
        </xdr:cNvPr>
        <xdr:cNvSpPr/>
      </xdr:nvSpPr>
      <xdr:spPr>
        <a:xfrm>
          <a:off x="7109460" y="1417320"/>
          <a:ext cx="762000" cy="198120"/>
        </a:xfrm>
        <a:prstGeom prst="roundRect">
          <a:avLst/>
        </a:prstGeom>
        <a:solidFill>
          <a:schemeClr val="accent3">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6</xdr:col>
      <xdr:colOff>0</xdr:colOff>
      <xdr:row>458</xdr:row>
      <xdr:rowOff>0</xdr:rowOff>
    </xdr:from>
    <xdr:to>
      <xdr:col>7</xdr:col>
      <xdr:colOff>137160</xdr:colOff>
      <xdr:row>459</xdr:row>
      <xdr:rowOff>30481</xdr:rowOff>
    </xdr:to>
    <xdr:sp macro="" textlink="">
      <xdr:nvSpPr>
        <xdr:cNvPr id="449" name="角丸四角形 448">
          <a:hlinkClick xmlns:r="http://schemas.openxmlformats.org/officeDocument/2006/relationships" r:id="rId19" tooltip="４月の先頭へ"/>
        </xdr:cNvPr>
        <xdr:cNvSpPr/>
      </xdr:nvSpPr>
      <xdr:spPr>
        <a:xfrm>
          <a:off x="7109460" y="1752600"/>
          <a:ext cx="762000" cy="198120"/>
        </a:xfrm>
        <a:prstGeom prst="roundRect">
          <a:avLst/>
        </a:prstGeom>
        <a:solidFill>
          <a:schemeClr val="accent3">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6</xdr:col>
      <xdr:colOff>0</xdr:colOff>
      <xdr:row>462</xdr:row>
      <xdr:rowOff>0</xdr:rowOff>
    </xdr:from>
    <xdr:to>
      <xdr:col>7</xdr:col>
      <xdr:colOff>137160</xdr:colOff>
      <xdr:row>463</xdr:row>
      <xdr:rowOff>30481</xdr:rowOff>
    </xdr:to>
    <xdr:sp macro="" textlink="">
      <xdr:nvSpPr>
        <xdr:cNvPr id="450" name="角丸四角形 449">
          <a:hlinkClick xmlns:r="http://schemas.openxmlformats.org/officeDocument/2006/relationships" r:id="rId20" tooltip="６月の先頭へ"/>
        </xdr:cNvPr>
        <xdr:cNvSpPr/>
      </xdr:nvSpPr>
      <xdr:spPr>
        <a:xfrm>
          <a:off x="7109460" y="2423160"/>
          <a:ext cx="762000" cy="198120"/>
        </a:xfrm>
        <a:prstGeom prst="roundRect">
          <a:avLst/>
        </a:prstGeom>
        <a:solidFill>
          <a:schemeClr val="accent3">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6</xdr:col>
      <xdr:colOff>0</xdr:colOff>
      <xdr:row>466</xdr:row>
      <xdr:rowOff>0</xdr:rowOff>
    </xdr:from>
    <xdr:to>
      <xdr:col>7</xdr:col>
      <xdr:colOff>137160</xdr:colOff>
      <xdr:row>467</xdr:row>
      <xdr:rowOff>30480</xdr:rowOff>
    </xdr:to>
    <xdr:sp macro="" textlink="">
      <xdr:nvSpPr>
        <xdr:cNvPr id="451" name="角丸四角形 450">
          <a:hlinkClick xmlns:r="http://schemas.openxmlformats.org/officeDocument/2006/relationships" r:id="rId21" tooltip="８月の先頭へ"/>
        </xdr:cNvPr>
        <xdr:cNvSpPr/>
      </xdr:nvSpPr>
      <xdr:spPr>
        <a:xfrm>
          <a:off x="7109460" y="3093720"/>
          <a:ext cx="762000" cy="198120"/>
        </a:xfrm>
        <a:prstGeom prst="roundRect">
          <a:avLst/>
        </a:prstGeom>
        <a:solidFill>
          <a:schemeClr val="accent3">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6</xdr:col>
      <xdr:colOff>0</xdr:colOff>
      <xdr:row>470</xdr:row>
      <xdr:rowOff>0</xdr:rowOff>
    </xdr:from>
    <xdr:to>
      <xdr:col>7</xdr:col>
      <xdr:colOff>137160</xdr:colOff>
      <xdr:row>471</xdr:row>
      <xdr:rowOff>30479</xdr:rowOff>
    </xdr:to>
    <xdr:sp macro="" textlink="">
      <xdr:nvSpPr>
        <xdr:cNvPr id="452" name="角丸四角形 451">
          <a:hlinkClick xmlns:r="http://schemas.openxmlformats.org/officeDocument/2006/relationships" r:id="rId22" tooltip="１０月の先頭へ"/>
        </xdr:cNvPr>
        <xdr:cNvSpPr/>
      </xdr:nvSpPr>
      <xdr:spPr>
        <a:xfrm>
          <a:off x="7109460" y="3764280"/>
          <a:ext cx="762000" cy="198120"/>
        </a:xfrm>
        <a:prstGeom prst="roundRect">
          <a:avLst/>
        </a:prstGeom>
        <a:solidFill>
          <a:schemeClr val="accent3">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6</xdr:col>
      <xdr:colOff>0</xdr:colOff>
      <xdr:row>460</xdr:row>
      <xdr:rowOff>0</xdr:rowOff>
    </xdr:from>
    <xdr:to>
      <xdr:col>7</xdr:col>
      <xdr:colOff>137160</xdr:colOff>
      <xdr:row>461</xdr:row>
      <xdr:rowOff>30479</xdr:rowOff>
    </xdr:to>
    <xdr:sp macro="" textlink="">
      <xdr:nvSpPr>
        <xdr:cNvPr id="453" name="角丸四角形 452">
          <a:hlinkClick xmlns:r="http://schemas.openxmlformats.org/officeDocument/2006/relationships" r:id="rId23" tooltip="５月の先頭へ"/>
        </xdr:cNvPr>
        <xdr:cNvSpPr/>
      </xdr:nvSpPr>
      <xdr:spPr>
        <a:xfrm>
          <a:off x="7109460" y="2087880"/>
          <a:ext cx="762000" cy="198120"/>
        </a:xfrm>
        <a:prstGeom prst="roundRect">
          <a:avLst/>
        </a:prstGeom>
        <a:solidFill>
          <a:schemeClr val="accent3">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6</xdr:col>
      <xdr:colOff>0</xdr:colOff>
      <xdr:row>464</xdr:row>
      <xdr:rowOff>0</xdr:rowOff>
    </xdr:from>
    <xdr:to>
      <xdr:col>7</xdr:col>
      <xdr:colOff>137160</xdr:colOff>
      <xdr:row>465</xdr:row>
      <xdr:rowOff>30480</xdr:rowOff>
    </xdr:to>
    <xdr:sp macro="" textlink="">
      <xdr:nvSpPr>
        <xdr:cNvPr id="454" name="角丸四角形 453">
          <a:hlinkClick xmlns:r="http://schemas.openxmlformats.org/officeDocument/2006/relationships" r:id="rId24" tooltip="７月の先頭へ"/>
        </xdr:cNvPr>
        <xdr:cNvSpPr/>
      </xdr:nvSpPr>
      <xdr:spPr>
        <a:xfrm>
          <a:off x="7109460" y="2758440"/>
          <a:ext cx="762000" cy="198120"/>
        </a:xfrm>
        <a:prstGeom prst="roundRect">
          <a:avLst/>
        </a:prstGeom>
        <a:solidFill>
          <a:schemeClr val="accent3">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6</xdr:col>
      <xdr:colOff>0</xdr:colOff>
      <xdr:row>468</xdr:row>
      <xdr:rowOff>0</xdr:rowOff>
    </xdr:from>
    <xdr:to>
      <xdr:col>7</xdr:col>
      <xdr:colOff>137160</xdr:colOff>
      <xdr:row>469</xdr:row>
      <xdr:rowOff>30480</xdr:rowOff>
    </xdr:to>
    <xdr:sp macro="" textlink="">
      <xdr:nvSpPr>
        <xdr:cNvPr id="455" name="角丸四角形 454">
          <a:hlinkClick xmlns:r="http://schemas.openxmlformats.org/officeDocument/2006/relationships" r:id="rId25" tooltip="９月の先頭へ"/>
        </xdr:cNvPr>
        <xdr:cNvSpPr/>
      </xdr:nvSpPr>
      <xdr:spPr>
        <a:xfrm>
          <a:off x="7109460" y="3429000"/>
          <a:ext cx="762000" cy="198120"/>
        </a:xfrm>
        <a:prstGeom prst="roundRect">
          <a:avLst/>
        </a:prstGeom>
        <a:solidFill>
          <a:schemeClr val="accent3">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6</xdr:col>
      <xdr:colOff>0</xdr:colOff>
      <xdr:row>472</xdr:row>
      <xdr:rowOff>0</xdr:rowOff>
    </xdr:from>
    <xdr:to>
      <xdr:col>7</xdr:col>
      <xdr:colOff>137160</xdr:colOff>
      <xdr:row>473</xdr:row>
      <xdr:rowOff>30481</xdr:rowOff>
    </xdr:to>
    <xdr:sp macro="" textlink="">
      <xdr:nvSpPr>
        <xdr:cNvPr id="456" name="角丸四角形 455">
          <a:hlinkClick xmlns:r="http://schemas.openxmlformats.org/officeDocument/2006/relationships" r:id="rId26" tooltip="１１月の先頭へ"/>
        </xdr:cNvPr>
        <xdr:cNvSpPr/>
      </xdr:nvSpPr>
      <xdr:spPr>
        <a:xfrm>
          <a:off x="7109460" y="4099560"/>
          <a:ext cx="762000" cy="198120"/>
        </a:xfrm>
        <a:prstGeom prst="roundRect">
          <a:avLst/>
        </a:prstGeom>
        <a:solidFill>
          <a:schemeClr val="accent3">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6</xdr:col>
      <xdr:colOff>0</xdr:colOff>
      <xdr:row>474</xdr:row>
      <xdr:rowOff>0</xdr:rowOff>
    </xdr:from>
    <xdr:to>
      <xdr:col>7</xdr:col>
      <xdr:colOff>137160</xdr:colOff>
      <xdr:row>475</xdr:row>
      <xdr:rowOff>30479</xdr:rowOff>
    </xdr:to>
    <xdr:sp macro="" textlink="">
      <xdr:nvSpPr>
        <xdr:cNvPr id="457" name="角丸四角形 456">
          <a:hlinkClick xmlns:r="http://schemas.openxmlformats.org/officeDocument/2006/relationships" r:id="rId3" tooltip="12月の先頭へ"/>
        </xdr:cNvPr>
        <xdr:cNvSpPr/>
      </xdr:nvSpPr>
      <xdr:spPr>
        <a:xfrm>
          <a:off x="7109460" y="4434840"/>
          <a:ext cx="762000" cy="198120"/>
        </a:xfrm>
        <a:prstGeom prst="roundRect">
          <a:avLst/>
        </a:prstGeom>
        <a:solidFill>
          <a:schemeClr val="accent3">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6</xdr:col>
      <xdr:colOff>0</xdr:colOff>
      <xdr:row>508</xdr:row>
      <xdr:rowOff>0</xdr:rowOff>
    </xdr:from>
    <xdr:to>
      <xdr:col>7</xdr:col>
      <xdr:colOff>137160</xdr:colOff>
      <xdr:row>509</xdr:row>
      <xdr:rowOff>30480</xdr:rowOff>
    </xdr:to>
    <xdr:sp macro="" textlink="">
      <xdr:nvSpPr>
        <xdr:cNvPr id="458" name="角丸四角形 457">
          <a:hlinkClick xmlns:r="http://schemas.openxmlformats.org/officeDocument/2006/relationships" r:id="rId5" tooltip="12月の先頭へ"/>
        </xdr:cNvPr>
        <xdr:cNvSpPr/>
      </xdr:nvSpPr>
      <xdr:spPr>
        <a:xfrm>
          <a:off x="7109460" y="7467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508</xdr:row>
      <xdr:rowOff>0</xdr:rowOff>
    </xdr:from>
    <xdr:to>
      <xdr:col>7</xdr:col>
      <xdr:colOff>137160</xdr:colOff>
      <xdr:row>509</xdr:row>
      <xdr:rowOff>30480</xdr:rowOff>
    </xdr:to>
    <xdr:sp macro="" textlink="">
      <xdr:nvSpPr>
        <xdr:cNvPr id="459" name="角丸四角形 458">
          <a:hlinkClick xmlns:r="http://schemas.openxmlformats.org/officeDocument/2006/relationships" r:id="rId16" tooltip="1月の先頭へ"/>
        </xdr:cNvPr>
        <xdr:cNvSpPr/>
      </xdr:nvSpPr>
      <xdr:spPr>
        <a:xfrm>
          <a:off x="7109460" y="746760"/>
          <a:ext cx="762000" cy="198120"/>
        </a:xfrm>
        <a:prstGeom prst="roundRect">
          <a:avLst/>
        </a:prstGeom>
        <a:solidFill>
          <a:schemeClr val="accent3">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6</xdr:col>
      <xdr:colOff>0</xdr:colOff>
      <xdr:row>510</xdr:row>
      <xdr:rowOff>0</xdr:rowOff>
    </xdr:from>
    <xdr:to>
      <xdr:col>7</xdr:col>
      <xdr:colOff>137160</xdr:colOff>
      <xdr:row>511</xdr:row>
      <xdr:rowOff>30480</xdr:rowOff>
    </xdr:to>
    <xdr:sp macro="" textlink="">
      <xdr:nvSpPr>
        <xdr:cNvPr id="460" name="角丸四角形 459">
          <a:hlinkClick xmlns:r="http://schemas.openxmlformats.org/officeDocument/2006/relationships" r:id="rId17" tooltip="2月の先頭へ"/>
        </xdr:cNvPr>
        <xdr:cNvSpPr/>
      </xdr:nvSpPr>
      <xdr:spPr>
        <a:xfrm>
          <a:off x="7109460" y="1082040"/>
          <a:ext cx="762000" cy="198120"/>
        </a:xfrm>
        <a:prstGeom prst="roundRect">
          <a:avLst/>
        </a:prstGeom>
        <a:solidFill>
          <a:schemeClr val="accent3">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512</xdr:row>
      <xdr:rowOff>0</xdr:rowOff>
    </xdr:from>
    <xdr:to>
      <xdr:col>7</xdr:col>
      <xdr:colOff>137160</xdr:colOff>
      <xdr:row>513</xdr:row>
      <xdr:rowOff>30479</xdr:rowOff>
    </xdr:to>
    <xdr:sp macro="" textlink="">
      <xdr:nvSpPr>
        <xdr:cNvPr id="461" name="角丸四角形 460">
          <a:hlinkClick xmlns:r="http://schemas.openxmlformats.org/officeDocument/2006/relationships" r:id="rId18" tooltip="３月の先頭へ"/>
        </xdr:cNvPr>
        <xdr:cNvSpPr/>
      </xdr:nvSpPr>
      <xdr:spPr>
        <a:xfrm>
          <a:off x="7109460" y="1417320"/>
          <a:ext cx="762000" cy="198120"/>
        </a:xfrm>
        <a:prstGeom prst="roundRect">
          <a:avLst/>
        </a:prstGeom>
        <a:solidFill>
          <a:schemeClr val="accent3">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6</xdr:col>
      <xdr:colOff>0</xdr:colOff>
      <xdr:row>514</xdr:row>
      <xdr:rowOff>0</xdr:rowOff>
    </xdr:from>
    <xdr:to>
      <xdr:col>7</xdr:col>
      <xdr:colOff>137160</xdr:colOff>
      <xdr:row>515</xdr:row>
      <xdr:rowOff>30481</xdr:rowOff>
    </xdr:to>
    <xdr:sp macro="" textlink="">
      <xdr:nvSpPr>
        <xdr:cNvPr id="462" name="角丸四角形 461">
          <a:hlinkClick xmlns:r="http://schemas.openxmlformats.org/officeDocument/2006/relationships" r:id="rId19" tooltip="４月の先頭へ"/>
        </xdr:cNvPr>
        <xdr:cNvSpPr/>
      </xdr:nvSpPr>
      <xdr:spPr>
        <a:xfrm>
          <a:off x="7109460" y="1752600"/>
          <a:ext cx="762000" cy="198120"/>
        </a:xfrm>
        <a:prstGeom prst="roundRect">
          <a:avLst/>
        </a:prstGeom>
        <a:solidFill>
          <a:schemeClr val="accent3">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6</xdr:col>
      <xdr:colOff>0</xdr:colOff>
      <xdr:row>518</xdr:row>
      <xdr:rowOff>0</xdr:rowOff>
    </xdr:from>
    <xdr:to>
      <xdr:col>7</xdr:col>
      <xdr:colOff>137160</xdr:colOff>
      <xdr:row>519</xdr:row>
      <xdr:rowOff>30481</xdr:rowOff>
    </xdr:to>
    <xdr:sp macro="" textlink="">
      <xdr:nvSpPr>
        <xdr:cNvPr id="463" name="角丸四角形 462">
          <a:hlinkClick xmlns:r="http://schemas.openxmlformats.org/officeDocument/2006/relationships" r:id="rId20" tooltip="６月の先頭へ"/>
        </xdr:cNvPr>
        <xdr:cNvSpPr/>
      </xdr:nvSpPr>
      <xdr:spPr>
        <a:xfrm>
          <a:off x="7109460" y="2423160"/>
          <a:ext cx="762000" cy="198120"/>
        </a:xfrm>
        <a:prstGeom prst="roundRect">
          <a:avLst/>
        </a:prstGeom>
        <a:solidFill>
          <a:schemeClr val="accent3">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6</xdr:col>
      <xdr:colOff>0</xdr:colOff>
      <xdr:row>522</xdr:row>
      <xdr:rowOff>0</xdr:rowOff>
    </xdr:from>
    <xdr:to>
      <xdr:col>7</xdr:col>
      <xdr:colOff>137160</xdr:colOff>
      <xdr:row>523</xdr:row>
      <xdr:rowOff>30480</xdr:rowOff>
    </xdr:to>
    <xdr:sp macro="" textlink="">
      <xdr:nvSpPr>
        <xdr:cNvPr id="464" name="角丸四角形 463">
          <a:hlinkClick xmlns:r="http://schemas.openxmlformats.org/officeDocument/2006/relationships" r:id="rId21" tooltip="８月の先頭へ"/>
        </xdr:cNvPr>
        <xdr:cNvSpPr/>
      </xdr:nvSpPr>
      <xdr:spPr>
        <a:xfrm>
          <a:off x="7109460" y="3093720"/>
          <a:ext cx="762000" cy="198120"/>
        </a:xfrm>
        <a:prstGeom prst="roundRect">
          <a:avLst/>
        </a:prstGeom>
        <a:solidFill>
          <a:schemeClr val="accent3">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6</xdr:col>
      <xdr:colOff>0</xdr:colOff>
      <xdr:row>526</xdr:row>
      <xdr:rowOff>0</xdr:rowOff>
    </xdr:from>
    <xdr:to>
      <xdr:col>7</xdr:col>
      <xdr:colOff>137160</xdr:colOff>
      <xdr:row>527</xdr:row>
      <xdr:rowOff>30479</xdr:rowOff>
    </xdr:to>
    <xdr:sp macro="" textlink="">
      <xdr:nvSpPr>
        <xdr:cNvPr id="465" name="角丸四角形 464">
          <a:hlinkClick xmlns:r="http://schemas.openxmlformats.org/officeDocument/2006/relationships" r:id="rId22" tooltip="１０月の先頭へ"/>
        </xdr:cNvPr>
        <xdr:cNvSpPr/>
      </xdr:nvSpPr>
      <xdr:spPr>
        <a:xfrm>
          <a:off x="7109460" y="3764280"/>
          <a:ext cx="762000" cy="198120"/>
        </a:xfrm>
        <a:prstGeom prst="roundRect">
          <a:avLst/>
        </a:prstGeom>
        <a:solidFill>
          <a:schemeClr val="accent3">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6</xdr:col>
      <xdr:colOff>0</xdr:colOff>
      <xdr:row>516</xdr:row>
      <xdr:rowOff>0</xdr:rowOff>
    </xdr:from>
    <xdr:to>
      <xdr:col>7</xdr:col>
      <xdr:colOff>137160</xdr:colOff>
      <xdr:row>517</xdr:row>
      <xdr:rowOff>30479</xdr:rowOff>
    </xdr:to>
    <xdr:sp macro="" textlink="">
      <xdr:nvSpPr>
        <xdr:cNvPr id="466" name="角丸四角形 465">
          <a:hlinkClick xmlns:r="http://schemas.openxmlformats.org/officeDocument/2006/relationships" r:id="rId23" tooltip="５月の先頭へ"/>
        </xdr:cNvPr>
        <xdr:cNvSpPr/>
      </xdr:nvSpPr>
      <xdr:spPr>
        <a:xfrm>
          <a:off x="7109460" y="2087880"/>
          <a:ext cx="762000" cy="198120"/>
        </a:xfrm>
        <a:prstGeom prst="roundRect">
          <a:avLst/>
        </a:prstGeom>
        <a:solidFill>
          <a:schemeClr val="accent3">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6</xdr:col>
      <xdr:colOff>0</xdr:colOff>
      <xdr:row>520</xdr:row>
      <xdr:rowOff>0</xdr:rowOff>
    </xdr:from>
    <xdr:to>
      <xdr:col>7</xdr:col>
      <xdr:colOff>137160</xdr:colOff>
      <xdr:row>521</xdr:row>
      <xdr:rowOff>30480</xdr:rowOff>
    </xdr:to>
    <xdr:sp macro="" textlink="">
      <xdr:nvSpPr>
        <xdr:cNvPr id="467" name="角丸四角形 466">
          <a:hlinkClick xmlns:r="http://schemas.openxmlformats.org/officeDocument/2006/relationships" r:id="rId24" tooltip="７月の先頭へ"/>
        </xdr:cNvPr>
        <xdr:cNvSpPr/>
      </xdr:nvSpPr>
      <xdr:spPr>
        <a:xfrm>
          <a:off x="7109460" y="2758440"/>
          <a:ext cx="762000" cy="198120"/>
        </a:xfrm>
        <a:prstGeom prst="roundRect">
          <a:avLst/>
        </a:prstGeom>
        <a:solidFill>
          <a:schemeClr val="accent3">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6</xdr:col>
      <xdr:colOff>0</xdr:colOff>
      <xdr:row>524</xdr:row>
      <xdr:rowOff>0</xdr:rowOff>
    </xdr:from>
    <xdr:to>
      <xdr:col>7</xdr:col>
      <xdr:colOff>137160</xdr:colOff>
      <xdr:row>525</xdr:row>
      <xdr:rowOff>30480</xdr:rowOff>
    </xdr:to>
    <xdr:sp macro="" textlink="">
      <xdr:nvSpPr>
        <xdr:cNvPr id="468" name="角丸四角形 467">
          <a:hlinkClick xmlns:r="http://schemas.openxmlformats.org/officeDocument/2006/relationships" r:id="rId25" tooltip="９月の先頭へ"/>
        </xdr:cNvPr>
        <xdr:cNvSpPr/>
      </xdr:nvSpPr>
      <xdr:spPr>
        <a:xfrm>
          <a:off x="7109460" y="3429000"/>
          <a:ext cx="762000" cy="198120"/>
        </a:xfrm>
        <a:prstGeom prst="roundRect">
          <a:avLst/>
        </a:prstGeom>
        <a:solidFill>
          <a:schemeClr val="accent3">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6</xdr:col>
      <xdr:colOff>0</xdr:colOff>
      <xdr:row>528</xdr:row>
      <xdr:rowOff>0</xdr:rowOff>
    </xdr:from>
    <xdr:to>
      <xdr:col>7</xdr:col>
      <xdr:colOff>137160</xdr:colOff>
      <xdr:row>529</xdr:row>
      <xdr:rowOff>30481</xdr:rowOff>
    </xdr:to>
    <xdr:sp macro="" textlink="">
      <xdr:nvSpPr>
        <xdr:cNvPr id="469" name="角丸四角形 468">
          <a:hlinkClick xmlns:r="http://schemas.openxmlformats.org/officeDocument/2006/relationships" r:id="rId26" tooltip="１１月の先頭へ"/>
        </xdr:cNvPr>
        <xdr:cNvSpPr/>
      </xdr:nvSpPr>
      <xdr:spPr>
        <a:xfrm>
          <a:off x="7109460" y="4099560"/>
          <a:ext cx="762000" cy="198120"/>
        </a:xfrm>
        <a:prstGeom prst="roundRect">
          <a:avLst/>
        </a:prstGeom>
        <a:solidFill>
          <a:schemeClr val="accent3">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6</xdr:col>
      <xdr:colOff>0</xdr:colOff>
      <xdr:row>530</xdr:row>
      <xdr:rowOff>0</xdr:rowOff>
    </xdr:from>
    <xdr:to>
      <xdr:col>7</xdr:col>
      <xdr:colOff>137160</xdr:colOff>
      <xdr:row>531</xdr:row>
      <xdr:rowOff>30479</xdr:rowOff>
    </xdr:to>
    <xdr:sp macro="" textlink="">
      <xdr:nvSpPr>
        <xdr:cNvPr id="470" name="角丸四角形 469">
          <a:hlinkClick xmlns:r="http://schemas.openxmlformats.org/officeDocument/2006/relationships" r:id="rId3" tooltip="12月の先頭へ"/>
        </xdr:cNvPr>
        <xdr:cNvSpPr/>
      </xdr:nvSpPr>
      <xdr:spPr>
        <a:xfrm>
          <a:off x="7109460" y="4434840"/>
          <a:ext cx="762000" cy="198120"/>
        </a:xfrm>
        <a:prstGeom prst="roundRect">
          <a:avLst/>
        </a:prstGeom>
        <a:solidFill>
          <a:schemeClr val="accent3">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6</xdr:col>
      <xdr:colOff>0</xdr:colOff>
      <xdr:row>564</xdr:row>
      <xdr:rowOff>0</xdr:rowOff>
    </xdr:from>
    <xdr:to>
      <xdr:col>7</xdr:col>
      <xdr:colOff>137160</xdr:colOff>
      <xdr:row>565</xdr:row>
      <xdr:rowOff>30480</xdr:rowOff>
    </xdr:to>
    <xdr:sp macro="" textlink="">
      <xdr:nvSpPr>
        <xdr:cNvPr id="471" name="角丸四角形 470">
          <a:hlinkClick xmlns:r="http://schemas.openxmlformats.org/officeDocument/2006/relationships" r:id="rId5" tooltip="12月の先頭へ"/>
        </xdr:cNvPr>
        <xdr:cNvSpPr/>
      </xdr:nvSpPr>
      <xdr:spPr>
        <a:xfrm>
          <a:off x="7109460" y="7467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564</xdr:row>
      <xdr:rowOff>0</xdr:rowOff>
    </xdr:from>
    <xdr:to>
      <xdr:col>7</xdr:col>
      <xdr:colOff>137160</xdr:colOff>
      <xdr:row>565</xdr:row>
      <xdr:rowOff>30480</xdr:rowOff>
    </xdr:to>
    <xdr:sp macro="" textlink="">
      <xdr:nvSpPr>
        <xdr:cNvPr id="472" name="角丸四角形 471">
          <a:hlinkClick xmlns:r="http://schemas.openxmlformats.org/officeDocument/2006/relationships" r:id="rId16" tooltip="1月の先頭へ"/>
        </xdr:cNvPr>
        <xdr:cNvSpPr/>
      </xdr:nvSpPr>
      <xdr:spPr>
        <a:xfrm>
          <a:off x="7109460" y="746760"/>
          <a:ext cx="762000" cy="198120"/>
        </a:xfrm>
        <a:prstGeom prst="roundRect">
          <a:avLst/>
        </a:prstGeom>
        <a:solidFill>
          <a:schemeClr val="accent3">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6</xdr:col>
      <xdr:colOff>0</xdr:colOff>
      <xdr:row>566</xdr:row>
      <xdr:rowOff>0</xdr:rowOff>
    </xdr:from>
    <xdr:to>
      <xdr:col>7</xdr:col>
      <xdr:colOff>137160</xdr:colOff>
      <xdr:row>567</xdr:row>
      <xdr:rowOff>30480</xdr:rowOff>
    </xdr:to>
    <xdr:sp macro="" textlink="">
      <xdr:nvSpPr>
        <xdr:cNvPr id="473" name="角丸四角形 472">
          <a:hlinkClick xmlns:r="http://schemas.openxmlformats.org/officeDocument/2006/relationships" r:id="rId17" tooltip="2月の先頭へ"/>
        </xdr:cNvPr>
        <xdr:cNvSpPr/>
      </xdr:nvSpPr>
      <xdr:spPr>
        <a:xfrm>
          <a:off x="7109460" y="1082040"/>
          <a:ext cx="762000" cy="198120"/>
        </a:xfrm>
        <a:prstGeom prst="roundRect">
          <a:avLst/>
        </a:prstGeom>
        <a:solidFill>
          <a:schemeClr val="accent3">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568</xdr:row>
      <xdr:rowOff>0</xdr:rowOff>
    </xdr:from>
    <xdr:to>
      <xdr:col>7</xdr:col>
      <xdr:colOff>137160</xdr:colOff>
      <xdr:row>569</xdr:row>
      <xdr:rowOff>30479</xdr:rowOff>
    </xdr:to>
    <xdr:sp macro="" textlink="">
      <xdr:nvSpPr>
        <xdr:cNvPr id="474" name="角丸四角形 473">
          <a:hlinkClick xmlns:r="http://schemas.openxmlformats.org/officeDocument/2006/relationships" r:id="rId18" tooltip="３月の先頭へ"/>
        </xdr:cNvPr>
        <xdr:cNvSpPr/>
      </xdr:nvSpPr>
      <xdr:spPr>
        <a:xfrm>
          <a:off x="7109460" y="1417320"/>
          <a:ext cx="762000" cy="198120"/>
        </a:xfrm>
        <a:prstGeom prst="roundRect">
          <a:avLst/>
        </a:prstGeom>
        <a:solidFill>
          <a:schemeClr val="accent3">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6</xdr:col>
      <xdr:colOff>0</xdr:colOff>
      <xdr:row>570</xdr:row>
      <xdr:rowOff>0</xdr:rowOff>
    </xdr:from>
    <xdr:to>
      <xdr:col>7</xdr:col>
      <xdr:colOff>137160</xdr:colOff>
      <xdr:row>571</xdr:row>
      <xdr:rowOff>30481</xdr:rowOff>
    </xdr:to>
    <xdr:sp macro="" textlink="">
      <xdr:nvSpPr>
        <xdr:cNvPr id="475" name="角丸四角形 474">
          <a:hlinkClick xmlns:r="http://schemas.openxmlformats.org/officeDocument/2006/relationships" r:id="rId19" tooltip="４月の先頭へ"/>
        </xdr:cNvPr>
        <xdr:cNvSpPr/>
      </xdr:nvSpPr>
      <xdr:spPr>
        <a:xfrm>
          <a:off x="7109460" y="1752600"/>
          <a:ext cx="762000" cy="198120"/>
        </a:xfrm>
        <a:prstGeom prst="roundRect">
          <a:avLst/>
        </a:prstGeom>
        <a:solidFill>
          <a:schemeClr val="accent3">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6</xdr:col>
      <xdr:colOff>0</xdr:colOff>
      <xdr:row>574</xdr:row>
      <xdr:rowOff>0</xdr:rowOff>
    </xdr:from>
    <xdr:to>
      <xdr:col>7</xdr:col>
      <xdr:colOff>137160</xdr:colOff>
      <xdr:row>575</xdr:row>
      <xdr:rowOff>30481</xdr:rowOff>
    </xdr:to>
    <xdr:sp macro="" textlink="">
      <xdr:nvSpPr>
        <xdr:cNvPr id="476" name="角丸四角形 475">
          <a:hlinkClick xmlns:r="http://schemas.openxmlformats.org/officeDocument/2006/relationships" r:id="rId20" tooltip="６月の先頭へ"/>
        </xdr:cNvPr>
        <xdr:cNvSpPr/>
      </xdr:nvSpPr>
      <xdr:spPr>
        <a:xfrm>
          <a:off x="7109460" y="2423160"/>
          <a:ext cx="762000" cy="198120"/>
        </a:xfrm>
        <a:prstGeom prst="roundRect">
          <a:avLst/>
        </a:prstGeom>
        <a:solidFill>
          <a:schemeClr val="accent3">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6</xdr:col>
      <xdr:colOff>0</xdr:colOff>
      <xdr:row>578</xdr:row>
      <xdr:rowOff>0</xdr:rowOff>
    </xdr:from>
    <xdr:to>
      <xdr:col>7</xdr:col>
      <xdr:colOff>137160</xdr:colOff>
      <xdr:row>579</xdr:row>
      <xdr:rowOff>30480</xdr:rowOff>
    </xdr:to>
    <xdr:sp macro="" textlink="">
      <xdr:nvSpPr>
        <xdr:cNvPr id="477" name="角丸四角形 476">
          <a:hlinkClick xmlns:r="http://schemas.openxmlformats.org/officeDocument/2006/relationships" r:id="rId21" tooltip="８月の先頭へ"/>
        </xdr:cNvPr>
        <xdr:cNvSpPr/>
      </xdr:nvSpPr>
      <xdr:spPr>
        <a:xfrm>
          <a:off x="7109460" y="3093720"/>
          <a:ext cx="762000" cy="198120"/>
        </a:xfrm>
        <a:prstGeom prst="roundRect">
          <a:avLst/>
        </a:prstGeom>
        <a:solidFill>
          <a:schemeClr val="accent3">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6</xdr:col>
      <xdr:colOff>0</xdr:colOff>
      <xdr:row>582</xdr:row>
      <xdr:rowOff>0</xdr:rowOff>
    </xdr:from>
    <xdr:to>
      <xdr:col>7</xdr:col>
      <xdr:colOff>137160</xdr:colOff>
      <xdr:row>583</xdr:row>
      <xdr:rowOff>30479</xdr:rowOff>
    </xdr:to>
    <xdr:sp macro="" textlink="">
      <xdr:nvSpPr>
        <xdr:cNvPr id="478" name="角丸四角形 477">
          <a:hlinkClick xmlns:r="http://schemas.openxmlformats.org/officeDocument/2006/relationships" r:id="rId22" tooltip="１０月の先頭へ"/>
        </xdr:cNvPr>
        <xdr:cNvSpPr/>
      </xdr:nvSpPr>
      <xdr:spPr>
        <a:xfrm>
          <a:off x="7109460" y="3764280"/>
          <a:ext cx="762000" cy="198120"/>
        </a:xfrm>
        <a:prstGeom prst="roundRect">
          <a:avLst/>
        </a:prstGeom>
        <a:solidFill>
          <a:schemeClr val="accent3">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6</xdr:col>
      <xdr:colOff>0</xdr:colOff>
      <xdr:row>572</xdr:row>
      <xdr:rowOff>0</xdr:rowOff>
    </xdr:from>
    <xdr:to>
      <xdr:col>7</xdr:col>
      <xdr:colOff>137160</xdr:colOff>
      <xdr:row>573</xdr:row>
      <xdr:rowOff>30479</xdr:rowOff>
    </xdr:to>
    <xdr:sp macro="" textlink="">
      <xdr:nvSpPr>
        <xdr:cNvPr id="479" name="角丸四角形 478">
          <a:hlinkClick xmlns:r="http://schemas.openxmlformats.org/officeDocument/2006/relationships" r:id="rId23" tooltip="５月の先頭へ"/>
        </xdr:cNvPr>
        <xdr:cNvSpPr/>
      </xdr:nvSpPr>
      <xdr:spPr>
        <a:xfrm>
          <a:off x="7109460" y="2087880"/>
          <a:ext cx="762000" cy="198120"/>
        </a:xfrm>
        <a:prstGeom prst="roundRect">
          <a:avLst/>
        </a:prstGeom>
        <a:solidFill>
          <a:schemeClr val="accent3">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6</xdr:col>
      <xdr:colOff>0</xdr:colOff>
      <xdr:row>576</xdr:row>
      <xdr:rowOff>0</xdr:rowOff>
    </xdr:from>
    <xdr:to>
      <xdr:col>7</xdr:col>
      <xdr:colOff>137160</xdr:colOff>
      <xdr:row>577</xdr:row>
      <xdr:rowOff>30480</xdr:rowOff>
    </xdr:to>
    <xdr:sp macro="" textlink="">
      <xdr:nvSpPr>
        <xdr:cNvPr id="480" name="角丸四角形 479">
          <a:hlinkClick xmlns:r="http://schemas.openxmlformats.org/officeDocument/2006/relationships" r:id="rId24" tooltip="７月の先頭へ"/>
        </xdr:cNvPr>
        <xdr:cNvSpPr/>
      </xdr:nvSpPr>
      <xdr:spPr>
        <a:xfrm>
          <a:off x="7109460" y="2758440"/>
          <a:ext cx="762000" cy="198120"/>
        </a:xfrm>
        <a:prstGeom prst="roundRect">
          <a:avLst/>
        </a:prstGeom>
        <a:solidFill>
          <a:schemeClr val="accent3">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6</xdr:col>
      <xdr:colOff>0</xdr:colOff>
      <xdr:row>580</xdr:row>
      <xdr:rowOff>0</xdr:rowOff>
    </xdr:from>
    <xdr:to>
      <xdr:col>7</xdr:col>
      <xdr:colOff>137160</xdr:colOff>
      <xdr:row>581</xdr:row>
      <xdr:rowOff>30480</xdr:rowOff>
    </xdr:to>
    <xdr:sp macro="" textlink="">
      <xdr:nvSpPr>
        <xdr:cNvPr id="481" name="角丸四角形 480">
          <a:hlinkClick xmlns:r="http://schemas.openxmlformats.org/officeDocument/2006/relationships" r:id="rId25" tooltip="９月の先頭へ"/>
        </xdr:cNvPr>
        <xdr:cNvSpPr/>
      </xdr:nvSpPr>
      <xdr:spPr>
        <a:xfrm>
          <a:off x="7109460" y="3429000"/>
          <a:ext cx="762000" cy="198120"/>
        </a:xfrm>
        <a:prstGeom prst="roundRect">
          <a:avLst/>
        </a:prstGeom>
        <a:solidFill>
          <a:schemeClr val="accent3">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6</xdr:col>
      <xdr:colOff>0</xdr:colOff>
      <xdr:row>584</xdr:row>
      <xdr:rowOff>0</xdr:rowOff>
    </xdr:from>
    <xdr:to>
      <xdr:col>7</xdr:col>
      <xdr:colOff>137160</xdr:colOff>
      <xdr:row>585</xdr:row>
      <xdr:rowOff>30481</xdr:rowOff>
    </xdr:to>
    <xdr:sp macro="" textlink="">
      <xdr:nvSpPr>
        <xdr:cNvPr id="482" name="角丸四角形 481">
          <a:hlinkClick xmlns:r="http://schemas.openxmlformats.org/officeDocument/2006/relationships" r:id="rId26" tooltip="１１月の先頭へ"/>
        </xdr:cNvPr>
        <xdr:cNvSpPr/>
      </xdr:nvSpPr>
      <xdr:spPr>
        <a:xfrm>
          <a:off x="7109460" y="4099560"/>
          <a:ext cx="762000" cy="198120"/>
        </a:xfrm>
        <a:prstGeom prst="roundRect">
          <a:avLst/>
        </a:prstGeom>
        <a:solidFill>
          <a:schemeClr val="accent3">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6</xdr:col>
      <xdr:colOff>0</xdr:colOff>
      <xdr:row>586</xdr:row>
      <xdr:rowOff>0</xdr:rowOff>
    </xdr:from>
    <xdr:to>
      <xdr:col>7</xdr:col>
      <xdr:colOff>137160</xdr:colOff>
      <xdr:row>587</xdr:row>
      <xdr:rowOff>30479</xdr:rowOff>
    </xdr:to>
    <xdr:sp macro="" textlink="">
      <xdr:nvSpPr>
        <xdr:cNvPr id="483" name="角丸四角形 482">
          <a:hlinkClick xmlns:r="http://schemas.openxmlformats.org/officeDocument/2006/relationships" r:id="rId3" tooltip="12月の先頭へ"/>
        </xdr:cNvPr>
        <xdr:cNvSpPr/>
      </xdr:nvSpPr>
      <xdr:spPr>
        <a:xfrm>
          <a:off x="7109460" y="4434840"/>
          <a:ext cx="762000" cy="198120"/>
        </a:xfrm>
        <a:prstGeom prst="roundRect">
          <a:avLst/>
        </a:prstGeom>
        <a:solidFill>
          <a:schemeClr val="accent3">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6</xdr:col>
      <xdr:colOff>0</xdr:colOff>
      <xdr:row>620</xdr:row>
      <xdr:rowOff>0</xdr:rowOff>
    </xdr:from>
    <xdr:to>
      <xdr:col>7</xdr:col>
      <xdr:colOff>137160</xdr:colOff>
      <xdr:row>621</xdr:row>
      <xdr:rowOff>30480</xdr:rowOff>
    </xdr:to>
    <xdr:sp macro="" textlink="">
      <xdr:nvSpPr>
        <xdr:cNvPr id="484" name="角丸四角形 483">
          <a:hlinkClick xmlns:r="http://schemas.openxmlformats.org/officeDocument/2006/relationships" r:id="rId5" tooltip="12月の先頭へ"/>
        </xdr:cNvPr>
        <xdr:cNvSpPr/>
      </xdr:nvSpPr>
      <xdr:spPr>
        <a:xfrm>
          <a:off x="7109460" y="7467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620</xdr:row>
      <xdr:rowOff>0</xdr:rowOff>
    </xdr:from>
    <xdr:to>
      <xdr:col>7</xdr:col>
      <xdr:colOff>137160</xdr:colOff>
      <xdr:row>621</xdr:row>
      <xdr:rowOff>30480</xdr:rowOff>
    </xdr:to>
    <xdr:sp macro="" textlink="">
      <xdr:nvSpPr>
        <xdr:cNvPr id="485" name="角丸四角形 484">
          <a:hlinkClick xmlns:r="http://schemas.openxmlformats.org/officeDocument/2006/relationships" r:id="rId16" tooltip="1月の先頭へ"/>
        </xdr:cNvPr>
        <xdr:cNvSpPr/>
      </xdr:nvSpPr>
      <xdr:spPr>
        <a:xfrm>
          <a:off x="7109460" y="746760"/>
          <a:ext cx="762000" cy="198120"/>
        </a:xfrm>
        <a:prstGeom prst="roundRect">
          <a:avLst/>
        </a:prstGeom>
        <a:solidFill>
          <a:schemeClr val="accent3">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6</xdr:col>
      <xdr:colOff>0</xdr:colOff>
      <xdr:row>622</xdr:row>
      <xdr:rowOff>0</xdr:rowOff>
    </xdr:from>
    <xdr:to>
      <xdr:col>7</xdr:col>
      <xdr:colOff>137160</xdr:colOff>
      <xdr:row>623</xdr:row>
      <xdr:rowOff>30480</xdr:rowOff>
    </xdr:to>
    <xdr:sp macro="" textlink="">
      <xdr:nvSpPr>
        <xdr:cNvPr id="486" name="角丸四角形 485">
          <a:hlinkClick xmlns:r="http://schemas.openxmlformats.org/officeDocument/2006/relationships" r:id="rId17" tooltip="2月の先頭へ"/>
        </xdr:cNvPr>
        <xdr:cNvSpPr/>
      </xdr:nvSpPr>
      <xdr:spPr>
        <a:xfrm>
          <a:off x="7109460" y="1082040"/>
          <a:ext cx="762000" cy="198120"/>
        </a:xfrm>
        <a:prstGeom prst="roundRect">
          <a:avLst/>
        </a:prstGeom>
        <a:solidFill>
          <a:schemeClr val="accent3">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624</xdr:row>
      <xdr:rowOff>0</xdr:rowOff>
    </xdr:from>
    <xdr:to>
      <xdr:col>7</xdr:col>
      <xdr:colOff>137160</xdr:colOff>
      <xdr:row>625</xdr:row>
      <xdr:rowOff>30479</xdr:rowOff>
    </xdr:to>
    <xdr:sp macro="" textlink="">
      <xdr:nvSpPr>
        <xdr:cNvPr id="487" name="角丸四角形 486">
          <a:hlinkClick xmlns:r="http://schemas.openxmlformats.org/officeDocument/2006/relationships" r:id="rId18" tooltip="３月の先頭へ"/>
        </xdr:cNvPr>
        <xdr:cNvSpPr/>
      </xdr:nvSpPr>
      <xdr:spPr>
        <a:xfrm>
          <a:off x="7109460" y="1417320"/>
          <a:ext cx="762000" cy="198120"/>
        </a:xfrm>
        <a:prstGeom prst="roundRect">
          <a:avLst/>
        </a:prstGeom>
        <a:solidFill>
          <a:schemeClr val="accent3">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6</xdr:col>
      <xdr:colOff>0</xdr:colOff>
      <xdr:row>626</xdr:row>
      <xdr:rowOff>0</xdr:rowOff>
    </xdr:from>
    <xdr:to>
      <xdr:col>7</xdr:col>
      <xdr:colOff>137160</xdr:colOff>
      <xdr:row>627</xdr:row>
      <xdr:rowOff>30481</xdr:rowOff>
    </xdr:to>
    <xdr:sp macro="" textlink="">
      <xdr:nvSpPr>
        <xdr:cNvPr id="488" name="角丸四角形 487">
          <a:hlinkClick xmlns:r="http://schemas.openxmlformats.org/officeDocument/2006/relationships" r:id="rId19" tooltip="４月の先頭へ"/>
        </xdr:cNvPr>
        <xdr:cNvSpPr/>
      </xdr:nvSpPr>
      <xdr:spPr>
        <a:xfrm>
          <a:off x="7109460" y="1752600"/>
          <a:ext cx="762000" cy="198120"/>
        </a:xfrm>
        <a:prstGeom prst="roundRect">
          <a:avLst/>
        </a:prstGeom>
        <a:solidFill>
          <a:schemeClr val="accent3">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6</xdr:col>
      <xdr:colOff>0</xdr:colOff>
      <xdr:row>630</xdr:row>
      <xdr:rowOff>0</xdr:rowOff>
    </xdr:from>
    <xdr:to>
      <xdr:col>7</xdr:col>
      <xdr:colOff>137160</xdr:colOff>
      <xdr:row>631</xdr:row>
      <xdr:rowOff>30481</xdr:rowOff>
    </xdr:to>
    <xdr:sp macro="" textlink="">
      <xdr:nvSpPr>
        <xdr:cNvPr id="489" name="角丸四角形 488">
          <a:hlinkClick xmlns:r="http://schemas.openxmlformats.org/officeDocument/2006/relationships" r:id="rId20" tooltip="６月の先頭へ"/>
        </xdr:cNvPr>
        <xdr:cNvSpPr/>
      </xdr:nvSpPr>
      <xdr:spPr>
        <a:xfrm>
          <a:off x="7109460" y="2423160"/>
          <a:ext cx="762000" cy="198120"/>
        </a:xfrm>
        <a:prstGeom prst="roundRect">
          <a:avLst/>
        </a:prstGeom>
        <a:solidFill>
          <a:schemeClr val="accent3">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6</xdr:col>
      <xdr:colOff>0</xdr:colOff>
      <xdr:row>634</xdr:row>
      <xdr:rowOff>0</xdr:rowOff>
    </xdr:from>
    <xdr:to>
      <xdr:col>7</xdr:col>
      <xdr:colOff>137160</xdr:colOff>
      <xdr:row>635</xdr:row>
      <xdr:rowOff>30480</xdr:rowOff>
    </xdr:to>
    <xdr:sp macro="" textlink="">
      <xdr:nvSpPr>
        <xdr:cNvPr id="490" name="角丸四角形 489">
          <a:hlinkClick xmlns:r="http://schemas.openxmlformats.org/officeDocument/2006/relationships" r:id="rId21" tooltip="８月の先頭へ"/>
        </xdr:cNvPr>
        <xdr:cNvSpPr/>
      </xdr:nvSpPr>
      <xdr:spPr>
        <a:xfrm>
          <a:off x="7109460" y="3093720"/>
          <a:ext cx="762000" cy="198120"/>
        </a:xfrm>
        <a:prstGeom prst="roundRect">
          <a:avLst/>
        </a:prstGeom>
        <a:solidFill>
          <a:schemeClr val="accent3">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6</xdr:col>
      <xdr:colOff>0</xdr:colOff>
      <xdr:row>638</xdr:row>
      <xdr:rowOff>0</xdr:rowOff>
    </xdr:from>
    <xdr:to>
      <xdr:col>7</xdr:col>
      <xdr:colOff>137160</xdr:colOff>
      <xdr:row>639</xdr:row>
      <xdr:rowOff>30479</xdr:rowOff>
    </xdr:to>
    <xdr:sp macro="" textlink="">
      <xdr:nvSpPr>
        <xdr:cNvPr id="491" name="角丸四角形 490">
          <a:hlinkClick xmlns:r="http://schemas.openxmlformats.org/officeDocument/2006/relationships" r:id="rId22" tooltip="１０月の先頭へ"/>
        </xdr:cNvPr>
        <xdr:cNvSpPr/>
      </xdr:nvSpPr>
      <xdr:spPr>
        <a:xfrm>
          <a:off x="7109460" y="3764280"/>
          <a:ext cx="762000" cy="198120"/>
        </a:xfrm>
        <a:prstGeom prst="roundRect">
          <a:avLst/>
        </a:prstGeom>
        <a:solidFill>
          <a:schemeClr val="accent3">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6</xdr:col>
      <xdr:colOff>0</xdr:colOff>
      <xdr:row>628</xdr:row>
      <xdr:rowOff>0</xdr:rowOff>
    </xdr:from>
    <xdr:to>
      <xdr:col>7</xdr:col>
      <xdr:colOff>137160</xdr:colOff>
      <xdr:row>629</xdr:row>
      <xdr:rowOff>30479</xdr:rowOff>
    </xdr:to>
    <xdr:sp macro="" textlink="">
      <xdr:nvSpPr>
        <xdr:cNvPr id="492" name="角丸四角形 491">
          <a:hlinkClick xmlns:r="http://schemas.openxmlformats.org/officeDocument/2006/relationships" r:id="rId23" tooltip="５月の先頭へ"/>
        </xdr:cNvPr>
        <xdr:cNvSpPr/>
      </xdr:nvSpPr>
      <xdr:spPr>
        <a:xfrm>
          <a:off x="7109460" y="2087880"/>
          <a:ext cx="762000" cy="198120"/>
        </a:xfrm>
        <a:prstGeom prst="roundRect">
          <a:avLst/>
        </a:prstGeom>
        <a:solidFill>
          <a:schemeClr val="accent3">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6</xdr:col>
      <xdr:colOff>0</xdr:colOff>
      <xdr:row>632</xdr:row>
      <xdr:rowOff>0</xdr:rowOff>
    </xdr:from>
    <xdr:to>
      <xdr:col>7</xdr:col>
      <xdr:colOff>137160</xdr:colOff>
      <xdr:row>633</xdr:row>
      <xdr:rowOff>30480</xdr:rowOff>
    </xdr:to>
    <xdr:sp macro="" textlink="">
      <xdr:nvSpPr>
        <xdr:cNvPr id="493" name="角丸四角形 492">
          <a:hlinkClick xmlns:r="http://schemas.openxmlformats.org/officeDocument/2006/relationships" r:id="rId24" tooltip="７月の先頭へ"/>
        </xdr:cNvPr>
        <xdr:cNvSpPr/>
      </xdr:nvSpPr>
      <xdr:spPr>
        <a:xfrm>
          <a:off x="7109460" y="2758440"/>
          <a:ext cx="762000" cy="198120"/>
        </a:xfrm>
        <a:prstGeom prst="roundRect">
          <a:avLst/>
        </a:prstGeom>
        <a:solidFill>
          <a:schemeClr val="accent3">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6</xdr:col>
      <xdr:colOff>0</xdr:colOff>
      <xdr:row>636</xdr:row>
      <xdr:rowOff>0</xdr:rowOff>
    </xdr:from>
    <xdr:to>
      <xdr:col>7</xdr:col>
      <xdr:colOff>137160</xdr:colOff>
      <xdr:row>637</xdr:row>
      <xdr:rowOff>30480</xdr:rowOff>
    </xdr:to>
    <xdr:sp macro="" textlink="">
      <xdr:nvSpPr>
        <xdr:cNvPr id="494" name="角丸四角形 493">
          <a:hlinkClick xmlns:r="http://schemas.openxmlformats.org/officeDocument/2006/relationships" r:id="rId25" tooltip="９月の先頭へ"/>
        </xdr:cNvPr>
        <xdr:cNvSpPr/>
      </xdr:nvSpPr>
      <xdr:spPr>
        <a:xfrm>
          <a:off x="7109460" y="3429000"/>
          <a:ext cx="762000" cy="198120"/>
        </a:xfrm>
        <a:prstGeom prst="roundRect">
          <a:avLst/>
        </a:prstGeom>
        <a:solidFill>
          <a:schemeClr val="accent3">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6</xdr:col>
      <xdr:colOff>0</xdr:colOff>
      <xdr:row>640</xdr:row>
      <xdr:rowOff>0</xdr:rowOff>
    </xdr:from>
    <xdr:to>
      <xdr:col>7</xdr:col>
      <xdr:colOff>137160</xdr:colOff>
      <xdr:row>641</xdr:row>
      <xdr:rowOff>30481</xdr:rowOff>
    </xdr:to>
    <xdr:sp macro="" textlink="">
      <xdr:nvSpPr>
        <xdr:cNvPr id="495" name="角丸四角形 494">
          <a:hlinkClick xmlns:r="http://schemas.openxmlformats.org/officeDocument/2006/relationships" r:id="rId26" tooltip="１１月の先頭へ"/>
        </xdr:cNvPr>
        <xdr:cNvSpPr/>
      </xdr:nvSpPr>
      <xdr:spPr>
        <a:xfrm>
          <a:off x="7109460" y="4099560"/>
          <a:ext cx="762000" cy="198120"/>
        </a:xfrm>
        <a:prstGeom prst="roundRect">
          <a:avLst/>
        </a:prstGeom>
        <a:solidFill>
          <a:schemeClr val="accent3">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6</xdr:col>
      <xdr:colOff>0</xdr:colOff>
      <xdr:row>642</xdr:row>
      <xdr:rowOff>0</xdr:rowOff>
    </xdr:from>
    <xdr:to>
      <xdr:col>7</xdr:col>
      <xdr:colOff>137160</xdr:colOff>
      <xdr:row>643</xdr:row>
      <xdr:rowOff>30479</xdr:rowOff>
    </xdr:to>
    <xdr:sp macro="" textlink="">
      <xdr:nvSpPr>
        <xdr:cNvPr id="496" name="角丸四角形 495">
          <a:hlinkClick xmlns:r="http://schemas.openxmlformats.org/officeDocument/2006/relationships" r:id="rId3" tooltip="12月の先頭へ"/>
        </xdr:cNvPr>
        <xdr:cNvSpPr/>
      </xdr:nvSpPr>
      <xdr:spPr>
        <a:xfrm>
          <a:off x="7109460" y="4434840"/>
          <a:ext cx="762000" cy="198120"/>
        </a:xfrm>
        <a:prstGeom prst="roundRect">
          <a:avLst/>
        </a:prstGeom>
        <a:solidFill>
          <a:schemeClr val="accent3">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2</xdr:col>
      <xdr:colOff>1145079</xdr:colOff>
      <xdr:row>0</xdr:row>
      <xdr:rowOff>55416</xdr:rowOff>
    </xdr:from>
    <xdr:to>
      <xdr:col>4</xdr:col>
      <xdr:colOff>428799</xdr:colOff>
      <xdr:row>0</xdr:row>
      <xdr:rowOff>242455</xdr:rowOff>
    </xdr:to>
    <xdr:sp macro="" textlink="">
      <xdr:nvSpPr>
        <xdr:cNvPr id="498" name="角丸四角形 497"/>
        <xdr:cNvSpPr/>
      </xdr:nvSpPr>
      <xdr:spPr>
        <a:xfrm>
          <a:off x="1810097" y="55416"/>
          <a:ext cx="3897284" cy="187039"/>
        </a:xfrm>
        <a:prstGeom prst="roundRect">
          <a:avLst/>
        </a:prstGeom>
        <a:solidFill>
          <a:schemeClr val="accent3">
            <a:lumMod val="20000"/>
            <a:lumOff val="8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 P丸ゴシック体M" pitchFamily="50" charset="-128"/>
              <a:ea typeface="AR P丸ゴシック体M" pitchFamily="50" charset="-128"/>
            </a:rPr>
            <a:t>金額が少なくても、１ページにひと月分ずつ記入します</a:t>
          </a:r>
        </a:p>
      </xdr:txBody>
    </xdr:sp>
    <xdr:clientData fPrintsWithSheet="0"/>
  </xdr:twoCellAnchor>
  <xdr:twoCellAnchor>
    <xdr:from>
      <xdr:col>3</xdr:col>
      <xdr:colOff>15445</xdr:colOff>
      <xdr:row>1</xdr:row>
      <xdr:rowOff>10091</xdr:rowOff>
    </xdr:from>
    <xdr:to>
      <xdr:col>3</xdr:col>
      <xdr:colOff>911310</xdr:colOff>
      <xdr:row>1</xdr:row>
      <xdr:rowOff>411892</xdr:rowOff>
    </xdr:to>
    <xdr:sp macro="" textlink="">
      <xdr:nvSpPr>
        <xdr:cNvPr id="497" name="正方形/長方形 496"/>
        <xdr:cNvSpPr/>
      </xdr:nvSpPr>
      <xdr:spPr>
        <a:xfrm>
          <a:off x="4381705" y="368231"/>
          <a:ext cx="895865" cy="401801"/>
        </a:xfrm>
        <a:prstGeom prst="rect">
          <a:avLst/>
        </a:prstGeom>
        <a:solidFill>
          <a:schemeClr val="accent3">
            <a:lumMod val="40000"/>
            <a:lumOff val="60000"/>
            <a:alpha val="5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4</xdr:col>
      <xdr:colOff>12700</xdr:colOff>
      <xdr:row>1</xdr:row>
      <xdr:rowOff>6350</xdr:rowOff>
    </xdr:from>
    <xdr:to>
      <xdr:col>4</xdr:col>
      <xdr:colOff>908565</xdr:colOff>
      <xdr:row>1</xdr:row>
      <xdr:rowOff>408151</xdr:rowOff>
    </xdr:to>
    <xdr:sp macro="" textlink="">
      <xdr:nvSpPr>
        <xdr:cNvPr id="503" name="正方形/長方形 502"/>
        <xdr:cNvSpPr/>
      </xdr:nvSpPr>
      <xdr:spPr>
        <a:xfrm>
          <a:off x="5295900" y="361950"/>
          <a:ext cx="895865" cy="401801"/>
        </a:xfrm>
        <a:prstGeom prst="rect">
          <a:avLst/>
        </a:prstGeom>
        <a:solidFill>
          <a:schemeClr val="accent2">
            <a:lumMod val="20000"/>
            <a:lumOff val="80000"/>
            <a:alpha val="5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3</xdr:col>
      <xdr:colOff>15445</xdr:colOff>
      <xdr:row>59</xdr:row>
      <xdr:rowOff>10091</xdr:rowOff>
    </xdr:from>
    <xdr:to>
      <xdr:col>3</xdr:col>
      <xdr:colOff>911310</xdr:colOff>
      <xdr:row>59</xdr:row>
      <xdr:rowOff>411892</xdr:rowOff>
    </xdr:to>
    <xdr:sp macro="" textlink="">
      <xdr:nvSpPr>
        <xdr:cNvPr id="529" name="正方形/長方形 528"/>
        <xdr:cNvSpPr/>
      </xdr:nvSpPr>
      <xdr:spPr>
        <a:xfrm>
          <a:off x="4381705" y="10678091"/>
          <a:ext cx="895865" cy="401801"/>
        </a:xfrm>
        <a:prstGeom prst="rect">
          <a:avLst/>
        </a:prstGeom>
        <a:solidFill>
          <a:schemeClr val="accent3">
            <a:lumMod val="40000"/>
            <a:lumOff val="60000"/>
            <a:alpha val="5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4</xdr:col>
      <xdr:colOff>12700</xdr:colOff>
      <xdr:row>59</xdr:row>
      <xdr:rowOff>6350</xdr:rowOff>
    </xdr:from>
    <xdr:to>
      <xdr:col>4</xdr:col>
      <xdr:colOff>908565</xdr:colOff>
      <xdr:row>59</xdr:row>
      <xdr:rowOff>408151</xdr:rowOff>
    </xdr:to>
    <xdr:sp macro="" textlink="">
      <xdr:nvSpPr>
        <xdr:cNvPr id="532" name="正方形/長方形 531"/>
        <xdr:cNvSpPr/>
      </xdr:nvSpPr>
      <xdr:spPr>
        <a:xfrm>
          <a:off x="5291282" y="366568"/>
          <a:ext cx="895865" cy="401801"/>
        </a:xfrm>
        <a:prstGeom prst="rect">
          <a:avLst/>
        </a:prstGeom>
        <a:solidFill>
          <a:schemeClr val="accent2">
            <a:lumMod val="20000"/>
            <a:lumOff val="80000"/>
            <a:alpha val="5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3</xdr:col>
      <xdr:colOff>15445</xdr:colOff>
      <xdr:row>115</xdr:row>
      <xdr:rowOff>10091</xdr:rowOff>
    </xdr:from>
    <xdr:to>
      <xdr:col>3</xdr:col>
      <xdr:colOff>911310</xdr:colOff>
      <xdr:row>115</xdr:row>
      <xdr:rowOff>411892</xdr:rowOff>
    </xdr:to>
    <xdr:sp macro="" textlink="">
      <xdr:nvSpPr>
        <xdr:cNvPr id="539" name="正方形/長方形 538"/>
        <xdr:cNvSpPr/>
      </xdr:nvSpPr>
      <xdr:spPr>
        <a:xfrm>
          <a:off x="4379627" y="370309"/>
          <a:ext cx="895865" cy="401801"/>
        </a:xfrm>
        <a:prstGeom prst="rect">
          <a:avLst/>
        </a:prstGeom>
        <a:solidFill>
          <a:schemeClr val="accent3">
            <a:lumMod val="40000"/>
            <a:lumOff val="60000"/>
            <a:alpha val="5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4</xdr:col>
      <xdr:colOff>12700</xdr:colOff>
      <xdr:row>115</xdr:row>
      <xdr:rowOff>6350</xdr:rowOff>
    </xdr:from>
    <xdr:to>
      <xdr:col>4</xdr:col>
      <xdr:colOff>908565</xdr:colOff>
      <xdr:row>115</xdr:row>
      <xdr:rowOff>408151</xdr:rowOff>
    </xdr:to>
    <xdr:sp macro="" textlink="">
      <xdr:nvSpPr>
        <xdr:cNvPr id="544" name="正方形/長方形 543"/>
        <xdr:cNvSpPr/>
      </xdr:nvSpPr>
      <xdr:spPr>
        <a:xfrm>
          <a:off x="5291282" y="366568"/>
          <a:ext cx="895865" cy="401801"/>
        </a:xfrm>
        <a:prstGeom prst="rect">
          <a:avLst/>
        </a:prstGeom>
        <a:solidFill>
          <a:schemeClr val="accent2">
            <a:lumMod val="20000"/>
            <a:lumOff val="80000"/>
            <a:alpha val="5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3</xdr:col>
      <xdr:colOff>15445</xdr:colOff>
      <xdr:row>171</xdr:row>
      <xdr:rowOff>10091</xdr:rowOff>
    </xdr:from>
    <xdr:to>
      <xdr:col>3</xdr:col>
      <xdr:colOff>911310</xdr:colOff>
      <xdr:row>171</xdr:row>
      <xdr:rowOff>411892</xdr:rowOff>
    </xdr:to>
    <xdr:sp macro="" textlink="">
      <xdr:nvSpPr>
        <xdr:cNvPr id="547" name="正方形/長方形 546"/>
        <xdr:cNvSpPr/>
      </xdr:nvSpPr>
      <xdr:spPr>
        <a:xfrm>
          <a:off x="4379627" y="370309"/>
          <a:ext cx="895865" cy="401801"/>
        </a:xfrm>
        <a:prstGeom prst="rect">
          <a:avLst/>
        </a:prstGeom>
        <a:solidFill>
          <a:schemeClr val="accent3">
            <a:lumMod val="40000"/>
            <a:lumOff val="60000"/>
            <a:alpha val="5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4</xdr:col>
      <xdr:colOff>12700</xdr:colOff>
      <xdr:row>171</xdr:row>
      <xdr:rowOff>6350</xdr:rowOff>
    </xdr:from>
    <xdr:to>
      <xdr:col>4</xdr:col>
      <xdr:colOff>908565</xdr:colOff>
      <xdr:row>171</xdr:row>
      <xdr:rowOff>408151</xdr:rowOff>
    </xdr:to>
    <xdr:sp macro="" textlink="">
      <xdr:nvSpPr>
        <xdr:cNvPr id="548" name="正方形/長方形 547"/>
        <xdr:cNvSpPr/>
      </xdr:nvSpPr>
      <xdr:spPr>
        <a:xfrm>
          <a:off x="5291282" y="366568"/>
          <a:ext cx="895865" cy="401801"/>
        </a:xfrm>
        <a:prstGeom prst="rect">
          <a:avLst/>
        </a:prstGeom>
        <a:solidFill>
          <a:schemeClr val="accent2">
            <a:lumMod val="20000"/>
            <a:lumOff val="80000"/>
            <a:alpha val="5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3</xdr:col>
      <xdr:colOff>15445</xdr:colOff>
      <xdr:row>227</xdr:row>
      <xdr:rowOff>10091</xdr:rowOff>
    </xdr:from>
    <xdr:to>
      <xdr:col>3</xdr:col>
      <xdr:colOff>911310</xdr:colOff>
      <xdr:row>227</xdr:row>
      <xdr:rowOff>411892</xdr:rowOff>
    </xdr:to>
    <xdr:sp macro="" textlink="">
      <xdr:nvSpPr>
        <xdr:cNvPr id="551" name="正方形/長方形 550"/>
        <xdr:cNvSpPr/>
      </xdr:nvSpPr>
      <xdr:spPr>
        <a:xfrm>
          <a:off x="4379627" y="370309"/>
          <a:ext cx="895865" cy="401801"/>
        </a:xfrm>
        <a:prstGeom prst="rect">
          <a:avLst/>
        </a:prstGeom>
        <a:solidFill>
          <a:schemeClr val="accent3">
            <a:lumMod val="40000"/>
            <a:lumOff val="60000"/>
            <a:alpha val="5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4</xdr:col>
      <xdr:colOff>12700</xdr:colOff>
      <xdr:row>227</xdr:row>
      <xdr:rowOff>6350</xdr:rowOff>
    </xdr:from>
    <xdr:to>
      <xdr:col>4</xdr:col>
      <xdr:colOff>908565</xdr:colOff>
      <xdr:row>227</xdr:row>
      <xdr:rowOff>408151</xdr:rowOff>
    </xdr:to>
    <xdr:sp macro="" textlink="">
      <xdr:nvSpPr>
        <xdr:cNvPr id="552" name="正方形/長方形 551"/>
        <xdr:cNvSpPr/>
      </xdr:nvSpPr>
      <xdr:spPr>
        <a:xfrm>
          <a:off x="5291282" y="366568"/>
          <a:ext cx="895865" cy="401801"/>
        </a:xfrm>
        <a:prstGeom prst="rect">
          <a:avLst/>
        </a:prstGeom>
        <a:solidFill>
          <a:schemeClr val="accent2">
            <a:lumMod val="20000"/>
            <a:lumOff val="80000"/>
            <a:alpha val="5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3</xdr:col>
      <xdr:colOff>15445</xdr:colOff>
      <xdr:row>283</xdr:row>
      <xdr:rowOff>10091</xdr:rowOff>
    </xdr:from>
    <xdr:to>
      <xdr:col>3</xdr:col>
      <xdr:colOff>911310</xdr:colOff>
      <xdr:row>283</xdr:row>
      <xdr:rowOff>411892</xdr:rowOff>
    </xdr:to>
    <xdr:sp macro="" textlink="">
      <xdr:nvSpPr>
        <xdr:cNvPr id="555" name="正方形/長方形 554"/>
        <xdr:cNvSpPr/>
      </xdr:nvSpPr>
      <xdr:spPr>
        <a:xfrm>
          <a:off x="4379627" y="370309"/>
          <a:ext cx="895865" cy="401801"/>
        </a:xfrm>
        <a:prstGeom prst="rect">
          <a:avLst/>
        </a:prstGeom>
        <a:solidFill>
          <a:schemeClr val="accent3">
            <a:lumMod val="40000"/>
            <a:lumOff val="60000"/>
            <a:alpha val="5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4</xdr:col>
      <xdr:colOff>12700</xdr:colOff>
      <xdr:row>283</xdr:row>
      <xdr:rowOff>6350</xdr:rowOff>
    </xdr:from>
    <xdr:to>
      <xdr:col>4</xdr:col>
      <xdr:colOff>908565</xdr:colOff>
      <xdr:row>283</xdr:row>
      <xdr:rowOff>408151</xdr:rowOff>
    </xdr:to>
    <xdr:sp macro="" textlink="">
      <xdr:nvSpPr>
        <xdr:cNvPr id="556" name="正方形/長方形 555"/>
        <xdr:cNvSpPr/>
      </xdr:nvSpPr>
      <xdr:spPr>
        <a:xfrm>
          <a:off x="5291282" y="366568"/>
          <a:ext cx="895865" cy="401801"/>
        </a:xfrm>
        <a:prstGeom prst="rect">
          <a:avLst/>
        </a:prstGeom>
        <a:solidFill>
          <a:schemeClr val="accent2">
            <a:lumMod val="20000"/>
            <a:lumOff val="80000"/>
            <a:alpha val="5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3</xdr:col>
      <xdr:colOff>15445</xdr:colOff>
      <xdr:row>339</xdr:row>
      <xdr:rowOff>10091</xdr:rowOff>
    </xdr:from>
    <xdr:to>
      <xdr:col>3</xdr:col>
      <xdr:colOff>911310</xdr:colOff>
      <xdr:row>339</xdr:row>
      <xdr:rowOff>411892</xdr:rowOff>
    </xdr:to>
    <xdr:sp macro="" textlink="">
      <xdr:nvSpPr>
        <xdr:cNvPr id="559" name="正方形/長方形 558"/>
        <xdr:cNvSpPr/>
      </xdr:nvSpPr>
      <xdr:spPr>
        <a:xfrm>
          <a:off x="4379627" y="370309"/>
          <a:ext cx="895865" cy="401801"/>
        </a:xfrm>
        <a:prstGeom prst="rect">
          <a:avLst/>
        </a:prstGeom>
        <a:solidFill>
          <a:schemeClr val="accent3">
            <a:lumMod val="40000"/>
            <a:lumOff val="60000"/>
            <a:alpha val="5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4</xdr:col>
      <xdr:colOff>12700</xdr:colOff>
      <xdr:row>339</xdr:row>
      <xdr:rowOff>6350</xdr:rowOff>
    </xdr:from>
    <xdr:to>
      <xdr:col>4</xdr:col>
      <xdr:colOff>908565</xdr:colOff>
      <xdr:row>339</xdr:row>
      <xdr:rowOff>408151</xdr:rowOff>
    </xdr:to>
    <xdr:sp macro="" textlink="">
      <xdr:nvSpPr>
        <xdr:cNvPr id="560" name="正方形/長方形 559"/>
        <xdr:cNvSpPr/>
      </xdr:nvSpPr>
      <xdr:spPr>
        <a:xfrm>
          <a:off x="5291282" y="366568"/>
          <a:ext cx="895865" cy="401801"/>
        </a:xfrm>
        <a:prstGeom prst="rect">
          <a:avLst/>
        </a:prstGeom>
        <a:solidFill>
          <a:schemeClr val="accent2">
            <a:lumMod val="20000"/>
            <a:lumOff val="80000"/>
            <a:alpha val="5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3</xdr:col>
      <xdr:colOff>15445</xdr:colOff>
      <xdr:row>395</xdr:row>
      <xdr:rowOff>10091</xdr:rowOff>
    </xdr:from>
    <xdr:to>
      <xdr:col>3</xdr:col>
      <xdr:colOff>911310</xdr:colOff>
      <xdr:row>395</xdr:row>
      <xdr:rowOff>411892</xdr:rowOff>
    </xdr:to>
    <xdr:sp macro="" textlink="">
      <xdr:nvSpPr>
        <xdr:cNvPr id="563" name="正方形/長方形 562"/>
        <xdr:cNvSpPr/>
      </xdr:nvSpPr>
      <xdr:spPr>
        <a:xfrm>
          <a:off x="4379627" y="370309"/>
          <a:ext cx="895865" cy="401801"/>
        </a:xfrm>
        <a:prstGeom prst="rect">
          <a:avLst/>
        </a:prstGeom>
        <a:solidFill>
          <a:schemeClr val="accent3">
            <a:lumMod val="40000"/>
            <a:lumOff val="60000"/>
            <a:alpha val="5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4</xdr:col>
      <xdr:colOff>12700</xdr:colOff>
      <xdr:row>395</xdr:row>
      <xdr:rowOff>6350</xdr:rowOff>
    </xdr:from>
    <xdr:to>
      <xdr:col>4</xdr:col>
      <xdr:colOff>908565</xdr:colOff>
      <xdr:row>395</xdr:row>
      <xdr:rowOff>408151</xdr:rowOff>
    </xdr:to>
    <xdr:sp macro="" textlink="">
      <xdr:nvSpPr>
        <xdr:cNvPr id="564" name="正方形/長方形 563"/>
        <xdr:cNvSpPr/>
      </xdr:nvSpPr>
      <xdr:spPr>
        <a:xfrm>
          <a:off x="5291282" y="366568"/>
          <a:ext cx="895865" cy="401801"/>
        </a:xfrm>
        <a:prstGeom prst="rect">
          <a:avLst/>
        </a:prstGeom>
        <a:solidFill>
          <a:schemeClr val="accent2">
            <a:lumMod val="20000"/>
            <a:lumOff val="80000"/>
            <a:alpha val="5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3</xdr:col>
      <xdr:colOff>15445</xdr:colOff>
      <xdr:row>451</xdr:row>
      <xdr:rowOff>10091</xdr:rowOff>
    </xdr:from>
    <xdr:to>
      <xdr:col>3</xdr:col>
      <xdr:colOff>911310</xdr:colOff>
      <xdr:row>451</xdr:row>
      <xdr:rowOff>411892</xdr:rowOff>
    </xdr:to>
    <xdr:sp macro="" textlink="">
      <xdr:nvSpPr>
        <xdr:cNvPr id="567" name="正方形/長方形 566"/>
        <xdr:cNvSpPr/>
      </xdr:nvSpPr>
      <xdr:spPr>
        <a:xfrm>
          <a:off x="4379627" y="370309"/>
          <a:ext cx="895865" cy="401801"/>
        </a:xfrm>
        <a:prstGeom prst="rect">
          <a:avLst/>
        </a:prstGeom>
        <a:solidFill>
          <a:schemeClr val="accent3">
            <a:lumMod val="40000"/>
            <a:lumOff val="60000"/>
            <a:alpha val="5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4</xdr:col>
      <xdr:colOff>12700</xdr:colOff>
      <xdr:row>451</xdr:row>
      <xdr:rowOff>6350</xdr:rowOff>
    </xdr:from>
    <xdr:to>
      <xdr:col>4</xdr:col>
      <xdr:colOff>908565</xdr:colOff>
      <xdr:row>451</xdr:row>
      <xdr:rowOff>408151</xdr:rowOff>
    </xdr:to>
    <xdr:sp macro="" textlink="">
      <xdr:nvSpPr>
        <xdr:cNvPr id="568" name="正方形/長方形 567"/>
        <xdr:cNvSpPr/>
      </xdr:nvSpPr>
      <xdr:spPr>
        <a:xfrm>
          <a:off x="5291282" y="366568"/>
          <a:ext cx="895865" cy="401801"/>
        </a:xfrm>
        <a:prstGeom prst="rect">
          <a:avLst/>
        </a:prstGeom>
        <a:solidFill>
          <a:schemeClr val="accent2">
            <a:lumMod val="20000"/>
            <a:lumOff val="80000"/>
            <a:alpha val="5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3</xdr:col>
      <xdr:colOff>15445</xdr:colOff>
      <xdr:row>507</xdr:row>
      <xdr:rowOff>10091</xdr:rowOff>
    </xdr:from>
    <xdr:to>
      <xdr:col>3</xdr:col>
      <xdr:colOff>911310</xdr:colOff>
      <xdr:row>507</xdr:row>
      <xdr:rowOff>411892</xdr:rowOff>
    </xdr:to>
    <xdr:sp macro="" textlink="">
      <xdr:nvSpPr>
        <xdr:cNvPr id="571" name="正方形/長方形 570"/>
        <xdr:cNvSpPr/>
      </xdr:nvSpPr>
      <xdr:spPr>
        <a:xfrm>
          <a:off x="4379627" y="370309"/>
          <a:ext cx="895865" cy="401801"/>
        </a:xfrm>
        <a:prstGeom prst="rect">
          <a:avLst/>
        </a:prstGeom>
        <a:solidFill>
          <a:schemeClr val="accent3">
            <a:lumMod val="40000"/>
            <a:lumOff val="60000"/>
            <a:alpha val="5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4</xdr:col>
      <xdr:colOff>12700</xdr:colOff>
      <xdr:row>507</xdr:row>
      <xdr:rowOff>6350</xdr:rowOff>
    </xdr:from>
    <xdr:to>
      <xdr:col>4</xdr:col>
      <xdr:colOff>908565</xdr:colOff>
      <xdr:row>507</xdr:row>
      <xdr:rowOff>408151</xdr:rowOff>
    </xdr:to>
    <xdr:sp macro="" textlink="">
      <xdr:nvSpPr>
        <xdr:cNvPr id="572" name="正方形/長方形 571"/>
        <xdr:cNvSpPr/>
      </xdr:nvSpPr>
      <xdr:spPr>
        <a:xfrm>
          <a:off x="5291282" y="366568"/>
          <a:ext cx="895865" cy="401801"/>
        </a:xfrm>
        <a:prstGeom prst="rect">
          <a:avLst/>
        </a:prstGeom>
        <a:solidFill>
          <a:schemeClr val="accent2">
            <a:lumMod val="20000"/>
            <a:lumOff val="80000"/>
            <a:alpha val="5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3</xdr:col>
      <xdr:colOff>15445</xdr:colOff>
      <xdr:row>563</xdr:row>
      <xdr:rowOff>10091</xdr:rowOff>
    </xdr:from>
    <xdr:to>
      <xdr:col>3</xdr:col>
      <xdr:colOff>911310</xdr:colOff>
      <xdr:row>563</xdr:row>
      <xdr:rowOff>411892</xdr:rowOff>
    </xdr:to>
    <xdr:sp macro="" textlink="">
      <xdr:nvSpPr>
        <xdr:cNvPr id="573" name="正方形/長方形 572"/>
        <xdr:cNvSpPr/>
      </xdr:nvSpPr>
      <xdr:spPr>
        <a:xfrm>
          <a:off x="4379627" y="370309"/>
          <a:ext cx="895865" cy="401801"/>
        </a:xfrm>
        <a:prstGeom prst="rect">
          <a:avLst/>
        </a:prstGeom>
        <a:solidFill>
          <a:schemeClr val="accent3">
            <a:lumMod val="40000"/>
            <a:lumOff val="60000"/>
            <a:alpha val="5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4</xdr:col>
      <xdr:colOff>12700</xdr:colOff>
      <xdr:row>563</xdr:row>
      <xdr:rowOff>6350</xdr:rowOff>
    </xdr:from>
    <xdr:to>
      <xdr:col>4</xdr:col>
      <xdr:colOff>908565</xdr:colOff>
      <xdr:row>563</xdr:row>
      <xdr:rowOff>408151</xdr:rowOff>
    </xdr:to>
    <xdr:sp macro="" textlink="">
      <xdr:nvSpPr>
        <xdr:cNvPr id="574" name="正方形/長方形 573"/>
        <xdr:cNvSpPr/>
      </xdr:nvSpPr>
      <xdr:spPr>
        <a:xfrm>
          <a:off x="5291282" y="366568"/>
          <a:ext cx="895865" cy="401801"/>
        </a:xfrm>
        <a:prstGeom prst="rect">
          <a:avLst/>
        </a:prstGeom>
        <a:solidFill>
          <a:schemeClr val="accent2">
            <a:lumMod val="20000"/>
            <a:lumOff val="80000"/>
            <a:alpha val="5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3</xdr:col>
      <xdr:colOff>15445</xdr:colOff>
      <xdr:row>619</xdr:row>
      <xdr:rowOff>10091</xdr:rowOff>
    </xdr:from>
    <xdr:to>
      <xdr:col>3</xdr:col>
      <xdr:colOff>911310</xdr:colOff>
      <xdr:row>619</xdr:row>
      <xdr:rowOff>411892</xdr:rowOff>
    </xdr:to>
    <xdr:sp macro="" textlink="">
      <xdr:nvSpPr>
        <xdr:cNvPr id="575" name="正方形/長方形 574"/>
        <xdr:cNvSpPr/>
      </xdr:nvSpPr>
      <xdr:spPr>
        <a:xfrm>
          <a:off x="4379627" y="370309"/>
          <a:ext cx="895865" cy="401801"/>
        </a:xfrm>
        <a:prstGeom prst="rect">
          <a:avLst/>
        </a:prstGeom>
        <a:solidFill>
          <a:schemeClr val="accent3">
            <a:lumMod val="40000"/>
            <a:lumOff val="60000"/>
            <a:alpha val="5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4</xdr:col>
      <xdr:colOff>12700</xdr:colOff>
      <xdr:row>619</xdr:row>
      <xdr:rowOff>6350</xdr:rowOff>
    </xdr:from>
    <xdr:to>
      <xdr:col>4</xdr:col>
      <xdr:colOff>908565</xdr:colOff>
      <xdr:row>619</xdr:row>
      <xdr:rowOff>408151</xdr:rowOff>
    </xdr:to>
    <xdr:sp macro="" textlink="">
      <xdr:nvSpPr>
        <xdr:cNvPr id="576" name="正方形/長方形 575"/>
        <xdr:cNvSpPr/>
      </xdr:nvSpPr>
      <xdr:spPr>
        <a:xfrm>
          <a:off x="5291282" y="366568"/>
          <a:ext cx="895865" cy="401801"/>
        </a:xfrm>
        <a:prstGeom prst="rect">
          <a:avLst/>
        </a:prstGeom>
        <a:solidFill>
          <a:schemeClr val="accent2">
            <a:lumMod val="20000"/>
            <a:lumOff val="80000"/>
            <a:alpha val="5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editAs="oneCell">
    <xdr:from>
      <xdr:col>2</xdr:col>
      <xdr:colOff>1145079</xdr:colOff>
      <xdr:row>58</xdr:row>
      <xdr:rowOff>55416</xdr:rowOff>
    </xdr:from>
    <xdr:to>
      <xdr:col>4</xdr:col>
      <xdr:colOff>428799</xdr:colOff>
      <xdr:row>58</xdr:row>
      <xdr:rowOff>242455</xdr:rowOff>
    </xdr:to>
    <xdr:sp macro="" textlink="">
      <xdr:nvSpPr>
        <xdr:cNvPr id="577" name="角丸四角形 576"/>
        <xdr:cNvSpPr/>
      </xdr:nvSpPr>
      <xdr:spPr>
        <a:xfrm>
          <a:off x="1810097" y="55416"/>
          <a:ext cx="3897284" cy="187039"/>
        </a:xfrm>
        <a:prstGeom prst="roundRect">
          <a:avLst/>
        </a:prstGeom>
        <a:solidFill>
          <a:schemeClr val="accent3">
            <a:lumMod val="20000"/>
            <a:lumOff val="8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 P丸ゴシック体M" pitchFamily="50" charset="-128"/>
              <a:ea typeface="AR P丸ゴシック体M" pitchFamily="50" charset="-128"/>
            </a:rPr>
            <a:t>金額が少なくても、１ページにひと月分ずつ記入します</a:t>
          </a:r>
        </a:p>
      </xdr:txBody>
    </xdr:sp>
    <xdr:clientData fPrintsWithSheet="0"/>
  </xdr:twoCellAnchor>
  <xdr:twoCellAnchor editAs="oneCell">
    <xdr:from>
      <xdr:col>2</xdr:col>
      <xdr:colOff>1145079</xdr:colOff>
      <xdr:row>114</xdr:row>
      <xdr:rowOff>55416</xdr:rowOff>
    </xdr:from>
    <xdr:to>
      <xdr:col>4</xdr:col>
      <xdr:colOff>428799</xdr:colOff>
      <xdr:row>114</xdr:row>
      <xdr:rowOff>242455</xdr:rowOff>
    </xdr:to>
    <xdr:sp macro="" textlink="">
      <xdr:nvSpPr>
        <xdr:cNvPr id="579" name="角丸四角形 578"/>
        <xdr:cNvSpPr/>
      </xdr:nvSpPr>
      <xdr:spPr>
        <a:xfrm>
          <a:off x="1810097" y="55416"/>
          <a:ext cx="3897284" cy="187039"/>
        </a:xfrm>
        <a:prstGeom prst="roundRect">
          <a:avLst/>
        </a:prstGeom>
        <a:solidFill>
          <a:schemeClr val="accent3">
            <a:lumMod val="20000"/>
            <a:lumOff val="8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 P丸ゴシック体M" pitchFamily="50" charset="-128"/>
              <a:ea typeface="AR P丸ゴシック体M" pitchFamily="50" charset="-128"/>
            </a:rPr>
            <a:t>金額が少なくても、１ページにひと月分ずつ記入します</a:t>
          </a:r>
        </a:p>
      </xdr:txBody>
    </xdr:sp>
    <xdr:clientData fPrintsWithSheet="0"/>
  </xdr:twoCellAnchor>
  <xdr:twoCellAnchor editAs="oneCell">
    <xdr:from>
      <xdr:col>2</xdr:col>
      <xdr:colOff>1145079</xdr:colOff>
      <xdr:row>170</xdr:row>
      <xdr:rowOff>55416</xdr:rowOff>
    </xdr:from>
    <xdr:to>
      <xdr:col>4</xdr:col>
      <xdr:colOff>428799</xdr:colOff>
      <xdr:row>170</xdr:row>
      <xdr:rowOff>242455</xdr:rowOff>
    </xdr:to>
    <xdr:sp macro="" textlink="">
      <xdr:nvSpPr>
        <xdr:cNvPr id="580" name="角丸四角形 579"/>
        <xdr:cNvSpPr/>
      </xdr:nvSpPr>
      <xdr:spPr>
        <a:xfrm>
          <a:off x="1810097" y="55416"/>
          <a:ext cx="3897284" cy="187039"/>
        </a:xfrm>
        <a:prstGeom prst="roundRect">
          <a:avLst/>
        </a:prstGeom>
        <a:solidFill>
          <a:schemeClr val="accent3">
            <a:lumMod val="20000"/>
            <a:lumOff val="8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 P丸ゴシック体M" pitchFamily="50" charset="-128"/>
              <a:ea typeface="AR P丸ゴシック体M" pitchFamily="50" charset="-128"/>
            </a:rPr>
            <a:t>金額が少なくても、１ページにひと月分ずつ記入します</a:t>
          </a:r>
        </a:p>
      </xdr:txBody>
    </xdr:sp>
    <xdr:clientData fPrintsWithSheet="0"/>
  </xdr:twoCellAnchor>
  <xdr:twoCellAnchor editAs="oneCell">
    <xdr:from>
      <xdr:col>2</xdr:col>
      <xdr:colOff>1145079</xdr:colOff>
      <xdr:row>226</xdr:row>
      <xdr:rowOff>55416</xdr:rowOff>
    </xdr:from>
    <xdr:to>
      <xdr:col>4</xdr:col>
      <xdr:colOff>428799</xdr:colOff>
      <xdr:row>226</xdr:row>
      <xdr:rowOff>242455</xdr:rowOff>
    </xdr:to>
    <xdr:sp macro="" textlink="">
      <xdr:nvSpPr>
        <xdr:cNvPr id="581" name="角丸四角形 580"/>
        <xdr:cNvSpPr/>
      </xdr:nvSpPr>
      <xdr:spPr>
        <a:xfrm>
          <a:off x="1810097" y="55416"/>
          <a:ext cx="3897284" cy="187039"/>
        </a:xfrm>
        <a:prstGeom prst="roundRect">
          <a:avLst/>
        </a:prstGeom>
        <a:solidFill>
          <a:schemeClr val="accent3">
            <a:lumMod val="20000"/>
            <a:lumOff val="8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 P丸ゴシック体M" pitchFamily="50" charset="-128"/>
              <a:ea typeface="AR P丸ゴシック体M" pitchFamily="50" charset="-128"/>
            </a:rPr>
            <a:t>金額が少なくても、１ページにひと月分ずつ記入します</a:t>
          </a:r>
        </a:p>
      </xdr:txBody>
    </xdr:sp>
    <xdr:clientData fPrintsWithSheet="0"/>
  </xdr:twoCellAnchor>
  <xdr:twoCellAnchor editAs="oneCell">
    <xdr:from>
      <xdr:col>2</xdr:col>
      <xdr:colOff>1145079</xdr:colOff>
      <xdr:row>282</xdr:row>
      <xdr:rowOff>55416</xdr:rowOff>
    </xdr:from>
    <xdr:to>
      <xdr:col>4</xdr:col>
      <xdr:colOff>428799</xdr:colOff>
      <xdr:row>282</xdr:row>
      <xdr:rowOff>242455</xdr:rowOff>
    </xdr:to>
    <xdr:sp macro="" textlink="">
      <xdr:nvSpPr>
        <xdr:cNvPr id="582" name="角丸四角形 581"/>
        <xdr:cNvSpPr/>
      </xdr:nvSpPr>
      <xdr:spPr>
        <a:xfrm>
          <a:off x="1810097" y="55416"/>
          <a:ext cx="3897284" cy="187039"/>
        </a:xfrm>
        <a:prstGeom prst="roundRect">
          <a:avLst/>
        </a:prstGeom>
        <a:solidFill>
          <a:schemeClr val="accent3">
            <a:lumMod val="20000"/>
            <a:lumOff val="8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 P丸ゴシック体M" pitchFamily="50" charset="-128"/>
              <a:ea typeface="AR P丸ゴシック体M" pitchFamily="50" charset="-128"/>
            </a:rPr>
            <a:t>金額が少なくても、１ページにひと月分ずつ記入します</a:t>
          </a:r>
        </a:p>
      </xdr:txBody>
    </xdr:sp>
    <xdr:clientData fPrintsWithSheet="0"/>
  </xdr:twoCellAnchor>
  <xdr:twoCellAnchor editAs="oneCell">
    <xdr:from>
      <xdr:col>2</xdr:col>
      <xdr:colOff>1145079</xdr:colOff>
      <xdr:row>338</xdr:row>
      <xdr:rowOff>55416</xdr:rowOff>
    </xdr:from>
    <xdr:to>
      <xdr:col>4</xdr:col>
      <xdr:colOff>428799</xdr:colOff>
      <xdr:row>338</xdr:row>
      <xdr:rowOff>242455</xdr:rowOff>
    </xdr:to>
    <xdr:sp macro="" textlink="">
      <xdr:nvSpPr>
        <xdr:cNvPr id="583" name="角丸四角形 582"/>
        <xdr:cNvSpPr/>
      </xdr:nvSpPr>
      <xdr:spPr>
        <a:xfrm>
          <a:off x="1810097" y="55416"/>
          <a:ext cx="3897284" cy="187039"/>
        </a:xfrm>
        <a:prstGeom prst="roundRect">
          <a:avLst/>
        </a:prstGeom>
        <a:solidFill>
          <a:schemeClr val="accent3">
            <a:lumMod val="20000"/>
            <a:lumOff val="8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 P丸ゴシック体M" pitchFamily="50" charset="-128"/>
              <a:ea typeface="AR P丸ゴシック体M" pitchFamily="50" charset="-128"/>
            </a:rPr>
            <a:t>金額が少なくても、１ページにひと月分ずつ記入します</a:t>
          </a:r>
        </a:p>
      </xdr:txBody>
    </xdr:sp>
    <xdr:clientData fPrintsWithSheet="0"/>
  </xdr:twoCellAnchor>
  <xdr:twoCellAnchor editAs="oneCell">
    <xdr:from>
      <xdr:col>2</xdr:col>
      <xdr:colOff>1145079</xdr:colOff>
      <xdr:row>394</xdr:row>
      <xdr:rowOff>55416</xdr:rowOff>
    </xdr:from>
    <xdr:to>
      <xdr:col>4</xdr:col>
      <xdr:colOff>428799</xdr:colOff>
      <xdr:row>394</xdr:row>
      <xdr:rowOff>242455</xdr:rowOff>
    </xdr:to>
    <xdr:sp macro="" textlink="">
      <xdr:nvSpPr>
        <xdr:cNvPr id="584" name="角丸四角形 583"/>
        <xdr:cNvSpPr/>
      </xdr:nvSpPr>
      <xdr:spPr>
        <a:xfrm>
          <a:off x="1810097" y="55416"/>
          <a:ext cx="3897284" cy="187039"/>
        </a:xfrm>
        <a:prstGeom prst="roundRect">
          <a:avLst/>
        </a:prstGeom>
        <a:solidFill>
          <a:schemeClr val="accent3">
            <a:lumMod val="20000"/>
            <a:lumOff val="8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 P丸ゴシック体M" pitchFamily="50" charset="-128"/>
              <a:ea typeface="AR P丸ゴシック体M" pitchFamily="50" charset="-128"/>
            </a:rPr>
            <a:t>金額が少なくても、１ページにひと月分ずつ記入します</a:t>
          </a:r>
        </a:p>
      </xdr:txBody>
    </xdr:sp>
    <xdr:clientData fPrintsWithSheet="0"/>
  </xdr:twoCellAnchor>
  <xdr:twoCellAnchor editAs="oneCell">
    <xdr:from>
      <xdr:col>2</xdr:col>
      <xdr:colOff>1145079</xdr:colOff>
      <xdr:row>450</xdr:row>
      <xdr:rowOff>55416</xdr:rowOff>
    </xdr:from>
    <xdr:to>
      <xdr:col>4</xdr:col>
      <xdr:colOff>428799</xdr:colOff>
      <xdr:row>450</xdr:row>
      <xdr:rowOff>242455</xdr:rowOff>
    </xdr:to>
    <xdr:sp macro="" textlink="">
      <xdr:nvSpPr>
        <xdr:cNvPr id="585" name="角丸四角形 584"/>
        <xdr:cNvSpPr/>
      </xdr:nvSpPr>
      <xdr:spPr>
        <a:xfrm>
          <a:off x="1810097" y="55416"/>
          <a:ext cx="3897284" cy="187039"/>
        </a:xfrm>
        <a:prstGeom prst="roundRect">
          <a:avLst/>
        </a:prstGeom>
        <a:solidFill>
          <a:schemeClr val="accent3">
            <a:lumMod val="20000"/>
            <a:lumOff val="8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 P丸ゴシック体M" pitchFamily="50" charset="-128"/>
              <a:ea typeface="AR P丸ゴシック体M" pitchFamily="50" charset="-128"/>
            </a:rPr>
            <a:t>金額が少なくても、１ページにひと月分ずつ記入します</a:t>
          </a:r>
        </a:p>
      </xdr:txBody>
    </xdr:sp>
    <xdr:clientData fPrintsWithSheet="0"/>
  </xdr:twoCellAnchor>
  <xdr:twoCellAnchor editAs="oneCell">
    <xdr:from>
      <xdr:col>2</xdr:col>
      <xdr:colOff>1145079</xdr:colOff>
      <xdr:row>506</xdr:row>
      <xdr:rowOff>55416</xdr:rowOff>
    </xdr:from>
    <xdr:to>
      <xdr:col>4</xdr:col>
      <xdr:colOff>428799</xdr:colOff>
      <xdr:row>506</xdr:row>
      <xdr:rowOff>242455</xdr:rowOff>
    </xdr:to>
    <xdr:sp macro="" textlink="">
      <xdr:nvSpPr>
        <xdr:cNvPr id="586" name="角丸四角形 585"/>
        <xdr:cNvSpPr/>
      </xdr:nvSpPr>
      <xdr:spPr>
        <a:xfrm>
          <a:off x="1810097" y="55416"/>
          <a:ext cx="3897284" cy="187039"/>
        </a:xfrm>
        <a:prstGeom prst="roundRect">
          <a:avLst/>
        </a:prstGeom>
        <a:solidFill>
          <a:schemeClr val="accent3">
            <a:lumMod val="20000"/>
            <a:lumOff val="8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 P丸ゴシック体M" pitchFamily="50" charset="-128"/>
              <a:ea typeface="AR P丸ゴシック体M" pitchFamily="50" charset="-128"/>
            </a:rPr>
            <a:t>金額が少なくても、１ページにひと月分ずつ記入します</a:t>
          </a:r>
        </a:p>
      </xdr:txBody>
    </xdr:sp>
    <xdr:clientData fPrintsWithSheet="0"/>
  </xdr:twoCellAnchor>
  <xdr:twoCellAnchor editAs="oneCell">
    <xdr:from>
      <xdr:col>2</xdr:col>
      <xdr:colOff>1145079</xdr:colOff>
      <xdr:row>562</xdr:row>
      <xdr:rowOff>55416</xdr:rowOff>
    </xdr:from>
    <xdr:to>
      <xdr:col>4</xdr:col>
      <xdr:colOff>428799</xdr:colOff>
      <xdr:row>562</xdr:row>
      <xdr:rowOff>242455</xdr:rowOff>
    </xdr:to>
    <xdr:sp macro="" textlink="">
      <xdr:nvSpPr>
        <xdr:cNvPr id="587" name="角丸四角形 586"/>
        <xdr:cNvSpPr/>
      </xdr:nvSpPr>
      <xdr:spPr>
        <a:xfrm>
          <a:off x="1810097" y="55416"/>
          <a:ext cx="3897284" cy="187039"/>
        </a:xfrm>
        <a:prstGeom prst="roundRect">
          <a:avLst/>
        </a:prstGeom>
        <a:solidFill>
          <a:schemeClr val="accent3">
            <a:lumMod val="20000"/>
            <a:lumOff val="8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 P丸ゴシック体M" pitchFamily="50" charset="-128"/>
              <a:ea typeface="AR P丸ゴシック体M" pitchFamily="50" charset="-128"/>
            </a:rPr>
            <a:t>金額が少なくても、１ページにひと月分ずつ記入します</a:t>
          </a:r>
        </a:p>
      </xdr:txBody>
    </xdr:sp>
    <xdr:clientData fPrintsWithSheet="0"/>
  </xdr:twoCellAnchor>
  <xdr:twoCellAnchor editAs="oneCell">
    <xdr:from>
      <xdr:col>2</xdr:col>
      <xdr:colOff>1145079</xdr:colOff>
      <xdr:row>618</xdr:row>
      <xdr:rowOff>55416</xdr:rowOff>
    </xdr:from>
    <xdr:to>
      <xdr:col>4</xdr:col>
      <xdr:colOff>428799</xdr:colOff>
      <xdr:row>618</xdr:row>
      <xdr:rowOff>242455</xdr:rowOff>
    </xdr:to>
    <xdr:sp macro="" textlink="">
      <xdr:nvSpPr>
        <xdr:cNvPr id="588" name="角丸四角形 587"/>
        <xdr:cNvSpPr/>
      </xdr:nvSpPr>
      <xdr:spPr>
        <a:xfrm>
          <a:off x="1810097" y="55416"/>
          <a:ext cx="3897284" cy="187039"/>
        </a:xfrm>
        <a:prstGeom prst="roundRect">
          <a:avLst/>
        </a:prstGeom>
        <a:solidFill>
          <a:schemeClr val="accent3">
            <a:lumMod val="20000"/>
            <a:lumOff val="8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 P丸ゴシック体M" pitchFamily="50" charset="-128"/>
              <a:ea typeface="AR P丸ゴシック体M" pitchFamily="50" charset="-128"/>
            </a:rPr>
            <a:t>金額が少なくても、１ページにひと月分ずつ記入します</a:t>
          </a:r>
        </a:p>
      </xdr:txBody>
    </xdr:sp>
    <xdr:clientData fPrintsWithSheet="0"/>
  </xdr:twoCellAnchor>
  <xdr:twoCellAnchor editAs="oneCell">
    <xdr:from>
      <xdr:col>2</xdr:col>
      <xdr:colOff>207819</xdr:colOff>
      <xdr:row>0</xdr:row>
      <xdr:rowOff>31172</xdr:rowOff>
    </xdr:from>
    <xdr:to>
      <xdr:col>2</xdr:col>
      <xdr:colOff>985419</xdr:colOff>
      <xdr:row>0</xdr:row>
      <xdr:rowOff>229292</xdr:rowOff>
    </xdr:to>
    <xdr:sp macro="" textlink="">
      <xdr:nvSpPr>
        <xdr:cNvPr id="501" name="角丸四角形 500">
          <a:hlinkClick xmlns:r="http://schemas.openxmlformats.org/officeDocument/2006/relationships" r:id="rId38" tooltip="記帳ガイドへ"/>
        </xdr:cNvPr>
        <xdr:cNvSpPr/>
      </xdr:nvSpPr>
      <xdr:spPr>
        <a:xfrm>
          <a:off x="872837" y="31172"/>
          <a:ext cx="777600" cy="198120"/>
        </a:xfrm>
        <a:prstGeom prst="roundRect">
          <a:avLst/>
        </a:prstGeom>
        <a:solidFill>
          <a:schemeClr val="accent3">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ガイド</a:t>
          </a:r>
        </a:p>
      </xdr:txBody>
    </xdr:sp>
    <xdr:clientData fPrintsWithSheet="0"/>
  </xdr:twoCellAnchor>
  <xdr:twoCellAnchor editAs="oneCell">
    <xdr:from>
      <xdr:col>2</xdr:col>
      <xdr:colOff>207819</xdr:colOff>
      <xdr:row>676</xdr:row>
      <xdr:rowOff>27709</xdr:rowOff>
    </xdr:from>
    <xdr:to>
      <xdr:col>2</xdr:col>
      <xdr:colOff>985419</xdr:colOff>
      <xdr:row>676</xdr:row>
      <xdr:rowOff>225829</xdr:rowOff>
    </xdr:to>
    <xdr:sp macro="" textlink="">
      <xdr:nvSpPr>
        <xdr:cNvPr id="523" name="角丸四角形 522">
          <a:hlinkClick xmlns:r="http://schemas.openxmlformats.org/officeDocument/2006/relationships" r:id="rId38" tooltip="記帳ガイドへ"/>
        </xdr:cNvPr>
        <xdr:cNvSpPr/>
      </xdr:nvSpPr>
      <xdr:spPr>
        <a:xfrm>
          <a:off x="872837" y="109284654"/>
          <a:ext cx="777600" cy="198120"/>
        </a:xfrm>
        <a:prstGeom prst="roundRect">
          <a:avLst/>
        </a:prstGeom>
        <a:solidFill>
          <a:schemeClr val="accent3">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ガイド</a:t>
          </a:r>
        </a:p>
      </xdr:txBody>
    </xdr:sp>
    <xdr:clientData fPrintsWithSheet="0"/>
  </xdr:twoCellAnchor>
</xdr:wsDr>
</file>

<file path=xl/drawings/drawing20.xml><?xml version="1.0" encoding="utf-8"?>
<xdr:wsDr xmlns:xdr="http://schemas.openxmlformats.org/drawingml/2006/spreadsheetDrawing" xmlns:a="http://schemas.openxmlformats.org/drawingml/2006/main">
  <xdr:twoCellAnchor editAs="oneCell">
    <xdr:from>
      <xdr:col>0</xdr:col>
      <xdr:colOff>45720</xdr:colOff>
      <xdr:row>0</xdr:row>
      <xdr:rowOff>441960</xdr:rowOff>
    </xdr:from>
    <xdr:to>
      <xdr:col>2</xdr:col>
      <xdr:colOff>91440</xdr:colOff>
      <xdr:row>0</xdr:row>
      <xdr:rowOff>640080</xdr:rowOff>
    </xdr:to>
    <xdr:sp macro="" textlink="">
      <xdr:nvSpPr>
        <xdr:cNvPr id="3" name="角丸四角形 2">
          <a:hlinkClick xmlns:r="http://schemas.openxmlformats.org/officeDocument/2006/relationships" r:id="rId1" tooltip="バリューコマース　売掛帳へ"/>
        </xdr:cNvPr>
        <xdr:cNvSpPr/>
      </xdr:nvSpPr>
      <xdr:spPr>
        <a:xfrm>
          <a:off x="45720" y="441960"/>
          <a:ext cx="762000" cy="198120"/>
        </a:xfrm>
        <a:prstGeom prst="roundRect">
          <a:avLst/>
        </a:prstGeom>
        <a:solidFill>
          <a:schemeClr val="accent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20000"/>
                  <a:lumOff val="80000"/>
                </a:schemeClr>
              </a:solidFill>
              <a:latin typeface="AR丸ゴシック体M" pitchFamily="49" charset="-128"/>
              <a:ea typeface="AR丸ゴシック体M" pitchFamily="49" charset="-128"/>
            </a:rPr>
            <a:t>売掛帳へ</a:t>
          </a:r>
        </a:p>
      </xdr:txBody>
    </xdr:sp>
    <xdr:clientData fPrintsWithSheet="0"/>
  </xdr:twoCellAnchor>
  <xdr:twoCellAnchor editAs="oneCell">
    <xdr:from>
      <xdr:col>0</xdr:col>
      <xdr:colOff>45720</xdr:colOff>
      <xdr:row>0</xdr:row>
      <xdr:rowOff>60960</xdr:rowOff>
    </xdr:from>
    <xdr:to>
      <xdr:col>2</xdr:col>
      <xdr:colOff>91440</xdr:colOff>
      <xdr:row>0</xdr:row>
      <xdr:rowOff>259080</xdr:rowOff>
    </xdr:to>
    <xdr:sp macro="" textlink="">
      <xdr:nvSpPr>
        <xdr:cNvPr id="4" name="角丸四角形 3">
          <a:hlinkClick xmlns:r="http://schemas.openxmlformats.org/officeDocument/2006/relationships" r:id="rId2" tooltip="グローバルメニュー（表の一覧）へ"/>
        </xdr:cNvPr>
        <xdr:cNvSpPr/>
      </xdr:nvSpPr>
      <xdr:spPr>
        <a:xfrm>
          <a:off x="45720" y="60960"/>
          <a:ext cx="7620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メニュー</a:t>
          </a:r>
        </a:p>
      </xdr:txBody>
    </xdr:sp>
    <xdr:clientData fPrintsWithSheet="0"/>
  </xdr:twoCellAnchor>
  <xdr:twoCellAnchor editAs="oneCell">
    <xdr:from>
      <xdr:col>2</xdr:col>
      <xdr:colOff>190500</xdr:colOff>
      <xdr:row>0</xdr:row>
      <xdr:rowOff>60960</xdr:rowOff>
    </xdr:from>
    <xdr:to>
      <xdr:col>2</xdr:col>
      <xdr:colOff>952500</xdr:colOff>
      <xdr:row>0</xdr:row>
      <xdr:rowOff>259080</xdr:rowOff>
    </xdr:to>
    <xdr:sp macro="" textlink="">
      <xdr:nvSpPr>
        <xdr:cNvPr id="6" name="角丸四角形 5">
          <a:hlinkClick xmlns:r="http://schemas.openxmlformats.org/officeDocument/2006/relationships" r:id="rId3" tooltip="記帳ガイドへ"/>
        </xdr:cNvPr>
        <xdr:cNvSpPr/>
      </xdr:nvSpPr>
      <xdr:spPr>
        <a:xfrm>
          <a:off x="906780" y="60960"/>
          <a:ext cx="7620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ガイド</a:t>
          </a:r>
        </a:p>
      </xdr:txBody>
    </xdr:sp>
    <xdr:clientData fPrintsWithSheet="0"/>
  </xdr:twoCellAnchor>
  <xdr:twoCellAnchor>
    <xdr:from>
      <xdr:col>5</xdr:col>
      <xdr:colOff>0</xdr:colOff>
      <xdr:row>1</xdr:row>
      <xdr:rowOff>1</xdr:rowOff>
    </xdr:from>
    <xdr:to>
      <xdr:col>6</xdr:col>
      <xdr:colOff>7620</xdr:colOff>
      <xdr:row>2</xdr:row>
      <xdr:rowOff>162501</xdr:rowOff>
    </xdr:to>
    <xdr:sp macro="" textlink="">
      <xdr:nvSpPr>
        <xdr:cNvPr id="11" name="正方形/長方形 10"/>
        <xdr:cNvSpPr/>
      </xdr:nvSpPr>
      <xdr:spPr>
        <a:xfrm>
          <a:off x="3733800" y="685801"/>
          <a:ext cx="1082040" cy="330140"/>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5</xdr:col>
      <xdr:colOff>1073149</xdr:colOff>
      <xdr:row>1</xdr:row>
      <xdr:rowOff>0</xdr:rowOff>
    </xdr:from>
    <xdr:to>
      <xdr:col>7</xdr:col>
      <xdr:colOff>6849</xdr:colOff>
      <xdr:row>2</xdr:row>
      <xdr:rowOff>162500</xdr:rowOff>
    </xdr:to>
    <xdr:sp macro="" textlink="">
      <xdr:nvSpPr>
        <xdr:cNvPr id="12" name="正方形/長方形 11"/>
        <xdr:cNvSpPr/>
      </xdr:nvSpPr>
      <xdr:spPr>
        <a:xfrm>
          <a:off x="4806949" y="685800"/>
          <a:ext cx="1082540" cy="330140"/>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wsDr>
</file>

<file path=xl/drawings/drawing21.xml><?xml version="1.0" encoding="utf-8"?>
<xdr:wsDr xmlns:xdr="http://schemas.openxmlformats.org/drawingml/2006/spreadsheetDrawing" xmlns:a="http://schemas.openxmlformats.org/drawingml/2006/main">
  <xdr:twoCellAnchor editAs="oneCell">
    <xdr:from>
      <xdr:col>4</xdr:col>
      <xdr:colOff>121920</xdr:colOff>
      <xdr:row>0</xdr:row>
      <xdr:rowOff>30480</xdr:rowOff>
    </xdr:from>
    <xdr:to>
      <xdr:col>8</xdr:col>
      <xdr:colOff>640080</xdr:colOff>
      <xdr:row>0</xdr:row>
      <xdr:rowOff>548640</xdr:rowOff>
    </xdr:to>
    <xdr:sp macro="" textlink="">
      <xdr:nvSpPr>
        <xdr:cNvPr id="3" name="角丸四角形 2"/>
        <xdr:cNvSpPr/>
      </xdr:nvSpPr>
      <xdr:spPr>
        <a:xfrm>
          <a:off x="1684020" y="30480"/>
          <a:ext cx="4305300" cy="518160"/>
        </a:xfrm>
        <a:prstGeom prst="roundRect">
          <a:avLst/>
        </a:prstGeom>
        <a:solidFill>
          <a:schemeClr val="accent2">
            <a:lumMod val="20000"/>
            <a:lumOff val="8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b="1">
              <a:solidFill>
                <a:schemeClr val="accent2">
                  <a:lumMod val="50000"/>
                </a:schemeClr>
              </a:solidFill>
              <a:latin typeface="AR P丸ゴシック体M" pitchFamily="50" charset="-128"/>
              <a:ea typeface="AR P丸ゴシック体M" pitchFamily="50" charset="-128"/>
            </a:rPr>
            <a:t>種別</a:t>
          </a:r>
          <a:r>
            <a:rPr kumimoji="1" lang="ja-JP" altLang="en-US" sz="1100">
              <a:solidFill>
                <a:schemeClr val="accent2">
                  <a:lumMod val="50000"/>
                </a:schemeClr>
              </a:solidFill>
              <a:latin typeface="AR P丸ゴシック体M" pitchFamily="50" charset="-128"/>
              <a:ea typeface="AR P丸ゴシック体M" pitchFamily="50" charset="-128"/>
            </a:rPr>
            <a:t>欄には　成果確定</a:t>
          </a:r>
          <a:r>
            <a:rPr kumimoji="1" lang="en-US" altLang="ja-JP" sz="1100">
              <a:solidFill>
                <a:schemeClr val="accent2">
                  <a:lumMod val="50000"/>
                </a:schemeClr>
              </a:solidFill>
              <a:latin typeface="AR P丸ゴシック体M" pitchFamily="50" charset="-128"/>
              <a:ea typeface="AR P丸ゴシック体M" pitchFamily="50" charset="-128"/>
            </a:rPr>
            <a:t>=1</a:t>
          </a:r>
          <a:r>
            <a:rPr kumimoji="1" lang="ja-JP" altLang="en-US" sz="1100">
              <a:solidFill>
                <a:schemeClr val="accent2">
                  <a:lumMod val="50000"/>
                </a:schemeClr>
              </a:solidFill>
              <a:latin typeface="AR P丸ゴシック体M" pitchFamily="50" charset="-128"/>
              <a:ea typeface="AR P丸ゴシック体M" pitchFamily="50" charset="-128"/>
            </a:rPr>
            <a:t>　成果報酬受け取り</a:t>
          </a:r>
          <a:r>
            <a:rPr kumimoji="1" lang="en-US" altLang="ja-JP" sz="1100">
              <a:solidFill>
                <a:schemeClr val="accent2">
                  <a:lumMod val="50000"/>
                </a:schemeClr>
              </a:solidFill>
              <a:latin typeface="AR P丸ゴシック体M" pitchFamily="50" charset="-128"/>
              <a:ea typeface="AR P丸ゴシック体M" pitchFamily="50" charset="-128"/>
            </a:rPr>
            <a:t>=2</a:t>
          </a:r>
          <a:r>
            <a:rPr kumimoji="1" lang="ja-JP" altLang="en-US" sz="1100">
              <a:solidFill>
                <a:schemeClr val="accent2">
                  <a:lumMod val="50000"/>
                </a:schemeClr>
              </a:solidFill>
              <a:latin typeface="AR P丸ゴシック体M" pitchFamily="50" charset="-128"/>
              <a:ea typeface="AR P丸ゴシック体M" pitchFamily="50" charset="-128"/>
            </a:rPr>
            <a:t>　と入力</a:t>
          </a:r>
          <a:endParaRPr kumimoji="1" lang="en-US" altLang="ja-JP" sz="1100">
            <a:solidFill>
              <a:schemeClr val="accent2">
                <a:lumMod val="50000"/>
              </a:schemeClr>
            </a:solidFill>
            <a:latin typeface="AR P丸ゴシック体M" pitchFamily="50" charset="-128"/>
            <a:ea typeface="AR P丸ゴシック体M" pitchFamily="50" charset="-128"/>
          </a:endParaRPr>
        </a:p>
        <a:p>
          <a:pPr algn="ctr">
            <a:lnSpc>
              <a:spcPts val="1300"/>
            </a:lnSpc>
          </a:pPr>
          <a:r>
            <a:rPr kumimoji="1" lang="ja-JP" altLang="en-US" sz="1100">
              <a:solidFill>
                <a:schemeClr val="accent2">
                  <a:lumMod val="50000"/>
                </a:schemeClr>
              </a:solidFill>
              <a:latin typeface="AR P丸ゴシック体M" pitchFamily="50" charset="-128"/>
              <a:ea typeface="AR P丸ゴシック体M" pitchFamily="50" charset="-128"/>
            </a:rPr>
            <a:t>成果確定時には摘要の月欄に何月分なのかを入力</a:t>
          </a:r>
        </a:p>
      </xdr:txBody>
    </xdr:sp>
    <xdr:clientData fPrintsWithSheet="0"/>
  </xdr:twoCellAnchor>
  <xdr:twoCellAnchor editAs="oneCell">
    <xdr:from>
      <xdr:col>0</xdr:col>
      <xdr:colOff>30480</xdr:colOff>
      <xdr:row>0</xdr:row>
      <xdr:rowOff>373380</xdr:rowOff>
    </xdr:from>
    <xdr:to>
      <xdr:col>1</xdr:col>
      <xdr:colOff>167640</xdr:colOff>
      <xdr:row>0</xdr:row>
      <xdr:rowOff>571500</xdr:rowOff>
    </xdr:to>
    <xdr:sp macro="" textlink="">
      <xdr:nvSpPr>
        <xdr:cNvPr id="4" name="角丸四角形 3">
          <a:hlinkClick xmlns:r="http://schemas.openxmlformats.org/officeDocument/2006/relationships" r:id="rId1" tooltip="バリューコマース　売上帳へ"/>
        </xdr:cNvPr>
        <xdr:cNvSpPr/>
      </xdr:nvSpPr>
      <xdr:spPr>
        <a:xfrm>
          <a:off x="30480" y="373380"/>
          <a:ext cx="762000" cy="198120"/>
        </a:xfrm>
        <a:prstGeom prst="roundRect">
          <a:avLst/>
        </a:prstGeom>
        <a:solidFill>
          <a:schemeClr val="accent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20000"/>
                  <a:lumOff val="80000"/>
                </a:schemeClr>
              </a:solidFill>
              <a:latin typeface="AR丸ゴシック体M" pitchFamily="49" charset="-128"/>
              <a:ea typeface="AR丸ゴシック体M" pitchFamily="49" charset="-128"/>
            </a:rPr>
            <a:t>売上帳へ</a:t>
          </a:r>
        </a:p>
      </xdr:txBody>
    </xdr:sp>
    <xdr:clientData fPrintsWithSheet="0"/>
  </xdr:twoCellAnchor>
  <xdr:twoCellAnchor editAs="oneCell">
    <xdr:from>
      <xdr:col>0</xdr:col>
      <xdr:colOff>30480</xdr:colOff>
      <xdr:row>0</xdr:row>
      <xdr:rowOff>53340</xdr:rowOff>
    </xdr:from>
    <xdr:to>
      <xdr:col>1</xdr:col>
      <xdr:colOff>167640</xdr:colOff>
      <xdr:row>0</xdr:row>
      <xdr:rowOff>251460</xdr:rowOff>
    </xdr:to>
    <xdr:sp macro="" textlink="">
      <xdr:nvSpPr>
        <xdr:cNvPr id="5" name="角丸四角形 4">
          <a:hlinkClick xmlns:r="http://schemas.openxmlformats.org/officeDocument/2006/relationships" r:id="rId2" tooltip="グローバルメニュー（表の一覧）へ"/>
        </xdr:cNvPr>
        <xdr:cNvSpPr/>
      </xdr:nvSpPr>
      <xdr:spPr>
        <a:xfrm>
          <a:off x="30480" y="53340"/>
          <a:ext cx="7620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メニュー</a:t>
          </a:r>
        </a:p>
      </xdr:txBody>
    </xdr:sp>
    <xdr:clientData fPrintsWithSheet="0"/>
  </xdr:twoCellAnchor>
  <xdr:twoCellAnchor>
    <xdr:from>
      <xdr:col>6</xdr:col>
      <xdr:colOff>8608</xdr:colOff>
      <xdr:row>1</xdr:row>
      <xdr:rowOff>6086</xdr:rowOff>
    </xdr:from>
    <xdr:to>
      <xdr:col>6</xdr:col>
      <xdr:colOff>890608</xdr:colOff>
      <xdr:row>2</xdr:row>
      <xdr:rowOff>163701</xdr:rowOff>
    </xdr:to>
    <xdr:sp macro="" textlink="">
      <xdr:nvSpPr>
        <xdr:cNvPr id="6" name="正方形/長方形 5"/>
        <xdr:cNvSpPr/>
      </xdr:nvSpPr>
      <xdr:spPr>
        <a:xfrm>
          <a:off x="3574768" y="691886"/>
          <a:ext cx="882000" cy="325255"/>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7</xdr:col>
      <xdr:colOff>587</xdr:colOff>
      <xdr:row>1</xdr:row>
      <xdr:rowOff>1759</xdr:rowOff>
    </xdr:from>
    <xdr:to>
      <xdr:col>7</xdr:col>
      <xdr:colOff>882587</xdr:colOff>
      <xdr:row>2</xdr:row>
      <xdr:rowOff>159374</xdr:rowOff>
    </xdr:to>
    <xdr:sp macro="" textlink="">
      <xdr:nvSpPr>
        <xdr:cNvPr id="7" name="正方形/長方形 6"/>
        <xdr:cNvSpPr/>
      </xdr:nvSpPr>
      <xdr:spPr>
        <a:xfrm>
          <a:off x="4458287" y="687559"/>
          <a:ext cx="882000" cy="325255"/>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editAs="oneCell">
    <xdr:from>
      <xdr:col>1</xdr:col>
      <xdr:colOff>228600</xdr:colOff>
      <xdr:row>0</xdr:row>
      <xdr:rowOff>53340</xdr:rowOff>
    </xdr:from>
    <xdr:to>
      <xdr:col>4</xdr:col>
      <xdr:colOff>53340</xdr:colOff>
      <xdr:row>0</xdr:row>
      <xdr:rowOff>251460</xdr:rowOff>
    </xdr:to>
    <xdr:sp macro="" textlink="">
      <xdr:nvSpPr>
        <xdr:cNvPr id="8" name="角丸四角形 7">
          <a:hlinkClick xmlns:r="http://schemas.openxmlformats.org/officeDocument/2006/relationships" r:id="rId3" tooltip="記帳ガイドへ"/>
        </xdr:cNvPr>
        <xdr:cNvSpPr/>
      </xdr:nvSpPr>
      <xdr:spPr>
        <a:xfrm>
          <a:off x="853440" y="53340"/>
          <a:ext cx="7620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ガイド</a:t>
          </a:r>
        </a:p>
      </xdr:txBody>
    </xdr:sp>
    <xdr:clientData fPrintsWithSheet="0"/>
  </xdr:twoCellAnchor>
</xdr:wsDr>
</file>

<file path=xl/drawings/drawing22.xml><?xml version="1.0" encoding="utf-8"?>
<xdr:wsDr xmlns:xdr="http://schemas.openxmlformats.org/drawingml/2006/spreadsheetDrawing" xmlns:a="http://schemas.openxmlformats.org/drawingml/2006/main">
  <xdr:twoCellAnchor editAs="oneCell">
    <xdr:from>
      <xdr:col>0</xdr:col>
      <xdr:colOff>38100</xdr:colOff>
      <xdr:row>0</xdr:row>
      <xdr:rowOff>426720</xdr:rowOff>
    </xdr:from>
    <xdr:to>
      <xdr:col>2</xdr:col>
      <xdr:colOff>83820</xdr:colOff>
      <xdr:row>0</xdr:row>
      <xdr:rowOff>624840</xdr:rowOff>
    </xdr:to>
    <xdr:sp macro="" textlink="">
      <xdr:nvSpPr>
        <xdr:cNvPr id="3" name="角丸四角形 2">
          <a:hlinkClick xmlns:r="http://schemas.openxmlformats.org/officeDocument/2006/relationships" r:id="rId1" tooltip="リンクシェア　売掛帳へ"/>
        </xdr:cNvPr>
        <xdr:cNvSpPr/>
      </xdr:nvSpPr>
      <xdr:spPr>
        <a:xfrm>
          <a:off x="38100" y="426720"/>
          <a:ext cx="762000" cy="198120"/>
        </a:xfrm>
        <a:prstGeom prst="roundRect">
          <a:avLst/>
        </a:prstGeom>
        <a:solidFill>
          <a:schemeClr val="accent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20000"/>
                  <a:lumOff val="80000"/>
                </a:schemeClr>
              </a:solidFill>
              <a:latin typeface="AR丸ゴシック体M" pitchFamily="49" charset="-128"/>
              <a:ea typeface="AR丸ゴシック体M" pitchFamily="49" charset="-128"/>
            </a:rPr>
            <a:t>売掛帳へ</a:t>
          </a:r>
        </a:p>
      </xdr:txBody>
    </xdr:sp>
    <xdr:clientData fPrintsWithSheet="0"/>
  </xdr:twoCellAnchor>
  <xdr:twoCellAnchor editAs="oneCell">
    <xdr:from>
      <xdr:col>0</xdr:col>
      <xdr:colOff>38100</xdr:colOff>
      <xdr:row>0</xdr:row>
      <xdr:rowOff>45720</xdr:rowOff>
    </xdr:from>
    <xdr:to>
      <xdr:col>2</xdr:col>
      <xdr:colOff>83820</xdr:colOff>
      <xdr:row>0</xdr:row>
      <xdr:rowOff>243840</xdr:rowOff>
    </xdr:to>
    <xdr:sp macro="" textlink="">
      <xdr:nvSpPr>
        <xdr:cNvPr id="5" name="角丸四角形 4">
          <a:hlinkClick xmlns:r="http://schemas.openxmlformats.org/officeDocument/2006/relationships" r:id="rId2" tooltip="グローバルメニュー（表の一覧）へ"/>
        </xdr:cNvPr>
        <xdr:cNvSpPr/>
      </xdr:nvSpPr>
      <xdr:spPr>
        <a:xfrm>
          <a:off x="38100" y="45720"/>
          <a:ext cx="7620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メニュー</a:t>
          </a:r>
        </a:p>
      </xdr:txBody>
    </xdr:sp>
    <xdr:clientData fPrintsWithSheet="0"/>
  </xdr:twoCellAnchor>
  <xdr:twoCellAnchor editAs="oneCell">
    <xdr:from>
      <xdr:col>2</xdr:col>
      <xdr:colOff>175260</xdr:colOff>
      <xdr:row>0</xdr:row>
      <xdr:rowOff>45720</xdr:rowOff>
    </xdr:from>
    <xdr:to>
      <xdr:col>2</xdr:col>
      <xdr:colOff>937260</xdr:colOff>
      <xdr:row>0</xdr:row>
      <xdr:rowOff>243840</xdr:rowOff>
    </xdr:to>
    <xdr:sp macro="" textlink="">
      <xdr:nvSpPr>
        <xdr:cNvPr id="6" name="角丸四角形 5">
          <a:hlinkClick xmlns:r="http://schemas.openxmlformats.org/officeDocument/2006/relationships" r:id="rId3" tooltip="記帳ガイドへ"/>
        </xdr:cNvPr>
        <xdr:cNvSpPr/>
      </xdr:nvSpPr>
      <xdr:spPr>
        <a:xfrm>
          <a:off x="891540" y="45720"/>
          <a:ext cx="7620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ガイド</a:t>
          </a:r>
        </a:p>
      </xdr:txBody>
    </xdr:sp>
    <xdr:clientData fPrintsWithSheet="0"/>
  </xdr:twoCellAnchor>
  <xdr:twoCellAnchor>
    <xdr:from>
      <xdr:col>5</xdr:col>
      <xdr:colOff>0</xdr:colOff>
      <xdr:row>1</xdr:row>
      <xdr:rowOff>1</xdr:rowOff>
    </xdr:from>
    <xdr:to>
      <xdr:col>6</xdr:col>
      <xdr:colOff>7620</xdr:colOff>
      <xdr:row>2</xdr:row>
      <xdr:rowOff>162501</xdr:rowOff>
    </xdr:to>
    <xdr:sp macro="" textlink="">
      <xdr:nvSpPr>
        <xdr:cNvPr id="11" name="正方形/長方形 10"/>
        <xdr:cNvSpPr/>
      </xdr:nvSpPr>
      <xdr:spPr>
        <a:xfrm>
          <a:off x="3733800" y="685801"/>
          <a:ext cx="1082040" cy="330140"/>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5</xdr:col>
      <xdr:colOff>1073149</xdr:colOff>
      <xdr:row>1</xdr:row>
      <xdr:rowOff>0</xdr:rowOff>
    </xdr:from>
    <xdr:to>
      <xdr:col>7</xdr:col>
      <xdr:colOff>6849</xdr:colOff>
      <xdr:row>2</xdr:row>
      <xdr:rowOff>162500</xdr:rowOff>
    </xdr:to>
    <xdr:sp macro="" textlink="">
      <xdr:nvSpPr>
        <xdr:cNvPr id="12" name="正方形/長方形 11"/>
        <xdr:cNvSpPr/>
      </xdr:nvSpPr>
      <xdr:spPr>
        <a:xfrm>
          <a:off x="4806949" y="685800"/>
          <a:ext cx="1082540" cy="330140"/>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wsDr>
</file>

<file path=xl/drawings/drawing23.xml><?xml version="1.0" encoding="utf-8"?>
<xdr:wsDr xmlns:xdr="http://schemas.openxmlformats.org/drawingml/2006/spreadsheetDrawing" xmlns:a="http://schemas.openxmlformats.org/drawingml/2006/main">
  <xdr:twoCellAnchor editAs="oneCell">
    <xdr:from>
      <xdr:col>4</xdr:col>
      <xdr:colOff>121920</xdr:colOff>
      <xdr:row>0</xdr:row>
      <xdr:rowOff>30480</xdr:rowOff>
    </xdr:from>
    <xdr:to>
      <xdr:col>8</xdr:col>
      <xdr:colOff>640080</xdr:colOff>
      <xdr:row>0</xdr:row>
      <xdr:rowOff>548640</xdr:rowOff>
    </xdr:to>
    <xdr:sp macro="" textlink="">
      <xdr:nvSpPr>
        <xdr:cNvPr id="3" name="角丸四角形 2"/>
        <xdr:cNvSpPr/>
      </xdr:nvSpPr>
      <xdr:spPr>
        <a:xfrm>
          <a:off x="1684020" y="30480"/>
          <a:ext cx="4305300" cy="518160"/>
        </a:xfrm>
        <a:prstGeom prst="roundRect">
          <a:avLst/>
        </a:prstGeom>
        <a:solidFill>
          <a:schemeClr val="accent2">
            <a:lumMod val="20000"/>
            <a:lumOff val="8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b="1">
              <a:solidFill>
                <a:schemeClr val="accent2">
                  <a:lumMod val="50000"/>
                </a:schemeClr>
              </a:solidFill>
              <a:latin typeface="AR P丸ゴシック体M" pitchFamily="50" charset="-128"/>
              <a:ea typeface="AR P丸ゴシック体M" pitchFamily="50" charset="-128"/>
            </a:rPr>
            <a:t>種別</a:t>
          </a:r>
          <a:r>
            <a:rPr kumimoji="1" lang="ja-JP" altLang="en-US" sz="1100">
              <a:solidFill>
                <a:schemeClr val="accent2">
                  <a:lumMod val="50000"/>
                </a:schemeClr>
              </a:solidFill>
              <a:latin typeface="AR P丸ゴシック体M" pitchFamily="50" charset="-128"/>
              <a:ea typeface="AR P丸ゴシック体M" pitchFamily="50" charset="-128"/>
            </a:rPr>
            <a:t>欄には　成果確定</a:t>
          </a:r>
          <a:r>
            <a:rPr kumimoji="1" lang="en-US" altLang="ja-JP" sz="1100">
              <a:solidFill>
                <a:schemeClr val="accent2">
                  <a:lumMod val="50000"/>
                </a:schemeClr>
              </a:solidFill>
              <a:latin typeface="AR P丸ゴシック体M" pitchFamily="50" charset="-128"/>
              <a:ea typeface="AR P丸ゴシック体M" pitchFamily="50" charset="-128"/>
            </a:rPr>
            <a:t>=1</a:t>
          </a:r>
          <a:r>
            <a:rPr kumimoji="1" lang="ja-JP" altLang="en-US" sz="1100">
              <a:solidFill>
                <a:schemeClr val="accent2">
                  <a:lumMod val="50000"/>
                </a:schemeClr>
              </a:solidFill>
              <a:latin typeface="AR P丸ゴシック体M" pitchFamily="50" charset="-128"/>
              <a:ea typeface="AR P丸ゴシック体M" pitchFamily="50" charset="-128"/>
            </a:rPr>
            <a:t>　成果報酬受け取り</a:t>
          </a:r>
          <a:r>
            <a:rPr kumimoji="1" lang="en-US" altLang="ja-JP" sz="1100">
              <a:solidFill>
                <a:schemeClr val="accent2">
                  <a:lumMod val="50000"/>
                </a:schemeClr>
              </a:solidFill>
              <a:latin typeface="AR P丸ゴシック体M" pitchFamily="50" charset="-128"/>
              <a:ea typeface="AR P丸ゴシック体M" pitchFamily="50" charset="-128"/>
            </a:rPr>
            <a:t>=2</a:t>
          </a:r>
          <a:r>
            <a:rPr kumimoji="1" lang="ja-JP" altLang="en-US" sz="1100">
              <a:solidFill>
                <a:schemeClr val="accent2">
                  <a:lumMod val="50000"/>
                </a:schemeClr>
              </a:solidFill>
              <a:latin typeface="AR P丸ゴシック体M" pitchFamily="50" charset="-128"/>
              <a:ea typeface="AR P丸ゴシック体M" pitchFamily="50" charset="-128"/>
            </a:rPr>
            <a:t>　と入力</a:t>
          </a:r>
          <a:endParaRPr kumimoji="1" lang="en-US" altLang="ja-JP" sz="1100">
            <a:solidFill>
              <a:schemeClr val="accent2">
                <a:lumMod val="50000"/>
              </a:schemeClr>
            </a:solidFill>
            <a:latin typeface="AR P丸ゴシック体M" pitchFamily="50" charset="-128"/>
            <a:ea typeface="AR P丸ゴシック体M" pitchFamily="50" charset="-128"/>
          </a:endParaRPr>
        </a:p>
        <a:p>
          <a:pPr algn="ctr">
            <a:lnSpc>
              <a:spcPts val="1300"/>
            </a:lnSpc>
          </a:pPr>
          <a:r>
            <a:rPr kumimoji="1" lang="ja-JP" altLang="en-US" sz="1100">
              <a:solidFill>
                <a:schemeClr val="accent2">
                  <a:lumMod val="50000"/>
                </a:schemeClr>
              </a:solidFill>
              <a:latin typeface="AR P丸ゴシック体M" pitchFamily="50" charset="-128"/>
              <a:ea typeface="AR P丸ゴシック体M" pitchFamily="50" charset="-128"/>
            </a:rPr>
            <a:t>成果確定時には摘要の月欄に何月分なのかを入力</a:t>
          </a:r>
        </a:p>
      </xdr:txBody>
    </xdr:sp>
    <xdr:clientData fPrintsWithSheet="0"/>
  </xdr:twoCellAnchor>
  <xdr:twoCellAnchor editAs="oneCell">
    <xdr:from>
      <xdr:col>0</xdr:col>
      <xdr:colOff>30480</xdr:colOff>
      <xdr:row>0</xdr:row>
      <xdr:rowOff>396240</xdr:rowOff>
    </xdr:from>
    <xdr:to>
      <xdr:col>1</xdr:col>
      <xdr:colOff>167640</xdr:colOff>
      <xdr:row>0</xdr:row>
      <xdr:rowOff>594360</xdr:rowOff>
    </xdr:to>
    <xdr:sp macro="" textlink="">
      <xdr:nvSpPr>
        <xdr:cNvPr id="4" name="角丸四角形 3">
          <a:hlinkClick xmlns:r="http://schemas.openxmlformats.org/officeDocument/2006/relationships" r:id="rId1" tooltip="リンクシェア　売上帳へ"/>
        </xdr:cNvPr>
        <xdr:cNvSpPr/>
      </xdr:nvSpPr>
      <xdr:spPr>
        <a:xfrm>
          <a:off x="30480" y="396240"/>
          <a:ext cx="762000" cy="198120"/>
        </a:xfrm>
        <a:prstGeom prst="roundRect">
          <a:avLst/>
        </a:prstGeom>
        <a:solidFill>
          <a:schemeClr val="accent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20000"/>
                  <a:lumOff val="80000"/>
                </a:schemeClr>
              </a:solidFill>
              <a:latin typeface="AR丸ゴシック体M" pitchFamily="49" charset="-128"/>
              <a:ea typeface="AR丸ゴシック体M" pitchFamily="49" charset="-128"/>
            </a:rPr>
            <a:t>売上帳へ</a:t>
          </a:r>
        </a:p>
      </xdr:txBody>
    </xdr:sp>
    <xdr:clientData fPrintsWithSheet="0"/>
  </xdr:twoCellAnchor>
  <xdr:twoCellAnchor editAs="oneCell">
    <xdr:from>
      <xdr:col>0</xdr:col>
      <xdr:colOff>30480</xdr:colOff>
      <xdr:row>0</xdr:row>
      <xdr:rowOff>76200</xdr:rowOff>
    </xdr:from>
    <xdr:to>
      <xdr:col>1</xdr:col>
      <xdr:colOff>167640</xdr:colOff>
      <xdr:row>0</xdr:row>
      <xdr:rowOff>274320</xdr:rowOff>
    </xdr:to>
    <xdr:sp macro="" textlink="">
      <xdr:nvSpPr>
        <xdr:cNvPr id="5" name="角丸四角形 4">
          <a:hlinkClick xmlns:r="http://schemas.openxmlformats.org/officeDocument/2006/relationships" r:id="rId2" tooltip="グローバルメニュー（表の一覧）へ"/>
        </xdr:cNvPr>
        <xdr:cNvSpPr/>
      </xdr:nvSpPr>
      <xdr:spPr>
        <a:xfrm>
          <a:off x="30480" y="76200"/>
          <a:ext cx="7620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メニュー</a:t>
          </a:r>
        </a:p>
      </xdr:txBody>
    </xdr:sp>
    <xdr:clientData fPrintsWithSheet="0"/>
  </xdr:twoCellAnchor>
  <xdr:twoCellAnchor>
    <xdr:from>
      <xdr:col>6</xdr:col>
      <xdr:colOff>8608</xdr:colOff>
      <xdr:row>1</xdr:row>
      <xdr:rowOff>6086</xdr:rowOff>
    </xdr:from>
    <xdr:to>
      <xdr:col>6</xdr:col>
      <xdr:colOff>890608</xdr:colOff>
      <xdr:row>2</xdr:row>
      <xdr:rowOff>163701</xdr:rowOff>
    </xdr:to>
    <xdr:sp macro="" textlink="">
      <xdr:nvSpPr>
        <xdr:cNvPr id="8" name="正方形/長方形 7"/>
        <xdr:cNvSpPr/>
      </xdr:nvSpPr>
      <xdr:spPr>
        <a:xfrm>
          <a:off x="3574768" y="691886"/>
          <a:ext cx="882000" cy="325255"/>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7</xdr:col>
      <xdr:colOff>587</xdr:colOff>
      <xdr:row>1</xdr:row>
      <xdr:rowOff>1759</xdr:rowOff>
    </xdr:from>
    <xdr:to>
      <xdr:col>7</xdr:col>
      <xdr:colOff>882587</xdr:colOff>
      <xdr:row>2</xdr:row>
      <xdr:rowOff>159374</xdr:rowOff>
    </xdr:to>
    <xdr:sp macro="" textlink="">
      <xdr:nvSpPr>
        <xdr:cNvPr id="9" name="正方形/長方形 8"/>
        <xdr:cNvSpPr/>
      </xdr:nvSpPr>
      <xdr:spPr>
        <a:xfrm>
          <a:off x="4458287" y="687559"/>
          <a:ext cx="882000" cy="325255"/>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editAs="oneCell">
    <xdr:from>
      <xdr:col>1</xdr:col>
      <xdr:colOff>228600</xdr:colOff>
      <xdr:row>0</xdr:row>
      <xdr:rowOff>76200</xdr:rowOff>
    </xdr:from>
    <xdr:to>
      <xdr:col>4</xdr:col>
      <xdr:colOff>53340</xdr:colOff>
      <xdr:row>0</xdr:row>
      <xdr:rowOff>274320</xdr:rowOff>
    </xdr:to>
    <xdr:sp macro="" textlink="">
      <xdr:nvSpPr>
        <xdr:cNvPr id="7" name="角丸四角形 6">
          <a:hlinkClick xmlns:r="http://schemas.openxmlformats.org/officeDocument/2006/relationships" r:id="rId3" tooltip="記帳ガイドへ"/>
        </xdr:cNvPr>
        <xdr:cNvSpPr/>
      </xdr:nvSpPr>
      <xdr:spPr>
        <a:xfrm>
          <a:off x="853440" y="76200"/>
          <a:ext cx="7620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ガイド</a:t>
          </a:r>
        </a:p>
      </xdr:txBody>
    </xdr:sp>
    <xdr:clientData fPrintsWithSheet="0"/>
  </xdr:twoCellAnchor>
</xdr:wsDr>
</file>

<file path=xl/drawings/drawing24.xml><?xml version="1.0" encoding="utf-8"?>
<xdr:wsDr xmlns:xdr="http://schemas.openxmlformats.org/drawingml/2006/spreadsheetDrawing" xmlns:a="http://schemas.openxmlformats.org/drawingml/2006/main">
  <xdr:twoCellAnchor editAs="oneCell">
    <xdr:from>
      <xdr:col>0</xdr:col>
      <xdr:colOff>45720</xdr:colOff>
      <xdr:row>0</xdr:row>
      <xdr:rowOff>434340</xdr:rowOff>
    </xdr:from>
    <xdr:to>
      <xdr:col>2</xdr:col>
      <xdr:colOff>91440</xdr:colOff>
      <xdr:row>0</xdr:row>
      <xdr:rowOff>632460</xdr:rowOff>
    </xdr:to>
    <xdr:sp macro="" textlink="">
      <xdr:nvSpPr>
        <xdr:cNvPr id="3" name="角丸四角形 2">
          <a:hlinkClick xmlns:r="http://schemas.openxmlformats.org/officeDocument/2006/relationships" r:id="rId1" tooltip="モバ８　売掛帳へ"/>
        </xdr:cNvPr>
        <xdr:cNvSpPr/>
      </xdr:nvSpPr>
      <xdr:spPr>
        <a:xfrm>
          <a:off x="45720" y="434340"/>
          <a:ext cx="762000" cy="198120"/>
        </a:xfrm>
        <a:prstGeom prst="roundRect">
          <a:avLst/>
        </a:prstGeom>
        <a:solidFill>
          <a:schemeClr val="accent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20000"/>
                  <a:lumOff val="80000"/>
                </a:schemeClr>
              </a:solidFill>
              <a:latin typeface="AR丸ゴシック体M" pitchFamily="49" charset="-128"/>
              <a:ea typeface="AR丸ゴシック体M" pitchFamily="49" charset="-128"/>
            </a:rPr>
            <a:t>売掛帳へ</a:t>
          </a:r>
        </a:p>
      </xdr:txBody>
    </xdr:sp>
    <xdr:clientData fPrintsWithSheet="0"/>
  </xdr:twoCellAnchor>
  <xdr:twoCellAnchor editAs="oneCell">
    <xdr:from>
      <xdr:col>0</xdr:col>
      <xdr:colOff>45720</xdr:colOff>
      <xdr:row>0</xdr:row>
      <xdr:rowOff>53340</xdr:rowOff>
    </xdr:from>
    <xdr:to>
      <xdr:col>2</xdr:col>
      <xdr:colOff>91440</xdr:colOff>
      <xdr:row>0</xdr:row>
      <xdr:rowOff>251460</xdr:rowOff>
    </xdr:to>
    <xdr:sp macro="" textlink="">
      <xdr:nvSpPr>
        <xdr:cNvPr id="5" name="角丸四角形 4">
          <a:hlinkClick xmlns:r="http://schemas.openxmlformats.org/officeDocument/2006/relationships" r:id="rId2" tooltip="グローバルメニュー（表の一覧）へ"/>
        </xdr:cNvPr>
        <xdr:cNvSpPr/>
      </xdr:nvSpPr>
      <xdr:spPr>
        <a:xfrm>
          <a:off x="45720" y="53340"/>
          <a:ext cx="7620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メニュー</a:t>
          </a:r>
        </a:p>
      </xdr:txBody>
    </xdr:sp>
    <xdr:clientData fPrintsWithSheet="0"/>
  </xdr:twoCellAnchor>
  <xdr:twoCellAnchor editAs="oneCell">
    <xdr:from>
      <xdr:col>2</xdr:col>
      <xdr:colOff>205740</xdr:colOff>
      <xdr:row>0</xdr:row>
      <xdr:rowOff>53340</xdr:rowOff>
    </xdr:from>
    <xdr:to>
      <xdr:col>2</xdr:col>
      <xdr:colOff>967740</xdr:colOff>
      <xdr:row>0</xdr:row>
      <xdr:rowOff>251460</xdr:rowOff>
    </xdr:to>
    <xdr:sp macro="" textlink="">
      <xdr:nvSpPr>
        <xdr:cNvPr id="6" name="角丸四角形 5">
          <a:hlinkClick xmlns:r="http://schemas.openxmlformats.org/officeDocument/2006/relationships" r:id="rId3" tooltip="記帳ガイドへ"/>
        </xdr:cNvPr>
        <xdr:cNvSpPr/>
      </xdr:nvSpPr>
      <xdr:spPr>
        <a:xfrm>
          <a:off x="922020" y="53340"/>
          <a:ext cx="7620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ガイド</a:t>
          </a:r>
        </a:p>
      </xdr:txBody>
    </xdr:sp>
    <xdr:clientData fPrintsWithSheet="0"/>
  </xdr:twoCellAnchor>
  <xdr:twoCellAnchor>
    <xdr:from>
      <xdr:col>5</xdr:col>
      <xdr:colOff>0</xdr:colOff>
      <xdr:row>1</xdr:row>
      <xdr:rowOff>1</xdr:rowOff>
    </xdr:from>
    <xdr:to>
      <xdr:col>6</xdr:col>
      <xdr:colOff>7620</xdr:colOff>
      <xdr:row>2</xdr:row>
      <xdr:rowOff>162501</xdr:rowOff>
    </xdr:to>
    <xdr:sp macro="" textlink="">
      <xdr:nvSpPr>
        <xdr:cNvPr id="11" name="正方形/長方形 10"/>
        <xdr:cNvSpPr/>
      </xdr:nvSpPr>
      <xdr:spPr>
        <a:xfrm>
          <a:off x="3733800" y="685801"/>
          <a:ext cx="1082040" cy="330140"/>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5</xdr:col>
      <xdr:colOff>1073149</xdr:colOff>
      <xdr:row>1</xdr:row>
      <xdr:rowOff>0</xdr:rowOff>
    </xdr:from>
    <xdr:to>
      <xdr:col>7</xdr:col>
      <xdr:colOff>6849</xdr:colOff>
      <xdr:row>2</xdr:row>
      <xdr:rowOff>162500</xdr:rowOff>
    </xdr:to>
    <xdr:sp macro="" textlink="">
      <xdr:nvSpPr>
        <xdr:cNvPr id="12" name="正方形/長方形 11"/>
        <xdr:cNvSpPr/>
      </xdr:nvSpPr>
      <xdr:spPr>
        <a:xfrm>
          <a:off x="4806949" y="685800"/>
          <a:ext cx="1082540" cy="330140"/>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wsDr>
</file>

<file path=xl/drawings/drawing25.xml><?xml version="1.0" encoding="utf-8"?>
<xdr:wsDr xmlns:xdr="http://schemas.openxmlformats.org/drawingml/2006/spreadsheetDrawing" xmlns:a="http://schemas.openxmlformats.org/drawingml/2006/main">
  <xdr:twoCellAnchor editAs="oneCell">
    <xdr:from>
      <xdr:col>4</xdr:col>
      <xdr:colOff>121920</xdr:colOff>
      <xdr:row>0</xdr:row>
      <xdr:rowOff>30480</xdr:rowOff>
    </xdr:from>
    <xdr:to>
      <xdr:col>8</xdr:col>
      <xdr:colOff>640080</xdr:colOff>
      <xdr:row>0</xdr:row>
      <xdr:rowOff>548640</xdr:rowOff>
    </xdr:to>
    <xdr:sp macro="" textlink="">
      <xdr:nvSpPr>
        <xdr:cNvPr id="3" name="角丸四角形 2"/>
        <xdr:cNvSpPr/>
      </xdr:nvSpPr>
      <xdr:spPr>
        <a:xfrm>
          <a:off x="1684020" y="30480"/>
          <a:ext cx="4305300" cy="518160"/>
        </a:xfrm>
        <a:prstGeom prst="roundRect">
          <a:avLst/>
        </a:prstGeom>
        <a:solidFill>
          <a:schemeClr val="accent2">
            <a:lumMod val="20000"/>
            <a:lumOff val="8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b="1">
              <a:solidFill>
                <a:schemeClr val="accent2">
                  <a:lumMod val="50000"/>
                </a:schemeClr>
              </a:solidFill>
              <a:latin typeface="AR P丸ゴシック体M" pitchFamily="50" charset="-128"/>
              <a:ea typeface="AR P丸ゴシック体M" pitchFamily="50" charset="-128"/>
            </a:rPr>
            <a:t>種別</a:t>
          </a:r>
          <a:r>
            <a:rPr kumimoji="1" lang="ja-JP" altLang="en-US" sz="1100">
              <a:solidFill>
                <a:schemeClr val="accent2">
                  <a:lumMod val="50000"/>
                </a:schemeClr>
              </a:solidFill>
              <a:latin typeface="AR P丸ゴシック体M" pitchFamily="50" charset="-128"/>
              <a:ea typeface="AR P丸ゴシック体M" pitchFamily="50" charset="-128"/>
            </a:rPr>
            <a:t>欄には　成果確定</a:t>
          </a:r>
          <a:r>
            <a:rPr kumimoji="1" lang="en-US" altLang="ja-JP" sz="1100">
              <a:solidFill>
                <a:schemeClr val="accent2">
                  <a:lumMod val="50000"/>
                </a:schemeClr>
              </a:solidFill>
              <a:latin typeface="AR P丸ゴシック体M" pitchFamily="50" charset="-128"/>
              <a:ea typeface="AR P丸ゴシック体M" pitchFamily="50" charset="-128"/>
            </a:rPr>
            <a:t>=1</a:t>
          </a:r>
          <a:r>
            <a:rPr kumimoji="1" lang="ja-JP" altLang="en-US" sz="1100">
              <a:solidFill>
                <a:schemeClr val="accent2">
                  <a:lumMod val="50000"/>
                </a:schemeClr>
              </a:solidFill>
              <a:latin typeface="AR P丸ゴシック体M" pitchFamily="50" charset="-128"/>
              <a:ea typeface="AR P丸ゴシック体M" pitchFamily="50" charset="-128"/>
            </a:rPr>
            <a:t>　成果報酬受け取り</a:t>
          </a:r>
          <a:r>
            <a:rPr kumimoji="1" lang="en-US" altLang="ja-JP" sz="1100">
              <a:solidFill>
                <a:schemeClr val="accent2">
                  <a:lumMod val="50000"/>
                </a:schemeClr>
              </a:solidFill>
              <a:latin typeface="AR P丸ゴシック体M" pitchFamily="50" charset="-128"/>
              <a:ea typeface="AR P丸ゴシック体M" pitchFamily="50" charset="-128"/>
            </a:rPr>
            <a:t>=2</a:t>
          </a:r>
          <a:r>
            <a:rPr kumimoji="1" lang="ja-JP" altLang="en-US" sz="1100">
              <a:solidFill>
                <a:schemeClr val="accent2">
                  <a:lumMod val="50000"/>
                </a:schemeClr>
              </a:solidFill>
              <a:latin typeface="AR P丸ゴシック体M" pitchFamily="50" charset="-128"/>
              <a:ea typeface="AR P丸ゴシック体M" pitchFamily="50" charset="-128"/>
            </a:rPr>
            <a:t>　と入力</a:t>
          </a:r>
          <a:endParaRPr kumimoji="1" lang="en-US" altLang="ja-JP" sz="1100">
            <a:solidFill>
              <a:schemeClr val="accent2">
                <a:lumMod val="50000"/>
              </a:schemeClr>
            </a:solidFill>
            <a:latin typeface="AR P丸ゴシック体M" pitchFamily="50" charset="-128"/>
            <a:ea typeface="AR P丸ゴシック体M" pitchFamily="50" charset="-128"/>
          </a:endParaRPr>
        </a:p>
        <a:p>
          <a:pPr algn="ctr">
            <a:lnSpc>
              <a:spcPts val="1300"/>
            </a:lnSpc>
          </a:pPr>
          <a:r>
            <a:rPr kumimoji="1" lang="ja-JP" altLang="en-US" sz="1100">
              <a:solidFill>
                <a:schemeClr val="accent2">
                  <a:lumMod val="50000"/>
                </a:schemeClr>
              </a:solidFill>
              <a:latin typeface="AR P丸ゴシック体M" pitchFamily="50" charset="-128"/>
              <a:ea typeface="AR P丸ゴシック体M" pitchFamily="50" charset="-128"/>
            </a:rPr>
            <a:t>成果確定時には摘要の月欄に何月分なのかを入力</a:t>
          </a:r>
        </a:p>
      </xdr:txBody>
    </xdr:sp>
    <xdr:clientData fPrintsWithSheet="0"/>
  </xdr:twoCellAnchor>
  <xdr:twoCellAnchor editAs="oneCell">
    <xdr:from>
      <xdr:col>0</xdr:col>
      <xdr:colOff>38100</xdr:colOff>
      <xdr:row>0</xdr:row>
      <xdr:rowOff>365760</xdr:rowOff>
    </xdr:from>
    <xdr:to>
      <xdr:col>1</xdr:col>
      <xdr:colOff>175260</xdr:colOff>
      <xdr:row>0</xdr:row>
      <xdr:rowOff>563880</xdr:rowOff>
    </xdr:to>
    <xdr:sp macro="" textlink="">
      <xdr:nvSpPr>
        <xdr:cNvPr id="4" name="角丸四角形 3">
          <a:hlinkClick xmlns:r="http://schemas.openxmlformats.org/officeDocument/2006/relationships" r:id="rId1" tooltip="モバ８　売上帳へ"/>
        </xdr:cNvPr>
        <xdr:cNvSpPr/>
      </xdr:nvSpPr>
      <xdr:spPr>
        <a:xfrm>
          <a:off x="38100" y="365760"/>
          <a:ext cx="762000" cy="198120"/>
        </a:xfrm>
        <a:prstGeom prst="roundRect">
          <a:avLst/>
        </a:prstGeom>
        <a:solidFill>
          <a:schemeClr val="accent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20000"/>
                  <a:lumOff val="80000"/>
                </a:schemeClr>
              </a:solidFill>
              <a:latin typeface="AR丸ゴシック体M" pitchFamily="49" charset="-128"/>
              <a:ea typeface="AR丸ゴシック体M" pitchFamily="49" charset="-128"/>
            </a:rPr>
            <a:t>売上帳へ</a:t>
          </a:r>
        </a:p>
      </xdr:txBody>
    </xdr:sp>
    <xdr:clientData fPrintsWithSheet="0"/>
  </xdr:twoCellAnchor>
  <xdr:twoCellAnchor editAs="oneCell">
    <xdr:from>
      <xdr:col>0</xdr:col>
      <xdr:colOff>38100</xdr:colOff>
      <xdr:row>0</xdr:row>
      <xdr:rowOff>45720</xdr:rowOff>
    </xdr:from>
    <xdr:to>
      <xdr:col>1</xdr:col>
      <xdr:colOff>175260</xdr:colOff>
      <xdr:row>0</xdr:row>
      <xdr:rowOff>243840</xdr:rowOff>
    </xdr:to>
    <xdr:sp macro="" textlink="">
      <xdr:nvSpPr>
        <xdr:cNvPr id="5" name="角丸四角形 4">
          <a:hlinkClick xmlns:r="http://schemas.openxmlformats.org/officeDocument/2006/relationships" r:id="rId2" tooltip="グローバルメニュー（表の一覧）へ"/>
        </xdr:cNvPr>
        <xdr:cNvSpPr/>
      </xdr:nvSpPr>
      <xdr:spPr>
        <a:xfrm>
          <a:off x="38100" y="45720"/>
          <a:ext cx="7620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メニュー</a:t>
          </a:r>
        </a:p>
      </xdr:txBody>
    </xdr:sp>
    <xdr:clientData fPrintsWithSheet="0"/>
  </xdr:twoCellAnchor>
  <xdr:twoCellAnchor>
    <xdr:from>
      <xdr:col>6</xdr:col>
      <xdr:colOff>8608</xdr:colOff>
      <xdr:row>1</xdr:row>
      <xdr:rowOff>6086</xdr:rowOff>
    </xdr:from>
    <xdr:to>
      <xdr:col>6</xdr:col>
      <xdr:colOff>890608</xdr:colOff>
      <xdr:row>2</xdr:row>
      <xdr:rowOff>163701</xdr:rowOff>
    </xdr:to>
    <xdr:sp macro="" textlink="">
      <xdr:nvSpPr>
        <xdr:cNvPr id="8" name="正方形/長方形 7"/>
        <xdr:cNvSpPr/>
      </xdr:nvSpPr>
      <xdr:spPr>
        <a:xfrm>
          <a:off x="3574768" y="691886"/>
          <a:ext cx="882000" cy="325255"/>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7</xdr:col>
      <xdr:colOff>587</xdr:colOff>
      <xdr:row>1</xdr:row>
      <xdr:rowOff>1759</xdr:rowOff>
    </xdr:from>
    <xdr:to>
      <xdr:col>7</xdr:col>
      <xdr:colOff>882587</xdr:colOff>
      <xdr:row>2</xdr:row>
      <xdr:rowOff>159374</xdr:rowOff>
    </xdr:to>
    <xdr:sp macro="" textlink="">
      <xdr:nvSpPr>
        <xdr:cNvPr id="9" name="正方形/長方形 8"/>
        <xdr:cNvSpPr/>
      </xdr:nvSpPr>
      <xdr:spPr>
        <a:xfrm>
          <a:off x="4458287" y="687559"/>
          <a:ext cx="882000" cy="325255"/>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editAs="oneCell">
    <xdr:from>
      <xdr:col>1</xdr:col>
      <xdr:colOff>236220</xdr:colOff>
      <xdr:row>0</xdr:row>
      <xdr:rowOff>45720</xdr:rowOff>
    </xdr:from>
    <xdr:to>
      <xdr:col>4</xdr:col>
      <xdr:colOff>60960</xdr:colOff>
      <xdr:row>0</xdr:row>
      <xdr:rowOff>243840</xdr:rowOff>
    </xdr:to>
    <xdr:sp macro="" textlink="">
      <xdr:nvSpPr>
        <xdr:cNvPr id="7" name="角丸四角形 6">
          <a:hlinkClick xmlns:r="http://schemas.openxmlformats.org/officeDocument/2006/relationships" r:id="rId3" tooltip="記帳ガイドへ"/>
        </xdr:cNvPr>
        <xdr:cNvSpPr/>
      </xdr:nvSpPr>
      <xdr:spPr>
        <a:xfrm>
          <a:off x="861060" y="45720"/>
          <a:ext cx="7620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ガイド</a:t>
          </a:r>
        </a:p>
      </xdr:txBody>
    </xdr:sp>
    <xdr:clientData fPrintsWithSheet="0"/>
  </xdr:twoCellAnchor>
</xdr:wsDr>
</file>

<file path=xl/drawings/drawing26.xml><?xml version="1.0" encoding="utf-8"?>
<xdr:wsDr xmlns:xdr="http://schemas.openxmlformats.org/drawingml/2006/spreadsheetDrawing" xmlns:a="http://schemas.openxmlformats.org/drawingml/2006/main">
  <xdr:twoCellAnchor editAs="oneCell">
    <xdr:from>
      <xdr:col>0</xdr:col>
      <xdr:colOff>45720</xdr:colOff>
      <xdr:row>0</xdr:row>
      <xdr:rowOff>434340</xdr:rowOff>
    </xdr:from>
    <xdr:to>
      <xdr:col>2</xdr:col>
      <xdr:colOff>91440</xdr:colOff>
      <xdr:row>0</xdr:row>
      <xdr:rowOff>632460</xdr:rowOff>
    </xdr:to>
    <xdr:sp macro="" textlink="">
      <xdr:nvSpPr>
        <xdr:cNvPr id="3" name="角丸四角形 2">
          <a:hlinkClick xmlns:r="http://schemas.openxmlformats.org/officeDocument/2006/relationships" r:id="rId1" tooltip="インフォトップ　売掛帳へ"/>
        </xdr:cNvPr>
        <xdr:cNvSpPr/>
      </xdr:nvSpPr>
      <xdr:spPr>
        <a:xfrm>
          <a:off x="45720" y="434340"/>
          <a:ext cx="762000" cy="198120"/>
        </a:xfrm>
        <a:prstGeom prst="roundRect">
          <a:avLst/>
        </a:prstGeom>
        <a:solidFill>
          <a:schemeClr val="accent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20000"/>
                  <a:lumOff val="80000"/>
                </a:schemeClr>
              </a:solidFill>
              <a:latin typeface="AR丸ゴシック体M" pitchFamily="49" charset="-128"/>
              <a:ea typeface="AR丸ゴシック体M" pitchFamily="49" charset="-128"/>
            </a:rPr>
            <a:t>売掛帳へ</a:t>
          </a:r>
        </a:p>
      </xdr:txBody>
    </xdr:sp>
    <xdr:clientData fPrintsWithSheet="0"/>
  </xdr:twoCellAnchor>
  <xdr:twoCellAnchor editAs="oneCell">
    <xdr:from>
      <xdr:col>0</xdr:col>
      <xdr:colOff>45720</xdr:colOff>
      <xdr:row>0</xdr:row>
      <xdr:rowOff>53340</xdr:rowOff>
    </xdr:from>
    <xdr:to>
      <xdr:col>2</xdr:col>
      <xdr:colOff>91440</xdr:colOff>
      <xdr:row>0</xdr:row>
      <xdr:rowOff>251460</xdr:rowOff>
    </xdr:to>
    <xdr:sp macro="" textlink="">
      <xdr:nvSpPr>
        <xdr:cNvPr id="4" name="角丸四角形 3">
          <a:hlinkClick xmlns:r="http://schemas.openxmlformats.org/officeDocument/2006/relationships" r:id="rId2" tooltip="グローバルメニュー（表の一覧）へ"/>
        </xdr:cNvPr>
        <xdr:cNvSpPr/>
      </xdr:nvSpPr>
      <xdr:spPr>
        <a:xfrm>
          <a:off x="45720" y="53340"/>
          <a:ext cx="7620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メニュー</a:t>
          </a:r>
        </a:p>
      </xdr:txBody>
    </xdr:sp>
    <xdr:clientData fPrintsWithSheet="0"/>
  </xdr:twoCellAnchor>
  <xdr:twoCellAnchor editAs="oneCell">
    <xdr:from>
      <xdr:col>2</xdr:col>
      <xdr:colOff>236220</xdr:colOff>
      <xdr:row>0</xdr:row>
      <xdr:rowOff>53340</xdr:rowOff>
    </xdr:from>
    <xdr:to>
      <xdr:col>2</xdr:col>
      <xdr:colOff>998220</xdr:colOff>
      <xdr:row>0</xdr:row>
      <xdr:rowOff>251460</xdr:rowOff>
    </xdr:to>
    <xdr:sp macro="" textlink="">
      <xdr:nvSpPr>
        <xdr:cNvPr id="6" name="角丸四角形 5">
          <a:hlinkClick xmlns:r="http://schemas.openxmlformats.org/officeDocument/2006/relationships" r:id="rId3" tooltip="記帳ガイドへ"/>
        </xdr:cNvPr>
        <xdr:cNvSpPr/>
      </xdr:nvSpPr>
      <xdr:spPr>
        <a:xfrm>
          <a:off x="952500" y="53340"/>
          <a:ext cx="7620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ガイド</a:t>
          </a:r>
        </a:p>
      </xdr:txBody>
    </xdr:sp>
    <xdr:clientData fPrintsWithSheet="0"/>
  </xdr:twoCellAnchor>
  <xdr:twoCellAnchor>
    <xdr:from>
      <xdr:col>5</xdr:col>
      <xdr:colOff>0</xdr:colOff>
      <xdr:row>1</xdr:row>
      <xdr:rowOff>1</xdr:rowOff>
    </xdr:from>
    <xdr:to>
      <xdr:col>6</xdr:col>
      <xdr:colOff>7620</xdr:colOff>
      <xdr:row>2</xdr:row>
      <xdr:rowOff>162501</xdr:rowOff>
    </xdr:to>
    <xdr:sp macro="" textlink="">
      <xdr:nvSpPr>
        <xdr:cNvPr id="9" name="正方形/長方形 8"/>
        <xdr:cNvSpPr/>
      </xdr:nvSpPr>
      <xdr:spPr>
        <a:xfrm>
          <a:off x="3733800" y="685801"/>
          <a:ext cx="1082040" cy="330140"/>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5</xdr:col>
      <xdr:colOff>1073149</xdr:colOff>
      <xdr:row>1</xdr:row>
      <xdr:rowOff>0</xdr:rowOff>
    </xdr:from>
    <xdr:to>
      <xdr:col>7</xdr:col>
      <xdr:colOff>6849</xdr:colOff>
      <xdr:row>2</xdr:row>
      <xdr:rowOff>162500</xdr:rowOff>
    </xdr:to>
    <xdr:sp macro="" textlink="">
      <xdr:nvSpPr>
        <xdr:cNvPr id="10" name="正方形/長方形 9"/>
        <xdr:cNvSpPr/>
      </xdr:nvSpPr>
      <xdr:spPr>
        <a:xfrm>
          <a:off x="4806949" y="685800"/>
          <a:ext cx="1082540" cy="330140"/>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wsDr>
</file>

<file path=xl/drawings/drawing27.xml><?xml version="1.0" encoding="utf-8"?>
<xdr:wsDr xmlns:xdr="http://schemas.openxmlformats.org/drawingml/2006/spreadsheetDrawing" xmlns:a="http://schemas.openxmlformats.org/drawingml/2006/main">
  <xdr:twoCellAnchor editAs="oneCell">
    <xdr:from>
      <xdr:col>4</xdr:col>
      <xdr:colOff>121920</xdr:colOff>
      <xdr:row>0</xdr:row>
      <xdr:rowOff>30480</xdr:rowOff>
    </xdr:from>
    <xdr:to>
      <xdr:col>8</xdr:col>
      <xdr:colOff>640080</xdr:colOff>
      <xdr:row>0</xdr:row>
      <xdr:rowOff>548640</xdr:rowOff>
    </xdr:to>
    <xdr:sp macro="" textlink="">
      <xdr:nvSpPr>
        <xdr:cNvPr id="3" name="角丸四角形 2"/>
        <xdr:cNvSpPr/>
      </xdr:nvSpPr>
      <xdr:spPr>
        <a:xfrm>
          <a:off x="1684020" y="30480"/>
          <a:ext cx="4305300" cy="518160"/>
        </a:xfrm>
        <a:prstGeom prst="roundRect">
          <a:avLst/>
        </a:prstGeom>
        <a:solidFill>
          <a:schemeClr val="accent2">
            <a:lumMod val="20000"/>
            <a:lumOff val="8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b="1">
              <a:solidFill>
                <a:schemeClr val="accent2">
                  <a:lumMod val="50000"/>
                </a:schemeClr>
              </a:solidFill>
              <a:latin typeface="AR P丸ゴシック体M" pitchFamily="50" charset="-128"/>
              <a:ea typeface="AR P丸ゴシック体M" pitchFamily="50" charset="-128"/>
            </a:rPr>
            <a:t>種別</a:t>
          </a:r>
          <a:r>
            <a:rPr kumimoji="1" lang="ja-JP" altLang="en-US" sz="1100">
              <a:solidFill>
                <a:schemeClr val="accent2">
                  <a:lumMod val="50000"/>
                </a:schemeClr>
              </a:solidFill>
              <a:latin typeface="AR P丸ゴシック体M" pitchFamily="50" charset="-128"/>
              <a:ea typeface="AR P丸ゴシック体M" pitchFamily="50" charset="-128"/>
            </a:rPr>
            <a:t>欄には　成果確定</a:t>
          </a:r>
          <a:r>
            <a:rPr kumimoji="1" lang="en-US" altLang="ja-JP" sz="1100">
              <a:solidFill>
                <a:schemeClr val="accent2">
                  <a:lumMod val="50000"/>
                </a:schemeClr>
              </a:solidFill>
              <a:latin typeface="AR P丸ゴシック体M" pitchFamily="50" charset="-128"/>
              <a:ea typeface="AR P丸ゴシック体M" pitchFamily="50" charset="-128"/>
            </a:rPr>
            <a:t>=1</a:t>
          </a:r>
          <a:r>
            <a:rPr kumimoji="1" lang="ja-JP" altLang="en-US" sz="1100">
              <a:solidFill>
                <a:schemeClr val="accent2">
                  <a:lumMod val="50000"/>
                </a:schemeClr>
              </a:solidFill>
              <a:latin typeface="AR P丸ゴシック体M" pitchFamily="50" charset="-128"/>
              <a:ea typeface="AR P丸ゴシック体M" pitchFamily="50" charset="-128"/>
            </a:rPr>
            <a:t>　成果報酬受け取り</a:t>
          </a:r>
          <a:r>
            <a:rPr kumimoji="1" lang="en-US" altLang="ja-JP" sz="1100">
              <a:solidFill>
                <a:schemeClr val="accent2">
                  <a:lumMod val="50000"/>
                </a:schemeClr>
              </a:solidFill>
              <a:latin typeface="AR P丸ゴシック体M" pitchFamily="50" charset="-128"/>
              <a:ea typeface="AR P丸ゴシック体M" pitchFamily="50" charset="-128"/>
            </a:rPr>
            <a:t>=2</a:t>
          </a:r>
          <a:r>
            <a:rPr kumimoji="1" lang="ja-JP" altLang="en-US" sz="1100">
              <a:solidFill>
                <a:schemeClr val="accent2">
                  <a:lumMod val="50000"/>
                </a:schemeClr>
              </a:solidFill>
              <a:latin typeface="AR P丸ゴシック体M" pitchFamily="50" charset="-128"/>
              <a:ea typeface="AR P丸ゴシック体M" pitchFamily="50" charset="-128"/>
            </a:rPr>
            <a:t>　と入力</a:t>
          </a:r>
          <a:endParaRPr kumimoji="1" lang="en-US" altLang="ja-JP" sz="1100">
            <a:solidFill>
              <a:schemeClr val="accent2">
                <a:lumMod val="50000"/>
              </a:schemeClr>
            </a:solidFill>
            <a:latin typeface="AR P丸ゴシック体M" pitchFamily="50" charset="-128"/>
            <a:ea typeface="AR P丸ゴシック体M" pitchFamily="50" charset="-128"/>
          </a:endParaRPr>
        </a:p>
        <a:p>
          <a:pPr algn="ctr">
            <a:lnSpc>
              <a:spcPts val="1300"/>
            </a:lnSpc>
          </a:pPr>
          <a:r>
            <a:rPr kumimoji="1" lang="ja-JP" altLang="en-US" sz="1100">
              <a:solidFill>
                <a:schemeClr val="accent2">
                  <a:lumMod val="50000"/>
                </a:schemeClr>
              </a:solidFill>
              <a:latin typeface="AR P丸ゴシック体M" pitchFamily="50" charset="-128"/>
              <a:ea typeface="AR P丸ゴシック体M" pitchFamily="50" charset="-128"/>
            </a:rPr>
            <a:t>成果確定時には摘要の月欄に何月分なのかを入力</a:t>
          </a:r>
        </a:p>
      </xdr:txBody>
    </xdr:sp>
    <xdr:clientData fPrintsWithSheet="0"/>
  </xdr:twoCellAnchor>
  <xdr:twoCellAnchor editAs="oneCell">
    <xdr:from>
      <xdr:col>0</xdr:col>
      <xdr:colOff>30480</xdr:colOff>
      <xdr:row>0</xdr:row>
      <xdr:rowOff>373380</xdr:rowOff>
    </xdr:from>
    <xdr:to>
      <xdr:col>1</xdr:col>
      <xdr:colOff>167640</xdr:colOff>
      <xdr:row>0</xdr:row>
      <xdr:rowOff>571500</xdr:rowOff>
    </xdr:to>
    <xdr:sp macro="" textlink="">
      <xdr:nvSpPr>
        <xdr:cNvPr id="4" name="角丸四角形 3">
          <a:hlinkClick xmlns:r="http://schemas.openxmlformats.org/officeDocument/2006/relationships" r:id="rId1" tooltip="インフォトップ　売上帳へ"/>
        </xdr:cNvPr>
        <xdr:cNvSpPr/>
      </xdr:nvSpPr>
      <xdr:spPr>
        <a:xfrm>
          <a:off x="30480" y="373380"/>
          <a:ext cx="762000" cy="198120"/>
        </a:xfrm>
        <a:prstGeom prst="roundRect">
          <a:avLst/>
        </a:prstGeom>
        <a:solidFill>
          <a:schemeClr val="accent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20000"/>
                  <a:lumOff val="80000"/>
                </a:schemeClr>
              </a:solidFill>
              <a:latin typeface="AR丸ゴシック体M" pitchFamily="49" charset="-128"/>
              <a:ea typeface="AR丸ゴシック体M" pitchFamily="49" charset="-128"/>
            </a:rPr>
            <a:t>売上帳へ</a:t>
          </a:r>
        </a:p>
      </xdr:txBody>
    </xdr:sp>
    <xdr:clientData fPrintsWithSheet="0"/>
  </xdr:twoCellAnchor>
  <xdr:twoCellAnchor editAs="oneCell">
    <xdr:from>
      <xdr:col>0</xdr:col>
      <xdr:colOff>30480</xdr:colOff>
      <xdr:row>0</xdr:row>
      <xdr:rowOff>53340</xdr:rowOff>
    </xdr:from>
    <xdr:to>
      <xdr:col>1</xdr:col>
      <xdr:colOff>167640</xdr:colOff>
      <xdr:row>0</xdr:row>
      <xdr:rowOff>251460</xdr:rowOff>
    </xdr:to>
    <xdr:sp macro="" textlink="">
      <xdr:nvSpPr>
        <xdr:cNvPr id="5" name="角丸四角形 4">
          <a:hlinkClick xmlns:r="http://schemas.openxmlformats.org/officeDocument/2006/relationships" r:id="rId2" tooltip="グローバルメニュー（表の一覧）へ"/>
        </xdr:cNvPr>
        <xdr:cNvSpPr/>
      </xdr:nvSpPr>
      <xdr:spPr>
        <a:xfrm>
          <a:off x="30480" y="53340"/>
          <a:ext cx="7620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メニュー</a:t>
          </a:r>
        </a:p>
      </xdr:txBody>
    </xdr:sp>
    <xdr:clientData fPrintsWithSheet="0"/>
  </xdr:twoCellAnchor>
  <xdr:twoCellAnchor>
    <xdr:from>
      <xdr:col>6</xdr:col>
      <xdr:colOff>8608</xdr:colOff>
      <xdr:row>1</xdr:row>
      <xdr:rowOff>6086</xdr:rowOff>
    </xdr:from>
    <xdr:to>
      <xdr:col>6</xdr:col>
      <xdr:colOff>890608</xdr:colOff>
      <xdr:row>2</xdr:row>
      <xdr:rowOff>163701</xdr:rowOff>
    </xdr:to>
    <xdr:sp macro="" textlink="">
      <xdr:nvSpPr>
        <xdr:cNvPr id="8" name="正方形/長方形 7"/>
        <xdr:cNvSpPr/>
      </xdr:nvSpPr>
      <xdr:spPr>
        <a:xfrm>
          <a:off x="3574768" y="691886"/>
          <a:ext cx="882000" cy="325255"/>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7</xdr:col>
      <xdr:colOff>587</xdr:colOff>
      <xdr:row>1</xdr:row>
      <xdr:rowOff>1759</xdr:rowOff>
    </xdr:from>
    <xdr:to>
      <xdr:col>7</xdr:col>
      <xdr:colOff>882587</xdr:colOff>
      <xdr:row>2</xdr:row>
      <xdr:rowOff>159374</xdr:rowOff>
    </xdr:to>
    <xdr:sp macro="" textlink="">
      <xdr:nvSpPr>
        <xdr:cNvPr id="9" name="正方形/長方形 8"/>
        <xdr:cNvSpPr/>
      </xdr:nvSpPr>
      <xdr:spPr>
        <a:xfrm>
          <a:off x="4458287" y="687559"/>
          <a:ext cx="882000" cy="325255"/>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editAs="oneCell">
    <xdr:from>
      <xdr:col>1</xdr:col>
      <xdr:colOff>228600</xdr:colOff>
      <xdr:row>0</xdr:row>
      <xdr:rowOff>53340</xdr:rowOff>
    </xdr:from>
    <xdr:to>
      <xdr:col>4</xdr:col>
      <xdr:colOff>53340</xdr:colOff>
      <xdr:row>0</xdr:row>
      <xdr:rowOff>251460</xdr:rowOff>
    </xdr:to>
    <xdr:sp macro="" textlink="">
      <xdr:nvSpPr>
        <xdr:cNvPr id="7" name="角丸四角形 6">
          <a:hlinkClick xmlns:r="http://schemas.openxmlformats.org/officeDocument/2006/relationships" r:id="rId3" tooltip="記帳ガイドへ"/>
        </xdr:cNvPr>
        <xdr:cNvSpPr/>
      </xdr:nvSpPr>
      <xdr:spPr>
        <a:xfrm>
          <a:off x="853440" y="53340"/>
          <a:ext cx="7620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ガイド</a:t>
          </a:r>
        </a:p>
      </xdr:txBody>
    </xdr:sp>
    <xdr:clientData fPrintsWithSheet="0"/>
  </xdr:twoCellAnchor>
</xdr:wsDr>
</file>

<file path=xl/drawings/drawing28.xml><?xml version="1.0" encoding="utf-8"?>
<xdr:wsDr xmlns:xdr="http://schemas.openxmlformats.org/drawingml/2006/spreadsheetDrawing" xmlns:a="http://schemas.openxmlformats.org/drawingml/2006/main">
  <xdr:twoCellAnchor editAs="oneCell">
    <xdr:from>
      <xdr:col>0</xdr:col>
      <xdr:colOff>45720</xdr:colOff>
      <xdr:row>0</xdr:row>
      <xdr:rowOff>434340</xdr:rowOff>
    </xdr:from>
    <xdr:to>
      <xdr:col>2</xdr:col>
      <xdr:colOff>91440</xdr:colOff>
      <xdr:row>0</xdr:row>
      <xdr:rowOff>632460</xdr:rowOff>
    </xdr:to>
    <xdr:sp macro="" textlink="">
      <xdr:nvSpPr>
        <xdr:cNvPr id="3" name="角丸四角形 2">
          <a:hlinkClick xmlns:r="http://schemas.openxmlformats.org/officeDocument/2006/relationships" r:id="rId1" tooltip="インフォトップ　売掛帳へ"/>
        </xdr:cNvPr>
        <xdr:cNvSpPr/>
      </xdr:nvSpPr>
      <xdr:spPr>
        <a:xfrm>
          <a:off x="45720" y="434340"/>
          <a:ext cx="762000" cy="198120"/>
        </a:xfrm>
        <a:prstGeom prst="roundRect">
          <a:avLst/>
        </a:prstGeom>
        <a:solidFill>
          <a:schemeClr val="accent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20000"/>
                  <a:lumOff val="80000"/>
                </a:schemeClr>
              </a:solidFill>
              <a:latin typeface="AR丸ゴシック体M" pitchFamily="49" charset="-128"/>
              <a:ea typeface="AR丸ゴシック体M" pitchFamily="49" charset="-128"/>
            </a:rPr>
            <a:t>売掛帳へ</a:t>
          </a:r>
        </a:p>
      </xdr:txBody>
    </xdr:sp>
    <xdr:clientData fPrintsWithSheet="0"/>
  </xdr:twoCellAnchor>
  <xdr:twoCellAnchor editAs="oneCell">
    <xdr:from>
      <xdr:col>0</xdr:col>
      <xdr:colOff>45720</xdr:colOff>
      <xdr:row>0</xdr:row>
      <xdr:rowOff>53340</xdr:rowOff>
    </xdr:from>
    <xdr:to>
      <xdr:col>2</xdr:col>
      <xdr:colOff>91440</xdr:colOff>
      <xdr:row>0</xdr:row>
      <xdr:rowOff>251460</xdr:rowOff>
    </xdr:to>
    <xdr:sp macro="" textlink="">
      <xdr:nvSpPr>
        <xdr:cNvPr id="4" name="角丸四角形 3">
          <a:hlinkClick xmlns:r="http://schemas.openxmlformats.org/officeDocument/2006/relationships" r:id="rId2" tooltip="グローバルメニュー（表の一覧）へ"/>
        </xdr:cNvPr>
        <xdr:cNvSpPr/>
      </xdr:nvSpPr>
      <xdr:spPr>
        <a:xfrm>
          <a:off x="45720" y="53340"/>
          <a:ext cx="7620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メニュー</a:t>
          </a:r>
        </a:p>
      </xdr:txBody>
    </xdr:sp>
    <xdr:clientData fPrintsWithSheet="0"/>
  </xdr:twoCellAnchor>
  <xdr:twoCellAnchor editAs="oneCell">
    <xdr:from>
      <xdr:col>2</xdr:col>
      <xdr:colOff>190500</xdr:colOff>
      <xdr:row>0</xdr:row>
      <xdr:rowOff>53340</xdr:rowOff>
    </xdr:from>
    <xdr:to>
      <xdr:col>2</xdr:col>
      <xdr:colOff>952500</xdr:colOff>
      <xdr:row>0</xdr:row>
      <xdr:rowOff>251460</xdr:rowOff>
    </xdr:to>
    <xdr:sp macro="" textlink="">
      <xdr:nvSpPr>
        <xdr:cNvPr id="6" name="角丸四角形 5">
          <a:hlinkClick xmlns:r="http://schemas.openxmlformats.org/officeDocument/2006/relationships" r:id="rId3" tooltip="記帳ガイドへ"/>
        </xdr:cNvPr>
        <xdr:cNvSpPr/>
      </xdr:nvSpPr>
      <xdr:spPr>
        <a:xfrm>
          <a:off x="906780" y="53340"/>
          <a:ext cx="7620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ガイド</a:t>
          </a:r>
        </a:p>
      </xdr:txBody>
    </xdr:sp>
    <xdr:clientData fPrintsWithSheet="0"/>
  </xdr:twoCellAnchor>
  <xdr:twoCellAnchor>
    <xdr:from>
      <xdr:col>5</xdr:col>
      <xdr:colOff>0</xdr:colOff>
      <xdr:row>1</xdr:row>
      <xdr:rowOff>1</xdr:rowOff>
    </xdr:from>
    <xdr:to>
      <xdr:col>6</xdr:col>
      <xdr:colOff>7620</xdr:colOff>
      <xdr:row>2</xdr:row>
      <xdr:rowOff>162501</xdr:rowOff>
    </xdr:to>
    <xdr:sp macro="" textlink="">
      <xdr:nvSpPr>
        <xdr:cNvPr id="9" name="正方形/長方形 8"/>
        <xdr:cNvSpPr/>
      </xdr:nvSpPr>
      <xdr:spPr>
        <a:xfrm>
          <a:off x="3733800" y="685801"/>
          <a:ext cx="1082040" cy="330140"/>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5</xdr:col>
      <xdr:colOff>1073149</xdr:colOff>
      <xdr:row>1</xdr:row>
      <xdr:rowOff>0</xdr:rowOff>
    </xdr:from>
    <xdr:to>
      <xdr:col>7</xdr:col>
      <xdr:colOff>6849</xdr:colOff>
      <xdr:row>2</xdr:row>
      <xdr:rowOff>162500</xdr:rowOff>
    </xdr:to>
    <xdr:sp macro="" textlink="">
      <xdr:nvSpPr>
        <xdr:cNvPr id="10" name="正方形/長方形 9"/>
        <xdr:cNvSpPr/>
      </xdr:nvSpPr>
      <xdr:spPr>
        <a:xfrm>
          <a:off x="4806949" y="685800"/>
          <a:ext cx="1082540" cy="330140"/>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wsDr>
</file>

<file path=xl/drawings/drawing29.xml><?xml version="1.0" encoding="utf-8"?>
<xdr:wsDr xmlns:xdr="http://schemas.openxmlformats.org/drawingml/2006/spreadsheetDrawing" xmlns:a="http://schemas.openxmlformats.org/drawingml/2006/main">
  <xdr:twoCellAnchor editAs="oneCell">
    <xdr:from>
      <xdr:col>4</xdr:col>
      <xdr:colOff>121920</xdr:colOff>
      <xdr:row>0</xdr:row>
      <xdr:rowOff>30480</xdr:rowOff>
    </xdr:from>
    <xdr:to>
      <xdr:col>8</xdr:col>
      <xdr:colOff>640080</xdr:colOff>
      <xdr:row>0</xdr:row>
      <xdr:rowOff>548640</xdr:rowOff>
    </xdr:to>
    <xdr:sp macro="" textlink="">
      <xdr:nvSpPr>
        <xdr:cNvPr id="3" name="角丸四角形 2"/>
        <xdr:cNvSpPr/>
      </xdr:nvSpPr>
      <xdr:spPr>
        <a:xfrm>
          <a:off x="1684020" y="30480"/>
          <a:ext cx="4305300" cy="518160"/>
        </a:xfrm>
        <a:prstGeom prst="roundRect">
          <a:avLst/>
        </a:prstGeom>
        <a:solidFill>
          <a:schemeClr val="accent2">
            <a:lumMod val="20000"/>
            <a:lumOff val="8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b="1">
              <a:solidFill>
                <a:schemeClr val="accent2">
                  <a:lumMod val="50000"/>
                </a:schemeClr>
              </a:solidFill>
              <a:latin typeface="AR P丸ゴシック体M" pitchFamily="50" charset="-128"/>
              <a:ea typeface="AR P丸ゴシック体M" pitchFamily="50" charset="-128"/>
            </a:rPr>
            <a:t>種別</a:t>
          </a:r>
          <a:r>
            <a:rPr kumimoji="1" lang="ja-JP" altLang="en-US" sz="1100">
              <a:solidFill>
                <a:schemeClr val="accent2">
                  <a:lumMod val="50000"/>
                </a:schemeClr>
              </a:solidFill>
              <a:latin typeface="AR P丸ゴシック体M" pitchFamily="50" charset="-128"/>
              <a:ea typeface="AR P丸ゴシック体M" pitchFamily="50" charset="-128"/>
            </a:rPr>
            <a:t>欄には　成果確定</a:t>
          </a:r>
          <a:r>
            <a:rPr kumimoji="1" lang="en-US" altLang="ja-JP" sz="1100">
              <a:solidFill>
                <a:schemeClr val="accent2">
                  <a:lumMod val="50000"/>
                </a:schemeClr>
              </a:solidFill>
              <a:latin typeface="AR P丸ゴシック体M" pitchFamily="50" charset="-128"/>
              <a:ea typeface="AR P丸ゴシック体M" pitchFamily="50" charset="-128"/>
            </a:rPr>
            <a:t>=1</a:t>
          </a:r>
          <a:r>
            <a:rPr kumimoji="1" lang="ja-JP" altLang="en-US" sz="1100">
              <a:solidFill>
                <a:schemeClr val="accent2">
                  <a:lumMod val="50000"/>
                </a:schemeClr>
              </a:solidFill>
              <a:latin typeface="AR P丸ゴシック体M" pitchFamily="50" charset="-128"/>
              <a:ea typeface="AR P丸ゴシック体M" pitchFamily="50" charset="-128"/>
            </a:rPr>
            <a:t>　成果報酬受け取り</a:t>
          </a:r>
          <a:r>
            <a:rPr kumimoji="1" lang="en-US" altLang="ja-JP" sz="1100">
              <a:solidFill>
                <a:schemeClr val="accent2">
                  <a:lumMod val="50000"/>
                </a:schemeClr>
              </a:solidFill>
              <a:latin typeface="AR P丸ゴシック体M" pitchFamily="50" charset="-128"/>
              <a:ea typeface="AR P丸ゴシック体M" pitchFamily="50" charset="-128"/>
            </a:rPr>
            <a:t>=2</a:t>
          </a:r>
          <a:r>
            <a:rPr kumimoji="1" lang="ja-JP" altLang="en-US" sz="1100">
              <a:solidFill>
                <a:schemeClr val="accent2">
                  <a:lumMod val="50000"/>
                </a:schemeClr>
              </a:solidFill>
              <a:latin typeface="AR P丸ゴシック体M" pitchFamily="50" charset="-128"/>
              <a:ea typeface="AR P丸ゴシック体M" pitchFamily="50" charset="-128"/>
            </a:rPr>
            <a:t>　と入力</a:t>
          </a:r>
          <a:endParaRPr kumimoji="1" lang="en-US" altLang="ja-JP" sz="1100">
            <a:solidFill>
              <a:schemeClr val="accent2">
                <a:lumMod val="50000"/>
              </a:schemeClr>
            </a:solidFill>
            <a:latin typeface="AR P丸ゴシック体M" pitchFamily="50" charset="-128"/>
            <a:ea typeface="AR P丸ゴシック体M" pitchFamily="50" charset="-128"/>
          </a:endParaRPr>
        </a:p>
        <a:p>
          <a:pPr algn="ctr">
            <a:lnSpc>
              <a:spcPts val="1300"/>
            </a:lnSpc>
          </a:pPr>
          <a:r>
            <a:rPr kumimoji="1" lang="ja-JP" altLang="en-US" sz="1100">
              <a:solidFill>
                <a:schemeClr val="accent2">
                  <a:lumMod val="50000"/>
                </a:schemeClr>
              </a:solidFill>
              <a:latin typeface="AR P丸ゴシック体M" pitchFamily="50" charset="-128"/>
              <a:ea typeface="AR P丸ゴシック体M" pitchFamily="50" charset="-128"/>
            </a:rPr>
            <a:t>成果確定時には摘要の月欄に何月分なのかを入力</a:t>
          </a:r>
        </a:p>
      </xdr:txBody>
    </xdr:sp>
    <xdr:clientData fPrintsWithSheet="0"/>
  </xdr:twoCellAnchor>
  <xdr:twoCellAnchor editAs="oneCell">
    <xdr:from>
      <xdr:col>0</xdr:col>
      <xdr:colOff>38100</xdr:colOff>
      <xdr:row>0</xdr:row>
      <xdr:rowOff>396240</xdr:rowOff>
    </xdr:from>
    <xdr:to>
      <xdr:col>1</xdr:col>
      <xdr:colOff>175260</xdr:colOff>
      <xdr:row>0</xdr:row>
      <xdr:rowOff>594360</xdr:rowOff>
    </xdr:to>
    <xdr:sp macro="" textlink="">
      <xdr:nvSpPr>
        <xdr:cNvPr id="4" name="角丸四角形 3">
          <a:hlinkClick xmlns:r="http://schemas.openxmlformats.org/officeDocument/2006/relationships" r:id="rId1" tooltip="インフォトップ　売上帳へ"/>
        </xdr:cNvPr>
        <xdr:cNvSpPr/>
      </xdr:nvSpPr>
      <xdr:spPr>
        <a:xfrm>
          <a:off x="38100" y="396240"/>
          <a:ext cx="762000" cy="198120"/>
        </a:xfrm>
        <a:prstGeom prst="roundRect">
          <a:avLst/>
        </a:prstGeom>
        <a:solidFill>
          <a:schemeClr val="accent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20000"/>
                  <a:lumOff val="80000"/>
                </a:schemeClr>
              </a:solidFill>
              <a:latin typeface="AR丸ゴシック体M" pitchFamily="49" charset="-128"/>
              <a:ea typeface="AR丸ゴシック体M" pitchFamily="49" charset="-128"/>
            </a:rPr>
            <a:t>売上帳へ</a:t>
          </a:r>
        </a:p>
      </xdr:txBody>
    </xdr:sp>
    <xdr:clientData fPrintsWithSheet="0"/>
  </xdr:twoCellAnchor>
  <xdr:twoCellAnchor editAs="oneCell">
    <xdr:from>
      <xdr:col>0</xdr:col>
      <xdr:colOff>38100</xdr:colOff>
      <xdr:row>0</xdr:row>
      <xdr:rowOff>76200</xdr:rowOff>
    </xdr:from>
    <xdr:to>
      <xdr:col>1</xdr:col>
      <xdr:colOff>175260</xdr:colOff>
      <xdr:row>0</xdr:row>
      <xdr:rowOff>274320</xdr:rowOff>
    </xdr:to>
    <xdr:sp macro="" textlink="">
      <xdr:nvSpPr>
        <xdr:cNvPr id="5" name="角丸四角形 4">
          <a:hlinkClick xmlns:r="http://schemas.openxmlformats.org/officeDocument/2006/relationships" r:id="rId2" tooltip="グローバルメニュー（表の一覧）へ"/>
        </xdr:cNvPr>
        <xdr:cNvSpPr/>
      </xdr:nvSpPr>
      <xdr:spPr>
        <a:xfrm>
          <a:off x="38100" y="76200"/>
          <a:ext cx="7620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メニュー</a:t>
          </a:r>
        </a:p>
      </xdr:txBody>
    </xdr:sp>
    <xdr:clientData fPrintsWithSheet="0"/>
  </xdr:twoCellAnchor>
  <xdr:twoCellAnchor>
    <xdr:from>
      <xdr:col>6</xdr:col>
      <xdr:colOff>8608</xdr:colOff>
      <xdr:row>1</xdr:row>
      <xdr:rowOff>6086</xdr:rowOff>
    </xdr:from>
    <xdr:to>
      <xdr:col>6</xdr:col>
      <xdr:colOff>890608</xdr:colOff>
      <xdr:row>2</xdr:row>
      <xdr:rowOff>163701</xdr:rowOff>
    </xdr:to>
    <xdr:sp macro="" textlink="">
      <xdr:nvSpPr>
        <xdr:cNvPr id="8" name="正方形/長方形 7"/>
        <xdr:cNvSpPr/>
      </xdr:nvSpPr>
      <xdr:spPr>
        <a:xfrm>
          <a:off x="3574768" y="691886"/>
          <a:ext cx="882000" cy="325255"/>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7</xdr:col>
      <xdr:colOff>587</xdr:colOff>
      <xdr:row>1</xdr:row>
      <xdr:rowOff>1759</xdr:rowOff>
    </xdr:from>
    <xdr:to>
      <xdr:col>7</xdr:col>
      <xdr:colOff>882587</xdr:colOff>
      <xdr:row>2</xdr:row>
      <xdr:rowOff>159374</xdr:rowOff>
    </xdr:to>
    <xdr:sp macro="" textlink="">
      <xdr:nvSpPr>
        <xdr:cNvPr id="9" name="正方形/長方形 8"/>
        <xdr:cNvSpPr/>
      </xdr:nvSpPr>
      <xdr:spPr>
        <a:xfrm>
          <a:off x="4458287" y="687559"/>
          <a:ext cx="882000" cy="325255"/>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editAs="oneCell">
    <xdr:from>
      <xdr:col>1</xdr:col>
      <xdr:colOff>236220</xdr:colOff>
      <xdr:row>0</xdr:row>
      <xdr:rowOff>76200</xdr:rowOff>
    </xdr:from>
    <xdr:to>
      <xdr:col>4</xdr:col>
      <xdr:colOff>60960</xdr:colOff>
      <xdr:row>0</xdr:row>
      <xdr:rowOff>274320</xdr:rowOff>
    </xdr:to>
    <xdr:sp macro="" textlink="">
      <xdr:nvSpPr>
        <xdr:cNvPr id="7" name="角丸四角形 6">
          <a:hlinkClick xmlns:r="http://schemas.openxmlformats.org/officeDocument/2006/relationships" r:id="rId3" tooltip="記帳ガイドへ"/>
        </xdr:cNvPr>
        <xdr:cNvSpPr/>
      </xdr:nvSpPr>
      <xdr:spPr>
        <a:xfrm>
          <a:off x="861060" y="76200"/>
          <a:ext cx="7620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ガイド</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editAs="oneCell">
    <xdr:from>
      <xdr:col>5</xdr:col>
      <xdr:colOff>0</xdr:colOff>
      <xdr:row>676</xdr:row>
      <xdr:rowOff>0</xdr:rowOff>
    </xdr:from>
    <xdr:to>
      <xdr:col>5</xdr:col>
      <xdr:colOff>762000</xdr:colOff>
      <xdr:row>676</xdr:row>
      <xdr:rowOff>198120</xdr:rowOff>
    </xdr:to>
    <xdr:sp macro="" textlink="">
      <xdr:nvSpPr>
        <xdr:cNvPr id="26" name="角丸四角形 25">
          <a:hlinkClick xmlns:r="http://schemas.openxmlformats.org/officeDocument/2006/relationships" r:id="rId1" tooltip="12月の先頭へ"/>
        </xdr:cNvPr>
        <xdr:cNvSpPr/>
      </xdr:nvSpPr>
      <xdr:spPr>
        <a:xfrm>
          <a:off x="6195060" y="1202283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月の先頭</a:t>
          </a:r>
        </a:p>
      </xdr:txBody>
    </xdr:sp>
    <xdr:clientData fPrintsWithSheet="0"/>
  </xdr:twoCellAnchor>
  <xdr:twoCellAnchor editAs="oneCell">
    <xdr:from>
      <xdr:col>6</xdr:col>
      <xdr:colOff>0</xdr:colOff>
      <xdr:row>620</xdr:row>
      <xdr:rowOff>0</xdr:rowOff>
    </xdr:from>
    <xdr:to>
      <xdr:col>7</xdr:col>
      <xdr:colOff>137160</xdr:colOff>
      <xdr:row>621</xdr:row>
      <xdr:rowOff>30480</xdr:rowOff>
    </xdr:to>
    <xdr:sp macro="" textlink="">
      <xdr:nvSpPr>
        <xdr:cNvPr id="27" name="角丸四角形 26">
          <a:hlinkClick xmlns:r="http://schemas.openxmlformats.org/officeDocument/2006/relationships" r:id="rId2" tooltip="1月の先頭へ"/>
        </xdr:cNvPr>
        <xdr:cNvSpPr/>
      </xdr:nvSpPr>
      <xdr:spPr>
        <a:xfrm>
          <a:off x="7109460" y="1108024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6</xdr:col>
      <xdr:colOff>0</xdr:colOff>
      <xdr:row>2</xdr:row>
      <xdr:rowOff>0</xdr:rowOff>
    </xdr:from>
    <xdr:to>
      <xdr:col>7</xdr:col>
      <xdr:colOff>137160</xdr:colOff>
      <xdr:row>3</xdr:row>
      <xdr:rowOff>30480</xdr:rowOff>
    </xdr:to>
    <xdr:sp macro="" textlink="">
      <xdr:nvSpPr>
        <xdr:cNvPr id="28" name="角丸四角形 27">
          <a:hlinkClick xmlns:r="http://schemas.openxmlformats.org/officeDocument/2006/relationships" r:id="rId3" tooltip="12月の先頭へ"/>
        </xdr:cNvPr>
        <xdr:cNvSpPr/>
      </xdr:nvSpPr>
      <xdr:spPr>
        <a:xfrm>
          <a:off x="7109460" y="7467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622</xdr:row>
      <xdr:rowOff>0</xdr:rowOff>
    </xdr:from>
    <xdr:to>
      <xdr:col>7</xdr:col>
      <xdr:colOff>137160</xdr:colOff>
      <xdr:row>623</xdr:row>
      <xdr:rowOff>30480</xdr:rowOff>
    </xdr:to>
    <xdr:sp macro="" textlink="">
      <xdr:nvSpPr>
        <xdr:cNvPr id="29" name="角丸四角形 28">
          <a:hlinkClick xmlns:r="http://schemas.openxmlformats.org/officeDocument/2006/relationships" r:id="rId3" tooltip="2月の先頭へ"/>
        </xdr:cNvPr>
        <xdr:cNvSpPr/>
      </xdr:nvSpPr>
      <xdr:spPr>
        <a:xfrm>
          <a:off x="7109460" y="1111377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624</xdr:row>
      <xdr:rowOff>0</xdr:rowOff>
    </xdr:from>
    <xdr:to>
      <xdr:col>7</xdr:col>
      <xdr:colOff>137160</xdr:colOff>
      <xdr:row>625</xdr:row>
      <xdr:rowOff>30480</xdr:rowOff>
    </xdr:to>
    <xdr:sp macro="" textlink="">
      <xdr:nvSpPr>
        <xdr:cNvPr id="30" name="角丸四角形 29">
          <a:hlinkClick xmlns:r="http://schemas.openxmlformats.org/officeDocument/2006/relationships" r:id="rId4" tooltip="３月の先頭へ"/>
        </xdr:cNvPr>
        <xdr:cNvSpPr/>
      </xdr:nvSpPr>
      <xdr:spPr>
        <a:xfrm>
          <a:off x="7109460" y="11147298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6</xdr:col>
      <xdr:colOff>0</xdr:colOff>
      <xdr:row>626</xdr:row>
      <xdr:rowOff>0</xdr:rowOff>
    </xdr:from>
    <xdr:to>
      <xdr:col>7</xdr:col>
      <xdr:colOff>137160</xdr:colOff>
      <xdr:row>627</xdr:row>
      <xdr:rowOff>30480</xdr:rowOff>
    </xdr:to>
    <xdr:sp macro="" textlink="">
      <xdr:nvSpPr>
        <xdr:cNvPr id="31" name="角丸四角形 30">
          <a:hlinkClick xmlns:r="http://schemas.openxmlformats.org/officeDocument/2006/relationships" r:id="rId5" tooltip="４月の先頭へ"/>
        </xdr:cNvPr>
        <xdr:cNvSpPr/>
      </xdr:nvSpPr>
      <xdr:spPr>
        <a:xfrm>
          <a:off x="7109460" y="1118082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6</xdr:col>
      <xdr:colOff>0</xdr:colOff>
      <xdr:row>630</xdr:row>
      <xdr:rowOff>0</xdr:rowOff>
    </xdr:from>
    <xdr:to>
      <xdr:col>7</xdr:col>
      <xdr:colOff>137160</xdr:colOff>
      <xdr:row>631</xdr:row>
      <xdr:rowOff>30480</xdr:rowOff>
    </xdr:to>
    <xdr:sp macro="" textlink="">
      <xdr:nvSpPr>
        <xdr:cNvPr id="32" name="角丸四角形 31">
          <a:hlinkClick xmlns:r="http://schemas.openxmlformats.org/officeDocument/2006/relationships" r:id="rId6" tooltip="６月の先頭へ"/>
        </xdr:cNvPr>
        <xdr:cNvSpPr/>
      </xdr:nvSpPr>
      <xdr:spPr>
        <a:xfrm>
          <a:off x="7109460" y="1124788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6</xdr:col>
      <xdr:colOff>0</xdr:colOff>
      <xdr:row>634</xdr:row>
      <xdr:rowOff>0</xdr:rowOff>
    </xdr:from>
    <xdr:to>
      <xdr:col>7</xdr:col>
      <xdr:colOff>137160</xdr:colOff>
      <xdr:row>635</xdr:row>
      <xdr:rowOff>30480</xdr:rowOff>
    </xdr:to>
    <xdr:sp macro="" textlink="">
      <xdr:nvSpPr>
        <xdr:cNvPr id="33" name="角丸四角形 32">
          <a:hlinkClick xmlns:r="http://schemas.openxmlformats.org/officeDocument/2006/relationships" r:id="rId7" tooltip="８月の先頭へ"/>
        </xdr:cNvPr>
        <xdr:cNvSpPr/>
      </xdr:nvSpPr>
      <xdr:spPr>
        <a:xfrm>
          <a:off x="7109460" y="11314938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6</xdr:col>
      <xdr:colOff>0</xdr:colOff>
      <xdr:row>638</xdr:row>
      <xdr:rowOff>0</xdr:rowOff>
    </xdr:from>
    <xdr:to>
      <xdr:col>7</xdr:col>
      <xdr:colOff>137160</xdr:colOff>
      <xdr:row>639</xdr:row>
      <xdr:rowOff>30480</xdr:rowOff>
    </xdr:to>
    <xdr:sp macro="" textlink="">
      <xdr:nvSpPr>
        <xdr:cNvPr id="34" name="角丸四角形 33">
          <a:hlinkClick xmlns:r="http://schemas.openxmlformats.org/officeDocument/2006/relationships" r:id="rId8" tooltip="１０月の先頭へ"/>
        </xdr:cNvPr>
        <xdr:cNvSpPr/>
      </xdr:nvSpPr>
      <xdr:spPr>
        <a:xfrm>
          <a:off x="7109460" y="11381994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6</xdr:col>
      <xdr:colOff>0</xdr:colOff>
      <xdr:row>628</xdr:row>
      <xdr:rowOff>0</xdr:rowOff>
    </xdr:from>
    <xdr:to>
      <xdr:col>7</xdr:col>
      <xdr:colOff>137160</xdr:colOff>
      <xdr:row>629</xdr:row>
      <xdr:rowOff>30480</xdr:rowOff>
    </xdr:to>
    <xdr:sp macro="" textlink="">
      <xdr:nvSpPr>
        <xdr:cNvPr id="35" name="角丸四角形 34">
          <a:hlinkClick xmlns:r="http://schemas.openxmlformats.org/officeDocument/2006/relationships" r:id="rId9" tooltip="５月の先頭へ"/>
        </xdr:cNvPr>
        <xdr:cNvSpPr/>
      </xdr:nvSpPr>
      <xdr:spPr>
        <a:xfrm>
          <a:off x="7109460" y="11214354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6</xdr:col>
      <xdr:colOff>0</xdr:colOff>
      <xdr:row>632</xdr:row>
      <xdr:rowOff>0</xdr:rowOff>
    </xdr:from>
    <xdr:to>
      <xdr:col>7</xdr:col>
      <xdr:colOff>137160</xdr:colOff>
      <xdr:row>633</xdr:row>
      <xdr:rowOff>30480</xdr:rowOff>
    </xdr:to>
    <xdr:sp macro="" textlink="">
      <xdr:nvSpPr>
        <xdr:cNvPr id="36" name="角丸四角形 35">
          <a:hlinkClick xmlns:r="http://schemas.openxmlformats.org/officeDocument/2006/relationships" r:id="rId10" tooltip="７月の先頭へ"/>
        </xdr:cNvPr>
        <xdr:cNvSpPr/>
      </xdr:nvSpPr>
      <xdr:spPr>
        <a:xfrm>
          <a:off x="7109460" y="11281410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6</xdr:col>
      <xdr:colOff>0</xdr:colOff>
      <xdr:row>636</xdr:row>
      <xdr:rowOff>0</xdr:rowOff>
    </xdr:from>
    <xdr:to>
      <xdr:col>7</xdr:col>
      <xdr:colOff>137160</xdr:colOff>
      <xdr:row>637</xdr:row>
      <xdr:rowOff>30480</xdr:rowOff>
    </xdr:to>
    <xdr:sp macro="" textlink="">
      <xdr:nvSpPr>
        <xdr:cNvPr id="37" name="角丸四角形 36">
          <a:hlinkClick xmlns:r="http://schemas.openxmlformats.org/officeDocument/2006/relationships" r:id="rId11" tooltip="９月の先頭へ"/>
        </xdr:cNvPr>
        <xdr:cNvSpPr/>
      </xdr:nvSpPr>
      <xdr:spPr>
        <a:xfrm>
          <a:off x="7109460" y="11348466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6</xdr:col>
      <xdr:colOff>0</xdr:colOff>
      <xdr:row>640</xdr:row>
      <xdr:rowOff>0</xdr:rowOff>
    </xdr:from>
    <xdr:to>
      <xdr:col>7</xdr:col>
      <xdr:colOff>137160</xdr:colOff>
      <xdr:row>641</xdr:row>
      <xdr:rowOff>30480</xdr:rowOff>
    </xdr:to>
    <xdr:sp macro="" textlink="">
      <xdr:nvSpPr>
        <xdr:cNvPr id="38" name="角丸四角形 37">
          <a:hlinkClick xmlns:r="http://schemas.openxmlformats.org/officeDocument/2006/relationships" r:id="rId12" tooltip="１１月の先頭へ"/>
        </xdr:cNvPr>
        <xdr:cNvSpPr/>
      </xdr:nvSpPr>
      <xdr:spPr>
        <a:xfrm>
          <a:off x="7109460" y="1141552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6</xdr:col>
      <xdr:colOff>0</xdr:colOff>
      <xdr:row>642</xdr:row>
      <xdr:rowOff>0</xdr:rowOff>
    </xdr:from>
    <xdr:to>
      <xdr:col>7</xdr:col>
      <xdr:colOff>137160</xdr:colOff>
      <xdr:row>643</xdr:row>
      <xdr:rowOff>30480</xdr:rowOff>
    </xdr:to>
    <xdr:sp macro="" textlink="">
      <xdr:nvSpPr>
        <xdr:cNvPr id="39" name="角丸四角形 38">
          <a:hlinkClick xmlns:r="http://schemas.openxmlformats.org/officeDocument/2006/relationships" r:id="rId13" tooltip="12月の先頭へ"/>
        </xdr:cNvPr>
        <xdr:cNvSpPr/>
      </xdr:nvSpPr>
      <xdr:spPr>
        <a:xfrm>
          <a:off x="7109460" y="1144905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6</xdr:col>
      <xdr:colOff>0</xdr:colOff>
      <xdr:row>2</xdr:row>
      <xdr:rowOff>0</xdr:rowOff>
    </xdr:from>
    <xdr:to>
      <xdr:col>7</xdr:col>
      <xdr:colOff>137160</xdr:colOff>
      <xdr:row>3</xdr:row>
      <xdr:rowOff>30480</xdr:rowOff>
    </xdr:to>
    <xdr:sp macro="" textlink="">
      <xdr:nvSpPr>
        <xdr:cNvPr id="40" name="角丸四角形 39">
          <a:hlinkClick xmlns:r="http://schemas.openxmlformats.org/officeDocument/2006/relationships" r:id="rId14" tooltip="1月の先頭へ"/>
        </xdr:cNvPr>
        <xdr:cNvSpPr/>
      </xdr:nvSpPr>
      <xdr:spPr>
        <a:xfrm>
          <a:off x="7109460" y="74676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6</xdr:col>
      <xdr:colOff>0</xdr:colOff>
      <xdr:row>4</xdr:row>
      <xdr:rowOff>0</xdr:rowOff>
    </xdr:from>
    <xdr:to>
      <xdr:col>7</xdr:col>
      <xdr:colOff>137160</xdr:colOff>
      <xdr:row>5</xdr:row>
      <xdr:rowOff>30480</xdr:rowOff>
    </xdr:to>
    <xdr:sp macro="" textlink="">
      <xdr:nvSpPr>
        <xdr:cNvPr id="41" name="角丸四角形 40">
          <a:hlinkClick xmlns:r="http://schemas.openxmlformats.org/officeDocument/2006/relationships" r:id="rId15" tooltip="2月の先頭へ"/>
        </xdr:cNvPr>
        <xdr:cNvSpPr/>
      </xdr:nvSpPr>
      <xdr:spPr>
        <a:xfrm>
          <a:off x="7109460" y="108204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6</xdr:row>
      <xdr:rowOff>0</xdr:rowOff>
    </xdr:from>
    <xdr:to>
      <xdr:col>7</xdr:col>
      <xdr:colOff>137160</xdr:colOff>
      <xdr:row>7</xdr:row>
      <xdr:rowOff>30480</xdr:rowOff>
    </xdr:to>
    <xdr:sp macro="" textlink="">
      <xdr:nvSpPr>
        <xdr:cNvPr id="42" name="角丸四角形 41">
          <a:hlinkClick xmlns:r="http://schemas.openxmlformats.org/officeDocument/2006/relationships" r:id="rId16" tooltip="３月の先頭へ"/>
        </xdr:cNvPr>
        <xdr:cNvSpPr/>
      </xdr:nvSpPr>
      <xdr:spPr>
        <a:xfrm>
          <a:off x="7109460" y="14173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6</xdr:col>
      <xdr:colOff>0</xdr:colOff>
      <xdr:row>8</xdr:row>
      <xdr:rowOff>0</xdr:rowOff>
    </xdr:from>
    <xdr:to>
      <xdr:col>7</xdr:col>
      <xdr:colOff>137160</xdr:colOff>
      <xdr:row>9</xdr:row>
      <xdr:rowOff>30480</xdr:rowOff>
    </xdr:to>
    <xdr:sp macro="" textlink="">
      <xdr:nvSpPr>
        <xdr:cNvPr id="43" name="角丸四角形 42">
          <a:hlinkClick xmlns:r="http://schemas.openxmlformats.org/officeDocument/2006/relationships" r:id="rId17" tooltip="４月の先頭へ"/>
        </xdr:cNvPr>
        <xdr:cNvSpPr/>
      </xdr:nvSpPr>
      <xdr:spPr>
        <a:xfrm>
          <a:off x="7109460" y="17526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6</xdr:col>
      <xdr:colOff>0</xdr:colOff>
      <xdr:row>12</xdr:row>
      <xdr:rowOff>0</xdr:rowOff>
    </xdr:from>
    <xdr:to>
      <xdr:col>7</xdr:col>
      <xdr:colOff>137160</xdr:colOff>
      <xdr:row>13</xdr:row>
      <xdr:rowOff>30480</xdr:rowOff>
    </xdr:to>
    <xdr:sp macro="" textlink="">
      <xdr:nvSpPr>
        <xdr:cNvPr id="44" name="角丸四角形 43">
          <a:hlinkClick xmlns:r="http://schemas.openxmlformats.org/officeDocument/2006/relationships" r:id="rId18" tooltip="６月の先頭へ"/>
        </xdr:cNvPr>
        <xdr:cNvSpPr/>
      </xdr:nvSpPr>
      <xdr:spPr>
        <a:xfrm>
          <a:off x="7109460" y="24231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6</xdr:col>
      <xdr:colOff>0</xdr:colOff>
      <xdr:row>16</xdr:row>
      <xdr:rowOff>0</xdr:rowOff>
    </xdr:from>
    <xdr:to>
      <xdr:col>7</xdr:col>
      <xdr:colOff>137160</xdr:colOff>
      <xdr:row>17</xdr:row>
      <xdr:rowOff>30480</xdr:rowOff>
    </xdr:to>
    <xdr:sp macro="" textlink="">
      <xdr:nvSpPr>
        <xdr:cNvPr id="45" name="角丸四角形 44">
          <a:hlinkClick xmlns:r="http://schemas.openxmlformats.org/officeDocument/2006/relationships" r:id="rId19" tooltip="８月の先頭へ"/>
        </xdr:cNvPr>
        <xdr:cNvSpPr/>
      </xdr:nvSpPr>
      <xdr:spPr>
        <a:xfrm>
          <a:off x="7109460" y="30937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6</xdr:col>
      <xdr:colOff>0</xdr:colOff>
      <xdr:row>20</xdr:row>
      <xdr:rowOff>0</xdr:rowOff>
    </xdr:from>
    <xdr:to>
      <xdr:col>7</xdr:col>
      <xdr:colOff>137160</xdr:colOff>
      <xdr:row>21</xdr:row>
      <xdr:rowOff>30480</xdr:rowOff>
    </xdr:to>
    <xdr:sp macro="" textlink="">
      <xdr:nvSpPr>
        <xdr:cNvPr id="46" name="角丸四角形 45">
          <a:hlinkClick xmlns:r="http://schemas.openxmlformats.org/officeDocument/2006/relationships" r:id="rId20" tooltip="１０月の先頭へ"/>
        </xdr:cNvPr>
        <xdr:cNvSpPr/>
      </xdr:nvSpPr>
      <xdr:spPr>
        <a:xfrm>
          <a:off x="7109460" y="376428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6</xdr:col>
      <xdr:colOff>0</xdr:colOff>
      <xdr:row>10</xdr:row>
      <xdr:rowOff>0</xdr:rowOff>
    </xdr:from>
    <xdr:to>
      <xdr:col>7</xdr:col>
      <xdr:colOff>137160</xdr:colOff>
      <xdr:row>11</xdr:row>
      <xdr:rowOff>30480</xdr:rowOff>
    </xdr:to>
    <xdr:sp macro="" textlink="">
      <xdr:nvSpPr>
        <xdr:cNvPr id="47" name="角丸四角形 46">
          <a:hlinkClick xmlns:r="http://schemas.openxmlformats.org/officeDocument/2006/relationships" r:id="rId21" tooltip="５月の先頭へ"/>
        </xdr:cNvPr>
        <xdr:cNvSpPr/>
      </xdr:nvSpPr>
      <xdr:spPr>
        <a:xfrm>
          <a:off x="7109460" y="208788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6</xdr:col>
      <xdr:colOff>0</xdr:colOff>
      <xdr:row>14</xdr:row>
      <xdr:rowOff>0</xdr:rowOff>
    </xdr:from>
    <xdr:to>
      <xdr:col>7</xdr:col>
      <xdr:colOff>137160</xdr:colOff>
      <xdr:row>15</xdr:row>
      <xdr:rowOff>30480</xdr:rowOff>
    </xdr:to>
    <xdr:sp macro="" textlink="">
      <xdr:nvSpPr>
        <xdr:cNvPr id="48" name="角丸四角形 47">
          <a:hlinkClick xmlns:r="http://schemas.openxmlformats.org/officeDocument/2006/relationships" r:id="rId22" tooltip="７月の先頭へ"/>
        </xdr:cNvPr>
        <xdr:cNvSpPr/>
      </xdr:nvSpPr>
      <xdr:spPr>
        <a:xfrm>
          <a:off x="7109460" y="275844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6</xdr:col>
      <xdr:colOff>0</xdr:colOff>
      <xdr:row>18</xdr:row>
      <xdr:rowOff>0</xdr:rowOff>
    </xdr:from>
    <xdr:to>
      <xdr:col>7</xdr:col>
      <xdr:colOff>137160</xdr:colOff>
      <xdr:row>19</xdr:row>
      <xdr:rowOff>30480</xdr:rowOff>
    </xdr:to>
    <xdr:sp macro="" textlink="">
      <xdr:nvSpPr>
        <xdr:cNvPr id="49" name="角丸四角形 48">
          <a:hlinkClick xmlns:r="http://schemas.openxmlformats.org/officeDocument/2006/relationships" r:id="rId23" tooltip="９月の先頭へ"/>
        </xdr:cNvPr>
        <xdr:cNvSpPr/>
      </xdr:nvSpPr>
      <xdr:spPr>
        <a:xfrm>
          <a:off x="7109460" y="342900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6</xdr:col>
      <xdr:colOff>0</xdr:colOff>
      <xdr:row>22</xdr:row>
      <xdr:rowOff>0</xdr:rowOff>
    </xdr:from>
    <xdr:to>
      <xdr:col>7</xdr:col>
      <xdr:colOff>137160</xdr:colOff>
      <xdr:row>23</xdr:row>
      <xdr:rowOff>30480</xdr:rowOff>
    </xdr:to>
    <xdr:sp macro="" textlink="">
      <xdr:nvSpPr>
        <xdr:cNvPr id="50" name="角丸四角形 49">
          <a:hlinkClick xmlns:r="http://schemas.openxmlformats.org/officeDocument/2006/relationships" r:id="rId24" tooltip="１１月の先頭へ"/>
        </xdr:cNvPr>
        <xdr:cNvSpPr/>
      </xdr:nvSpPr>
      <xdr:spPr>
        <a:xfrm>
          <a:off x="7109460" y="409956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6</xdr:col>
      <xdr:colOff>0</xdr:colOff>
      <xdr:row>24</xdr:row>
      <xdr:rowOff>0</xdr:rowOff>
    </xdr:from>
    <xdr:to>
      <xdr:col>7</xdr:col>
      <xdr:colOff>137160</xdr:colOff>
      <xdr:row>25</xdr:row>
      <xdr:rowOff>30480</xdr:rowOff>
    </xdr:to>
    <xdr:sp macro="" textlink="">
      <xdr:nvSpPr>
        <xdr:cNvPr id="51" name="角丸四角形 50">
          <a:hlinkClick xmlns:r="http://schemas.openxmlformats.org/officeDocument/2006/relationships" r:id="rId25" tooltip="12月の先頭へ"/>
        </xdr:cNvPr>
        <xdr:cNvSpPr/>
      </xdr:nvSpPr>
      <xdr:spPr>
        <a:xfrm>
          <a:off x="7109460" y="443484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6</xdr:col>
      <xdr:colOff>0</xdr:colOff>
      <xdr:row>60</xdr:row>
      <xdr:rowOff>0</xdr:rowOff>
    </xdr:from>
    <xdr:to>
      <xdr:col>7</xdr:col>
      <xdr:colOff>137160</xdr:colOff>
      <xdr:row>61</xdr:row>
      <xdr:rowOff>30480</xdr:rowOff>
    </xdr:to>
    <xdr:sp macro="" textlink="">
      <xdr:nvSpPr>
        <xdr:cNvPr id="52" name="角丸四角形 51">
          <a:hlinkClick xmlns:r="http://schemas.openxmlformats.org/officeDocument/2006/relationships" r:id="rId2" tooltip="1月の先頭へ"/>
        </xdr:cNvPr>
        <xdr:cNvSpPr/>
      </xdr:nvSpPr>
      <xdr:spPr>
        <a:xfrm>
          <a:off x="7109460" y="110566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6</xdr:col>
      <xdr:colOff>0</xdr:colOff>
      <xdr:row>62</xdr:row>
      <xdr:rowOff>0</xdr:rowOff>
    </xdr:from>
    <xdr:to>
      <xdr:col>7</xdr:col>
      <xdr:colOff>137160</xdr:colOff>
      <xdr:row>63</xdr:row>
      <xdr:rowOff>30480</xdr:rowOff>
    </xdr:to>
    <xdr:sp macro="" textlink="">
      <xdr:nvSpPr>
        <xdr:cNvPr id="53" name="角丸四角形 52">
          <a:hlinkClick xmlns:r="http://schemas.openxmlformats.org/officeDocument/2006/relationships" r:id="rId26" tooltip="2月の先頭へ"/>
        </xdr:cNvPr>
        <xdr:cNvSpPr/>
      </xdr:nvSpPr>
      <xdr:spPr>
        <a:xfrm>
          <a:off x="7109460" y="113919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64</xdr:row>
      <xdr:rowOff>0</xdr:rowOff>
    </xdr:from>
    <xdr:to>
      <xdr:col>7</xdr:col>
      <xdr:colOff>137160</xdr:colOff>
      <xdr:row>65</xdr:row>
      <xdr:rowOff>30480</xdr:rowOff>
    </xdr:to>
    <xdr:sp macro="" textlink="">
      <xdr:nvSpPr>
        <xdr:cNvPr id="54" name="角丸四角形 53">
          <a:hlinkClick xmlns:r="http://schemas.openxmlformats.org/officeDocument/2006/relationships" r:id="rId4" tooltip="３月の先頭へ"/>
        </xdr:cNvPr>
        <xdr:cNvSpPr/>
      </xdr:nvSpPr>
      <xdr:spPr>
        <a:xfrm>
          <a:off x="7109460" y="1172718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6</xdr:col>
      <xdr:colOff>0</xdr:colOff>
      <xdr:row>66</xdr:row>
      <xdr:rowOff>0</xdr:rowOff>
    </xdr:from>
    <xdr:to>
      <xdr:col>7</xdr:col>
      <xdr:colOff>137160</xdr:colOff>
      <xdr:row>67</xdr:row>
      <xdr:rowOff>30480</xdr:rowOff>
    </xdr:to>
    <xdr:sp macro="" textlink="">
      <xdr:nvSpPr>
        <xdr:cNvPr id="55" name="角丸四角形 54">
          <a:hlinkClick xmlns:r="http://schemas.openxmlformats.org/officeDocument/2006/relationships" r:id="rId5" tooltip="４月の先頭へ"/>
        </xdr:cNvPr>
        <xdr:cNvSpPr/>
      </xdr:nvSpPr>
      <xdr:spPr>
        <a:xfrm>
          <a:off x="7109460" y="120624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6</xdr:col>
      <xdr:colOff>0</xdr:colOff>
      <xdr:row>70</xdr:row>
      <xdr:rowOff>0</xdr:rowOff>
    </xdr:from>
    <xdr:to>
      <xdr:col>7</xdr:col>
      <xdr:colOff>137160</xdr:colOff>
      <xdr:row>71</xdr:row>
      <xdr:rowOff>30480</xdr:rowOff>
    </xdr:to>
    <xdr:sp macro="" textlink="">
      <xdr:nvSpPr>
        <xdr:cNvPr id="56" name="角丸四角形 55">
          <a:hlinkClick xmlns:r="http://schemas.openxmlformats.org/officeDocument/2006/relationships" r:id="rId6" tooltip="６月の先頭へ"/>
        </xdr:cNvPr>
        <xdr:cNvSpPr/>
      </xdr:nvSpPr>
      <xdr:spPr>
        <a:xfrm>
          <a:off x="7109460" y="127330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6</xdr:col>
      <xdr:colOff>0</xdr:colOff>
      <xdr:row>74</xdr:row>
      <xdr:rowOff>0</xdr:rowOff>
    </xdr:from>
    <xdr:to>
      <xdr:col>7</xdr:col>
      <xdr:colOff>137160</xdr:colOff>
      <xdr:row>75</xdr:row>
      <xdr:rowOff>30480</xdr:rowOff>
    </xdr:to>
    <xdr:sp macro="" textlink="">
      <xdr:nvSpPr>
        <xdr:cNvPr id="57" name="角丸四角形 56">
          <a:hlinkClick xmlns:r="http://schemas.openxmlformats.org/officeDocument/2006/relationships" r:id="rId7" tooltip="８月の先頭へ"/>
        </xdr:cNvPr>
        <xdr:cNvSpPr/>
      </xdr:nvSpPr>
      <xdr:spPr>
        <a:xfrm>
          <a:off x="7109460" y="1340358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6</xdr:col>
      <xdr:colOff>0</xdr:colOff>
      <xdr:row>78</xdr:row>
      <xdr:rowOff>0</xdr:rowOff>
    </xdr:from>
    <xdr:to>
      <xdr:col>7</xdr:col>
      <xdr:colOff>137160</xdr:colOff>
      <xdr:row>79</xdr:row>
      <xdr:rowOff>30480</xdr:rowOff>
    </xdr:to>
    <xdr:sp macro="" textlink="">
      <xdr:nvSpPr>
        <xdr:cNvPr id="58" name="角丸四角形 57">
          <a:hlinkClick xmlns:r="http://schemas.openxmlformats.org/officeDocument/2006/relationships" r:id="rId8" tooltip="１０月の先頭へ"/>
        </xdr:cNvPr>
        <xdr:cNvSpPr/>
      </xdr:nvSpPr>
      <xdr:spPr>
        <a:xfrm>
          <a:off x="7109460" y="1407414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6</xdr:col>
      <xdr:colOff>0</xdr:colOff>
      <xdr:row>68</xdr:row>
      <xdr:rowOff>0</xdr:rowOff>
    </xdr:from>
    <xdr:to>
      <xdr:col>7</xdr:col>
      <xdr:colOff>137160</xdr:colOff>
      <xdr:row>69</xdr:row>
      <xdr:rowOff>30480</xdr:rowOff>
    </xdr:to>
    <xdr:sp macro="" textlink="">
      <xdr:nvSpPr>
        <xdr:cNvPr id="59" name="角丸四角形 58">
          <a:hlinkClick xmlns:r="http://schemas.openxmlformats.org/officeDocument/2006/relationships" r:id="rId9" tooltip="５月の先頭へ"/>
        </xdr:cNvPr>
        <xdr:cNvSpPr/>
      </xdr:nvSpPr>
      <xdr:spPr>
        <a:xfrm>
          <a:off x="7109460" y="1239774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6</xdr:col>
      <xdr:colOff>0</xdr:colOff>
      <xdr:row>72</xdr:row>
      <xdr:rowOff>0</xdr:rowOff>
    </xdr:from>
    <xdr:to>
      <xdr:col>7</xdr:col>
      <xdr:colOff>137160</xdr:colOff>
      <xdr:row>73</xdr:row>
      <xdr:rowOff>30480</xdr:rowOff>
    </xdr:to>
    <xdr:sp macro="" textlink="">
      <xdr:nvSpPr>
        <xdr:cNvPr id="60" name="角丸四角形 59">
          <a:hlinkClick xmlns:r="http://schemas.openxmlformats.org/officeDocument/2006/relationships" r:id="rId10" tooltip="７月の先頭へ"/>
        </xdr:cNvPr>
        <xdr:cNvSpPr/>
      </xdr:nvSpPr>
      <xdr:spPr>
        <a:xfrm>
          <a:off x="7109460" y="1306830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6</xdr:col>
      <xdr:colOff>0</xdr:colOff>
      <xdr:row>76</xdr:row>
      <xdr:rowOff>0</xdr:rowOff>
    </xdr:from>
    <xdr:to>
      <xdr:col>7</xdr:col>
      <xdr:colOff>137160</xdr:colOff>
      <xdr:row>77</xdr:row>
      <xdr:rowOff>30480</xdr:rowOff>
    </xdr:to>
    <xdr:sp macro="" textlink="">
      <xdr:nvSpPr>
        <xdr:cNvPr id="61" name="角丸四角形 60">
          <a:hlinkClick xmlns:r="http://schemas.openxmlformats.org/officeDocument/2006/relationships" r:id="rId11" tooltip="９月の先頭へ"/>
        </xdr:cNvPr>
        <xdr:cNvSpPr/>
      </xdr:nvSpPr>
      <xdr:spPr>
        <a:xfrm>
          <a:off x="7109460" y="1373886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6</xdr:col>
      <xdr:colOff>0</xdr:colOff>
      <xdr:row>80</xdr:row>
      <xdr:rowOff>0</xdr:rowOff>
    </xdr:from>
    <xdr:to>
      <xdr:col>7</xdr:col>
      <xdr:colOff>137160</xdr:colOff>
      <xdr:row>81</xdr:row>
      <xdr:rowOff>30480</xdr:rowOff>
    </xdr:to>
    <xdr:sp macro="" textlink="">
      <xdr:nvSpPr>
        <xdr:cNvPr id="62" name="角丸四角形 61">
          <a:hlinkClick xmlns:r="http://schemas.openxmlformats.org/officeDocument/2006/relationships" r:id="rId12" tooltip="１１月の先頭へ"/>
        </xdr:cNvPr>
        <xdr:cNvSpPr/>
      </xdr:nvSpPr>
      <xdr:spPr>
        <a:xfrm>
          <a:off x="7109460" y="144094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6</xdr:col>
      <xdr:colOff>0</xdr:colOff>
      <xdr:row>82</xdr:row>
      <xdr:rowOff>0</xdr:rowOff>
    </xdr:from>
    <xdr:to>
      <xdr:col>7</xdr:col>
      <xdr:colOff>137160</xdr:colOff>
      <xdr:row>83</xdr:row>
      <xdr:rowOff>30480</xdr:rowOff>
    </xdr:to>
    <xdr:sp macro="" textlink="">
      <xdr:nvSpPr>
        <xdr:cNvPr id="63" name="角丸四角形 62">
          <a:hlinkClick xmlns:r="http://schemas.openxmlformats.org/officeDocument/2006/relationships" r:id="rId13" tooltip="12月の先頭へ"/>
        </xdr:cNvPr>
        <xdr:cNvSpPr/>
      </xdr:nvSpPr>
      <xdr:spPr>
        <a:xfrm>
          <a:off x="7109460" y="147447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6</xdr:col>
      <xdr:colOff>0</xdr:colOff>
      <xdr:row>116</xdr:row>
      <xdr:rowOff>0</xdr:rowOff>
    </xdr:from>
    <xdr:to>
      <xdr:col>7</xdr:col>
      <xdr:colOff>137160</xdr:colOff>
      <xdr:row>117</xdr:row>
      <xdr:rowOff>30480</xdr:rowOff>
    </xdr:to>
    <xdr:sp macro="" textlink="">
      <xdr:nvSpPr>
        <xdr:cNvPr id="64" name="角丸四角形 63">
          <a:hlinkClick xmlns:r="http://schemas.openxmlformats.org/officeDocument/2006/relationships" r:id="rId2" tooltip="1月の先頭へ"/>
        </xdr:cNvPr>
        <xdr:cNvSpPr/>
      </xdr:nvSpPr>
      <xdr:spPr>
        <a:xfrm>
          <a:off x="7109460" y="2103120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6</xdr:col>
      <xdr:colOff>0</xdr:colOff>
      <xdr:row>118</xdr:row>
      <xdr:rowOff>0</xdr:rowOff>
    </xdr:from>
    <xdr:to>
      <xdr:col>7</xdr:col>
      <xdr:colOff>137160</xdr:colOff>
      <xdr:row>119</xdr:row>
      <xdr:rowOff>30480</xdr:rowOff>
    </xdr:to>
    <xdr:sp macro="" textlink="">
      <xdr:nvSpPr>
        <xdr:cNvPr id="65" name="角丸四角形 64">
          <a:hlinkClick xmlns:r="http://schemas.openxmlformats.org/officeDocument/2006/relationships" r:id="rId3" tooltip="2月の先頭へ"/>
        </xdr:cNvPr>
        <xdr:cNvSpPr/>
      </xdr:nvSpPr>
      <xdr:spPr>
        <a:xfrm>
          <a:off x="7109460" y="2136648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120</xdr:row>
      <xdr:rowOff>0</xdr:rowOff>
    </xdr:from>
    <xdr:to>
      <xdr:col>7</xdr:col>
      <xdr:colOff>137160</xdr:colOff>
      <xdr:row>121</xdr:row>
      <xdr:rowOff>30480</xdr:rowOff>
    </xdr:to>
    <xdr:sp macro="" textlink="">
      <xdr:nvSpPr>
        <xdr:cNvPr id="66" name="角丸四角形 65">
          <a:hlinkClick xmlns:r="http://schemas.openxmlformats.org/officeDocument/2006/relationships" r:id="rId4" tooltip="３月の先頭へ"/>
        </xdr:cNvPr>
        <xdr:cNvSpPr/>
      </xdr:nvSpPr>
      <xdr:spPr>
        <a:xfrm>
          <a:off x="7109460" y="2170176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6</xdr:col>
      <xdr:colOff>0</xdr:colOff>
      <xdr:row>122</xdr:row>
      <xdr:rowOff>0</xdr:rowOff>
    </xdr:from>
    <xdr:to>
      <xdr:col>7</xdr:col>
      <xdr:colOff>137160</xdr:colOff>
      <xdr:row>123</xdr:row>
      <xdr:rowOff>30480</xdr:rowOff>
    </xdr:to>
    <xdr:sp macro="" textlink="">
      <xdr:nvSpPr>
        <xdr:cNvPr id="67" name="角丸四角形 66">
          <a:hlinkClick xmlns:r="http://schemas.openxmlformats.org/officeDocument/2006/relationships" r:id="rId5" tooltip="４月の先頭へ"/>
        </xdr:cNvPr>
        <xdr:cNvSpPr/>
      </xdr:nvSpPr>
      <xdr:spPr>
        <a:xfrm>
          <a:off x="7109460" y="2203704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6</xdr:col>
      <xdr:colOff>0</xdr:colOff>
      <xdr:row>126</xdr:row>
      <xdr:rowOff>0</xdr:rowOff>
    </xdr:from>
    <xdr:to>
      <xdr:col>7</xdr:col>
      <xdr:colOff>137160</xdr:colOff>
      <xdr:row>127</xdr:row>
      <xdr:rowOff>30480</xdr:rowOff>
    </xdr:to>
    <xdr:sp macro="" textlink="">
      <xdr:nvSpPr>
        <xdr:cNvPr id="68" name="角丸四角形 67">
          <a:hlinkClick xmlns:r="http://schemas.openxmlformats.org/officeDocument/2006/relationships" r:id="rId6" tooltip="６月の先頭へ"/>
        </xdr:cNvPr>
        <xdr:cNvSpPr/>
      </xdr:nvSpPr>
      <xdr:spPr>
        <a:xfrm>
          <a:off x="7109460" y="227076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6</xdr:col>
      <xdr:colOff>0</xdr:colOff>
      <xdr:row>130</xdr:row>
      <xdr:rowOff>0</xdr:rowOff>
    </xdr:from>
    <xdr:to>
      <xdr:col>7</xdr:col>
      <xdr:colOff>137160</xdr:colOff>
      <xdr:row>131</xdr:row>
      <xdr:rowOff>30480</xdr:rowOff>
    </xdr:to>
    <xdr:sp macro="" textlink="">
      <xdr:nvSpPr>
        <xdr:cNvPr id="69" name="角丸四角形 68">
          <a:hlinkClick xmlns:r="http://schemas.openxmlformats.org/officeDocument/2006/relationships" r:id="rId7" tooltip="８月の先頭へ"/>
        </xdr:cNvPr>
        <xdr:cNvSpPr/>
      </xdr:nvSpPr>
      <xdr:spPr>
        <a:xfrm>
          <a:off x="7109460" y="233781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6</xdr:col>
      <xdr:colOff>0</xdr:colOff>
      <xdr:row>134</xdr:row>
      <xdr:rowOff>0</xdr:rowOff>
    </xdr:from>
    <xdr:to>
      <xdr:col>7</xdr:col>
      <xdr:colOff>137160</xdr:colOff>
      <xdr:row>135</xdr:row>
      <xdr:rowOff>30480</xdr:rowOff>
    </xdr:to>
    <xdr:sp macro="" textlink="">
      <xdr:nvSpPr>
        <xdr:cNvPr id="70" name="角丸四角形 69">
          <a:hlinkClick xmlns:r="http://schemas.openxmlformats.org/officeDocument/2006/relationships" r:id="rId8" tooltip="１０月の先頭へ"/>
        </xdr:cNvPr>
        <xdr:cNvSpPr/>
      </xdr:nvSpPr>
      <xdr:spPr>
        <a:xfrm>
          <a:off x="7109460" y="240487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6</xdr:col>
      <xdr:colOff>0</xdr:colOff>
      <xdr:row>124</xdr:row>
      <xdr:rowOff>0</xdr:rowOff>
    </xdr:from>
    <xdr:to>
      <xdr:col>7</xdr:col>
      <xdr:colOff>137160</xdr:colOff>
      <xdr:row>125</xdr:row>
      <xdr:rowOff>30480</xdr:rowOff>
    </xdr:to>
    <xdr:sp macro="" textlink="">
      <xdr:nvSpPr>
        <xdr:cNvPr id="71" name="角丸四角形 70">
          <a:hlinkClick xmlns:r="http://schemas.openxmlformats.org/officeDocument/2006/relationships" r:id="rId9" tooltip="５月の先頭へ"/>
        </xdr:cNvPr>
        <xdr:cNvSpPr/>
      </xdr:nvSpPr>
      <xdr:spPr>
        <a:xfrm>
          <a:off x="7109460" y="223723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6</xdr:col>
      <xdr:colOff>0</xdr:colOff>
      <xdr:row>128</xdr:row>
      <xdr:rowOff>0</xdr:rowOff>
    </xdr:from>
    <xdr:to>
      <xdr:col>7</xdr:col>
      <xdr:colOff>137160</xdr:colOff>
      <xdr:row>129</xdr:row>
      <xdr:rowOff>30480</xdr:rowOff>
    </xdr:to>
    <xdr:sp macro="" textlink="">
      <xdr:nvSpPr>
        <xdr:cNvPr id="72" name="角丸四角形 71">
          <a:hlinkClick xmlns:r="http://schemas.openxmlformats.org/officeDocument/2006/relationships" r:id="rId10" tooltip="７月の先頭へ"/>
        </xdr:cNvPr>
        <xdr:cNvSpPr/>
      </xdr:nvSpPr>
      <xdr:spPr>
        <a:xfrm>
          <a:off x="7109460" y="2304288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6</xdr:col>
      <xdr:colOff>0</xdr:colOff>
      <xdr:row>132</xdr:row>
      <xdr:rowOff>0</xdr:rowOff>
    </xdr:from>
    <xdr:to>
      <xdr:col>7</xdr:col>
      <xdr:colOff>137160</xdr:colOff>
      <xdr:row>133</xdr:row>
      <xdr:rowOff>30480</xdr:rowOff>
    </xdr:to>
    <xdr:sp macro="" textlink="">
      <xdr:nvSpPr>
        <xdr:cNvPr id="73" name="角丸四角形 72">
          <a:hlinkClick xmlns:r="http://schemas.openxmlformats.org/officeDocument/2006/relationships" r:id="rId11" tooltip="９月の先頭へ"/>
        </xdr:cNvPr>
        <xdr:cNvSpPr/>
      </xdr:nvSpPr>
      <xdr:spPr>
        <a:xfrm>
          <a:off x="7109460" y="2371344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6</xdr:col>
      <xdr:colOff>0</xdr:colOff>
      <xdr:row>136</xdr:row>
      <xdr:rowOff>0</xdr:rowOff>
    </xdr:from>
    <xdr:to>
      <xdr:col>7</xdr:col>
      <xdr:colOff>137160</xdr:colOff>
      <xdr:row>137</xdr:row>
      <xdr:rowOff>30480</xdr:rowOff>
    </xdr:to>
    <xdr:sp macro="" textlink="">
      <xdr:nvSpPr>
        <xdr:cNvPr id="74" name="角丸四角形 73">
          <a:hlinkClick xmlns:r="http://schemas.openxmlformats.org/officeDocument/2006/relationships" r:id="rId12" tooltip="１１月の先頭へ"/>
        </xdr:cNvPr>
        <xdr:cNvSpPr/>
      </xdr:nvSpPr>
      <xdr:spPr>
        <a:xfrm>
          <a:off x="7109460" y="2438400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6</xdr:col>
      <xdr:colOff>0</xdr:colOff>
      <xdr:row>138</xdr:row>
      <xdr:rowOff>0</xdr:rowOff>
    </xdr:from>
    <xdr:to>
      <xdr:col>7</xdr:col>
      <xdr:colOff>137160</xdr:colOff>
      <xdr:row>139</xdr:row>
      <xdr:rowOff>30480</xdr:rowOff>
    </xdr:to>
    <xdr:sp macro="" textlink="">
      <xdr:nvSpPr>
        <xdr:cNvPr id="75" name="角丸四角形 74">
          <a:hlinkClick xmlns:r="http://schemas.openxmlformats.org/officeDocument/2006/relationships" r:id="rId13" tooltip="12月の先頭へ"/>
        </xdr:cNvPr>
        <xdr:cNvSpPr/>
      </xdr:nvSpPr>
      <xdr:spPr>
        <a:xfrm>
          <a:off x="7109460" y="2471928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6</xdr:col>
      <xdr:colOff>0</xdr:colOff>
      <xdr:row>172</xdr:row>
      <xdr:rowOff>0</xdr:rowOff>
    </xdr:from>
    <xdr:to>
      <xdr:col>7</xdr:col>
      <xdr:colOff>137160</xdr:colOff>
      <xdr:row>173</xdr:row>
      <xdr:rowOff>30480</xdr:rowOff>
    </xdr:to>
    <xdr:sp macro="" textlink="">
      <xdr:nvSpPr>
        <xdr:cNvPr id="76" name="角丸四角形 75">
          <a:hlinkClick xmlns:r="http://schemas.openxmlformats.org/officeDocument/2006/relationships" r:id="rId2" tooltip="1月の先頭へ"/>
        </xdr:cNvPr>
        <xdr:cNvSpPr/>
      </xdr:nvSpPr>
      <xdr:spPr>
        <a:xfrm>
          <a:off x="7109460" y="3100578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6</xdr:col>
      <xdr:colOff>0</xdr:colOff>
      <xdr:row>174</xdr:row>
      <xdr:rowOff>0</xdr:rowOff>
    </xdr:from>
    <xdr:to>
      <xdr:col>7</xdr:col>
      <xdr:colOff>137160</xdr:colOff>
      <xdr:row>175</xdr:row>
      <xdr:rowOff>30480</xdr:rowOff>
    </xdr:to>
    <xdr:sp macro="" textlink="">
      <xdr:nvSpPr>
        <xdr:cNvPr id="77" name="角丸四角形 76">
          <a:hlinkClick xmlns:r="http://schemas.openxmlformats.org/officeDocument/2006/relationships" r:id="rId3" tooltip="2月の先頭へ"/>
        </xdr:cNvPr>
        <xdr:cNvSpPr/>
      </xdr:nvSpPr>
      <xdr:spPr>
        <a:xfrm>
          <a:off x="7109460" y="313410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176</xdr:row>
      <xdr:rowOff>0</xdr:rowOff>
    </xdr:from>
    <xdr:to>
      <xdr:col>7</xdr:col>
      <xdr:colOff>137160</xdr:colOff>
      <xdr:row>177</xdr:row>
      <xdr:rowOff>30480</xdr:rowOff>
    </xdr:to>
    <xdr:sp macro="" textlink="">
      <xdr:nvSpPr>
        <xdr:cNvPr id="78" name="角丸四角形 77">
          <a:hlinkClick xmlns:r="http://schemas.openxmlformats.org/officeDocument/2006/relationships" r:id="rId4" tooltip="３月の先頭へ"/>
        </xdr:cNvPr>
        <xdr:cNvSpPr/>
      </xdr:nvSpPr>
      <xdr:spPr>
        <a:xfrm>
          <a:off x="7109460" y="3167634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6</xdr:col>
      <xdr:colOff>0</xdr:colOff>
      <xdr:row>178</xdr:row>
      <xdr:rowOff>0</xdr:rowOff>
    </xdr:from>
    <xdr:to>
      <xdr:col>7</xdr:col>
      <xdr:colOff>137160</xdr:colOff>
      <xdr:row>179</xdr:row>
      <xdr:rowOff>30480</xdr:rowOff>
    </xdr:to>
    <xdr:sp macro="" textlink="">
      <xdr:nvSpPr>
        <xdr:cNvPr id="79" name="角丸四角形 78">
          <a:hlinkClick xmlns:r="http://schemas.openxmlformats.org/officeDocument/2006/relationships" r:id="rId5" tooltip="４月の先頭へ"/>
        </xdr:cNvPr>
        <xdr:cNvSpPr/>
      </xdr:nvSpPr>
      <xdr:spPr>
        <a:xfrm>
          <a:off x="7109460" y="320116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6</xdr:col>
      <xdr:colOff>0</xdr:colOff>
      <xdr:row>182</xdr:row>
      <xdr:rowOff>0</xdr:rowOff>
    </xdr:from>
    <xdr:to>
      <xdr:col>7</xdr:col>
      <xdr:colOff>137160</xdr:colOff>
      <xdr:row>183</xdr:row>
      <xdr:rowOff>30480</xdr:rowOff>
    </xdr:to>
    <xdr:sp macro="" textlink="">
      <xdr:nvSpPr>
        <xdr:cNvPr id="80" name="角丸四角形 79">
          <a:hlinkClick xmlns:r="http://schemas.openxmlformats.org/officeDocument/2006/relationships" r:id="rId6" tooltip="６月の先頭へ"/>
        </xdr:cNvPr>
        <xdr:cNvSpPr/>
      </xdr:nvSpPr>
      <xdr:spPr>
        <a:xfrm>
          <a:off x="7109460" y="3268218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6</xdr:col>
      <xdr:colOff>0</xdr:colOff>
      <xdr:row>186</xdr:row>
      <xdr:rowOff>0</xdr:rowOff>
    </xdr:from>
    <xdr:to>
      <xdr:col>7</xdr:col>
      <xdr:colOff>137160</xdr:colOff>
      <xdr:row>187</xdr:row>
      <xdr:rowOff>30480</xdr:rowOff>
    </xdr:to>
    <xdr:sp macro="" textlink="">
      <xdr:nvSpPr>
        <xdr:cNvPr id="81" name="角丸四角形 80">
          <a:hlinkClick xmlns:r="http://schemas.openxmlformats.org/officeDocument/2006/relationships" r:id="rId7" tooltip="８月の先頭へ"/>
        </xdr:cNvPr>
        <xdr:cNvSpPr/>
      </xdr:nvSpPr>
      <xdr:spPr>
        <a:xfrm>
          <a:off x="7109460" y="3335274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6</xdr:col>
      <xdr:colOff>0</xdr:colOff>
      <xdr:row>190</xdr:row>
      <xdr:rowOff>0</xdr:rowOff>
    </xdr:from>
    <xdr:to>
      <xdr:col>7</xdr:col>
      <xdr:colOff>137160</xdr:colOff>
      <xdr:row>191</xdr:row>
      <xdr:rowOff>30480</xdr:rowOff>
    </xdr:to>
    <xdr:sp macro="" textlink="">
      <xdr:nvSpPr>
        <xdr:cNvPr id="82" name="角丸四角形 81">
          <a:hlinkClick xmlns:r="http://schemas.openxmlformats.org/officeDocument/2006/relationships" r:id="rId8" tooltip="１０月の先頭へ"/>
        </xdr:cNvPr>
        <xdr:cNvSpPr/>
      </xdr:nvSpPr>
      <xdr:spPr>
        <a:xfrm>
          <a:off x="7109460" y="340233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6</xdr:col>
      <xdr:colOff>0</xdr:colOff>
      <xdr:row>180</xdr:row>
      <xdr:rowOff>0</xdr:rowOff>
    </xdr:from>
    <xdr:to>
      <xdr:col>7</xdr:col>
      <xdr:colOff>137160</xdr:colOff>
      <xdr:row>181</xdr:row>
      <xdr:rowOff>30480</xdr:rowOff>
    </xdr:to>
    <xdr:sp macro="" textlink="">
      <xdr:nvSpPr>
        <xdr:cNvPr id="83" name="角丸四角形 82">
          <a:hlinkClick xmlns:r="http://schemas.openxmlformats.org/officeDocument/2006/relationships" r:id="rId9" tooltip="５月の先頭へ"/>
        </xdr:cNvPr>
        <xdr:cNvSpPr/>
      </xdr:nvSpPr>
      <xdr:spPr>
        <a:xfrm>
          <a:off x="7109460" y="3234690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6</xdr:col>
      <xdr:colOff>0</xdr:colOff>
      <xdr:row>184</xdr:row>
      <xdr:rowOff>0</xdr:rowOff>
    </xdr:from>
    <xdr:to>
      <xdr:col>7</xdr:col>
      <xdr:colOff>137160</xdr:colOff>
      <xdr:row>185</xdr:row>
      <xdr:rowOff>30480</xdr:rowOff>
    </xdr:to>
    <xdr:sp macro="" textlink="">
      <xdr:nvSpPr>
        <xdr:cNvPr id="84" name="角丸四角形 83">
          <a:hlinkClick xmlns:r="http://schemas.openxmlformats.org/officeDocument/2006/relationships" r:id="rId10" tooltip="７月の先頭へ"/>
        </xdr:cNvPr>
        <xdr:cNvSpPr/>
      </xdr:nvSpPr>
      <xdr:spPr>
        <a:xfrm>
          <a:off x="7109460" y="3301746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6</xdr:col>
      <xdr:colOff>0</xdr:colOff>
      <xdr:row>188</xdr:row>
      <xdr:rowOff>0</xdr:rowOff>
    </xdr:from>
    <xdr:to>
      <xdr:col>7</xdr:col>
      <xdr:colOff>137160</xdr:colOff>
      <xdr:row>189</xdr:row>
      <xdr:rowOff>30480</xdr:rowOff>
    </xdr:to>
    <xdr:sp macro="" textlink="">
      <xdr:nvSpPr>
        <xdr:cNvPr id="85" name="角丸四角形 84">
          <a:hlinkClick xmlns:r="http://schemas.openxmlformats.org/officeDocument/2006/relationships" r:id="rId11" tooltip="９月の先頭へ"/>
        </xdr:cNvPr>
        <xdr:cNvSpPr/>
      </xdr:nvSpPr>
      <xdr:spPr>
        <a:xfrm>
          <a:off x="7109460" y="336880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6</xdr:col>
      <xdr:colOff>0</xdr:colOff>
      <xdr:row>192</xdr:row>
      <xdr:rowOff>0</xdr:rowOff>
    </xdr:from>
    <xdr:to>
      <xdr:col>7</xdr:col>
      <xdr:colOff>137160</xdr:colOff>
      <xdr:row>193</xdr:row>
      <xdr:rowOff>30480</xdr:rowOff>
    </xdr:to>
    <xdr:sp macro="" textlink="">
      <xdr:nvSpPr>
        <xdr:cNvPr id="86" name="角丸四角形 85">
          <a:hlinkClick xmlns:r="http://schemas.openxmlformats.org/officeDocument/2006/relationships" r:id="rId12" tooltip="１１月の先頭へ"/>
        </xdr:cNvPr>
        <xdr:cNvSpPr/>
      </xdr:nvSpPr>
      <xdr:spPr>
        <a:xfrm>
          <a:off x="7109460" y="3435858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6</xdr:col>
      <xdr:colOff>0</xdr:colOff>
      <xdr:row>194</xdr:row>
      <xdr:rowOff>0</xdr:rowOff>
    </xdr:from>
    <xdr:to>
      <xdr:col>7</xdr:col>
      <xdr:colOff>137160</xdr:colOff>
      <xdr:row>195</xdr:row>
      <xdr:rowOff>30480</xdr:rowOff>
    </xdr:to>
    <xdr:sp macro="" textlink="">
      <xdr:nvSpPr>
        <xdr:cNvPr id="87" name="角丸四角形 86">
          <a:hlinkClick xmlns:r="http://schemas.openxmlformats.org/officeDocument/2006/relationships" r:id="rId13" tooltip="12月の先頭へ"/>
        </xdr:cNvPr>
        <xdr:cNvSpPr/>
      </xdr:nvSpPr>
      <xdr:spPr>
        <a:xfrm>
          <a:off x="7109460" y="346938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6</xdr:col>
      <xdr:colOff>0</xdr:colOff>
      <xdr:row>228</xdr:row>
      <xdr:rowOff>0</xdr:rowOff>
    </xdr:from>
    <xdr:to>
      <xdr:col>7</xdr:col>
      <xdr:colOff>137160</xdr:colOff>
      <xdr:row>229</xdr:row>
      <xdr:rowOff>30480</xdr:rowOff>
    </xdr:to>
    <xdr:sp macro="" textlink="">
      <xdr:nvSpPr>
        <xdr:cNvPr id="88" name="角丸四角形 87">
          <a:hlinkClick xmlns:r="http://schemas.openxmlformats.org/officeDocument/2006/relationships" r:id="rId2" tooltip="1月の先頭へ"/>
        </xdr:cNvPr>
        <xdr:cNvSpPr/>
      </xdr:nvSpPr>
      <xdr:spPr>
        <a:xfrm>
          <a:off x="7109460" y="4098036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6</xdr:col>
      <xdr:colOff>0</xdr:colOff>
      <xdr:row>230</xdr:row>
      <xdr:rowOff>0</xdr:rowOff>
    </xdr:from>
    <xdr:to>
      <xdr:col>7</xdr:col>
      <xdr:colOff>137160</xdr:colOff>
      <xdr:row>231</xdr:row>
      <xdr:rowOff>30480</xdr:rowOff>
    </xdr:to>
    <xdr:sp macro="" textlink="">
      <xdr:nvSpPr>
        <xdr:cNvPr id="89" name="角丸四角形 88">
          <a:hlinkClick xmlns:r="http://schemas.openxmlformats.org/officeDocument/2006/relationships" r:id="rId3" tooltip="2月の先頭へ"/>
        </xdr:cNvPr>
        <xdr:cNvSpPr/>
      </xdr:nvSpPr>
      <xdr:spPr>
        <a:xfrm>
          <a:off x="7109460" y="4131564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232</xdr:row>
      <xdr:rowOff>0</xdr:rowOff>
    </xdr:from>
    <xdr:to>
      <xdr:col>7</xdr:col>
      <xdr:colOff>137160</xdr:colOff>
      <xdr:row>233</xdr:row>
      <xdr:rowOff>30480</xdr:rowOff>
    </xdr:to>
    <xdr:sp macro="" textlink="">
      <xdr:nvSpPr>
        <xdr:cNvPr id="90" name="角丸四角形 89">
          <a:hlinkClick xmlns:r="http://schemas.openxmlformats.org/officeDocument/2006/relationships" r:id="rId4" tooltip="３月の先頭へ"/>
        </xdr:cNvPr>
        <xdr:cNvSpPr/>
      </xdr:nvSpPr>
      <xdr:spPr>
        <a:xfrm>
          <a:off x="7109460" y="416509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6</xdr:col>
      <xdr:colOff>0</xdr:colOff>
      <xdr:row>234</xdr:row>
      <xdr:rowOff>0</xdr:rowOff>
    </xdr:from>
    <xdr:to>
      <xdr:col>7</xdr:col>
      <xdr:colOff>137160</xdr:colOff>
      <xdr:row>235</xdr:row>
      <xdr:rowOff>30480</xdr:rowOff>
    </xdr:to>
    <xdr:sp macro="" textlink="">
      <xdr:nvSpPr>
        <xdr:cNvPr id="91" name="角丸四角形 90">
          <a:hlinkClick xmlns:r="http://schemas.openxmlformats.org/officeDocument/2006/relationships" r:id="rId5" tooltip="４月の先頭へ"/>
        </xdr:cNvPr>
        <xdr:cNvSpPr/>
      </xdr:nvSpPr>
      <xdr:spPr>
        <a:xfrm>
          <a:off x="7109460" y="419862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6</xdr:col>
      <xdr:colOff>0</xdr:colOff>
      <xdr:row>238</xdr:row>
      <xdr:rowOff>0</xdr:rowOff>
    </xdr:from>
    <xdr:to>
      <xdr:col>7</xdr:col>
      <xdr:colOff>137160</xdr:colOff>
      <xdr:row>239</xdr:row>
      <xdr:rowOff>30480</xdr:rowOff>
    </xdr:to>
    <xdr:sp macro="" textlink="">
      <xdr:nvSpPr>
        <xdr:cNvPr id="92" name="角丸四角形 91">
          <a:hlinkClick xmlns:r="http://schemas.openxmlformats.org/officeDocument/2006/relationships" r:id="rId6" tooltip="６月の先頭へ"/>
        </xdr:cNvPr>
        <xdr:cNvSpPr/>
      </xdr:nvSpPr>
      <xdr:spPr>
        <a:xfrm>
          <a:off x="7109460" y="426567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6</xdr:col>
      <xdr:colOff>0</xdr:colOff>
      <xdr:row>242</xdr:row>
      <xdr:rowOff>0</xdr:rowOff>
    </xdr:from>
    <xdr:to>
      <xdr:col>7</xdr:col>
      <xdr:colOff>137160</xdr:colOff>
      <xdr:row>243</xdr:row>
      <xdr:rowOff>30480</xdr:rowOff>
    </xdr:to>
    <xdr:sp macro="" textlink="">
      <xdr:nvSpPr>
        <xdr:cNvPr id="93" name="角丸四角形 92">
          <a:hlinkClick xmlns:r="http://schemas.openxmlformats.org/officeDocument/2006/relationships" r:id="rId7" tooltip="８月の先頭へ"/>
        </xdr:cNvPr>
        <xdr:cNvSpPr/>
      </xdr:nvSpPr>
      <xdr:spPr>
        <a:xfrm>
          <a:off x="7109460" y="433273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6</xdr:col>
      <xdr:colOff>0</xdr:colOff>
      <xdr:row>246</xdr:row>
      <xdr:rowOff>0</xdr:rowOff>
    </xdr:from>
    <xdr:to>
      <xdr:col>7</xdr:col>
      <xdr:colOff>137160</xdr:colOff>
      <xdr:row>247</xdr:row>
      <xdr:rowOff>30480</xdr:rowOff>
    </xdr:to>
    <xdr:sp macro="" textlink="">
      <xdr:nvSpPr>
        <xdr:cNvPr id="94" name="角丸四角形 93">
          <a:hlinkClick xmlns:r="http://schemas.openxmlformats.org/officeDocument/2006/relationships" r:id="rId8" tooltip="１０月の先頭へ"/>
        </xdr:cNvPr>
        <xdr:cNvSpPr/>
      </xdr:nvSpPr>
      <xdr:spPr>
        <a:xfrm>
          <a:off x="7109460" y="4399788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6</xdr:col>
      <xdr:colOff>0</xdr:colOff>
      <xdr:row>236</xdr:row>
      <xdr:rowOff>0</xdr:rowOff>
    </xdr:from>
    <xdr:to>
      <xdr:col>7</xdr:col>
      <xdr:colOff>137160</xdr:colOff>
      <xdr:row>237</xdr:row>
      <xdr:rowOff>30480</xdr:rowOff>
    </xdr:to>
    <xdr:sp macro="" textlink="">
      <xdr:nvSpPr>
        <xdr:cNvPr id="95" name="角丸四角形 94">
          <a:hlinkClick xmlns:r="http://schemas.openxmlformats.org/officeDocument/2006/relationships" r:id="rId9" tooltip="５月の先頭へ"/>
        </xdr:cNvPr>
        <xdr:cNvSpPr/>
      </xdr:nvSpPr>
      <xdr:spPr>
        <a:xfrm>
          <a:off x="7109460" y="4232148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6</xdr:col>
      <xdr:colOff>0</xdr:colOff>
      <xdr:row>240</xdr:row>
      <xdr:rowOff>0</xdr:rowOff>
    </xdr:from>
    <xdr:to>
      <xdr:col>7</xdr:col>
      <xdr:colOff>137160</xdr:colOff>
      <xdr:row>241</xdr:row>
      <xdr:rowOff>30480</xdr:rowOff>
    </xdr:to>
    <xdr:sp macro="" textlink="">
      <xdr:nvSpPr>
        <xdr:cNvPr id="96" name="角丸四角形 95">
          <a:hlinkClick xmlns:r="http://schemas.openxmlformats.org/officeDocument/2006/relationships" r:id="rId10" tooltip="７月の先頭へ"/>
        </xdr:cNvPr>
        <xdr:cNvSpPr/>
      </xdr:nvSpPr>
      <xdr:spPr>
        <a:xfrm>
          <a:off x="7109460" y="4299204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6</xdr:col>
      <xdr:colOff>0</xdr:colOff>
      <xdr:row>244</xdr:row>
      <xdr:rowOff>0</xdr:rowOff>
    </xdr:from>
    <xdr:to>
      <xdr:col>7</xdr:col>
      <xdr:colOff>137160</xdr:colOff>
      <xdr:row>245</xdr:row>
      <xdr:rowOff>30480</xdr:rowOff>
    </xdr:to>
    <xdr:sp macro="" textlink="">
      <xdr:nvSpPr>
        <xdr:cNvPr id="97" name="角丸四角形 96">
          <a:hlinkClick xmlns:r="http://schemas.openxmlformats.org/officeDocument/2006/relationships" r:id="rId11" tooltip="９月の先頭へ"/>
        </xdr:cNvPr>
        <xdr:cNvSpPr/>
      </xdr:nvSpPr>
      <xdr:spPr>
        <a:xfrm>
          <a:off x="7109460" y="4366260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6</xdr:col>
      <xdr:colOff>0</xdr:colOff>
      <xdr:row>248</xdr:row>
      <xdr:rowOff>0</xdr:rowOff>
    </xdr:from>
    <xdr:to>
      <xdr:col>7</xdr:col>
      <xdr:colOff>137160</xdr:colOff>
      <xdr:row>249</xdr:row>
      <xdr:rowOff>30480</xdr:rowOff>
    </xdr:to>
    <xdr:sp macro="" textlink="">
      <xdr:nvSpPr>
        <xdr:cNvPr id="98" name="角丸四角形 97">
          <a:hlinkClick xmlns:r="http://schemas.openxmlformats.org/officeDocument/2006/relationships" r:id="rId12" tooltip="１１月の先頭へ"/>
        </xdr:cNvPr>
        <xdr:cNvSpPr/>
      </xdr:nvSpPr>
      <xdr:spPr>
        <a:xfrm>
          <a:off x="7109460" y="4433316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6</xdr:col>
      <xdr:colOff>0</xdr:colOff>
      <xdr:row>250</xdr:row>
      <xdr:rowOff>0</xdr:rowOff>
    </xdr:from>
    <xdr:to>
      <xdr:col>7</xdr:col>
      <xdr:colOff>137160</xdr:colOff>
      <xdr:row>251</xdr:row>
      <xdr:rowOff>30480</xdr:rowOff>
    </xdr:to>
    <xdr:sp macro="" textlink="">
      <xdr:nvSpPr>
        <xdr:cNvPr id="99" name="角丸四角形 98">
          <a:hlinkClick xmlns:r="http://schemas.openxmlformats.org/officeDocument/2006/relationships" r:id="rId13" tooltip="12月の先頭へ"/>
        </xdr:cNvPr>
        <xdr:cNvSpPr/>
      </xdr:nvSpPr>
      <xdr:spPr>
        <a:xfrm>
          <a:off x="7109460" y="4466844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6</xdr:col>
      <xdr:colOff>0</xdr:colOff>
      <xdr:row>284</xdr:row>
      <xdr:rowOff>0</xdr:rowOff>
    </xdr:from>
    <xdr:to>
      <xdr:col>7</xdr:col>
      <xdr:colOff>137160</xdr:colOff>
      <xdr:row>285</xdr:row>
      <xdr:rowOff>30480</xdr:rowOff>
    </xdr:to>
    <xdr:sp macro="" textlink="">
      <xdr:nvSpPr>
        <xdr:cNvPr id="100" name="角丸四角形 99">
          <a:hlinkClick xmlns:r="http://schemas.openxmlformats.org/officeDocument/2006/relationships" r:id="rId2" tooltip="1月の先頭へ"/>
        </xdr:cNvPr>
        <xdr:cNvSpPr/>
      </xdr:nvSpPr>
      <xdr:spPr>
        <a:xfrm>
          <a:off x="7109460" y="5095494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6</xdr:col>
      <xdr:colOff>0</xdr:colOff>
      <xdr:row>286</xdr:row>
      <xdr:rowOff>0</xdr:rowOff>
    </xdr:from>
    <xdr:to>
      <xdr:col>7</xdr:col>
      <xdr:colOff>137160</xdr:colOff>
      <xdr:row>287</xdr:row>
      <xdr:rowOff>30480</xdr:rowOff>
    </xdr:to>
    <xdr:sp macro="" textlink="">
      <xdr:nvSpPr>
        <xdr:cNvPr id="101" name="角丸四角形 100">
          <a:hlinkClick xmlns:r="http://schemas.openxmlformats.org/officeDocument/2006/relationships" r:id="rId3" tooltip="2月の先頭へ"/>
        </xdr:cNvPr>
        <xdr:cNvSpPr/>
      </xdr:nvSpPr>
      <xdr:spPr>
        <a:xfrm>
          <a:off x="7109460" y="512902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288</xdr:row>
      <xdr:rowOff>0</xdr:rowOff>
    </xdr:from>
    <xdr:to>
      <xdr:col>7</xdr:col>
      <xdr:colOff>137160</xdr:colOff>
      <xdr:row>289</xdr:row>
      <xdr:rowOff>30480</xdr:rowOff>
    </xdr:to>
    <xdr:sp macro="" textlink="">
      <xdr:nvSpPr>
        <xdr:cNvPr id="102" name="角丸四角形 101">
          <a:hlinkClick xmlns:r="http://schemas.openxmlformats.org/officeDocument/2006/relationships" r:id="rId4" tooltip="３月の先頭へ"/>
        </xdr:cNvPr>
        <xdr:cNvSpPr/>
      </xdr:nvSpPr>
      <xdr:spPr>
        <a:xfrm>
          <a:off x="7109460" y="5162550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6</xdr:col>
      <xdr:colOff>0</xdr:colOff>
      <xdr:row>290</xdr:row>
      <xdr:rowOff>0</xdr:rowOff>
    </xdr:from>
    <xdr:to>
      <xdr:col>7</xdr:col>
      <xdr:colOff>137160</xdr:colOff>
      <xdr:row>291</xdr:row>
      <xdr:rowOff>30480</xdr:rowOff>
    </xdr:to>
    <xdr:sp macro="" textlink="">
      <xdr:nvSpPr>
        <xdr:cNvPr id="103" name="角丸四角形 102">
          <a:hlinkClick xmlns:r="http://schemas.openxmlformats.org/officeDocument/2006/relationships" r:id="rId5" tooltip="４月の先頭へ"/>
        </xdr:cNvPr>
        <xdr:cNvSpPr/>
      </xdr:nvSpPr>
      <xdr:spPr>
        <a:xfrm>
          <a:off x="7109460" y="5196078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6</xdr:col>
      <xdr:colOff>0</xdr:colOff>
      <xdr:row>294</xdr:row>
      <xdr:rowOff>0</xdr:rowOff>
    </xdr:from>
    <xdr:to>
      <xdr:col>7</xdr:col>
      <xdr:colOff>137160</xdr:colOff>
      <xdr:row>295</xdr:row>
      <xdr:rowOff>30480</xdr:rowOff>
    </xdr:to>
    <xdr:sp macro="" textlink="">
      <xdr:nvSpPr>
        <xdr:cNvPr id="104" name="角丸四角形 103">
          <a:hlinkClick xmlns:r="http://schemas.openxmlformats.org/officeDocument/2006/relationships" r:id="rId6" tooltip="６月の先頭へ"/>
        </xdr:cNvPr>
        <xdr:cNvSpPr/>
      </xdr:nvSpPr>
      <xdr:spPr>
        <a:xfrm>
          <a:off x="7109460" y="5263134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6</xdr:col>
      <xdr:colOff>0</xdr:colOff>
      <xdr:row>298</xdr:row>
      <xdr:rowOff>0</xdr:rowOff>
    </xdr:from>
    <xdr:to>
      <xdr:col>7</xdr:col>
      <xdr:colOff>137160</xdr:colOff>
      <xdr:row>299</xdr:row>
      <xdr:rowOff>30480</xdr:rowOff>
    </xdr:to>
    <xdr:sp macro="" textlink="">
      <xdr:nvSpPr>
        <xdr:cNvPr id="105" name="角丸四角形 104">
          <a:hlinkClick xmlns:r="http://schemas.openxmlformats.org/officeDocument/2006/relationships" r:id="rId7" tooltip="８月の先頭へ"/>
        </xdr:cNvPr>
        <xdr:cNvSpPr/>
      </xdr:nvSpPr>
      <xdr:spPr>
        <a:xfrm>
          <a:off x="7109460" y="533019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6</xdr:col>
      <xdr:colOff>0</xdr:colOff>
      <xdr:row>302</xdr:row>
      <xdr:rowOff>0</xdr:rowOff>
    </xdr:from>
    <xdr:to>
      <xdr:col>7</xdr:col>
      <xdr:colOff>137160</xdr:colOff>
      <xdr:row>303</xdr:row>
      <xdr:rowOff>30480</xdr:rowOff>
    </xdr:to>
    <xdr:sp macro="" textlink="">
      <xdr:nvSpPr>
        <xdr:cNvPr id="106" name="角丸四角形 105">
          <a:hlinkClick xmlns:r="http://schemas.openxmlformats.org/officeDocument/2006/relationships" r:id="rId8" tooltip="１０月の先頭へ"/>
        </xdr:cNvPr>
        <xdr:cNvSpPr/>
      </xdr:nvSpPr>
      <xdr:spPr>
        <a:xfrm>
          <a:off x="7109460" y="539724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6</xdr:col>
      <xdr:colOff>0</xdr:colOff>
      <xdr:row>292</xdr:row>
      <xdr:rowOff>0</xdr:rowOff>
    </xdr:from>
    <xdr:to>
      <xdr:col>7</xdr:col>
      <xdr:colOff>137160</xdr:colOff>
      <xdr:row>293</xdr:row>
      <xdr:rowOff>30480</xdr:rowOff>
    </xdr:to>
    <xdr:sp macro="" textlink="">
      <xdr:nvSpPr>
        <xdr:cNvPr id="107" name="角丸四角形 106">
          <a:hlinkClick xmlns:r="http://schemas.openxmlformats.org/officeDocument/2006/relationships" r:id="rId9" tooltip="５月の先頭へ"/>
        </xdr:cNvPr>
        <xdr:cNvSpPr/>
      </xdr:nvSpPr>
      <xdr:spPr>
        <a:xfrm>
          <a:off x="7109460" y="5229606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6</xdr:col>
      <xdr:colOff>0</xdr:colOff>
      <xdr:row>296</xdr:row>
      <xdr:rowOff>0</xdr:rowOff>
    </xdr:from>
    <xdr:to>
      <xdr:col>7</xdr:col>
      <xdr:colOff>137160</xdr:colOff>
      <xdr:row>297</xdr:row>
      <xdr:rowOff>30480</xdr:rowOff>
    </xdr:to>
    <xdr:sp macro="" textlink="">
      <xdr:nvSpPr>
        <xdr:cNvPr id="108" name="角丸四角形 107">
          <a:hlinkClick xmlns:r="http://schemas.openxmlformats.org/officeDocument/2006/relationships" r:id="rId10" tooltip="７月の先頭へ"/>
        </xdr:cNvPr>
        <xdr:cNvSpPr/>
      </xdr:nvSpPr>
      <xdr:spPr>
        <a:xfrm>
          <a:off x="7109460" y="529666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6</xdr:col>
      <xdr:colOff>0</xdr:colOff>
      <xdr:row>300</xdr:row>
      <xdr:rowOff>0</xdr:rowOff>
    </xdr:from>
    <xdr:to>
      <xdr:col>7</xdr:col>
      <xdr:colOff>137160</xdr:colOff>
      <xdr:row>301</xdr:row>
      <xdr:rowOff>30480</xdr:rowOff>
    </xdr:to>
    <xdr:sp macro="" textlink="">
      <xdr:nvSpPr>
        <xdr:cNvPr id="109" name="角丸四角形 108">
          <a:hlinkClick xmlns:r="http://schemas.openxmlformats.org/officeDocument/2006/relationships" r:id="rId11" tooltip="９月の先頭へ"/>
        </xdr:cNvPr>
        <xdr:cNvSpPr/>
      </xdr:nvSpPr>
      <xdr:spPr>
        <a:xfrm>
          <a:off x="7109460" y="5363718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6</xdr:col>
      <xdr:colOff>0</xdr:colOff>
      <xdr:row>304</xdr:row>
      <xdr:rowOff>0</xdr:rowOff>
    </xdr:from>
    <xdr:to>
      <xdr:col>7</xdr:col>
      <xdr:colOff>137160</xdr:colOff>
      <xdr:row>305</xdr:row>
      <xdr:rowOff>30480</xdr:rowOff>
    </xdr:to>
    <xdr:sp macro="" textlink="">
      <xdr:nvSpPr>
        <xdr:cNvPr id="110" name="角丸四角形 109">
          <a:hlinkClick xmlns:r="http://schemas.openxmlformats.org/officeDocument/2006/relationships" r:id="rId12" tooltip="１１月の先頭へ"/>
        </xdr:cNvPr>
        <xdr:cNvSpPr/>
      </xdr:nvSpPr>
      <xdr:spPr>
        <a:xfrm>
          <a:off x="7109460" y="5430774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6</xdr:col>
      <xdr:colOff>0</xdr:colOff>
      <xdr:row>306</xdr:row>
      <xdr:rowOff>0</xdr:rowOff>
    </xdr:from>
    <xdr:to>
      <xdr:col>7</xdr:col>
      <xdr:colOff>137160</xdr:colOff>
      <xdr:row>307</xdr:row>
      <xdr:rowOff>30480</xdr:rowOff>
    </xdr:to>
    <xdr:sp macro="" textlink="">
      <xdr:nvSpPr>
        <xdr:cNvPr id="111" name="角丸四角形 110">
          <a:hlinkClick xmlns:r="http://schemas.openxmlformats.org/officeDocument/2006/relationships" r:id="rId13" tooltip="12月の先頭へ"/>
        </xdr:cNvPr>
        <xdr:cNvSpPr/>
      </xdr:nvSpPr>
      <xdr:spPr>
        <a:xfrm>
          <a:off x="7109460" y="546430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6</xdr:col>
      <xdr:colOff>0</xdr:colOff>
      <xdr:row>340</xdr:row>
      <xdr:rowOff>0</xdr:rowOff>
    </xdr:from>
    <xdr:to>
      <xdr:col>7</xdr:col>
      <xdr:colOff>137160</xdr:colOff>
      <xdr:row>341</xdr:row>
      <xdr:rowOff>30480</xdr:rowOff>
    </xdr:to>
    <xdr:sp macro="" textlink="">
      <xdr:nvSpPr>
        <xdr:cNvPr id="112" name="角丸四角形 111">
          <a:hlinkClick xmlns:r="http://schemas.openxmlformats.org/officeDocument/2006/relationships" r:id="rId2" tooltip="1月の先頭へ"/>
        </xdr:cNvPr>
        <xdr:cNvSpPr/>
      </xdr:nvSpPr>
      <xdr:spPr>
        <a:xfrm>
          <a:off x="7109460" y="609295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6</xdr:col>
      <xdr:colOff>0</xdr:colOff>
      <xdr:row>342</xdr:row>
      <xdr:rowOff>0</xdr:rowOff>
    </xdr:from>
    <xdr:to>
      <xdr:col>7</xdr:col>
      <xdr:colOff>137160</xdr:colOff>
      <xdr:row>343</xdr:row>
      <xdr:rowOff>30480</xdr:rowOff>
    </xdr:to>
    <xdr:sp macro="" textlink="">
      <xdr:nvSpPr>
        <xdr:cNvPr id="113" name="角丸四角形 112">
          <a:hlinkClick xmlns:r="http://schemas.openxmlformats.org/officeDocument/2006/relationships" r:id="rId3" tooltip="2月の先頭へ"/>
        </xdr:cNvPr>
        <xdr:cNvSpPr/>
      </xdr:nvSpPr>
      <xdr:spPr>
        <a:xfrm>
          <a:off x="7109460" y="612648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344</xdr:row>
      <xdr:rowOff>0</xdr:rowOff>
    </xdr:from>
    <xdr:to>
      <xdr:col>7</xdr:col>
      <xdr:colOff>137160</xdr:colOff>
      <xdr:row>345</xdr:row>
      <xdr:rowOff>30480</xdr:rowOff>
    </xdr:to>
    <xdr:sp macro="" textlink="">
      <xdr:nvSpPr>
        <xdr:cNvPr id="114" name="角丸四角形 113">
          <a:hlinkClick xmlns:r="http://schemas.openxmlformats.org/officeDocument/2006/relationships" r:id="rId4" tooltip="３月の先頭へ"/>
        </xdr:cNvPr>
        <xdr:cNvSpPr/>
      </xdr:nvSpPr>
      <xdr:spPr>
        <a:xfrm>
          <a:off x="7109460" y="6160008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6</xdr:col>
      <xdr:colOff>0</xdr:colOff>
      <xdr:row>346</xdr:row>
      <xdr:rowOff>0</xdr:rowOff>
    </xdr:from>
    <xdr:to>
      <xdr:col>7</xdr:col>
      <xdr:colOff>137160</xdr:colOff>
      <xdr:row>347</xdr:row>
      <xdr:rowOff>30480</xdr:rowOff>
    </xdr:to>
    <xdr:sp macro="" textlink="">
      <xdr:nvSpPr>
        <xdr:cNvPr id="115" name="角丸四角形 114">
          <a:hlinkClick xmlns:r="http://schemas.openxmlformats.org/officeDocument/2006/relationships" r:id="rId5" tooltip="４月の先頭へ"/>
        </xdr:cNvPr>
        <xdr:cNvSpPr/>
      </xdr:nvSpPr>
      <xdr:spPr>
        <a:xfrm>
          <a:off x="7109460" y="619353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6</xdr:col>
      <xdr:colOff>0</xdr:colOff>
      <xdr:row>350</xdr:row>
      <xdr:rowOff>0</xdr:rowOff>
    </xdr:from>
    <xdr:to>
      <xdr:col>7</xdr:col>
      <xdr:colOff>137160</xdr:colOff>
      <xdr:row>351</xdr:row>
      <xdr:rowOff>30480</xdr:rowOff>
    </xdr:to>
    <xdr:sp macro="" textlink="">
      <xdr:nvSpPr>
        <xdr:cNvPr id="116" name="角丸四角形 115">
          <a:hlinkClick xmlns:r="http://schemas.openxmlformats.org/officeDocument/2006/relationships" r:id="rId6" tooltip="６月の先頭へ"/>
        </xdr:cNvPr>
        <xdr:cNvSpPr/>
      </xdr:nvSpPr>
      <xdr:spPr>
        <a:xfrm>
          <a:off x="7109460" y="626059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6</xdr:col>
      <xdr:colOff>0</xdr:colOff>
      <xdr:row>354</xdr:row>
      <xdr:rowOff>0</xdr:rowOff>
    </xdr:from>
    <xdr:to>
      <xdr:col>7</xdr:col>
      <xdr:colOff>137160</xdr:colOff>
      <xdr:row>355</xdr:row>
      <xdr:rowOff>30480</xdr:rowOff>
    </xdr:to>
    <xdr:sp macro="" textlink="">
      <xdr:nvSpPr>
        <xdr:cNvPr id="117" name="角丸四角形 116">
          <a:hlinkClick xmlns:r="http://schemas.openxmlformats.org/officeDocument/2006/relationships" r:id="rId7" tooltip="８月の先頭へ"/>
        </xdr:cNvPr>
        <xdr:cNvSpPr/>
      </xdr:nvSpPr>
      <xdr:spPr>
        <a:xfrm>
          <a:off x="7109460" y="6327648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6</xdr:col>
      <xdr:colOff>0</xdr:colOff>
      <xdr:row>358</xdr:row>
      <xdr:rowOff>0</xdr:rowOff>
    </xdr:from>
    <xdr:to>
      <xdr:col>7</xdr:col>
      <xdr:colOff>137160</xdr:colOff>
      <xdr:row>359</xdr:row>
      <xdr:rowOff>30480</xdr:rowOff>
    </xdr:to>
    <xdr:sp macro="" textlink="">
      <xdr:nvSpPr>
        <xdr:cNvPr id="118" name="角丸四角形 117">
          <a:hlinkClick xmlns:r="http://schemas.openxmlformats.org/officeDocument/2006/relationships" r:id="rId8" tooltip="１０月の先頭へ"/>
        </xdr:cNvPr>
        <xdr:cNvSpPr/>
      </xdr:nvSpPr>
      <xdr:spPr>
        <a:xfrm>
          <a:off x="7109460" y="6394704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6</xdr:col>
      <xdr:colOff>0</xdr:colOff>
      <xdr:row>348</xdr:row>
      <xdr:rowOff>0</xdr:rowOff>
    </xdr:from>
    <xdr:to>
      <xdr:col>7</xdr:col>
      <xdr:colOff>137160</xdr:colOff>
      <xdr:row>349</xdr:row>
      <xdr:rowOff>30480</xdr:rowOff>
    </xdr:to>
    <xdr:sp macro="" textlink="">
      <xdr:nvSpPr>
        <xdr:cNvPr id="119" name="角丸四角形 118">
          <a:hlinkClick xmlns:r="http://schemas.openxmlformats.org/officeDocument/2006/relationships" r:id="rId9" tooltip="５月の先頭へ"/>
        </xdr:cNvPr>
        <xdr:cNvSpPr/>
      </xdr:nvSpPr>
      <xdr:spPr>
        <a:xfrm>
          <a:off x="7109460" y="6227064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6</xdr:col>
      <xdr:colOff>0</xdr:colOff>
      <xdr:row>352</xdr:row>
      <xdr:rowOff>0</xdr:rowOff>
    </xdr:from>
    <xdr:to>
      <xdr:col>7</xdr:col>
      <xdr:colOff>137160</xdr:colOff>
      <xdr:row>353</xdr:row>
      <xdr:rowOff>30480</xdr:rowOff>
    </xdr:to>
    <xdr:sp macro="" textlink="">
      <xdr:nvSpPr>
        <xdr:cNvPr id="120" name="角丸四角形 119">
          <a:hlinkClick xmlns:r="http://schemas.openxmlformats.org/officeDocument/2006/relationships" r:id="rId10" tooltip="７月の先頭へ"/>
        </xdr:cNvPr>
        <xdr:cNvSpPr/>
      </xdr:nvSpPr>
      <xdr:spPr>
        <a:xfrm>
          <a:off x="7109460" y="6294120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6</xdr:col>
      <xdr:colOff>0</xdr:colOff>
      <xdr:row>356</xdr:row>
      <xdr:rowOff>0</xdr:rowOff>
    </xdr:from>
    <xdr:to>
      <xdr:col>7</xdr:col>
      <xdr:colOff>137160</xdr:colOff>
      <xdr:row>357</xdr:row>
      <xdr:rowOff>30480</xdr:rowOff>
    </xdr:to>
    <xdr:sp macro="" textlink="">
      <xdr:nvSpPr>
        <xdr:cNvPr id="121" name="角丸四角形 120">
          <a:hlinkClick xmlns:r="http://schemas.openxmlformats.org/officeDocument/2006/relationships" r:id="rId11" tooltip="９月の先頭へ"/>
        </xdr:cNvPr>
        <xdr:cNvSpPr/>
      </xdr:nvSpPr>
      <xdr:spPr>
        <a:xfrm>
          <a:off x="7109460" y="6361176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6</xdr:col>
      <xdr:colOff>0</xdr:colOff>
      <xdr:row>360</xdr:row>
      <xdr:rowOff>0</xdr:rowOff>
    </xdr:from>
    <xdr:to>
      <xdr:col>7</xdr:col>
      <xdr:colOff>137160</xdr:colOff>
      <xdr:row>361</xdr:row>
      <xdr:rowOff>30480</xdr:rowOff>
    </xdr:to>
    <xdr:sp macro="" textlink="">
      <xdr:nvSpPr>
        <xdr:cNvPr id="122" name="角丸四角形 121">
          <a:hlinkClick xmlns:r="http://schemas.openxmlformats.org/officeDocument/2006/relationships" r:id="rId12" tooltip="１１月の先頭へ"/>
        </xdr:cNvPr>
        <xdr:cNvSpPr/>
      </xdr:nvSpPr>
      <xdr:spPr>
        <a:xfrm>
          <a:off x="7109460" y="642823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6</xdr:col>
      <xdr:colOff>0</xdr:colOff>
      <xdr:row>362</xdr:row>
      <xdr:rowOff>0</xdr:rowOff>
    </xdr:from>
    <xdr:to>
      <xdr:col>7</xdr:col>
      <xdr:colOff>137160</xdr:colOff>
      <xdr:row>363</xdr:row>
      <xdr:rowOff>30480</xdr:rowOff>
    </xdr:to>
    <xdr:sp macro="" textlink="">
      <xdr:nvSpPr>
        <xdr:cNvPr id="123" name="角丸四角形 122">
          <a:hlinkClick xmlns:r="http://schemas.openxmlformats.org/officeDocument/2006/relationships" r:id="rId13" tooltip="12月の先頭へ"/>
        </xdr:cNvPr>
        <xdr:cNvSpPr/>
      </xdr:nvSpPr>
      <xdr:spPr>
        <a:xfrm>
          <a:off x="7109460" y="646176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6</xdr:col>
      <xdr:colOff>0</xdr:colOff>
      <xdr:row>396</xdr:row>
      <xdr:rowOff>0</xdr:rowOff>
    </xdr:from>
    <xdr:to>
      <xdr:col>7</xdr:col>
      <xdr:colOff>137160</xdr:colOff>
      <xdr:row>397</xdr:row>
      <xdr:rowOff>30480</xdr:rowOff>
    </xdr:to>
    <xdr:sp macro="" textlink="">
      <xdr:nvSpPr>
        <xdr:cNvPr id="124" name="角丸四角形 123">
          <a:hlinkClick xmlns:r="http://schemas.openxmlformats.org/officeDocument/2006/relationships" r:id="rId2" tooltip="1月の先頭へ"/>
        </xdr:cNvPr>
        <xdr:cNvSpPr/>
      </xdr:nvSpPr>
      <xdr:spPr>
        <a:xfrm>
          <a:off x="7109460" y="7090410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6</xdr:col>
      <xdr:colOff>0</xdr:colOff>
      <xdr:row>398</xdr:row>
      <xdr:rowOff>0</xdr:rowOff>
    </xdr:from>
    <xdr:to>
      <xdr:col>7</xdr:col>
      <xdr:colOff>137160</xdr:colOff>
      <xdr:row>399</xdr:row>
      <xdr:rowOff>30480</xdr:rowOff>
    </xdr:to>
    <xdr:sp macro="" textlink="">
      <xdr:nvSpPr>
        <xdr:cNvPr id="125" name="角丸四角形 124">
          <a:hlinkClick xmlns:r="http://schemas.openxmlformats.org/officeDocument/2006/relationships" r:id="rId3" tooltip="2月の先頭へ"/>
        </xdr:cNvPr>
        <xdr:cNvSpPr/>
      </xdr:nvSpPr>
      <xdr:spPr>
        <a:xfrm>
          <a:off x="7109460" y="7123938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400</xdr:row>
      <xdr:rowOff>0</xdr:rowOff>
    </xdr:from>
    <xdr:to>
      <xdr:col>7</xdr:col>
      <xdr:colOff>137160</xdr:colOff>
      <xdr:row>401</xdr:row>
      <xdr:rowOff>30480</xdr:rowOff>
    </xdr:to>
    <xdr:sp macro="" textlink="">
      <xdr:nvSpPr>
        <xdr:cNvPr id="126" name="角丸四角形 125">
          <a:hlinkClick xmlns:r="http://schemas.openxmlformats.org/officeDocument/2006/relationships" r:id="rId4" tooltip="３月の先頭へ"/>
        </xdr:cNvPr>
        <xdr:cNvSpPr/>
      </xdr:nvSpPr>
      <xdr:spPr>
        <a:xfrm>
          <a:off x="7109460" y="7157466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6</xdr:col>
      <xdr:colOff>0</xdr:colOff>
      <xdr:row>402</xdr:row>
      <xdr:rowOff>0</xdr:rowOff>
    </xdr:from>
    <xdr:to>
      <xdr:col>7</xdr:col>
      <xdr:colOff>137160</xdr:colOff>
      <xdr:row>403</xdr:row>
      <xdr:rowOff>30480</xdr:rowOff>
    </xdr:to>
    <xdr:sp macro="" textlink="">
      <xdr:nvSpPr>
        <xdr:cNvPr id="127" name="角丸四角形 126">
          <a:hlinkClick xmlns:r="http://schemas.openxmlformats.org/officeDocument/2006/relationships" r:id="rId5" tooltip="４月の先頭へ"/>
        </xdr:cNvPr>
        <xdr:cNvSpPr/>
      </xdr:nvSpPr>
      <xdr:spPr>
        <a:xfrm>
          <a:off x="7109460" y="7190994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6</xdr:col>
      <xdr:colOff>0</xdr:colOff>
      <xdr:row>406</xdr:row>
      <xdr:rowOff>0</xdr:rowOff>
    </xdr:from>
    <xdr:to>
      <xdr:col>7</xdr:col>
      <xdr:colOff>137160</xdr:colOff>
      <xdr:row>407</xdr:row>
      <xdr:rowOff>30480</xdr:rowOff>
    </xdr:to>
    <xdr:sp macro="" textlink="">
      <xdr:nvSpPr>
        <xdr:cNvPr id="128" name="角丸四角形 127">
          <a:hlinkClick xmlns:r="http://schemas.openxmlformats.org/officeDocument/2006/relationships" r:id="rId6" tooltip="６月の先頭へ"/>
        </xdr:cNvPr>
        <xdr:cNvSpPr/>
      </xdr:nvSpPr>
      <xdr:spPr>
        <a:xfrm>
          <a:off x="7109460" y="725805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6</xdr:col>
      <xdr:colOff>0</xdr:colOff>
      <xdr:row>410</xdr:row>
      <xdr:rowOff>0</xdr:rowOff>
    </xdr:from>
    <xdr:to>
      <xdr:col>7</xdr:col>
      <xdr:colOff>137160</xdr:colOff>
      <xdr:row>411</xdr:row>
      <xdr:rowOff>30480</xdr:rowOff>
    </xdr:to>
    <xdr:sp macro="" textlink="">
      <xdr:nvSpPr>
        <xdr:cNvPr id="129" name="角丸四角形 128">
          <a:hlinkClick xmlns:r="http://schemas.openxmlformats.org/officeDocument/2006/relationships" r:id="rId7" tooltip="８月の先頭へ"/>
        </xdr:cNvPr>
        <xdr:cNvSpPr/>
      </xdr:nvSpPr>
      <xdr:spPr>
        <a:xfrm>
          <a:off x="7109460" y="732510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6</xdr:col>
      <xdr:colOff>0</xdr:colOff>
      <xdr:row>414</xdr:row>
      <xdr:rowOff>0</xdr:rowOff>
    </xdr:from>
    <xdr:to>
      <xdr:col>7</xdr:col>
      <xdr:colOff>137160</xdr:colOff>
      <xdr:row>415</xdr:row>
      <xdr:rowOff>30480</xdr:rowOff>
    </xdr:to>
    <xdr:sp macro="" textlink="">
      <xdr:nvSpPr>
        <xdr:cNvPr id="130" name="角丸四角形 129">
          <a:hlinkClick xmlns:r="http://schemas.openxmlformats.org/officeDocument/2006/relationships" r:id="rId8" tooltip="１０月の先頭へ"/>
        </xdr:cNvPr>
        <xdr:cNvSpPr/>
      </xdr:nvSpPr>
      <xdr:spPr>
        <a:xfrm>
          <a:off x="7109460" y="739216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6</xdr:col>
      <xdr:colOff>0</xdr:colOff>
      <xdr:row>404</xdr:row>
      <xdr:rowOff>0</xdr:rowOff>
    </xdr:from>
    <xdr:to>
      <xdr:col>7</xdr:col>
      <xdr:colOff>137160</xdr:colOff>
      <xdr:row>405</xdr:row>
      <xdr:rowOff>30480</xdr:rowOff>
    </xdr:to>
    <xdr:sp macro="" textlink="">
      <xdr:nvSpPr>
        <xdr:cNvPr id="131" name="角丸四角形 130">
          <a:hlinkClick xmlns:r="http://schemas.openxmlformats.org/officeDocument/2006/relationships" r:id="rId9" tooltip="５月の先頭へ"/>
        </xdr:cNvPr>
        <xdr:cNvSpPr/>
      </xdr:nvSpPr>
      <xdr:spPr>
        <a:xfrm>
          <a:off x="7109460" y="722452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6</xdr:col>
      <xdr:colOff>0</xdr:colOff>
      <xdr:row>408</xdr:row>
      <xdr:rowOff>0</xdr:rowOff>
    </xdr:from>
    <xdr:to>
      <xdr:col>7</xdr:col>
      <xdr:colOff>137160</xdr:colOff>
      <xdr:row>409</xdr:row>
      <xdr:rowOff>30480</xdr:rowOff>
    </xdr:to>
    <xdr:sp macro="" textlink="">
      <xdr:nvSpPr>
        <xdr:cNvPr id="132" name="角丸四角形 131">
          <a:hlinkClick xmlns:r="http://schemas.openxmlformats.org/officeDocument/2006/relationships" r:id="rId10" tooltip="７月の先頭へ"/>
        </xdr:cNvPr>
        <xdr:cNvSpPr/>
      </xdr:nvSpPr>
      <xdr:spPr>
        <a:xfrm>
          <a:off x="7109460" y="7291578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6</xdr:col>
      <xdr:colOff>0</xdr:colOff>
      <xdr:row>412</xdr:row>
      <xdr:rowOff>0</xdr:rowOff>
    </xdr:from>
    <xdr:to>
      <xdr:col>7</xdr:col>
      <xdr:colOff>137160</xdr:colOff>
      <xdr:row>413</xdr:row>
      <xdr:rowOff>30480</xdr:rowOff>
    </xdr:to>
    <xdr:sp macro="" textlink="">
      <xdr:nvSpPr>
        <xdr:cNvPr id="133" name="角丸四角形 132">
          <a:hlinkClick xmlns:r="http://schemas.openxmlformats.org/officeDocument/2006/relationships" r:id="rId11" tooltip="９月の先頭へ"/>
        </xdr:cNvPr>
        <xdr:cNvSpPr/>
      </xdr:nvSpPr>
      <xdr:spPr>
        <a:xfrm>
          <a:off x="7109460" y="7358634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6</xdr:col>
      <xdr:colOff>0</xdr:colOff>
      <xdr:row>416</xdr:row>
      <xdr:rowOff>0</xdr:rowOff>
    </xdr:from>
    <xdr:to>
      <xdr:col>7</xdr:col>
      <xdr:colOff>137160</xdr:colOff>
      <xdr:row>417</xdr:row>
      <xdr:rowOff>30480</xdr:rowOff>
    </xdr:to>
    <xdr:sp macro="" textlink="">
      <xdr:nvSpPr>
        <xdr:cNvPr id="134" name="角丸四角形 133">
          <a:hlinkClick xmlns:r="http://schemas.openxmlformats.org/officeDocument/2006/relationships" r:id="rId12" tooltip="１１月の先頭へ"/>
        </xdr:cNvPr>
        <xdr:cNvSpPr/>
      </xdr:nvSpPr>
      <xdr:spPr>
        <a:xfrm>
          <a:off x="7109460" y="7425690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6</xdr:col>
      <xdr:colOff>0</xdr:colOff>
      <xdr:row>418</xdr:row>
      <xdr:rowOff>0</xdr:rowOff>
    </xdr:from>
    <xdr:to>
      <xdr:col>7</xdr:col>
      <xdr:colOff>137160</xdr:colOff>
      <xdr:row>419</xdr:row>
      <xdr:rowOff>30480</xdr:rowOff>
    </xdr:to>
    <xdr:sp macro="" textlink="">
      <xdr:nvSpPr>
        <xdr:cNvPr id="135" name="角丸四角形 134">
          <a:hlinkClick xmlns:r="http://schemas.openxmlformats.org/officeDocument/2006/relationships" r:id="rId13" tooltip="12月の先頭へ"/>
        </xdr:cNvPr>
        <xdr:cNvSpPr/>
      </xdr:nvSpPr>
      <xdr:spPr>
        <a:xfrm>
          <a:off x="7109460" y="7459218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6</xdr:col>
      <xdr:colOff>0</xdr:colOff>
      <xdr:row>452</xdr:row>
      <xdr:rowOff>0</xdr:rowOff>
    </xdr:from>
    <xdr:to>
      <xdr:col>7</xdr:col>
      <xdr:colOff>137160</xdr:colOff>
      <xdr:row>453</xdr:row>
      <xdr:rowOff>30480</xdr:rowOff>
    </xdr:to>
    <xdr:sp macro="" textlink="">
      <xdr:nvSpPr>
        <xdr:cNvPr id="136" name="角丸四角形 135">
          <a:hlinkClick xmlns:r="http://schemas.openxmlformats.org/officeDocument/2006/relationships" r:id="rId2" tooltip="1月の先頭へ"/>
        </xdr:cNvPr>
        <xdr:cNvSpPr/>
      </xdr:nvSpPr>
      <xdr:spPr>
        <a:xfrm>
          <a:off x="7109460" y="8087868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6</xdr:col>
      <xdr:colOff>0</xdr:colOff>
      <xdr:row>454</xdr:row>
      <xdr:rowOff>0</xdr:rowOff>
    </xdr:from>
    <xdr:to>
      <xdr:col>7</xdr:col>
      <xdr:colOff>137160</xdr:colOff>
      <xdr:row>455</xdr:row>
      <xdr:rowOff>30480</xdr:rowOff>
    </xdr:to>
    <xdr:sp macro="" textlink="">
      <xdr:nvSpPr>
        <xdr:cNvPr id="137" name="角丸四角形 136">
          <a:hlinkClick xmlns:r="http://schemas.openxmlformats.org/officeDocument/2006/relationships" r:id="rId3" tooltip="2月の先頭へ"/>
        </xdr:cNvPr>
        <xdr:cNvSpPr/>
      </xdr:nvSpPr>
      <xdr:spPr>
        <a:xfrm>
          <a:off x="7109460" y="812139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456</xdr:row>
      <xdr:rowOff>0</xdr:rowOff>
    </xdr:from>
    <xdr:to>
      <xdr:col>7</xdr:col>
      <xdr:colOff>137160</xdr:colOff>
      <xdr:row>457</xdr:row>
      <xdr:rowOff>30480</xdr:rowOff>
    </xdr:to>
    <xdr:sp macro="" textlink="">
      <xdr:nvSpPr>
        <xdr:cNvPr id="138" name="角丸四角形 137">
          <a:hlinkClick xmlns:r="http://schemas.openxmlformats.org/officeDocument/2006/relationships" r:id="rId4" tooltip="３月の先頭へ"/>
        </xdr:cNvPr>
        <xdr:cNvSpPr/>
      </xdr:nvSpPr>
      <xdr:spPr>
        <a:xfrm>
          <a:off x="7109460" y="8154924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6</xdr:col>
      <xdr:colOff>0</xdr:colOff>
      <xdr:row>458</xdr:row>
      <xdr:rowOff>0</xdr:rowOff>
    </xdr:from>
    <xdr:to>
      <xdr:col>7</xdr:col>
      <xdr:colOff>137160</xdr:colOff>
      <xdr:row>459</xdr:row>
      <xdr:rowOff>30480</xdr:rowOff>
    </xdr:to>
    <xdr:sp macro="" textlink="">
      <xdr:nvSpPr>
        <xdr:cNvPr id="139" name="角丸四角形 138">
          <a:hlinkClick xmlns:r="http://schemas.openxmlformats.org/officeDocument/2006/relationships" r:id="rId5" tooltip="４月の先頭へ"/>
        </xdr:cNvPr>
        <xdr:cNvSpPr/>
      </xdr:nvSpPr>
      <xdr:spPr>
        <a:xfrm>
          <a:off x="7109460" y="818845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6</xdr:col>
      <xdr:colOff>0</xdr:colOff>
      <xdr:row>462</xdr:row>
      <xdr:rowOff>0</xdr:rowOff>
    </xdr:from>
    <xdr:to>
      <xdr:col>7</xdr:col>
      <xdr:colOff>137160</xdr:colOff>
      <xdr:row>463</xdr:row>
      <xdr:rowOff>30480</xdr:rowOff>
    </xdr:to>
    <xdr:sp macro="" textlink="">
      <xdr:nvSpPr>
        <xdr:cNvPr id="140" name="角丸四角形 139">
          <a:hlinkClick xmlns:r="http://schemas.openxmlformats.org/officeDocument/2006/relationships" r:id="rId6" tooltip="６月の先頭へ"/>
        </xdr:cNvPr>
        <xdr:cNvSpPr/>
      </xdr:nvSpPr>
      <xdr:spPr>
        <a:xfrm>
          <a:off x="7109460" y="8255508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6</xdr:col>
      <xdr:colOff>0</xdr:colOff>
      <xdr:row>466</xdr:row>
      <xdr:rowOff>0</xdr:rowOff>
    </xdr:from>
    <xdr:to>
      <xdr:col>7</xdr:col>
      <xdr:colOff>137160</xdr:colOff>
      <xdr:row>467</xdr:row>
      <xdr:rowOff>30480</xdr:rowOff>
    </xdr:to>
    <xdr:sp macro="" textlink="">
      <xdr:nvSpPr>
        <xdr:cNvPr id="141" name="角丸四角形 140">
          <a:hlinkClick xmlns:r="http://schemas.openxmlformats.org/officeDocument/2006/relationships" r:id="rId7" tooltip="８月の先頭へ"/>
        </xdr:cNvPr>
        <xdr:cNvSpPr/>
      </xdr:nvSpPr>
      <xdr:spPr>
        <a:xfrm>
          <a:off x="7109460" y="8322564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6</xdr:col>
      <xdr:colOff>0</xdr:colOff>
      <xdr:row>470</xdr:row>
      <xdr:rowOff>0</xdr:rowOff>
    </xdr:from>
    <xdr:to>
      <xdr:col>7</xdr:col>
      <xdr:colOff>137160</xdr:colOff>
      <xdr:row>471</xdr:row>
      <xdr:rowOff>30480</xdr:rowOff>
    </xdr:to>
    <xdr:sp macro="" textlink="">
      <xdr:nvSpPr>
        <xdr:cNvPr id="142" name="角丸四角形 141">
          <a:hlinkClick xmlns:r="http://schemas.openxmlformats.org/officeDocument/2006/relationships" r:id="rId8" tooltip="１０月の先頭へ"/>
        </xdr:cNvPr>
        <xdr:cNvSpPr/>
      </xdr:nvSpPr>
      <xdr:spPr>
        <a:xfrm>
          <a:off x="7109460" y="838962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6</xdr:col>
      <xdr:colOff>0</xdr:colOff>
      <xdr:row>460</xdr:row>
      <xdr:rowOff>0</xdr:rowOff>
    </xdr:from>
    <xdr:to>
      <xdr:col>7</xdr:col>
      <xdr:colOff>137160</xdr:colOff>
      <xdr:row>461</xdr:row>
      <xdr:rowOff>30480</xdr:rowOff>
    </xdr:to>
    <xdr:sp macro="" textlink="">
      <xdr:nvSpPr>
        <xdr:cNvPr id="143" name="角丸四角形 142">
          <a:hlinkClick xmlns:r="http://schemas.openxmlformats.org/officeDocument/2006/relationships" r:id="rId9" tooltip="５月の先頭へ"/>
        </xdr:cNvPr>
        <xdr:cNvSpPr/>
      </xdr:nvSpPr>
      <xdr:spPr>
        <a:xfrm>
          <a:off x="7109460" y="8221980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6</xdr:col>
      <xdr:colOff>0</xdr:colOff>
      <xdr:row>464</xdr:row>
      <xdr:rowOff>0</xdr:rowOff>
    </xdr:from>
    <xdr:to>
      <xdr:col>7</xdr:col>
      <xdr:colOff>137160</xdr:colOff>
      <xdr:row>465</xdr:row>
      <xdr:rowOff>30480</xdr:rowOff>
    </xdr:to>
    <xdr:sp macro="" textlink="">
      <xdr:nvSpPr>
        <xdr:cNvPr id="144" name="角丸四角形 143">
          <a:hlinkClick xmlns:r="http://schemas.openxmlformats.org/officeDocument/2006/relationships" r:id="rId10" tooltip="７月の先頭へ"/>
        </xdr:cNvPr>
        <xdr:cNvSpPr/>
      </xdr:nvSpPr>
      <xdr:spPr>
        <a:xfrm>
          <a:off x="7109460" y="8289036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6</xdr:col>
      <xdr:colOff>0</xdr:colOff>
      <xdr:row>468</xdr:row>
      <xdr:rowOff>0</xdr:rowOff>
    </xdr:from>
    <xdr:to>
      <xdr:col>7</xdr:col>
      <xdr:colOff>137160</xdr:colOff>
      <xdr:row>469</xdr:row>
      <xdr:rowOff>30480</xdr:rowOff>
    </xdr:to>
    <xdr:sp macro="" textlink="">
      <xdr:nvSpPr>
        <xdr:cNvPr id="145" name="角丸四角形 144">
          <a:hlinkClick xmlns:r="http://schemas.openxmlformats.org/officeDocument/2006/relationships" r:id="rId11" tooltip="９月の先頭へ"/>
        </xdr:cNvPr>
        <xdr:cNvSpPr/>
      </xdr:nvSpPr>
      <xdr:spPr>
        <a:xfrm>
          <a:off x="7109460" y="835609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6</xdr:col>
      <xdr:colOff>0</xdr:colOff>
      <xdr:row>472</xdr:row>
      <xdr:rowOff>0</xdr:rowOff>
    </xdr:from>
    <xdr:to>
      <xdr:col>7</xdr:col>
      <xdr:colOff>137160</xdr:colOff>
      <xdr:row>473</xdr:row>
      <xdr:rowOff>30480</xdr:rowOff>
    </xdr:to>
    <xdr:sp macro="" textlink="">
      <xdr:nvSpPr>
        <xdr:cNvPr id="146" name="角丸四角形 145">
          <a:hlinkClick xmlns:r="http://schemas.openxmlformats.org/officeDocument/2006/relationships" r:id="rId12" tooltip="１１月の先頭へ"/>
        </xdr:cNvPr>
        <xdr:cNvSpPr/>
      </xdr:nvSpPr>
      <xdr:spPr>
        <a:xfrm>
          <a:off x="7109460" y="8423148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6</xdr:col>
      <xdr:colOff>0</xdr:colOff>
      <xdr:row>474</xdr:row>
      <xdr:rowOff>0</xdr:rowOff>
    </xdr:from>
    <xdr:to>
      <xdr:col>7</xdr:col>
      <xdr:colOff>137160</xdr:colOff>
      <xdr:row>475</xdr:row>
      <xdr:rowOff>30480</xdr:rowOff>
    </xdr:to>
    <xdr:sp macro="" textlink="">
      <xdr:nvSpPr>
        <xdr:cNvPr id="147" name="角丸四角形 146">
          <a:hlinkClick xmlns:r="http://schemas.openxmlformats.org/officeDocument/2006/relationships" r:id="rId13" tooltip="12月の先頭へ"/>
        </xdr:cNvPr>
        <xdr:cNvSpPr/>
      </xdr:nvSpPr>
      <xdr:spPr>
        <a:xfrm>
          <a:off x="7109460" y="845667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6</xdr:col>
      <xdr:colOff>0</xdr:colOff>
      <xdr:row>508</xdr:row>
      <xdr:rowOff>0</xdr:rowOff>
    </xdr:from>
    <xdr:to>
      <xdr:col>7</xdr:col>
      <xdr:colOff>137160</xdr:colOff>
      <xdr:row>509</xdr:row>
      <xdr:rowOff>30480</xdr:rowOff>
    </xdr:to>
    <xdr:sp macro="" textlink="">
      <xdr:nvSpPr>
        <xdr:cNvPr id="148" name="角丸四角形 147">
          <a:hlinkClick xmlns:r="http://schemas.openxmlformats.org/officeDocument/2006/relationships" r:id="rId2" tooltip="1月の先頭へ"/>
        </xdr:cNvPr>
        <xdr:cNvSpPr/>
      </xdr:nvSpPr>
      <xdr:spPr>
        <a:xfrm>
          <a:off x="7109460" y="9085326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6</xdr:col>
      <xdr:colOff>0</xdr:colOff>
      <xdr:row>510</xdr:row>
      <xdr:rowOff>0</xdr:rowOff>
    </xdr:from>
    <xdr:to>
      <xdr:col>7</xdr:col>
      <xdr:colOff>137160</xdr:colOff>
      <xdr:row>511</xdr:row>
      <xdr:rowOff>30480</xdr:rowOff>
    </xdr:to>
    <xdr:sp macro="" textlink="">
      <xdr:nvSpPr>
        <xdr:cNvPr id="149" name="角丸四角形 148">
          <a:hlinkClick xmlns:r="http://schemas.openxmlformats.org/officeDocument/2006/relationships" r:id="rId3" tooltip="2月の先頭へ"/>
        </xdr:cNvPr>
        <xdr:cNvSpPr/>
      </xdr:nvSpPr>
      <xdr:spPr>
        <a:xfrm>
          <a:off x="7109460" y="9118854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512</xdr:row>
      <xdr:rowOff>0</xdr:rowOff>
    </xdr:from>
    <xdr:to>
      <xdr:col>7</xdr:col>
      <xdr:colOff>137160</xdr:colOff>
      <xdr:row>513</xdr:row>
      <xdr:rowOff>30480</xdr:rowOff>
    </xdr:to>
    <xdr:sp macro="" textlink="">
      <xdr:nvSpPr>
        <xdr:cNvPr id="150" name="角丸四角形 149">
          <a:hlinkClick xmlns:r="http://schemas.openxmlformats.org/officeDocument/2006/relationships" r:id="rId4" tooltip="３月の先頭へ"/>
        </xdr:cNvPr>
        <xdr:cNvSpPr/>
      </xdr:nvSpPr>
      <xdr:spPr>
        <a:xfrm>
          <a:off x="7109460" y="915238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6</xdr:col>
      <xdr:colOff>0</xdr:colOff>
      <xdr:row>514</xdr:row>
      <xdr:rowOff>0</xdr:rowOff>
    </xdr:from>
    <xdr:to>
      <xdr:col>7</xdr:col>
      <xdr:colOff>137160</xdr:colOff>
      <xdr:row>515</xdr:row>
      <xdr:rowOff>30480</xdr:rowOff>
    </xdr:to>
    <xdr:sp macro="" textlink="">
      <xdr:nvSpPr>
        <xdr:cNvPr id="151" name="角丸四角形 150">
          <a:hlinkClick xmlns:r="http://schemas.openxmlformats.org/officeDocument/2006/relationships" r:id="rId5" tooltip="４月の先頭へ"/>
        </xdr:cNvPr>
        <xdr:cNvSpPr/>
      </xdr:nvSpPr>
      <xdr:spPr>
        <a:xfrm>
          <a:off x="7109460" y="918591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6</xdr:col>
      <xdr:colOff>0</xdr:colOff>
      <xdr:row>518</xdr:row>
      <xdr:rowOff>0</xdr:rowOff>
    </xdr:from>
    <xdr:to>
      <xdr:col>7</xdr:col>
      <xdr:colOff>137160</xdr:colOff>
      <xdr:row>519</xdr:row>
      <xdr:rowOff>30480</xdr:rowOff>
    </xdr:to>
    <xdr:sp macro="" textlink="">
      <xdr:nvSpPr>
        <xdr:cNvPr id="152" name="角丸四角形 151">
          <a:hlinkClick xmlns:r="http://schemas.openxmlformats.org/officeDocument/2006/relationships" r:id="rId6" tooltip="６月の先頭へ"/>
        </xdr:cNvPr>
        <xdr:cNvSpPr/>
      </xdr:nvSpPr>
      <xdr:spPr>
        <a:xfrm>
          <a:off x="7109460" y="925296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6</xdr:col>
      <xdr:colOff>0</xdr:colOff>
      <xdr:row>522</xdr:row>
      <xdr:rowOff>0</xdr:rowOff>
    </xdr:from>
    <xdr:to>
      <xdr:col>7</xdr:col>
      <xdr:colOff>137160</xdr:colOff>
      <xdr:row>523</xdr:row>
      <xdr:rowOff>30480</xdr:rowOff>
    </xdr:to>
    <xdr:sp macro="" textlink="">
      <xdr:nvSpPr>
        <xdr:cNvPr id="153" name="角丸四角形 152">
          <a:hlinkClick xmlns:r="http://schemas.openxmlformats.org/officeDocument/2006/relationships" r:id="rId7" tooltip="８月の先頭へ"/>
        </xdr:cNvPr>
        <xdr:cNvSpPr/>
      </xdr:nvSpPr>
      <xdr:spPr>
        <a:xfrm>
          <a:off x="7109460" y="932002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6</xdr:col>
      <xdr:colOff>0</xdr:colOff>
      <xdr:row>526</xdr:row>
      <xdr:rowOff>0</xdr:rowOff>
    </xdr:from>
    <xdr:to>
      <xdr:col>7</xdr:col>
      <xdr:colOff>137160</xdr:colOff>
      <xdr:row>527</xdr:row>
      <xdr:rowOff>30480</xdr:rowOff>
    </xdr:to>
    <xdr:sp macro="" textlink="">
      <xdr:nvSpPr>
        <xdr:cNvPr id="154" name="角丸四角形 153">
          <a:hlinkClick xmlns:r="http://schemas.openxmlformats.org/officeDocument/2006/relationships" r:id="rId8" tooltip="１０月の先頭へ"/>
        </xdr:cNvPr>
        <xdr:cNvSpPr/>
      </xdr:nvSpPr>
      <xdr:spPr>
        <a:xfrm>
          <a:off x="7109460" y="9387078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6</xdr:col>
      <xdr:colOff>0</xdr:colOff>
      <xdr:row>516</xdr:row>
      <xdr:rowOff>0</xdr:rowOff>
    </xdr:from>
    <xdr:to>
      <xdr:col>7</xdr:col>
      <xdr:colOff>137160</xdr:colOff>
      <xdr:row>517</xdr:row>
      <xdr:rowOff>30480</xdr:rowOff>
    </xdr:to>
    <xdr:sp macro="" textlink="">
      <xdr:nvSpPr>
        <xdr:cNvPr id="155" name="角丸四角形 154">
          <a:hlinkClick xmlns:r="http://schemas.openxmlformats.org/officeDocument/2006/relationships" r:id="rId9" tooltip="５月の先頭へ"/>
        </xdr:cNvPr>
        <xdr:cNvSpPr/>
      </xdr:nvSpPr>
      <xdr:spPr>
        <a:xfrm>
          <a:off x="7109460" y="9219438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6</xdr:col>
      <xdr:colOff>0</xdr:colOff>
      <xdr:row>520</xdr:row>
      <xdr:rowOff>0</xdr:rowOff>
    </xdr:from>
    <xdr:to>
      <xdr:col>7</xdr:col>
      <xdr:colOff>137160</xdr:colOff>
      <xdr:row>521</xdr:row>
      <xdr:rowOff>30480</xdr:rowOff>
    </xdr:to>
    <xdr:sp macro="" textlink="">
      <xdr:nvSpPr>
        <xdr:cNvPr id="156" name="角丸四角形 155">
          <a:hlinkClick xmlns:r="http://schemas.openxmlformats.org/officeDocument/2006/relationships" r:id="rId10" tooltip="７月の先頭へ"/>
        </xdr:cNvPr>
        <xdr:cNvSpPr/>
      </xdr:nvSpPr>
      <xdr:spPr>
        <a:xfrm>
          <a:off x="7109460" y="9286494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6</xdr:col>
      <xdr:colOff>0</xdr:colOff>
      <xdr:row>524</xdr:row>
      <xdr:rowOff>0</xdr:rowOff>
    </xdr:from>
    <xdr:to>
      <xdr:col>7</xdr:col>
      <xdr:colOff>137160</xdr:colOff>
      <xdr:row>525</xdr:row>
      <xdr:rowOff>30480</xdr:rowOff>
    </xdr:to>
    <xdr:sp macro="" textlink="">
      <xdr:nvSpPr>
        <xdr:cNvPr id="157" name="角丸四角形 156">
          <a:hlinkClick xmlns:r="http://schemas.openxmlformats.org/officeDocument/2006/relationships" r:id="rId11" tooltip="９月の先頭へ"/>
        </xdr:cNvPr>
        <xdr:cNvSpPr/>
      </xdr:nvSpPr>
      <xdr:spPr>
        <a:xfrm>
          <a:off x="7109460" y="9353550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6</xdr:col>
      <xdr:colOff>0</xdr:colOff>
      <xdr:row>528</xdr:row>
      <xdr:rowOff>0</xdr:rowOff>
    </xdr:from>
    <xdr:to>
      <xdr:col>7</xdr:col>
      <xdr:colOff>137160</xdr:colOff>
      <xdr:row>529</xdr:row>
      <xdr:rowOff>30480</xdr:rowOff>
    </xdr:to>
    <xdr:sp macro="" textlink="">
      <xdr:nvSpPr>
        <xdr:cNvPr id="158" name="角丸四角形 157">
          <a:hlinkClick xmlns:r="http://schemas.openxmlformats.org/officeDocument/2006/relationships" r:id="rId12" tooltip="１１月の先頭へ"/>
        </xdr:cNvPr>
        <xdr:cNvSpPr/>
      </xdr:nvSpPr>
      <xdr:spPr>
        <a:xfrm>
          <a:off x="7109460" y="9420606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6</xdr:col>
      <xdr:colOff>0</xdr:colOff>
      <xdr:row>530</xdr:row>
      <xdr:rowOff>0</xdr:rowOff>
    </xdr:from>
    <xdr:to>
      <xdr:col>7</xdr:col>
      <xdr:colOff>137160</xdr:colOff>
      <xdr:row>531</xdr:row>
      <xdr:rowOff>30480</xdr:rowOff>
    </xdr:to>
    <xdr:sp macro="" textlink="">
      <xdr:nvSpPr>
        <xdr:cNvPr id="159" name="角丸四角形 158">
          <a:hlinkClick xmlns:r="http://schemas.openxmlformats.org/officeDocument/2006/relationships" r:id="rId13" tooltip="12月の先頭へ"/>
        </xdr:cNvPr>
        <xdr:cNvSpPr/>
      </xdr:nvSpPr>
      <xdr:spPr>
        <a:xfrm>
          <a:off x="7109460" y="9454134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6</xdr:col>
      <xdr:colOff>0</xdr:colOff>
      <xdr:row>564</xdr:row>
      <xdr:rowOff>0</xdr:rowOff>
    </xdr:from>
    <xdr:to>
      <xdr:col>7</xdr:col>
      <xdr:colOff>137160</xdr:colOff>
      <xdr:row>565</xdr:row>
      <xdr:rowOff>30480</xdr:rowOff>
    </xdr:to>
    <xdr:sp macro="" textlink="">
      <xdr:nvSpPr>
        <xdr:cNvPr id="160" name="角丸四角形 159">
          <a:hlinkClick xmlns:r="http://schemas.openxmlformats.org/officeDocument/2006/relationships" r:id="rId2" tooltip="1月の先頭へ"/>
        </xdr:cNvPr>
        <xdr:cNvSpPr/>
      </xdr:nvSpPr>
      <xdr:spPr>
        <a:xfrm>
          <a:off x="7109460" y="10082784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6</xdr:col>
      <xdr:colOff>0</xdr:colOff>
      <xdr:row>566</xdr:row>
      <xdr:rowOff>0</xdr:rowOff>
    </xdr:from>
    <xdr:to>
      <xdr:col>7</xdr:col>
      <xdr:colOff>137160</xdr:colOff>
      <xdr:row>567</xdr:row>
      <xdr:rowOff>30480</xdr:rowOff>
    </xdr:to>
    <xdr:sp macro="" textlink="">
      <xdr:nvSpPr>
        <xdr:cNvPr id="161" name="角丸四角形 160">
          <a:hlinkClick xmlns:r="http://schemas.openxmlformats.org/officeDocument/2006/relationships" r:id="rId3" tooltip="2月の先頭へ"/>
        </xdr:cNvPr>
        <xdr:cNvSpPr/>
      </xdr:nvSpPr>
      <xdr:spPr>
        <a:xfrm>
          <a:off x="7109460" y="1011631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568</xdr:row>
      <xdr:rowOff>0</xdr:rowOff>
    </xdr:from>
    <xdr:to>
      <xdr:col>7</xdr:col>
      <xdr:colOff>137160</xdr:colOff>
      <xdr:row>569</xdr:row>
      <xdr:rowOff>30480</xdr:rowOff>
    </xdr:to>
    <xdr:sp macro="" textlink="">
      <xdr:nvSpPr>
        <xdr:cNvPr id="162" name="角丸四角形 161">
          <a:hlinkClick xmlns:r="http://schemas.openxmlformats.org/officeDocument/2006/relationships" r:id="rId4" tooltip="３月の先頭へ"/>
        </xdr:cNvPr>
        <xdr:cNvSpPr/>
      </xdr:nvSpPr>
      <xdr:spPr>
        <a:xfrm>
          <a:off x="7109460" y="10149840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6</xdr:col>
      <xdr:colOff>0</xdr:colOff>
      <xdr:row>570</xdr:row>
      <xdr:rowOff>0</xdr:rowOff>
    </xdr:from>
    <xdr:to>
      <xdr:col>7</xdr:col>
      <xdr:colOff>137160</xdr:colOff>
      <xdr:row>571</xdr:row>
      <xdr:rowOff>30480</xdr:rowOff>
    </xdr:to>
    <xdr:sp macro="" textlink="">
      <xdr:nvSpPr>
        <xdr:cNvPr id="163" name="角丸四角形 162">
          <a:hlinkClick xmlns:r="http://schemas.openxmlformats.org/officeDocument/2006/relationships" r:id="rId5" tooltip="４月の先頭へ"/>
        </xdr:cNvPr>
        <xdr:cNvSpPr/>
      </xdr:nvSpPr>
      <xdr:spPr>
        <a:xfrm>
          <a:off x="7109460" y="10183368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6</xdr:col>
      <xdr:colOff>0</xdr:colOff>
      <xdr:row>574</xdr:row>
      <xdr:rowOff>0</xdr:rowOff>
    </xdr:from>
    <xdr:to>
      <xdr:col>7</xdr:col>
      <xdr:colOff>137160</xdr:colOff>
      <xdr:row>575</xdr:row>
      <xdr:rowOff>30480</xdr:rowOff>
    </xdr:to>
    <xdr:sp macro="" textlink="">
      <xdr:nvSpPr>
        <xdr:cNvPr id="164" name="角丸四角形 163">
          <a:hlinkClick xmlns:r="http://schemas.openxmlformats.org/officeDocument/2006/relationships" r:id="rId6" tooltip="６月の先頭へ"/>
        </xdr:cNvPr>
        <xdr:cNvSpPr/>
      </xdr:nvSpPr>
      <xdr:spPr>
        <a:xfrm>
          <a:off x="7109460" y="10250424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6</xdr:col>
      <xdr:colOff>0</xdr:colOff>
      <xdr:row>578</xdr:row>
      <xdr:rowOff>0</xdr:rowOff>
    </xdr:from>
    <xdr:to>
      <xdr:col>7</xdr:col>
      <xdr:colOff>137160</xdr:colOff>
      <xdr:row>579</xdr:row>
      <xdr:rowOff>30480</xdr:rowOff>
    </xdr:to>
    <xdr:sp macro="" textlink="">
      <xdr:nvSpPr>
        <xdr:cNvPr id="165" name="角丸四角形 164">
          <a:hlinkClick xmlns:r="http://schemas.openxmlformats.org/officeDocument/2006/relationships" r:id="rId7" tooltip="８月の先頭へ"/>
        </xdr:cNvPr>
        <xdr:cNvSpPr/>
      </xdr:nvSpPr>
      <xdr:spPr>
        <a:xfrm>
          <a:off x="7109460" y="1031748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6</xdr:col>
      <xdr:colOff>0</xdr:colOff>
      <xdr:row>582</xdr:row>
      <xdr:rowOff>0</xdr:rowOff>
    </xdr:from>
    <xdr:to>
      <xdr:col>7</xdr:col>
      <xdr:colOff>137160</xdr:colOff>
      <xdr:row>583</xdr:row>
      <xdr:rowOff>30480</xdr:rowOff>
    </xdr:to>
    <xdr:sp macro="" textlink="">
      <xdr:nvSpPr>
        <xdr:cNvPr id="166" name="角丸四角形 165">
          <a:hlinkClick xmlns:r="http://schemas.openxmlformats.org/officeDocument/2006/relationships" r:id="rId8" tooltip="１０月の先頭へ"/>
        </xdr:cNvPr>
        <xdr:cNvSpPr/>
      </xdr:nvSpPr>
      <xdr:spPr>
        <a:xfrm>
          <a:off x="7109460" y="1038453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6</xdr:col>
      <xdr:colOff>0</xdr:colOff>
      <xdr:row>572</xdr:row>
      <xdr:rowOff>0</xdr:rowOff>
    </xdr:from>
    <xdr:to>
      <xdr:col>7</xdr:col>
      <xdr:colOff>137160</xdr:colOff>
      <xdr:row>573</xdr:row>
      <xdr:rowOff>30480</xdr:rowOff>
    </xdr:to>
    <xdr:sp macro="" textlink="">
      <xdr:nvSpPr>
        <xdr:cNvPr id="167" name="角丸四角形 166">
          <a:hlinkClick xmlns:r="http://schemas.openxmlformats.org/officeDocument/2006/relationships" r:id="rId9" tooltip="５月の先頭へ"/>
        </xdr:cNvPr>
        <xdr:cNvSpPr/>
      </xdr:nvSpPr>
      <xdr:spPr>
        <a:xfrm>
          <a:off x="7109460" y="10216896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6</xdr:col>
      <xdr:colOff>0</xdr:colOff>
      <xdr:row>576</xdr:row>
      <xdr:rowOff>0</xdr:rowOff>
    </xdr:from>
    <xdr:to>
      <xdr:col>7</xdr:col>
      <xdr:colOff>137160</xdr:colOff>
      <xdr:row>577</xdr:row>
      <xdr:rowOff>30480</xdr:rowOff>
    </xdr:to>
    <xdr:sp macro="" textlink="">
      <xdr:nvSpPr>
        <xdr:cNvPr id="168" name="角丸四角形 167">
          <a:hlinkClick xmlns:r="http://schemas.openxmlformats.org/officeDocument/2006/relationships" r:id="rId10" tooltip="７月の先頭へ"/>
        </xdr:cNvPr>
        <xdr:cNvSpPr/>
      </xdr:nvSpPr>
      <xdr:spPr>
        <a:xfrm>
          <a:off x="7109460" y="1028395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6</xdr:col>
      <xdr:colOff>0</xdr:colOff>
      <xdr:row>580</xdr:row>
      <xdr:rowOff>0</xdr:rowOff>
    </xdr:from>
    <xdr:to>
      <xdr:col>7</xdr:col>
      <xdr:colOff>137160</xdr:colOff>
      <xdr:row>581</xdr:row>
      <xdr:rowOff>30480</xdr:rowOff>
    </xdr:to>
    <xdr:sp macro="" textlink="">
      <xdr:nvSpPr>
        <xdr:cNvPr id="169" name="角丸四角形 168">
          <a:hlinkClick xmlns:r="http://schemas.openxmlformats.org/officeDocument/2006/relationships" r:id="rId11" tooltip="９月の先頭へ"/>
        </xdr:cNvPr>
        <xdr:cNvSpPr/>
      </xdr:nvSpPr>
      <xdr:spPr>
        <a:xfrm>
          <a:off x="7109460" y="10351008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6</xdr:col>
      <xdr:colOff>0</xdr:colOff>
      <xdr:row>584</xdr:row>
      <xdr:rowOff>0</xdr:rowOff>
    </xdr:from>
    <xdr:to>
      <xdr:col>7</xdr:col>
      <xdr:colOff>137160</xdr:colOff>
      <xdr:row>585</xdr:row>
      <xdr:rowOff>30480</xdr:rowOff>
    </xdr:to>
    <xdr:sp macro="" textlink="">
      <xdr:nvSpPr>
        <xdr:cNvPr id="170" name="角丸四角形 169">
          <a:hlinkClick xmlns:r="http://schemas.openxmlformats.org/officeDocument/2006/relationships" r:id="rId12" tooltip="１１月の先頭へ"/>
        </xdr:cNvPr>
        <xdr:cNvSpPr/>
      </xdr:nvSpPr>
      <xdr:spPr>
        <a:xfrm>
          <a:off x="7109460" y="10418064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6</xdr:col>
      <xdr:colOff>0</xdr:colOff>
      <xdr:row>586</xdr:row>
      <xdr:rowOff>0</xdr:rowOff>
    </xdr:from>
    <xdr:to>
      <xdr:col>7</xdr:col>
      <xdr:colOff>137160</xdr:colOff>
      <xdr:row>587</xdr:row>
      <xdr:rowOff>30480</xdr:rowOff>
    </xdr:to>
    <xdr:sp macro="" textlink="">
      <xdr:nvSpPr>
        <xdr:cNvPr id="171" name="角丸四角形 170">
          <a:hlinkClick xmlns:r="http://schemas.openxmlformats.org/officeDocument/2006/relationships" r:id="rId13" tooltip="12月の先頭へ"/>
        </xdr:cNvPr>
        <xdr:cNvSpPr/>
      </xdr:nvSpPr>
      <xdr:spPr>
        <a:xfrm>
          <a:off x="7109460" y="1045159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6</xdr:col>
      <xdr:colOff>0</xdr:colOff>
      <xdr:row>60</xdr:row>
      <xdr:rowOff>0</xdr:rowOff>
    </xdr:from>
    <xdr:to>
      <xdr:col>7</xdr:col>
      <xdr:colOff>137160</xdr:colOff>
      <xdr:row>61</xdr:row>
      <xdr:rowOff>30480</xdr:rowOff>
    </xdr:to>
    <xdr:sp macro="" textlink="">
      <xdr:nvSpPr>
        <xdr:cNvPr id="172" name="角丸四角形 171">
          <a:hlinkClick xmlns:r="http://schemas.openxmlformats.org/officeDocument/2006/relationships" r:id="rId3" tooltip="12月の先頭へ"/>
        </xdr:cNvPr>
        <xdr:cNvSpPr/>
      </xdr:nvSpPr>
      <xdr:spPr>
        <a:xfrm>
          <a:off x="7109460" y="110566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60</xdr:row>
      <xdr:rowOff>0</xdr:rowOff>
    </xdr:from>
    <xdr:to>
      <xdr:col>7</xdr:col>
      <xdr:colOff>137160</xdr:colOff>
      <xdr:row>61</xdr:row>
      <xdr:rowOff>30480</xdr:rowOff>
    </xdr:to>
    <xdr:sp macro="" textlink="">
      <xdr:nvSpPr>
        <xdr:cNvPr id="173" name="角丸四角形 172">
          <a:hlinkClick xmlns:r="http://schemas.openxmlformats.org/officeDocument/2006/relationships" r:id="rId2" tooltip="1月の先頭へ"/>
        </xdr:cNvPr>
        <xdr:cNvSpPr/>
      </xdr:nvSpPr>
      <xdr:spPr>
        <a:xfrm>
          <a:off x="7109460" y="110566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6</xdr:col>
      <xdr:colOff>0</xdr:colOff>
      <xdr:row>62</xdr:row>
      <xdr:rowOff>0</xdr:rowOff>
    </xdr:from>
    <xdr:to>
      <xdr:col>7</xdr:col>
      <xdr:colOff>137160</xdr:colOff>
      <xdr:row>63</xdr:row>
      <xdr:rowOff>30480</xdr:rowOff>
    </xdr:to>
    <xdr:sp macro="" textlink="">
      <xdr:nvSpPr>
        <xdr:cNvPr id="174" name="角丸四角形 173">
          <a:hlinkClick xmlns:r="http://schemas.openxmlformats.org/officeDocument/2006/relationships" r:id="rId26" tooltip="2月の先頭へ"/>
        </xdr:cNvPr>
        <xdr:cNvSpPr/>
      </xdr:nvSpPr>
      <xdr:spPr>
        <a:xfrm>
          <a:off x="7109460" y="113919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64</xdr:row>
      <xdr:rowOff>0</xdr:rowOff>
    </xdr:from>
    <xdr:to>
      <xdr:col>7</xdr:col>
      <xdr:colOff>137160</xdr:colOff>
      <xdr:row>65</xdr:row>
      <xdr:rowOff>30480</xdr:rowOff>
    </xdr:to>
    <xdr:sp macro="" textlink="">
      <xdr:nvSpPr>
        <xdr:cNvPr id="175" name="角丸四角形 174">
          <a:hlinkClick xmlns:r="http://schemas.openxmlformats.org/officeDocument/2006/relationships" r:id="rId27" tooltip="３月の先頭へ"/>
        </xdr:cNvPr>
        <xdr:cNvSpPr/>
      </xdr:nvSpPr>
      <xdr:spPr>
        <a:xfrm>
          <a:off x="7109460" y="1172718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6</xdr:col>
      <xdr:colOff>0</xdr:colOff>
      <xdr:row>66</xdr:row>
      <xdr:rowOff>0</xdr:rowOff>
    </xdr:from>
    <xdr:to>
      <xdr:col>7</xdr:col>
      <xdr:colOff>137160</xdr:colOff>
      <xdr:row>67</xdr:row>
      <xdr:rowOff>30480</xdr:rowOff>
    </xdr:to>
    <xdr:sp macro="" textlink="">
      <xdr:nvSpPr>
        <xdr:cNvPr id="176" name="角丸四角形 175">
          <a:hlinkClick xmlns:r="http://schemas.openxmlformats.org/officeDocument/2006/relationships" r:id="rId28" tooltip="４月の先頭へ"/>
        </xdr:cNvPr>
        <xdr:cNvSpPr/>
      </xdr:nvSpPr>
      <xdr:spPr>
        <a:xfrm>
          <a:off x="7109460" y="120624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6</xdr:col>
      <xdr:colOff>0</xdr:colOff>
      <xdr:row>70</xdr:row>
      <xdr:rowOff>0</xdr:rowOff>
    </xdr:from>
    <xdr:to>
      <xdr:col>7</xdr:col>
      <xdr:colOff>137160</xdr:colOff>
      <xdr:row>71</xdr:row>
      <xdr:rowOff>30480</xdr:rowOff>
    </xdr:to>
    <xdr:sp macro="" textlink="">
      <xdr:nvSpPr>
        <xdr:cNvPr id="177" name="角丸四角形 176">
          <a:hlinkClick xmlns:r="http://schemas.openxmlformats.org/officeDocument/2006/relationships" r:id="rId29" tooltip="６月の先頭へ"/>
        </xdr:cNvPr>
        <xdr:cNvSpPr/>
      </xdr:nvSpPr>
      <xdr:spPr>
        <a:xfrm>
          <a:off x="7109460" y="127330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6</xdr:col>
      <xdr:colOff>0</xdr:colOff>
      <xdr:row>74</xdr:row>
      <xdr:rowOff>0</xdr:rowOff>
    </xdr:from>
    <xdr:to>
      <xdr:col>7</xdr:col>
      <xdr:colOff>137160</xdr:colOff>
      <xdr:row>75</xdr:row>
      <xdr:rowOff>30480</xdr:rowOff>
    </xdr:to>
    <xdr:sp macro="" textlink="">
      <xdr:nvSpPr>
        <xdr:cNvPr id="178" name="角丸四角形 177">
          <a:hlinkClick xmlns:r="http://schemas.openxmlformats.org/officeDocument/2006/relationships" r:id="rId30" tooltip="８月の先頭へ"/>
        </xdr:cNvPr>
        <xdr:cNvSpPr/>
      </xdr:nvSpPr>
      <xdr:spPr>
        <a:xfrm>
          <a:off x="7109460" y="1340358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6</xdr:col>
      <xdr:colOff>0</xdr:colOff>
      <xdr:row>78</xdr:row>
      <xdr:rowOff>0</xdr:rowOff>
    </xdr:from>
    <xdr:to>
      <xdr:col>7</xdr:col>
      <xdr:colOff>137160</xdr:colOff>
      <xdr:row>79</xdr:row>
      <xdr:rowOff>30480</xdr:rowOff>
    </xdr:to>
    <xdr:sp macro="" textlink="">
      <xdr:nvSpPr>
        <xdr:cNvPr id="179" name="角丸四角形 178">
          <a:hlinkClick xmlns:r="http://schemas.openxmlformats.org/officeDocument/2006/relationships" r:id="rId31" tooltip="１０月の先頭へ"/>
        </xdr:cNvPr>
        <xdr:cNvSpPr/>
      </xdr:nvSpPr>
      <xdr:spPr>
        <a:xfrm>
          <a:off x="7109460" y="1407414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6</xdr:col>
      <xdr:colOff>0</xdr:colOff>
      <xdr:row>68</xdr:row>
      <xdr:rowOff>0</xdr:rowOff>
    </xdr:from>
    <xdr:to>
      <xdr:col>7</xdr:col>
      <xdr:colOff>137160</xdr:colOff>
      <xdr:row>69</xdr:row>
      <xdr:rowOff>30480</xdr:rowOff>
    </xdr:to>
    <xdr:sp macro="" textlink="">
      <xdr:nvSpPr>
        <xdr:cNvPr id="180" name="角丸四角形 179">
          <a:hlinkClick xmlns:r="http://schemas.openxmlformats.org/officeDocument/2006/relationships" r:id="rId32" tooltip="５月の先頭へ"/>
        </xdr:cNvPr>
        <xdr:cNvSpPr/>
      </xdr:nvSpPr>
      <xdr:spPr>
        <a:xfrm>
          <a:off x="7109460" y="1239774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6</xdr:col>
      <xdr:colOff>0</xdr:colOff>
      <xdr:row>72</xdr:row>
      <xdr:rowOff>0</xdr:rowOff>
    </xdr:from>
    <xdr:to>
      <xdr:col>7</xdr:col>
      <xdr:colOff>137160</xdr:colOff>
      <xdr:row>73</xdr:row>
      <xdr:rowOff>30480</xdr:rowOff>
    </xdr:to>
    <xdr:sp macro="" textlink="">
      <xdr:nvSpPr>
        <xdr:cNvPr id="181" name="角丸四角形 180">
          <a:hlinkClick xmlns:r="http://schemas.openxmlformats.org/officeDocument/2006/relationships" r:id="rId33" tooltip="７月の先頭へ"/>
        </xdr:cNvPr>
        <xdr:cNvSpPr/>
      </xdr:nvSpPr>
      <xdr:spPr>
        <a:xfrm>
          <a:off x="7109460" y="1306830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6</xdr:col>
      <xdr:colOff>0</xdr:colOff>
      <xdr:row>76</xdr:row>
      <xdr:rowOff>0</xdr:rowOff>
    </xdr:from>
    <xdr:to>
      <xdr:col>7</xdr:col>
      <xdr:colOff>137160</xdr:colOff>
      <xdr:row>77</xdr:row>
      <xdr:rowOff>30480</xdr:rowOff>
    </xdr:to>
    <xdr:sp macro="" textlink="">
      <xdr:nvSpPr>
        <xdr:cNvPr id="182" name="角丸四角形 181">
          <a:hlinkClick xmlns:r="http://schemas.openxmlformats.org/officeDocument/2006/relationships" r:id="rId34" tooltip="９月の先頭へ"/>
        </xdr:cNvPr>
        <xdr:cNvSpPr/>
      </xdr:nvSpPr>
      <xdr:spPr>
        <a:xfrm>
          <a:off x="7109460" y="1373886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6</xdr:col>
      <xdr:colOff>0</xdr:colOff>
      <xdr:row>80</xdr:row>
      <xdr:rowOff>0</xdr:rowOff>
    </xdr:from>
    <xdr:to>
      <xdr:col>7</xdr:col>
      <xdr:colOff>137160</xdr:colOff>
      <xdr:row>81</xdr:row>
      <xdr:rowOff>30480</xdr:rowOff>
    </xdr:to>
    <xdr:sp macro="" textlink="">
      <xdr:nvSpPr>
        <xdr:cNvPr id="183" name="角丸四角形 182">
          <a:hlinkClick xmlns:r="http://schemas.openxmlformats.org/officeDocument/2006/relationships" r:id="rId35" tooltip="１１月の先頭へ"/>
        </xdr:cNvPr>
        <xdr:cNvSpPr/>
      </xdr:nvSpPr>
      <xdr:spPr>
        <a:xfrm>
          <a:off x="7109460" y="144094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6</xdr:col>
      <xdr:colOff>0</xdr:colOff>
      <xdr:row>82</xdr:row>
      <xdr:rowOff>0</xdr:rowOff>
    </xdr:from>
    <xdr:to>
      <xdr:col>7</xdr:col>
      <xdr:colOff>137160</xdr:colOff>
      <xdr:row>83</xdr:row>
      <xdr:rowOff>30480</xdr:rowOff>
    </xdr:to>
    <xdr:sp macro="" textlink="">
      <xdr:nvSpPr>
        <xdr:cNvPr id="184" name="角丸四角形 183">
          <a:hlinkClick xmlns:r="http://schemas.openxmlformats.org/officeDocument/2006/relationships" r:id="rId36" tooltip="12月の先頭へ"/>
        </xdr:cNvPr>
        <xdr:cNvSpPr/>
      </xdr:nvSpPr>
      <xdr:spPr>
        <a:xfrm>
          <a:off x="7109460" y="147447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6</xdr:col>
      <xdr:colOff>0</xdr:colOff>
      <xdr:row>116</xdr:row>
      <xdr:rowOff>0</xdr:rowOff>
    </xdr:from>
    <xdr:to>
      <xdr:col>7</xdr:col>
      <xdr:colOff>137160</xdr:colOff>
      <xdr:row>117</xdr:row>
      <xdr:rowOff>30480</xdr:rowOff>
    </xdr:to>
    <xdr:sp macro="" textlink="">
      <xdr:nvSpPr>
        <xdr:cNvPr id="185" name="角丸四角形 184">
          <a:hlinkClick xmlns:r="http://schemas.openxmlformats.org/officeDocument/2006/relationships" r:id="rId3" tooltip="12月の先頭へ"/>
        </xdr:cNvPr>
        <xdr:cNvSpPr/>
      </xdr:nvSpPr>
      <xdr:spPr>
        <a:xfrm>
          <a:off x="7109460" y="210312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116</xdr:row>
      <xdr:rowOff>0</xdr:rowOff>
    </xdr:from>
    <xdr:to>
      <xdr:col>7</xdr:col>
      <xdr:colOff>137160</xdr:colOff>
      <xdr:row>117</xdr:row>
      <xdr:rowOff>30480</xdr:rowOff>
    </xdr:to>
    <xdr:sp macro="" textlink="">
      <xdr:nvSpPr>
        <xdr:cNvPr id="186" name="角丸四角形 185">
          <a:hlinkClick xmlns:r="http://schemas.openxmlformats.org/officeDocument/2006/relationships" r:id="rId2" tooltip="1月の先頭へ"/>
        </xdr:cNvPr>
        <xdr:cNvSpPr/>
      </xdr:nvSpPr>
      <xdr:spPr>
        <a:xfrm>
          <a:off x="7109460" y="2103120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6</xdr:col>
      <xdr:colOff>0</xdr:colOff>
      <xdr:row>118</xdr:row>
      <xdr:rowOff>0</xdr:rowOff>
    </xdr:from>
    <xdr:to>
      <xdr:col>7</xdr:col>
      <xdr:colOff>137160</xdr:colOff>
      <xdr:row>119</xdr:row>
      <xdr:rowOff>30480</xdr:rowOff>
    </xdr:to>
    <xdr:sp macro="" textlink="">
      <xdr:nvSpPr>
        <xdr:cNvPr id="187" name="角丸四角形 186">
          <a:hlinkClick xmlns:r="http://schemas.openxmlformats.org/officeDocument/2006/relationships" r:id="rId26" tooltip="2月の先頭へ"/>
        </xdr:cNvPr>
        <xdr:cNvSpPr/>
      </xdr:nvSpPr>
      <xdr:spPr>
        <a:xfrm>
          <a:off x="7109460" y="2136648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120</xdr:row>
      <xdr:rowOff>0</xdr:rowOff>
    </xdr:from>
    <xdr:to>
      <xdr:col>7</xdr:col>
      <xdr:colOff>137160</xdr:colOff>
      <xdr:row>121</xdr:row>
      <xdr:rowOff>30480</xdr:rowOff>
    </xdr:to>
    <xdr:sp macro="" textlink="">
      <xdr:nvSpPr>
        <xdr:cNvPr id="188" name="角丸四角形 187">
          <a:hlinkClick xmlns:r="http://schemas.openxmlformats.org/officeDocument/2006/relationships" r:id="rId27" tooltip="３月の先頭へ"/>
        </xdr:cNvPr>
        <xdr:cNvSpPr/>
      </xdr:nvSpPr>
      <xdr:spPr>
        <a:xfrm>
          <a:off x="7109460" y="2170176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6</xdr:col>
      <xdr:colOff>0</xdr:colOff>
      <xdr:row>122</xdr:row>
      <xdr:rowOff>0</xdr:rowOff>
    </xdr:from>
    <xdr:to>
      <xdr:col>7</xdr:col>
      <xdr:colOff>137160</xdr:colOff>
      <xdr:row>123</xdr:row>
      <xdr:rowOff>30480</xdr:rowOff>
    </xdr:to>
    <xdr:sp macro="" textlink="">
      <xdr:nvSpPr>
        <xdr:cNvPr id="189" name="角丸四角形 188">
          <a:hlinkClick xmlns:r="http://schemas.openxmlformats.org/officeDocument/2006/relationships" r:id="rId28" tooltip="４月の先頭へ"/>
        </xdr:cNvPr>
        <xdr:cNvSpPr/>
      </xdr:nvSpPr>
      <xdr:spPr>
        <a:xfrm>
          <a:off x="7109460" y="2203704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6</xdr:col>
      <xdr:colOff>0</xdr:colOff>
      <xdr:row>126</xdr:row>
      <xdr:rowOff>0</xdr:rowOff>
    </xdr:from>
    <xdr:to>
      <xdr:col>7</xdr:col>
      <xdr:colOff>137160</xdr:colOff>
      <xdr:row>127</xdr:row>
      <xdr:rowOff>30480</xdr:rowOff>
    </xdr:to>
    <xdr:sp macro="" textlink="">
      <xdr:nvSpPr>
        <xdr:cNvPr id="190" name="角丸四角形 189">
          <a:hlinkClick xmlns:r="http://schemas.openxmlformats.org/officeDocument/2006/relationships" r:id="rId29" tooltip="６月の先頭へ"/>
        </xdr:cNvPr>
        <xdr:cNvSpPr/>
      </xdr:nvSpPr>
      <xdr:spPr>
        <a:xfrm>
          <a:off x="7109460" y="227076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6</xdr:col>
      <xdr:colOff>0</xdr:colOff>
      <xdr:row>130</xdr:row>
      <xdr:rowOff>0</xdr:rowOff>
    </xdr:from>
    <xdr:to>
      <xdr:col>7</xdr:col>
      <xdr:colOff>137160</xdr:colOff>
      <xdr:row>131</xdr:row>
      <xdr:rowOff>30480</xdr:rowOff>
    </xdr:to>
    <xdr:sp macro="" textlink="">
      <xdr:nvSpPr>
        <xdr:cNvPr id="191" name="角丸四角形 190">
          <a:hlinkClick xmlns:r="http://schemas.openxmlformats.org/officeDocument/2006/relationships" r:id="rId30" tooltip="８月の先頭へ"/>
        </xdr:cNvPr>
        <xdr:cNvSpPr/>
      </xdr:nvSpPr>
      <xdr:spPr>
        <a:xfrm>
          <a:off x="7109460" y="233781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6</xdr:col>
      <xdr:colOff>0</xdr:colOff>
      <xdr:row>134</xdr:row>
      <xdr:rowOff>0</xdr:rowOff>
    </xdr:from>
    <xdr:to>
      <xdr:col>7</xdr:col>
      <xdr:colOff>137160</xdr:colOff>
      <xdr:row>135</xdr:row>
      <xdr:rowOff>30480</xdr:rowOff>
    </xdr:to>
    <xdr:sp macro="" textlink="">
      <xdr:nvSpPr>
        <xdr:cNvPr id="192" name="角丸四角形 191">
          <a:hlinkClick xmlns:r="http://schemas.openxmlformats.org/officeDocument/2006/relationships" r:id="rId31" tooltip="１０月の先頭へ"/>
        </xdr:cNvPr>
        <xdr:cNvSpPr/>
      </xdr:nvSpPr>
      <xdr:spPr>
        <a:xfrm>
          <a:off x="7109460" y="240487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6</xdr:col>
      <xdr:colOff>0</xdr:colOff>
      <xdr:row>124</xdr:row>
      <xdr:rowOff>0</xdr:rowOff>
    </xdr:from>
    <xdr:to>
      <xdr:col>7</xdr:col>
      <xdr:colOff>137160</xdr:colOff>
      <xdr:row>125</xdr:row>
      <xdr:rowOff>30480</xdr:rowOff>
    </xdr:to>
    <xdr:sp macro="" textlink="">
      <xdr:nvSpPr>
        <xdr:cNvPr id="193" name="角丸四角形 192">
          <a:hlinkClick xmlns:r="http://schemas.openxmlformats.org/officeDocument/2006/relationships" r:id="rId32" tooltip="５月の先頭へ"/>
        </xdr:cNvPr>
        <xdr:cNvSpPr/>
      </xdr:nvSpPr>
      <xdr:spPr>
        <a:xfrm>
          <a:off x="7109460" y="223723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6</xdr:col>
      <xdr:colOff>0</xdr:colOff>
      <xdr:row>128</xdr:row>
      <xdr:rowOff>0</xdr:rowOff>
    </xdr:from>
    <xdr:to>
      <xdr:col>7</xdr:col>
      <xdr:colOff>137160</xdr:colOff>
      <xdr:row>129</xdr:row>
      <xdr:rowOff>30480</xdr:rowOff>
    </xdr:to>
    <xdr:sp macro="" textlink="">
      <xdr:nvSpPr>
        <xdr:cNvPr id="194" name="角丸四角形 193">
          <a:hlinkClick xmlns:r="http://schemas.openxmlformats.org/officeDocument/2006/relationships" r:id="rId33" tooltip="７月の先頭へ"/>
        </xdr:cNvPr>
        <xdr:cNvSpPr/>
      </xdr:nvSpPr>
      <xdr:spPr>
        <a:xfrm>
          <a:off x="7109460" y="2304288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6</xdr:col>
      <xdr:colOff>0</xdr:colOff>
      <xdr:row>132</xdr:row>
      <xdr:rowOff>0</xdr:rowOff>
    </xdr:from>
    <xdr:to>
      <xdr:col>7</xdr:col>
      <xdr:colOff>137160</xdr:colOff>
      <xdr:row>133</xdr:row>
      <xdr:rowOff>30480</xdr:rowOff>
    </xdr:to>
    <xdr:sp macro="" textlink="">
      <xdr:nvSpPr>
        <xdr:cNvPr id="195" name="角丸四角形 194">
          <a:hlinkClick xmlns:r="http://schemas.openxmlformats.org/officeDocument/2006/relationships" r:id="rId34" tooltip="９月の先頭へ"/>
        </xdr:cNvPr>
        <xdr:cNvSpPr/>
      </xdr:nvSpPr>
      <xdr:spPr>
        <a:xfrm>
          <a:off x="7109460" y="2371344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6</xdr:col>
      <xdr:colOff>0</xdr:colOff>
      <xdr:row>136</xdr:row>
      <xdr:rowOff>0</xdr:rowOff>
    </xdr:from>
    <xdr:to>
      <xdr:col>7</xdr:col>
      <xdr:colOff>137160</xdr:colOff>
      <xdr:row>137</xdr:row>
      <xdr:rowOff>30480</xdr:rowOff>
    </xdr:to>
    <xdr:sp macro="" textlink="">
      <xdr:nvSpPr>
        <xdr:cNvPr id="196" name="角丸四角形 195">
          <a:hlinkClick xmlns:r="http://schemas.openxmlformats.org/officeDocument/2006/relationships" r:id="rId35" tooltip="１１月の先頭へ"/>
        </xdr:cNvPr>
        <xdr:cNvSpPr/>
      </xdr:nvSpPr>
      <xdr:spPr>
        <a:xfrm>
          <a:off x="7109460" y="2438400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6</xdr:col>
      <xdr:colOff>0</xdr:colOff>
      <xdr:row>138</xdr:row>
      <xdr:rowOff>0</xdr:rowOff>
    </xdr:from>
    <xdr:to>
      <xdr:col>7</xdr:col>
      <xdr:colOff>137160</xdr:colOff>
      <xdr:row>139</xdr:row>
      <xdr:rowOff>30480</xdr:rowOff>
    </xdr:to>
    <xdr:sp macro="" textlink="">
      <xdr:nvSpPr>
        <xdr:cNvPr id="197" name="角丸四角形 196">
          <a:hlinkClick xmlns:r="http://schemas.openxmlformats.org/officeDocument/2006/relationships" r:id="rId36" tooltip="12月の先頭へ"/>
        </xdr:cNvPr>
        <xdr:cNvSpPr/>
      </xdr:nvSpPr>
      <xdr:spPr>
        <a:xfrm>
          <a:off x="7109460" y="2471928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6</xdr:col>
      <xdr:colOff>0</xdr:colOff>
      <xdr:row>172</xdr:row>
      <xdr:rowOff>0</xdr:rowOff>
    </xdr:from>
    <xdr:to>
      <xdr:col>7</xdr:col>
      <xdr:colOff>137160</xdr:colOff>
      <xdr:row>173</xdr:row>
      <xdr:rowOff>30480</xdr:rowOff>
    </xdr:to>
    <xdr:sp macro="" textlink="">
      <xdr:nvSpPr>
        <xdr:cNvPr id="198" name="角丸四角形 197">
          <a:hlinkClick xmlns:r="http://schemas.openxmlformats.org/officeDocument/2006/relationships" r:id="rId3" tooltip="12月の先頭へ"/>
        </xdr:cNvPr>
        <xdr:cNvSpPr/>
      </xdr:nvSpPr>
      <xdr:spPr>
        <a:xfrm>
          <a:off x="7109460" y="3100578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172</xdr:row>
      <xdr:rowOff>0</xdr:rowOff>
    </xdr:from>
    <xdr:to>
      <xdr:col>7</xdr:col>
      <xdr:colOff>137160</xdr:colOff>
      <xdr:row>173</xdr:row>
      <xdr:rowOff>30480</xdr:rowOff>
    </xdr:to>
    <xdr:sp macro="" textlink="">
      <xdr:nvSpPr>
        <xdr:cNvPr id="199" name="角丸四角形 198">
          <a:hlinkClick xmlns:r="http://schemas.openxmlformats.org/officeDocument/2006/relationships" r:id="rId2" tooltip="1月の先頭へ"/>
        </xdr:cNvPr>
        <xdr:cNvSpPr/>
      </xdr:nvSpPr>
      <xdr:spPr>
        <a:xfrm>
          <a:off x="7109460" y="3100578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6</xdr:col>
      <xdr:colOff>0</xdr:colOff>
      <xdr:row>174</xdr:row>
      <xdr:rowOff>0</xdr:rowOff>
    </xdr:from>
    <xdr:to>
      <xdr:col>7</xdr:col>
      <xdr:colOff>137160</xdr:colOff>
      <xdr:row>175</xdr:row>
      <xdr:rowOff>30480</xdr:rowOff>
    </xdr:to>
    <xdr:sp macro="" textlink="">
      <xdr:nvSpPr>
        <xdr:cNvPr id="200" name="角丸四角形 199">
          <a:hlinkClick xmlns:r="http://schemas.openxmlformats.org/officeDocument/2006/relationships" r:id="rId26" tooltip="2月の先頭へ"/>
        </xdr:cNvPr>
        <xdr:cNvSpPr/>
      </xdr:nvSpPr>
      <xdr:spPr>
        <a:xfrm>
          <a:off x="7109460" y="313410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176</xdr:row>
      <xdr:rowOff>0</xdr:rowOff>
    </xdr:from>
    <xdr:to>
      <xdr:col>7</xdr:col>
      <xdr:colOff>137160</xdr:colOff>
      <xdr:row>177</xdr:row>
      <xdr:rowOff>30480</xdr:rowOff>
    </xdr:to>
    <xdr:sp macro="" textlink="">
      <xdr:nvSpPr>
        <xdr:cNvPr id="201" name="角丸四角形 200">
          <a:hlinkClick xmlns:r="http://schemas.openxmlformats.org/officeDocument/2006/relationships" r:id="rId27" tooltip="３月の先頭へ"/>
        </xdr:cNvPr>
        <xdr:cNvSpPr/>
      </xdr:nvSpPr>
      <xdr:spPr>
        <a:xfrm>
          <a:off x="7109460" y="3167634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6</xdr:col>
      <xdr:colOff>0</xdr:colOff>
      <xdr:row>178</xdr:row>
      <xdr:rowOff>0</xdr:rowOff>
    </xdr:from>
    <xdr:to>
      <xdr:col>7</xdr:col>
      <xdr:colOff>137160</xdr:colOff>
      <xdr:row>179</xdr:row>
      <xdr:rowOff>30480</xdr:rowOff>
    </xdr:to>
    <xdr:sp macro="" textlink="">
      <xdr:nvSpPr>
        <xdr:cNvPr id="202" name="角丸四角形 201">
          <a:hlinkClick xmlns:r="http://schemas.openxmlformats.org/officeDocument/2006/relationships" r:id="rId28" tooltip="４月の先頭へ"/>
        </xdr:cNvPr>
        <xdr:cNvSpPr/>
      </xdr:nvSpPr>
      <xdr:spPr>
        <a:xfrm>
          <a:off x="7109460" y="320116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6</xdr:col>
      <xdr:colOff>0</xdr:colOff>
      <xdr:row>182</xdr:row>
      <xdr:rowOff>0</xdr:rowOff>
    </xdr:from>
    <xdr:to>
      <xdr:col>7</xdr:col>
      <xdr:colOff>137160</xdr:colOff>
      <xdr:row>183</xdr:row>
      <xdr:rowOff>30480</xdr:rowOff>
    </xdr:to>
    <xdr:sp macro="" textlink="">
      <xdr:nvSpPr>
        <xdr:cNvPr id="203" name="角丸四角形 202">
          <a:hlinkClick xmlns:r="http://schemas.openxmlformats.org/officeDocument/2006/relationships" r:id="rId29" tooltip="６月の先頭へ"/>
        </xdr:cNvPr>
        <xdr:cNvSpPr/>
      </xdr:nvSpPr>
      <xdr:spPr>
        <a:xfrm>
          <a:off x="7109460" y="3268218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6</xdr:col>
      <xdr:colOff>0</xdr:colOff>
      <xdr:row>186</xdr:row>
      <xdr:rowOff>0</xdr:rowOff>
    </xdr:from>
    <xdr:to>
      <xdr:col>7</xdr:col>
      <xdr:colOff>137160</xdr:colOff>
      <xdr:row>187</xdr:row>
      <xdr:rowOff>30480</xdr:rowOff>
    </xdr:to>
    <xdr:sp macro="" textlink="">
      <xdr:nvSpPr>
        <xdr:cNvPr id="204" name="角丸四角形 203">
          <a:hlinkClick xmlns:r="http://schemas.openxmlformats.org/officeDocument/2006/relationships" r:id="rId30" tooltip="８月の先頭へ"/>
        </xdr:cNvPr>
        <xdr:cNvSpPr/>
      </xdr:nvSpPr>
      <xdr:spPr>
        <a:xfrm>
          <a:off x="7109460" y="3335274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6</xdr:col>
      <xdr:colOff>0</xdr:colOff>
      <xdr:row>190</xdr:row>
      <xdr:rowOff>0</xdr:rowOff>
    </xdr:from>
    <xdr:to>
      <xdr:col>7</xdr:col>
      <xdr:colOff>137160</xdr:colOff>
      <xdr:row>191</xdr:row>
      <xdr:rowOff>30480</xdr:rowOff>
    </xdr:to>
    <xdr:sp macro="" textlink="">
      <xdr:nvSpPr>
        <xdr:cNvPr id="205" name="角丸四角形 204">
          <a:hlinkClick xmlns:r="http://schemas.openxmlformats.org/officeDocument/2006/relationships" r:id="rId31" tooltip="１０月の先頭へ"/>
        </xdr:cNvPr>
        <xdr:cNvSpPr/>
      </xdr:nvSpPr>
      <xdr:spPr>
        <a:xfrm>
          <a:off x="7109460" y="340233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6</xdr:col>
      <xdr:colOff>0</xdr:colOff>
      <xdr:row>180</xdr:row>
      <xdr:rowOff>0</xdr:rowOff>
    </xdr:from>
    <xdr:to>
      <xdr:col>7</xdr:col>
      <xdr:colOff>137160</xdr:colOff>
      <xdr:row>181</xdr:row>
      <xdr:rowOff>30480</xdr:rowOff>
    </xdr:to>
    <xdr:sp macro="" textlink="">
      <xdr:nvSpPr>
        <xdr:cNvPr id="206" name="角丸四角形 205">
          <a:hlinkClick xmlns:r="http://schemas.openxmlformats.org/officeDocument/2006/relationships" r:id="rId32" tooltip="５月の先頭へ"/>
        </xdr:cNvPr>
        <xdr:cNvSpPr/>
      </xdr:nvSpPr>
      <xdr:spPr>
        <a:xfrm>
          <a:off x="7109460" y="3234690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6</xdr:col>
      <xdr:colOff>0</xdr:colOff>
      <xdr:row>184</xdr:row>
      <xdr:rowOff>0</xdr:rowOff>
    </xdr:from>
    <xdr:to>
      <xdr:col>7</xdr:col>
      <xdr:colOff>137160</xdr:colOff>
      <xdr:row>185</xdr:row>
      <xdr:rowOff>30480</xdr:rowOff>
    </xdr:to>
    <xdr:sp macro="" textlink="">
      <xdr:nvSpPr>
        <xdr:cNvPr id="207" name="角丸四角形 206">
          <a:hlinkClick xmlns:r="http://schemas.openxmlformats.org/officeDocument/2006/relationships" r:id="rId33" tooltip="７月の先頭へ"/>
        </xdr:cNvPr>
        <xdr:cNvSpPr/>
      </xdr:nvSpPr>
      <xdr:spPr>
        <a:xfrm>
          <a:off x="7109460" y="3301746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6</xdr:col>
      <xdr:colOff>0</xdr:colOff>
      <xdr:row>188</xdr:row>
      <xdr:rowOff>0</xdr:rowOff>
    </xdr:from>
    <xdr:to>
      <xdr:col>7</xdr:col>
      <xdr:colOff>137160</xdr:colOff>
      <xdr:row>189</xdr:row>
      <xdr:rowOff>30480</xdr:rowOff>
    </xdr:to>
    <xdr:sp macro="" textlink="">
      <xdr:nvSpPr>
        <xdr:cNvPr id="208" name="角丸四角形 207">
          <a:hlinkClick xmlns:r="http://schemas.openxmlformats.org/officeDocument/2006/relationships" r:id="rId34" tooltip="９月の先頭へ"/>
        </xdr:cNvPr>
        <xdr:cNvSpPr/>
      </xdr:nvSpPr>
      <xdr:spPr>
        <a:xfrm>
          <a:off x="7109460" y="336880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6</xdr:col>
      <xdr:colOff>0</xdr:colOff>
      <xdr:row>192</xdr:row>
      <xdr:rowOff>0</xdr:rowOff>
    </xdr:from>
    <xdr:to>
      <xdr:col>7</xdr:col>
      <xdr:colOff>137160</xdr:colOff>
      <xdr:row>193</xdr:row>
      <xdr:rowOff>30480</xdr:rowOff>
    </xdr:to>
    <xdr:sp macro="" textlink="">
      <xdr:nvSpPr>
        <xdr:cNvPr id="209" name="角丸四角形 208">
          <a:hlinkClick xmlns:r="http://schemas.openxmlformats.org/officeDocument/2006/relationships" r:id="rId35" tooltip="１１月の先頭へ"/>
        </xdr:cNvPr>
        <xdr:cNvSpPr/>
      </xdr:nvSpPr>
      <xdr:spPr>
        <a:xfrm>
          <a:off x="7109460" y="3435858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6</xdr:col>
      <xdr:colOff>0</xdr:colOff>
      <xdr:row>194</xdr:row>
      <xdr:rowOff>0</xdr:rowOff>
    </xdr:from>
    <xdr:to>
      <xdr:col>7</xdr:col>
      <xdr:colOff>137160</xdr:colOff>
      <xdr:row>195</xdr:row>
      <xdr:rowOff>30480</xdr:rowOff>
    </xdr:to>
    <xdr:sp macro="" textlink="">
      <xdr:nvSpPr>
        <xdr:cNvPr id="210" name="角丸四角形 209">
          <a:hlinkClick xmlns:r="http://schemas.openxmlformats.org/officeDocument/2006/relationships" r:id="rId36" tooltip="12月の先頭へ"/>
        </xdr:cNvPr>
        <xdr:cNvSpPr/>
      </xdr:nvSpPr>
      <xdr:spPr>
        <a:xfrm>
          <a:off x="7109460" y="346938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6</xdr:col>
      <xdr:colOff>0</xdr:colOff>
      <xdr:row>228</xdr:row>
      <xdr:rowOff>0</xdr:rowOff>
    </xdr:from>
    <xdr:to>
      <xdr:col>7</xdr:col>
      <xdr:colOff>137160</xdr:colOff>
      <xdr:row>229</xdr:row>
      <xdr:rowOff>30480</xdr:rowOff>
    </xdr:to>
    <xdr:sp macro="" textlink="">
      <xdr:nvSpPr>
        <xdr:cNvPr id="211" name="角丸四角形 210">
          <a:hlinkClick xmlns:r="http://schemas.openxmlformats.org/officeDocument/2006/relationships" r:id="rId3" tooltip="12月の先頭へ"/>
        </xdr:cNvPr>
        <xdr:cNvSpPr/>
      </xdr:nvSpPr>
      <xdr:spPr>
        <a:xfrm>
          <a:off x="7109460" y="409803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228</xdr:row>
      <xdr:rowOff>0</xdr:rowOff>
    </xdr:from>
    <xdr:to>
      <xdr:col>7</xdr:col>
      <xdr:colOff>137160</xdr:colOff>
      <xdr:row>229</xdr:row>
      <xdr:rowOff>30480</xdr:rowOff>
    </xdr:to>
    <xdr:sp macro="" textlink="">
      <xdr:nvSpPr>
        <xdr:cNvPr id="212" name="角丸四角形 211">
          <a:hlinkClick xmlns:r="http://schemas.openxmlformats.org/officeDocument/2006/relationships" r:id="rId2" tooltip="1月の先頭へ"/>
        </xdr:cNvPr>
        <xdr:cNvSpPr/>
      </xdr:nvSpPr>
      <xdr:spPr>
        <a:xfrm>
          <a:off x="7109460" y="4098036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6</xdr:col>
      <xdr:colOff>0</xdr:colOff>
      <xdr:row>230</xdr:row>
      <xdr:rowOff>0</xdr:rowOff>
    </xdr:from>
    <xdr:to>
      <xdr:col>7</xdr:col>
      <xdr:colOff>137160</xdr:colOff>
      <xdr:row>231</xdr:row>
      <xdr:rowOff>30480</xdr:rowOff>
    </xdr:to>
    <xdr:sp macro="" textlink="">
      <xdr:nvSpPr>
        <xdr:cNvPr id="213" name="角丸四角形 212">
          <a:hlinkClick xmlns:r="http://schemas.openxmlformats.org/officeDocument/2006/relationships" r:id="rId26" tooltip="2月の先頭へ"/>
        </xdr:cNvPr>
        <xdr:cNvSpPr/>
      </xdr:nvSpPr>
      <xdr:spPr>
        <a:xfrm>
          <a:off x="7109460" y="4131564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232</xdr:row>
      <xdr:rowOff>0</xdr:rowOff>
    </xdr:from>
    <xdr:to>
      <xdr:col>7</xdr:col>
      <xdr:colOff>137160</xdr:colOff>
      <xdr:row>233</xdr:row>
      <xdr:rowOff>30480</xdr:rowOff>
    </xdr:to>
    <xdr:sp macro="" textlink="">
      <xdr:nvSpPr>
        <xdr:cNvPr id="214" name="角丸四角形 213">
          <a:hlinkClick xmlns:r="http://schemas.openxmlformats.org/officeDocument/2006/relationships" r:id="rId27" tooltip="３月の先頭へ"/>
        </xdr:cNvPr>
        <xdr:cNvSpPr/>
      </xdr:nvSpPr>
      <xdr:spPr>
        <a:xfrm>
          <a:off x="7109460" y="416509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6</xdr:col>
      <xdr:colOff>0</xdr:colOff>
      <xdr:row>234</xdr:row>
      <xdr:rowOff>0</xdr:rowOff>
    </xdr:from>
    <xdr:to>
      <xdr:col>7</xdr:col>
      <xdr:colOff>137160</xdr:colOff>
      <xdr:row>235</xdr:row>
      <xdr:rowOff>30480</xdr:rowOff>
    </xdr:to>
    <xdr:sp macro="" textlink="">
      <xdr:nvSpPr>
        <xdr:cNvPr id="215" name="角丸四角形 214">
          <a:hlinkClick xmlns:r="http://schemas.openxmlformats.org/officeDocument/2006/relationships" r:id="rId28" tooltip="４月の先頭へ"/>
        </xdr:cNvPr>
        <xdr:cNvSpPr/>
      </xdr:nvSpPr>
      <xdr:spPr>
        <a:xfrm>
          <a:off x="7109460" y="419862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6</xdr:col>
      <xdr:colOff>0</xdr:colOff>
      <xdr:row>238</xdr:row>
      <xdr:rowOff>0</xdr:rowOff>
    </xdr:from>
    <xdr:to>
      <xdr:col>7</xdr:col>
      <xdr:colOff>137160</xdr:colOff>
      <xdr:row>239</xdr:row>
      <xdr:rowOff>30480</xdr:rowOff>
    </xdr:to>
    <xdr:sp macro="" textlink="">
      <xdr:nvSpPr>
        <xdr:cNvPr id="216" name="角丸四角形 215">
          <a:hlinkClick xmlns:r="http://schemas.openxmlformats.org/officeDocument/2006/relationships" r:id="rId29" tooltip="６月の先頭へ"/>
        </xdr:cNvPr>
        <xdr:cNvSpPr/>
      </xdr:nvSpPr>
      <xdr:spPr>
        <a:xfrm>
          <a:off x="7109460" y="426567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6</xdr:col>
      <xdr:colOff>0</xdr:colOff>
      <xdr:row>242</xdr:row>
      <xdr:rowOff>0</xdr:rowOff>
    </xdr:from>
    <xdr:to>
      <xdr:col>7</xdr:col>
      <xdr:colOff>137160</xdr:colOff>
      <xdr:row>243</xdr:row>
      <xdr:rowOff>30480</xdr:rowOff>
    </xdr:to>
    <xdr:sp macro="" textlink="">
      <xdr:nvSpPr>
        <xdr:cNvPr id="217" name="角丸四角形 216">
          <a:hlinkClick xmlns:r="http://schemas.openxmlformats.org/officeDocument/2006/relationships" r:id="rId30" tooltip="８月の先頭へ"/>
        </xdr:cNvPr>
        <xdr:cNvSpPr/>
      </xdr:nvSpPr>
      <xdr:spPr>
        <a:xfrm>
          <a:off x="7109460" y="433273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6</xdr:col>
      <xdr:colOff>0</xdr:colOff>
      <xdr:row>246</xdr:row>
      <xdr:rowOff>0</xdr:rowOff>
    </xdr:from>
    <xdr:to>
      <xdr:col>7</xdr:col>
      <xdr:colOff>137160</xdr:colOff>
      <xdr:row>247</xdr:row>
      <xdr:rowOff>30480</xdr:rowOff>
    </xdr:to>
    <xdr:sp macro="" textlink="">
      <xdr:nvSpPr>
        <xdr:cNvPr id="218" name="角丸四角形 217">
          <a:hlinkClick xmlns:r="http://schemas.openxmlformats.org/officeDocument/2006/relationships" r:id="rId31" tooltip="１０月の先頭へ"/>
        </xdr:cNvPr>
        <xdr:cNvSpPr/>
      </xdr:nvSpPr>
      <xdr:spPr>
        <a:xfrm>
          <a:off x="7109460" y="4399788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6</xdr:col>
      <xdr:colOff>0</xdr:colOff>
      <xdr:row>236</xdr:row>
      <xdr:rowOff>0</xdr:rowOff>
    </xdr:from>
    <xdr:to>
      <xdr:col>7</xdr:col>
      <xdr:colOff>137160</xdr:colOff>
      <xdr:row>237</xdr:row>
      <xdr:rowOff>30480</xdr:rowOff>
    </xdr:to>
    <xdr:sp macro="" textlink="">
      <xdr:nvSpPr>
        <xdr:cNvPr id="219" name="角丸四角形 218">
          <a:hlinkClick xmlns:r="http://schemas.openxmlformats.org/officeDocument/2006/relationships" r:id="rId32" tooltip="５月の先頭へ"/>
        </xdr:cNvPr>
        <xdr:cNvSpPr/>
      </xdr:nvSpPr>
      <xdr:spPr>
        <a:xfrm>
          <a:off x="7109460" y="4232148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6</xdr:col>
      <xdr:colOff>0</xdr:colOff>
      <xdr:row>240</xdr:row>
      <xdr:rowOff>0</xdr:rowOff>
    </xdr:from>
    <xdr:to>
      <xdr:col>7</xdr:col>
      <xdr:colOff>137160</xdr:colOff>
      <xdr:row>241</xdr:row>
      <xdr:rowOff>30480</xdr:rowOff>
    </xdr:to>
    <xdr:sp macro="" textlink="">
      <xdr:nvSpPr>
        <xdr:cNvPr id="220" name="角丸四角形 219">
          <a:hlinkClick xmlns:r="http://schemas.openxmlformats.org/officeDocument/2006/relationships" r:id="rId33" tooltip="７月の先頭へ"/>
        </xdr:cNvPr>
        <xdr:cNvSpPr/>
      </xdr:nvSpPr>
      <xdr:spPr>
        <a:xfrm>
          <a:off x="7109460" y="4299204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6</xdr:col>
      <xdr:colOff>0</xdr:colOff>
      <xdr:row>244</xdr:row>
      <xdr:rowOff>0</xdr:rowOff>
    </xdr:from>
    <xdr:to>
      <xdr:col>7</xdr:col>
      <xdr:colOff>137160</xdr:colOff>
      <xdr:row>245</xdr:row>
      <xdr:rowOff>30480</xdr:rowOff>
    </xdr:to>
    <xdr:sp macro="" textlink="">
      <xdr:nvSpPr>
        <xdr:cNvPr id="221" name="角丸四角形 220">
          <a:hlinkClick xmlns:r="http://schemas.openxmlformats.org/officeDocument/2006/relationships" r:id="rId34" tooltip="９月の先頭へ"/>
        </xdr:cNvPr>
        <xdr:cNvSpPr/>
      </xdr:nvSpPr>
      <xdr:spPr>
        <a:xfrm>
          <a:off x="7109460" y="4366260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6</xdr:col>
      <xdr:colOff>0</xdr:colOff>
      <xdr:row>248</xdr:row>
      <xdr:rowOff>0</xdr:rowOff>
    </xdr:from>
    <xdr:to>
      <xdr:col>7</xdr:col>
      <xdr:colOff>137160</xdr:colOff>
      <xdr:row>249</xdr:row>
      <xdr:rowOff>30480</xdr:rowOff>
    </xdr:to>
    <xdr:sp macro="" textlink="">
      <xdr:nvSpPr>
        <xdr:cNvPr id="222" name="角丸四角形 221">
          <a:hlinkClick xmlns:r="http://schemas.openxmlformats.org/officeDocument/2006/relationships" r:id="rId35" tooltip="１１月の先頭へ"/>
        </xdr:cNvPr>
        <xdr:cNvSpPr/>
      </xdr:nvSpPr>
      <xdr:spPr>
        <a:xfrm>
          <a:off x="7109460" y="4433316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6</xdr:col>
      <xdr:colOff>0</xdr:colOff>
      <xdr:row>250</xdr:row>
      <xdr:rowOff>0</xdr:rowOff>
    </xdr:from>
    <xdr:to>
      <xdr:col>7</xdr:col>
      <xdr:colOff>137160</xdr:colOff>
      <xdr:row>251</xdr:row>
      <xdr:rowOff>30480</xdr:rowOff>
    </xdr:to>
    <xdr:sp macro="" textlink="">
      <xdr:nvSpPr>
        <xdr:cNvPr id="223" name="角丸四角形 222">
          <a:hlinkClick xmlns:r="http://schemas.openxmlformats.org/officeDocument/2006/relationships" r:id="rId36" tooltip="12月の先頭へ"/>
        </xdr:cNvPr>
        <xdr:cNvSpPr/>
      </xdr:nvSpPr>
      <xdr:spPr>
        <a:xfrm>
          <a:off x="7109460" y="4466844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6</xdr:col>
      <xdr:colOff>0</xdr:colOff>
      <xdr:row>284</xdr:row>
      <xdr:rowOff>0</xdr:rowOff>
    </xdr:from>
    <xdr:to>
      <xdr:col>7</xdr:col>
      <xdr:colOff>137160</xdr:colOff>
      <xdr:row>285</xdr:row>
      <xdr:rowOff>30480</xdr:rowOff>
    </xdr:to>
    <xdr:sp macro="" textlink="">
      <xdr:nvSpPr>
        <xdr:cNvPr id="224" name="角丸四角形 223">
          <a:hlinkClick xmlns:r="http://schemas.openxmlformats.org/officeDocument/2006/relationships" r:id="rId3" tooltip="12月の先頭へ"/>
        </xdr:cNvPr>
        <xdr:cNvSpPr/>
      </xdr:nvSpPr>
      <xdr:spPr>
        <a:xfrm>
          <a:off x="7109460" y="5095494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284</xdr:row>
      <xdr:rowOff>0</xdr:rowOff>
    </xdr:from>
    <xdr:to>
      <xdr:col>7</xdr:col>
      <xdr:colOff>137160</xdr:colOff>
      <xdr:row>285</xdr:row>
      <xdr:rowOff>30480</xdr:rowOff>
    </xdr:to>
    <xdr:sp macro="" textlink="">
      <xdr:nvSpPr>
        <xdr:cNvPr id="225" name="角丸四角形 224">
          <a:hlinkClick xmlns:r="http://schemas.openxmlformats.org/officeDocument/2006/relationships" r:id="rId2" tooltip="1月の先頭へ"/>
        </xdr:cNvPr>
        <xdr:cNvSpPr/>
      </xdr:nvSpPr>
      <xdr:spPr>
        <a:xfrm>
          <a:off x="7109460" y="5095494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6</xdr:col>
      <xdr:colOff>0</xdr:colOff>
      <xdr:row>286</xdr:row>
      <xdr:rowOff>0</xdr:rowOff>
    </xdr:from>
    <xdr:to>
      <xdr:col>7</xdr:col>
      <xdr:colOff>137160</xdr:colOff>
      <xdr:row>287</xdr:row>
      <xdr:rowOff>30480</xdr:rowOff>
    </xdr:to>
    <xdr:sp macro="" textlink="">
      <xdr:nvSpPr>
        <xdr:cNvPr id="226" name="角丸四角形 225">
          <a:hlinkClick xmlns:r="http://schemas.openxmlformats.org/officeDocument/2006/relationships" r:id="rId26" tooltip="2月の先頭へ"/>
        </xdr:cNvPr>
        <xdr:cNvSpPr/>
      </xdr:nvSpPr>
      <xdr:spPr>
        <a:xfrm>
          <a:off x="7109460" y="512902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288</xdr:row>
      <xdr:rowOff>0</xdr:rowOff>
    </xdr:from>
    <xdr:to>
      <xdr:col>7</xdr:col>
      <xdr:colOff>137160</xdr:colOff>
      <xdr:row>289</xdr:row>
      <xdr:rowOff>30480</xdr:rowOff>
    </xdr:to>
    <xdr:sp macro="" textlink="">
      <xdr:nvSpPr>
        <xdr:cNvPr id="227" name="角丸四角形 226">
          <a:hlinkClick xmlns:r="http://schemas.openxmlformats.org/officeDocument/2006/relationships" r:id="rId27" tooltip="３月の先頭へ"/>
        </xdr:cNvPr>
        <xdr:cNvSpPr/>
      </xdr:nvSpPr>
      <xdr:spPr>
        <a:xfrm>
          <a:off x="7109460" y="5162550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6</xdr:col>
      <xdr:colOff>0</xdr:colOff>
      <xdr:row>290</xdr:row>
      <xdr:rowOff>0</xdr:rowOff>
    </xdr:from>
    <xdr:to>
      <xdr:col>7</xdr:col>
      <xdr:colOff>137160</xdr:colOff>
      <xdr:row>291</xdr:row>
      <xdr:rowOff>30480</xdr:rowOff>
    </xdr:to>
    <xdr:sp macro="" textlink="">
      <xdr:nvSpPr>
        <xdr:cNvPr id="228" name="角丸四角形 227">
          <a:hlinkClick xmlns:r="http://schemas.openxmlformats.org/officeDocument/2006/relationships" r:id="rId28" tooltip="４月の先頭へ"/>
        </xdr:cNvPr>
        <xdr:cNvSpPr/>
      </xdr:nvSpPr>
      <xdr:spPr>
        <a:xfrm>
          <a:off x="7109460" y="5196078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6</xdr:col>
      <xdr:colOff>0</xdr:colOff>
      <xdr:row>294</xdr:row>
      <xdr:rowOff>0</xdr:rowOff>
    </xdr:from>
    <xdr:to>
      <xdr:col>7</xdr:col>
      <xdr:colOff>137160</xdr:colOff>
      <xdr:row>295</xdr:row>
      <xdr:rowOff>30480</xdr:rowOff>
    </xdr:to>
    <xdr:sp macro="" textlink="">
      <xdr:nvSpPr>
        <xdr:cNvPr id="229" name="角丸四角形 228">
          <a:hlinkClick xmlns:r="http://schemas.openxmlformats.org/officeDocument/2006/relationships" r:id="rId29" tooltip="６月の先頭へ"/>
        </xdr:cNvPr>
        <xdr:cNvSpPr/>
      </xdr:nvSpPr>
      <xdr:spPr>
        <a:xfrm>
          <a:off x="7109460" y="5263134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6</xdr:col>
      <xdr:colOff>0</xdr:colOff>
      <xdr:row>298</xdr:row>
      <xdr:rowOff>0</xdr:rowOff>
    </xdr:from>
    <xdr:to>
      <xdr:col>7</xdr:col>
      <xdr:colOff>137160</xdr:colOff>
      <xdr:row>299</xdr:row>
      <xdr:rowOff>30480</xdr:rowOff>
    </xdr:to>
    <xdr:sp macro="" textlink="">
      <xdr:nvSpPr>
        <xdr:cNvPr id="230" name="角丸四角形 229">
          <a:hlinkClick xmlns:r="http://schemas.openxmlformats.org/officeDocument/2006/relationships" r:id="rId30" tooltip="８月の先頭へ"/>
        </xdr:cNvPr>
        <xdr:cNvSpPr/>
      </xdr:nvSpPr>
      <xdr:spPr>
        <a:xfrm>
          <a:off x="7109460" y="533019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6</xdr:col>
      <xdr:colOff>0</xdr:colOff>
      <xdr:row>302</xdr:row>
      <xdr:rowOff>0</xdr:rowOff>
    </xdr:from>
    <xdr:to>
      <xdr:col>7</xdr:col>
      <xdr:colOff>137160</xdr:colOff>
      <xdr:row>303</xdr:row>
      <xdr:rowOff>30480</xdr:rowOff>
    </xdr:to>
    <xdr:sp macro="" textlink="">
      <xdr:nvSpPr>
        <xdr:cNvPr id="231" name="角丸四角形 230">
          <a:hlinkClick xmlns:r="http://schemas.openxmlformats.org/officeDocument/2006/relationships" r:id="rId31" tooltip="１０月の先頭へ"/>
        </xdr:cNvPr>
        <xdr:cNvSpPr/>
      </xdr:nvSpPr>
      <xdr:spPr>
        <a:xfrm>
          <a:off x="7109460" y="539724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6</xdr:col>
      <xdr:colOff>0</xdr:colOff>
      <xdr:row>292</xdr:row>
      <xdr:rowOff>0</xdr:rowOff>
    </xdr:from>
    <xdr:to>
      <xdr:col>7</xdr:col>
      <xdr:colOff>137160</xdr:colOff>
      <xdr:row>293</xdr:row>
      <xdr:rowOff>30480</xdr:rowOff>
    </xdr:to>
    <xdr:sp macro="" textlink="">
      <xdr:nvSpPr>
        <xdr:cNvPr id="232" name="角丸四角形 231">
          <a:hlinkClick xmlns:r="http://schemas.openxmlformats.org/officeDocument/2006/relationships" r:id="rId32" tooltip="５月の先頭へ"/>
        </xdr:cNvPr>
        <xdr:cNvSpPr/>
      </xdr:nvSpPr>
      <xdr:spPr>
        <a:xfrm>
          <a:off x="7109460" y="5229606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6</xdr:col>
      <xdr:colOff>0</xdr:colOff>
      <xdr:row>296</xdr:row>
      <xdr:rowOff>0</xdr:rowOff>
    </xdr:from>
    <xdr:to>
      <xdr:col>7</xdr:col>
      <xdr:colOff>137160</xdr:colOff>
      <xdr:row>297</xdr:row>
      <xdr:rowOff>30480</xdr:rowOff>
    </xdr:to>
    <xdr:sp macro="" textlink="">
      <xdr:nvSpPr>
        <xdr:cNvPr id="233" name="角丸四角形 232">
          <a:hlinkClick xmlns:r="http://schemas.openxmlformats.org/officeDocument/2006/relationships" r:id="rId33" tooltip="７月の先頭へ"/>
        </xdr:cNvPr>
        <xdr:cNvSpPr/>
      </xdr:nvSpPr>
      <xdr:spPr>
        <a:xfrm>
          <a:off x="7109460" y="529666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6</xdr:col>
      <xdr:colOff>0</xdr:colOff>
      <xdr:row>300</xdr:row>
      <xdr:rowOff>0</xdr:rowOff>
    </xdr:from>
    <xdr:to>
      <xdr:col>7</xdr:col>
      <xdr:colOff>137160</xdr:colOff>
      <xdr:row>301</xdr:row>
      <xdr:rowOff>30480</xdr:rowOff>
    </xdr:to>
    <xdr:sp macro="" textlink="">
      <xdr:nvSpPr>
        <xdr:cNvPr id="234" name="角丸四角形 233">
          <a:hlinkClick xmlns:r="http://schemas.openxmlformats.org/officeDocument/2006/relationships" r:id="rId34" tooltip="９月の先頭へ"/>
        </xdr:cNvPr>
        <xdr:cNvSpPr/>
      </xdr:nvSpPr>
      <xdr:spPr>
        <a:xfrm>
          <a:off x="7109460" y="5363718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6</xdr:col>
      <xdr:colOff>0</xdr:colOff>
      <xdr:row>304</xdr:row>
      <xdr:rowOff>0</xdr:rowOff>
    </xdr:from>
    <xdr:to>
      <xdr:col>7</xdr:col>
      <xdr:colOff>137160</xdr:colOff>
      <xdr:row>305</xdr:row>
      <xdr:rowOff>30480</xdr:rowOff>
    </xdr:to>
    <xdr:sp macro="" textlink="">
      <xdr:nvSpPr>
        <xdr:cNvPr id="235" name="角丸四角形 234">
          <a:hlinkClick xmlns:r="http://schemas.openxmlformats.org/officeDocument/2006/relationships" r:id="rId35" tooltip="１１月の先頭へ"/>
        </xdr:cNvPr>
        <xdr:cNvSpPr/>
      </xdr:nvSpPr>
      <xdr:spPr>
        <a:xfrm>
          <a:off x="7109460" y="5430774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6</xdr:col>
      <xdr:colOff>0</xdr:colOff>
      <xdr:row>306</xdr:row>
      <xdr:rowOff>0</xdr:rowOff>
    </xdr:from>
    <xdr:to>
      <xdr:col>7</xdr:col>
      <xdr:colOff>137160</xdr:colOff>
      <xdr:row>307</xdr:row>
      <xdr:rowOff>30480</xdr:rowOff>
    </xdr:to>
    <xdr:sp macro="" textlink="">
      <xdr:nvSpPr>
        <xdr:cNvPr id="236" name="角丸四角形 235">
          <a:hlinkClick xmlns:r="http://schemas.openxmlformats.org/officeDocument/2006/relationships" r:id="rId36" tooltip="12月の先頭へ"/>
        </xdr:cNvPr>
        <xdr:cNvSpPr/>
      </xdr:nvSpPr>
      <xdr:spPr>
        <a:xfrm>
          <a:off x="7109460" y="546430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6</xdr:col>
      <xdr:colOff>0</xdr:colOff>
      <xdr:row>340</xdr:row>
      <xdr:rowOff>0</xdr:rowOff>
    </xdr:from>
    <xdr:to>
      <xdr:col>7</xdr:col>
      <xdr:colOff>137160</xdr:colOff>
      <xdr:row>341</xdr:row>
      <xdr:rowOff>30480</xdr:rowOff>
    </xdr:to>
    <xdr:sp macro="" textlink="">
      <xdr:nvSpPr>
        <xdr:cNvPr id="237" name="角丸四角形 236">
          <a:hlinkClick xmlns:r="http://schemas.openxmlformats.org/officeDocument/2006/relationships" r:id="rId3" tooltip="12月の先頭へ"/>
        </xdr:cNvPr>
        <xdr:cNvSpPr/>
      </xdr:nvSpPr>
      <xdr:spPr>
        <a:xfrm>
          <a:off x="7109460" y="609295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340</xdr:row>
      <xdr:rowOff>0</xdr:rowOff>
    </xdr:from>
    <xdr:to>
      <xdr:col>7</xdr:col>
      <xdr:colOff>137160</xdr:colOff>
      <xdr:row>341</xdr:row>
      <xdr:rowOff>30480</xdr:rowOff>
    </xdr:to>
    <xdr:sp macro="" textlink="">
      <xdr:nvSpPr>
        <xdr:cNvPr id="238" name="角丸四角形 237">
          <a:hlinkClick xmlns:r="http://schemas.openxmlformats.org/officeDocument/2006/relationships" r:id="rId2" tooltip="1月の先頭へ"/>
        </xdr:cNvPr>
        <xdr:cNvSpPr/>
      </xdr:nvSpPr>
      <xdr:spPr>
        <a:xfrm>
          <a:off x="7109460" y="609295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6</xdr:col>
      <xdr:colOff>0</xdr:colOff>
      <xdr:row>342</xdr:row>
      <xdr:rowOff>0</xdr:rowOff>
    </xdr:from>
    <xdr:to>
      <xdr:col>7</xdr:col>
      <xdr:colOff>137160</xdr:colOff>
      <xdr:row>343</xdr:row>
      <xdr:rowOff>30480</xdr:rowOff>
    </xdr:to>
    <xdr:sp macro="" textlink="">
      <xdr:nvSpPr>
        <xdr:cNvPr id="239" name="角丸四角形 238">
          <a:hlinkClick xmlns:r="http://schemas.openxmlformats.org/officeDocument/2006/relationships" r:id="rId26" tooltip="2月の先頭へ"/>
        </xdr:cNvPr>
        <xdr:cNvSpPr/>
      </xdr:nvSpPr>
      <xdr:spPr>
        <a:xfrm>
          <a:off x="7109460" y="612648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344</xdr:row>
      <xdr:rowOff>0</xdr:rowOff>
    </xdr:from>
    <xdr:to>
      <xdr:col>7</xdr:col>
      <xdr:colOff>137160</xdr:colOff>
      <xdr:row>345</xdr:row>
      <xdr:rowOff>30480</xdr:rowOff>
    </xdr:to>
    <xdr:sp macro="" textlink="">
      <xdr:nvSpPr>
        <xdr:cNvPr id="240" name="角丸四角形 239">
          <a:hlinkClick xmlns:r="http://schemas.openxmlformats.org/officeDocument/2006/relationships" r:id="rId27" tooltip="３月の先頭へ"/>
        </xdr:cNvPr>
        <xdr:cNvSpPr/>
      </xdr:nvSpPr>
      <xdr:spPr>
        <a:xfrm>
          <a:off x="7109460" y="6160008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6</xdr:col>
      <xdr:colOff>0</xdr:colOff>
      <xdr:row>346</xdr:row>
      <xdr:rowOff>0</xdr:rowOff>
    </xdr:from>
    <xdr:to>
      <xdr:col>7</xdr:col>
      <xdr:colOff>137160</xdr:colOff>
      <xdr:row>347</xdr:row>
      <xdr:rowOff>30480</xdr:rowOff>
    </xdr:to>
    <xdr:sp macro="" textlink="">
      <xdr:nvSpPr>
        <xdr:cNvPr id="241" name="角丸四角形 240">
          <a:hlinkClick xmlns:r="http://schemas.openxmlformats.org/officeDocument/2006/relationships" r:id="rId28" tooltip="４月の先頭へ"/>
        </xdr:cNvPr>
        <xdr:cNvSpPr/>
      </xdr:nvSpPr>
      <xdr:spPr>
        <a:xfrm>
          <a:off x="7109460" y="619353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6</xdr:col>
      <xdr:colOff>0</xdr:colOff>
      <xdr:row>350</xdr:row>
      <xdr:rowOff>0</xdr:rowOff>
    </xdr:from>
    <xdr:to>
      <xdr:col>7</xdr:col>
      <xdr:colOff>137160</xdr:colOff>
      <xdr:row>351</xdr:row>
      <xdr:rowOff>30480</xdr:rowOff>
    </xdr:to>
    <xdr:sp macro="" textlink="">
      <xdr:nvSpPr>
        <xdr:cNvPr id="242" name="角丸四角形 241">
          <a:hlinkClick xmlns:r="http://schemas.openxmlformats.org/officeDocument/2006/relationships" r:id="rId29" tooltip="６月の先頭へ"/>
        </xdr:cNvPr>
        <xdr:cNvSpPr/>
      </xdr:nvSpPr>
      <xdr:spPr>
        <a:xfrm>
          <a:off x="7109460" y="626059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6</xdr:col>
      <xdr:colOff>0</xdr:colOff>
      <xdr:row>354</xdr:row>
      <xdr:rowOff>0</xdr:rowOff>
    </xdr:from>
    <xdr:to>
      <xdr:col>7</xdr:col>
      <xdr:colOff>137160</xdr:colOff>
      <xdr:row>355</xdr:row>
      <xdr:rowOff>30480</xdr:rowOff>
    </xdr:to>
    <xdr:sp macro="" textlink="">
      <xdr:nvSpPr>
        <xdr:cNvPr id="243" name="角丸四角形 242">
          <a:hlinkClick xmlns:r="http://schemas.openxmlformats.org/officeDocument/2006/relationships" r:id="rId30" tooltip="８月の先頭へ"/>
        </xdr:cNvPr>
        <xdr:cNvSpPr/>
      </xdr:nvSpPr>
      <xdr:spPr>
        <a:xfrm>
          <a:off x="7109460" y="6327648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6</xdr:col>
      <xdr:colOff>0</xdr:colOff>
      <xdr:row>358</xdr:row>
      <xdr:rowOff>0</xdr:rowOff>
    </xdr:from>
    <xdr:to>
      <xdr:col>7</xdr:col>
      <xdr:colOff>137160</xdr:colOff>
      <xdr:row>359</xdr:row>
      <xdr:rowOff>30480</xdr:rowOff>
    </xdr:to>
    <xdr:sp macro="" textlink="">
      <xdr:nvSpPr>
        <xdr:cNvPr id="244" name="角丸四角形 243">
          <a:hlinkClick xmlns:r="http://schemas.openxmlformats.org/officeDocument/2006/relationships" r:id="rId31" tooltip="１０月の先頭へ"/>
        </xdr:cNvPr>
        <xdr:cNvSpPr/>
      </xdr:nvSpPr>
      <xdr:spPr>
        <a:xfrm>
          <a:off x="7109460" y="6394704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6</xdr:col>
      <xdr:colOff>0</xdr:colOff>
      <xdr:row>348</xdr:row>
      <xdr:rowOff>0</xdr:rowOff>
    </xdr:from>
    <xdr:to>
      <xdr:col>7</xdr:col>
      <xdr:colOff>137160</xdr:colOff>
      <xdr:row>349</xdr:row>
      <xdr:rowOff>30480</xdr:rowOff>
    </xdr:to>
    <xdr:sp macro="" textlink="">
      <xdr:nvSpPr>
        <xdr:cNvPr id="245" name="角丸四角形 244">
          <a:hlinkClick xmlns:r="http://schemas.openxmlformats.org/officeDocument/2006/relationships" r:id="rId32" tooltip="５月の先頭へ"/>
        </xdr:cNvPr>
        <xdr:cNvSpPr/>
      </xdr:nvSpPr>
      <xdr:spPr>
        <a:xfrm>
          <a:off x="7109460" y="6227064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6</xdr:col>
      <xdr:colOff>0</xdr:colOff>
      <xdr:row>352</xdr:row>
      <xdr:rowOff>0</xdr:rowOff>
    </xdr:from>
    <xdr:to>
      <xdr:col>7</xdr:col>
      <xdr:colOff>137160</xdr:colOff>
      <xdr:row>353</xdr:row>
      <xdr:rowOff>30480</xdr:rowOff>
    </xdr:to>
    <xdr:sp macro="" textlink="">
      <xdr:nvSpPr>
        <xdr:cNvPr id="246" name="角丸四角形 245">
          <a:hlinkClick xmlns:r="http://schemas.openxmlformats.org/officeDocument/2006/relationships" r:id="rId33" tooltip="７月の先頭へ"/>
        </xdr:cNvPr>
        <xdr:cNvSpPr/>
      </xdr:nvSpPr>
      <xdr:spPr>
        <a:xfrm>
          <a:off x="7109460" y="6294120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6</xdr:col>
      <xdr:colOff>0</xdr:colOff>
      <xdr:row>356</xdr:row>
      <xdr:rowOff>0</xdr:rowOff>
    </xdr:from>
    <xdr:to>
      <xdr:col>7</xdr:col>
      <xdr:colOff>137160</xdr:colOff>
      <xdr:row>357</xdr:row>
      <xdr:rowOff>30480</xdr:rowOff>
    </xdr:to>
    <xdr:sp macro="" textlink="">
      <xdr:nvSpPr>
        <xdr:cNvPr id="247" name="角丸四角形 246">
          <a:hlinkClick xmlns:r="http://schemas.openxmlformats.org/officeDocument/2006/relationships" r:id="rId34" tooltip="９月の先頭へ"/>
        </xdr:cNvPr>
        <xdr:cNvSpPr/>
      </xdr:nvSpPr>
      <xdr:spPr>
        <a:xfrm>
          <a:off x="7109460" y="6361176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6</xdr:col>
      <xdr:colOff>0</xdr:colOff>
      <xdr:row>360</xdr:row>
      <xdr:rowOff>0</xdr:rowOff>
    </xdr:from>
    <xdr:to>
      <xdr:col>7</xdr:col>
      <xdr:colOff>137160</xdr:colOff>
      <xdr:row>361</xdr:row>
      <xdr:rowOff>30480</xdr:rowOff>
    </xdr:to>
    <xdr:sp macro="" textlink="">
      <xdr:nvSpPr>
        <xdr:cNvPr id="248" name="角丸四角形 247">
          <a:hlinkClick xmlns:r="http://schemas.openxmlformats.org/officeDocument/2006/relationships" r:id="rId35" tooltip="１１月の先頭へ"/>
        </xdr:cNvPr>
        <xdr:cNvSpPr/>
      </xdr:nvSpPr>
      <xdr:spPr>
        <a:xfrm>
          <a:off x="7109460" y="642823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6</xdr:col>
      <xdr:colOff>0</xdr:colOff>
      <xdr:row>362</xdr:row>
      <xdr:rowOff>0</xdr:rowOff>
    </xdr:from>
    <xdr:to>
      <xdr:col>7</xdr:col>
      <xdr:colOff>137160</xdr:colOff>
      <xdr:row>363</xdr:row>
      <xdr:rowOff>30480</xdr:rowOff>
    </xdr:to>
    <xdr:sp macro="" textlink="">
      <xdr:nvSpPr>
        <xdr:cNvPr id="249" name="角丸四角形 248">
          <a:hlinkClick xmlns:r="http://schemas.openxmlformats.org/officeDocument/2006/relationships" r:id="rId36" tooltip="12月の先頭へ"/>
        </xdr:cNvPr>
        <xdr:cNvSpPr/>
      </xdr:nvSpPr>
      <xdr:spPr>
        <a:xfrm>
          <a:off x="7109460" y="646176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6</xdr:col>
      <xdr:colOff>0</xdr:colOff>
      <xdr:row>396</xdr:row>
      <xdr:rowOff>0</xdr:rowOff>
    </xdr:from>
    <xdr:to>
      <xdr:col>7</xdr:col>
      <xdr:colOff>137160</xdr:colOff>
      <xdr:row>397</xdr:row>
      <xdr:rowOff>30480</xdr:rowOff>
    </xdr:to>
    <xdr:sp macro="" textlink="">
      <xdr:nvSpPr>
        <xdr:cNvPr id="250" name="角丸四角形 249">
          <a:hlinkClick xmlns:r="http://schemas.openxmlformats.org/officeDocument/2006/relationships" r:id="rId3" tooltip="12月の先頭へ"/>
        </xdr:cNvPr>
        <xdr:cNvSpPr/>
      </xdr:nvSpPr>
      <xdr:spPr>
        <a:xfrm>
          <a:off x="7109460" y="709041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396</xdr:row>
      <xdr:rowOff>0</xdr:rowOff>
    </xdr:from>
    <xdr:to>
      <xdr:col>7</xdr:col>
      <xdr:colOff>137160</xdr:colOff>
      <xdr:row>397</xdr:row>
      <xdr:rowOff>30480</xdr:rowOff>
    </xdr:to>
    <xdr:sp macro="" textlink="">
      <xdr:nvSpPr>
        <xdr:cNvPr id="251" name="角丸四角形 250">
          <a:hlinkClick xmlns:r="http://schemas.openxmlformats.org/officeDocument/2006/relationships" r:id="rId2" tooltip="1月の先頭へ"/>
        </xdr:cNvPr>
        <xdr:cNvSpPr/>
      </xdr:nvSpPr>
      <xdr:spPr>
        <a:xfrm>
          <a:off x="7109460" y="7090410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6</xdr:col>
      <xdr:colOff>0</xdr:colOff>
      <xdr:row>398</xdr:row>
      <xdr:rowOff>0</xdr:rowOff>
    </xdr:from>
    <xdr:to>
      <xdr:col>7</xdr:col>
      <xdr:colOff>137160</xdr:colOff>
      <xdr:row>399</xdr:row>
      <xdr:rowOff>30480</xdr:rowOff>
    </xdr:to>
    <xdr:sp macro="" textlink="">
      <xdr:nvSpPr>
        <xdr:cNvPr id="252" name="角丸四角形 251">
          <a:hlinkClick xmlns:r="http://schemas.openxmlformats.org/officeDocument/2006/relationships" r:id="rId26" tooltip="2月の先頭へ"/>
        </xdr:cNvPr>
        <xdr:cNvSpPr/>
      </xdr:nvSpPr>
      <xdr:spPr>
        <a:xfrm>
          <a:off x="7109460" y="7123938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400</xdr:row>
      <xdr:rowOff>0</xdr:rowOff>
    </xdr:from>
    <xdr:to>
      <xdr:col>7</xdr:col>
      <xdr:colOff>137160</xdr:colOff>
      <xdr:row>401</xdr:row>
      <xdr:rowOff>30480</xdr:rowOff>
    </xdr:to>
    <xdr:sp macro="" textlink="">
      <xdr:nvSpPr>
        <xdr:cNvPr id="253" name="角丸四角形 252">
          <a:hlinkClick xmlns:r="http://schemas.openxmlformats.org/officeDocument/2006/relationships" r:id="rId27" tooltip="３月の先頭へ"/>
        </xdr:cNvPr>
        <xdr:cNvSpPr/>
      </xdr:nvSpPr>
      <xdr:spPr>
        <a:xfrm>
          <a:off x="7109460" y="7157466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6</xdr:col>
      <xdr:colOff>0</xdr:colOff>
      <xdr:row>402</xdr:row>
      <xdr:rowOff>0</xdr:rowOff>
    </xdr:from>
    <xdr:to>
      <xdr:col>7</xdr:col>
      <xdr:colOff>137160</xdr:colOff>
      <xdr:row>403</xdr:row>
      <xdr:rowOff>30480</xdr:rowOff>
    </xdr:to>
    <xdr:sp macro="" textlink="">
      <xdr:nvSpPr>
        <xdr:cNvPr id="254" name="角丸四角形 253">
          <a:hlinkClick xmlns:r="http://schemas.openxmlformats.org/officeDocument/2006/relationships" r:id="rId28" tooltip="４月の先頭へ"/>
        </xdr:cNvPr>
        <xdr:cNvSpPr/>
      </xdr:nvSpPr>
      <xdr:spPr>
        <a:xfrm>
          <a:off x="7109460" y="7190994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6</xdr:col>
      <xdr:colOff>0</xdr:colOff>
      <xdr:row>406</xdr:row>
      <xdr:rowOff>0</xdr:rowOff>
    </xdr:from>
    <xdr:to>
      <xdr:col>7</xdr:col>
      <xdr:colOff>137160</xdr:colOff>
      <xdr:row>407</xdr:row>
      <xdr:rowOff>30480</xdr:rowOff>
    </xdr:to>
    <xdr:sp macro="" textlink="">
      <xdr:nvSpPr>
        <xdr:cNvPr id="255" name="角丸四角形 254">
          <a:hlinkClick xmlns:r="http://schemas.openxmlformats.org/officeDocument/2006/relationships" r:id="rId29" tooltip="６月の先頭へ"/>
        </xdr:cNvPr>
        <xdr:cNvSpPr/>
      </xdr:nvSpPr>
      <xdr:spPr>
        <a:xfrm>
          <a:off x="7109460" y="725805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6</xdr:col>
      <xdr:colOff>0</xdr:colOff>
      <xdr:row>410</xdr:row>
      <xdr:rowOff>0</xdr:rowOff>
    </xdr:from>
    <xdr:to>
      <xdr:col>7</xdr:col>
      <xdr:colOff>137160</xdr:colOff>
      <xdr:row>411</xdr:row>
      <xdr:rowOff>30480</xdr:rowOff>
    </xdr:to>
    <xdr:sp macro="" textlink="">
      <xdr:nvSpPr>
        <xdr:cNvPr id="256" name="角丸四角形 255">
          <a:hlinkClick xmlns:r="http://schemas.openxmlformats.org/officeDocument/2006/relationships" r:id="rId30" tooltip="８月の先頭へ"/>
        </xdr:cNvPr>
        <xdr:cNvSpPr/>
      </xdr:nvSpPr>
      <xdr:spPr>
        <a:xfrm>
          <a:off x="7109460" y="732510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6</xdr:col>
      <xdr:colOff>0</xdr:colOff>
      <xdr:row>414</xdr:row>
      <xdr:rowOff>0</xdr:rowOff>
    </xdr:from>
    <xdr:to>
      <xdr:col>7</xdr:col>
      <xdr:colOff>137160</xdr:colOff>
      <xdr:row>415</xdr:row>
      <xdr:rowOff>30480</xdr:rowOff>
    </xdr:to>
    <xdr:sp macro="" textlink="">
      <xdr:nvSpPr>
        <xdr:cNvPr id="257" name="角丸四角形 256">
          <a:hlinkClick xmlns:r="http://schemas.openxmlformats.org/officeDocument/2006/relationships" r:id="rId31" tooltip="１０月の先頭へ"/>
        </xdr:cNvPr>
        <xdr:cNvSpPr/>
      </xdr:nvSpPr>
      <xdr:spPr>
        <a:xfrm>
          <a:off x="7109460" y="739216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6</xdr:col>
      <xdr:colOff>0</xdr:colOff>
      <xdr:row>404</xdr:row>
      <xdr:rowOff>0</xdr:rowOff>
    </xdr:from>
    <xdr:to>
      <xdr:col>7</xdr:col>
      <xdr:colOff>137160</xdr:colOff>
      <xdr:row>405</xdr:row>
      <xdr:rowOff>30480</xdr:rowOff>
    </xdr:to>
    <xdr:sp macro="" textlink="">
      <xdr:nvSpPr>
        <xdr:cNvPr id="258" name="角丸四角形 257">
          <a:hlinkClick xmlns:r="http://schemas.openxmlformats.org/officeDocument/2006/relationships" r:id="rId32" tooltip="５月の先頭へ"/>
        </xdr:cNvPr>
        <xdr:cNvSpPr/>
      </xdr:nvSpPr>
      <xdr:spPr>
        <a:xfrm>
          <a:off x="7109460" y="722452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6</xdr:col>
      <xdr:colOff>0</xdr:colOff>
      <xdr:row>408</xdr:row>
      <xdr:rowOff>0</xdr:rowOff>
    </xdr:from>
    <xdr:to>
      <xdr:col>7</xdr:col>
      <xdr:colOff>137160</xdr:colOff>
      <xdr:row>409</xdr:row>
      <xdr:rowOff>30480</xdr:rowOff>
    </xdr:to>
    <xdr:sp macro="" textlink="">
      <xdr:nvSpPr>
        <xdr:cNvPr id="259" name="角丸四角形 258">
          <a:hlinkClick xmlns:r="http://schemas.openxmlformats.org/officeDocument/2006/relationships" r:id="rId33" tooltip="７月の先頭へ"/>
        </xdr:cNvPr>
        <xdr:cNvSpPr/>
      </xdr:nvSpPr>
      <xdr:spPr>
        <a:xfrm>
          <a:off x="7109460" y="7291578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6</xdr:col>
      <xdr:colOff>0</xdr:colOff>
      <xdr:row>412</xdr:row>
      <xdr:rowOff>0</xdr:rowOff>
    </xdr:from>
    <xdr:to>
      <xdr:col>7</xdr:col>
      <xdr:colOff>137160</xdr:colOff>
      <xdr:row>413</xdr:row>
      <xdr:rowOff>30480</xdr:rowOff>
    </xdr:to>
    <xdr:sp macro="" textlink="">
      <xdr:nvSpPr>
        <xdr:cNvPr id="260" name="角丸四角形 259">
          <a:hlinkClick xmlns:r="http://schemas.openxmlformats.org/officeDocument/2006/relationships" r:id="rId34" tooltip="９月の先頭へ"/>
        </xdr:cNvPr>
        <xdr:cNvSpPr/>
      </xdr:nvSpPr>
      <xdr:spPr>
        <a:xfrm>
          <a:off x="7109460" y="7358634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6</xdr:col>
      <xdr:colOff>0</xdr:colOff>
      <xdr:row>416</xdr:row>
      <xdr:rowOff>0</xdr:rowOff>
    </xdr:from>
    <xdr:to>
      <xdr:col>7</xdr:col>
      <xdr:colOff>137160</xdr:colOff>
      <xdr:row>417</xdr:row>
      <xdr:rowOff>30480</xdr:rowOff>
    </xdr:to>
    <xdr:sp macro="" textlink="">
      <xdr:nvSpPr>
        <xdr:cNvPr id="261" name="角丸四角形 260">
          <a:hlinkClick xmlns:r="http://schemas.openxmlformats.org/officeDocument/2006/relationships" r:id="rId35" tooltip="１１月の先頭へ"/>
        </xdr:cNvPr>
        <xdr:cNvSpPr/>
      </xdr:nvSpPr>
      <xdr:spPr>
        <a:xfrm>
          <a:off x="7109460" y="7425690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6</xdr:col>
      <xdr:colOff>0</xdr:colOff>
      <xdr:row>418</xdr:row>
      <xdr:rowOff>0</xdr:rowOff>
    </xdr:from>
    <xdr:to>
      <xdr:col>7</xdr:col>
      <xdr:colOff>137160</xdr:colOff>
      <xdr:row>419</xdr:row>
      <xdr:rowOff>30480</xdr:rowOff>
    </xdr:to>
    <xdr:sp macro="" textlink="">
      <xdr:nvSpPr>
        <xdr:cNvPr id="262" name="角丸四角形 261">
          <a:hlinkClick xmlns:r="http://schemas.openxmlformats.org/officeDocument/2006/relationships" r:id="rId36" tooltip="12月の先頭へ"/>
        </xdr:cNvPr>
        <xdr:cNvSpPr/>
      </xdr:nvSpPr>
      <xdr:spPr>
        <a:xfrm>
          <a:off x="7109460" y="7459218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6</xdr:col>
      <xdr:colOff>0</xdr:colOff>
      <xdr:row>452</xdr:row>
      <xdr:rowOff>0</xdr:rowOff>
    </xdr:from>
    <xdr:to>
      <xdr:col>7</xdr:col>
      <xdr:colOff>137160</xdr:colOff>
      <xdr:row>453</xdr:row>
      <xdr:rowOff>30480</xdr:rowOff>
    </xdr:to>
    <xdr:sp macro="" textlink="">
      <xdr:nvSpPr>
        <xdr:cNvPr id="263" name="角丸四角形 262">
          <a:hlinkClick xmlns:r="http://schemas.openxmlformats.org/officeDocument/2006/relationships" r:id="rId3" tooltip="12月の先頭へ"/>
        </xdr:cNvPr>
        <xdr:cNvSpPr/>
      </xdr:nvSpPr>
      <xdr:spPr>
        <a:xfrm>
          <a:off x="7109460" y="8087868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452</xdr:row>
      <xdr:rowOff>0</xdr:rowOff>
    </xdr:from>
    <xdr:to>
      <xdr:col>7</xdr:col>
      <xdr:colOff>137160</xdr:colOff>
      <xdr:row>453</xdr:row>
      <xdr:rowOff>30480</xdr:rowOff>
    </xdr:to>
    <xdr:sp macro="" textlink="">
      <xdr:nvSpPr>
        <xdr:cNvPr id="264" name="角丸四角形 263">
          <a:hlinkClick xmlns:r="http://schemas.openxmlformats.org/officeDocument/2006/relationships" r:id="rId2" tooltip="1月の先頭へ"/>
        </xdr:cNvPr>
        <xdr:cNvSpPr/>
      </xdr:nvSpPr>
      <xdr:spPr>
        <a:xfrm>
          <a:off x="7109460" y="8087868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6</xdr:col>
      <xdr:colOff>0</xdr:colOff>
      <xdr:row>454</xdr:row>
      <xdr:rowOff>0</xdr:rowOff>
    </xdr:from>
    <xdr:to>
      <xdr:col>7</xdr:col>
      <xdr:colOff>137160</xdr:colOff>
      <xdr:row>455</xdr:row>
      <xdr:rowOff>30480</xdr:rowOff>
    </xdr:to>
    <xdr:sp macro="" textlink="">
      <xdr:nvSpPr>
        <xdr:cNvPr id="265" name="角丸四角形 264">
          <a:hlinkClick xmlns:r="http://schemas.openxmlformats.org/officeDocument/2006/relationships" r:id="rId26" tooltip="2月の先頭へ"/>
        </xdr:cNvPr>
        <xdr:cNvSpPr/>
      </xdr:nvSpPr>
      <xdr:spPr>
        <a:xfrm>
          <a:off x="7109460" y="812139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456</xdr:row>
      <xdr:rowOff>0</xdr:rowOff>
    </xdr:from>
    <xdr:to>
      <xdr:col>7</xdr:col>
      <xdr:colOff>137160</xdr:colOff>
      <xdr:row>457</xdr:row>
      <xdr:rowOff>30480</xdr:rowOff>
    </xdr:to>
    <xdr:sp macro="" textlink="">
      <xdr:nvSpPr>
        <xdr:cNvPr id="266" name="角丸四角形 265">
          <a:hlinkClick xmlns:r="http://schemas.openxmlformats.org/officeDocument/2006/relationships" r:id="rId27" tooltip="３月の先頭へ"/>
        </xdr:cNvPr>
        <xdr:cNvSpPr/>
      </xdr:nvSpPr>
      <xdr:spPr>
        <a:xfrm>
          <a:off x="7109460" y="8154924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6</xdr:col>
      <xdr:colOff>0</xdr:colOff>
      <xdr:row>458</xdr:row>
      <xdr:rowOff>0</xdr:rowOff>
    </xdr:from>
    <xdr:to>
      <xdr:col>7</xdr:col>
      <xdr:colOff>137160</xdr:colOff>
      <xdr:row>459</xdr:row>
      <xdr:rowOff>30480</xdr:rowOff>
    </xdr:to>
    <xdr:sp macro="" textlink="">
      <xdr:nvSpPr>
        <xdr:cNvPr id="267" name="角丸四角形 266">
          <a:hlinkClick xmlns:r="http://schemas.openxmlformats.org/officeDocument/2006/relationships" r:id="rId28" tooltip="４月の先頭へ"/>
        </xdr:cNvPr>
        <xdr:cNvSpPr/>
      </xdr:nvSpPr>
      <xdr:spPr>
        <a:xfrm>
          <a:off x="7109460" y="818845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6</xdr:col>
      <xdr:colOff>0</xdr:colOff>
      <xdr:row>462</xdr:row>
      <xdr:rowOff>0</xdr:rowOff>
    </xdr:from>
    <xdr:to>
      <xdr:col>7</xdr:col>
      <xdr:colOff>137160</xdr:colOff>
      <xdr:row>463</xdr:row>
      <xdr:rowOff>30480</xdr:rowOff>
    </xdr:to>
    <xdr:sp macro="" textlink="">
      <xdr:nvSpPr>
        <xdr:cNvPr id="268" name="角丸四角形 267">
          <a:hlinkClick xmlns:r="http://schemas.openxmlformats.org/officeDocument/2006/relationships" r:id="rId29" tooltip="６月の先頭へ"/>
        </xdr:cNvPr>
        <xdr:cNvSpPr/>
      </xdr:nvSpPr>
      <xdr:spPr>
        <a:xfrm>
          <a:off x="7109460" y="8255508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6</xdr:col>
      <xdr:colOff>0</xdr:colOff>
      <xdr:row>466</xdr:row>
      <xdr:rowOff>0</xdr:rowOff>
    </xdr:from>
    <xdr:to>
      <xdr:col>7</xdr:col>
      <xdr:colOff>137160</xdr:colOff>
      <xdr:row>467</xdr:row>
      <xdr:rowOff>30480</xdr:rowOff>
    </xdr:to>
    <xdr:sp macro="" textlink="">
      <xdr:nvSpPr>
        <xdr:cNvPr id="269" name="角丸四角形 268">
          <a:hlinkClick xmlns:r="http://schemas.openxmlformats.org/officeDocument/2006/relationships" r:id="rId30" tooltip="８月の先頭へ"/>
        </xdr:cNvPr>
        <xdr:cNvSpPr/>
      </xdr:nvSpPr>
      <xdr:spPr>
        <a:xfrm>
          <a:off x="7109460" y="8322564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6</xdr:col>
      <xdr:colOff>0</xdr:colOff>
      <xdr:row>470</xdr:row>
      <xdr:rowOff>0</xdr:rowOff>
    </xdr:from>
    <xdr:to>
      <xdr:col>7</xdr:col>
      <xdr:colOff>137160</xdr:colOff>
      <xdr:row>471</xdr:row>
      <xdr:rowOff>30480</xdr:rowOff>
    </xdr:to>
    <xdr:sp macro="" textlink="">
      <xdr:nvSpPr>
        <xdr:cNvPr id="270" name="角丸四角形 269">
          <a:hlinkClick xmlns:r="http://schemas.openxmlformats.org/officeDocument/2006/relationships" r:id="rId31" tooltip="１０月の先頭へ"/>
        </xdr:cNvPr>
        <xdr:cNvSpPr/>
      </xdr:nvSpPr>
      <xdr:spPr>
        <a:xfrm>
          <a:off x="7109460" y="838962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6</xdr:col>
      <xdr:colOff>0</xdr:colOff>
      <xdr:row>460</xdr:row>
      <xdr:rowOff>0</xdr:rowOff>
    </xdr:from>
    <xdr:to>
      <xdr:col>7</xdr:col>
      <xdr:colOff>137160</xdr:colOff>
      <xdr:row>461</xdr:row>
      <xdr:rowOff>30480</xdr:rowOff>
    </xdr:to>
    <xdr:sp macro="" textlink="">
      <xdr:nvSpPr>
        <xdr:cNvPr id="271" name="角丸四角形 270">
          <a:hlinkClick xmlns:r="http://schemas.openxmlformats.org/officeDocument/2006/relationships" r:id="rId32" tooltip="５月の先頭へ"/>
        </xdr:cNvPr>
        <xdr:cNvSpPr/>
      </xdr:nvSpPr>
      <xdr:spPr>
        <a:xfrm>
          <a:off x="7109460" y="8221980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6</xdr:col>
      <xdr:colOff>0</xdr:colOff>
      <xdr:row>464</xdr:row>
      <xdr:rowOff>0</xdr:rowOff>
    </xdr:from>
    <xdr:to>
      <xdr:col>7</xdr:col>
      <xdr:colOff>137160</xdr:colOff>
      <xdr:row>465</xdr:row>
      <xdr:rowOff>30480</xdr:rowOff>
    </xdr:to>
    <xdr:sp macro="" textlink="">
      <xdr:nvSpPr>
        <xdr:cNvPr id="272" name="角丸四角形 271">
          <a:hlinkClick xmlns:r="http://schemas.openxmlformats.org/officeDocument/2006/relationships" r:id="rId33" tooltip="７月の先頭へ"/>
        </xdr:cNvPr>
        <xdr:cNvSpPr/>
      </xdr:nvSpPr>
      <xdr:spPr>
        <a:xfrm>
          <a:off x="7109460" y="8289036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6</xdr:col>
      <xdr:colOff>0</xdr:colOff>
      <xdr:row>468</xdr:row>
      <xdr:rowOff>0</xdr:rowOff>
    </xdr:from>
    <xdr:to>
      <xdr:col>7</xdr:col>
      <xdr:colOff>137160</xdr:colOff>
      <xdr:row>469</xdr:row>
      <xdr:rowOff>30480</xdr:rowOff>
    </xdr:to>
    <xdr:sp macro="" textlink="">
      <xdr:nvSpPr>
        <xdr:cNvPr id="273" name="角丸四角形 272">
          <a:hlinkClick xmlns:r="http://schemas.openxmlformats.org/officeDocument/2006/relationships" r:id="rId34" tooltip="９月の先頭へ"/>
        </xdr:cNvPr>
        <xdr:cNvSpPr/>
      </xdr:nvSpPr>
      <xdr:spPr>
        <a:xfrm>
          <a:off x="7109460" y="835609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6</xdr:col>
      <xdr:colOff>0</xdr:colOff>
      <xdr:row>472</xdr:row>
      <xdr:rowOff>0</xdr:rowOff>
    </xdr:from>
    <xdr:to>
      <xdr:col>7</xdr:col>
      <xdr:colOff>137160</xdr:colOff>
      <xdr:row>473</xdr:row>
      <xdr:rowOff>30480</xdr:rowOff>
    </xdr:to>
    <xdr:sp macro="" textlink="">
      <xdr:nvSpPr>
        <xdr:cNvPr id="274" name="角丸四角形 273">
          <a:hlinkClick xmlns:r="http://schemas.openxmlformats.org/officeDocument/2006/relationships" r:id="rId35" tooltip="１１月の先頭へ"/>
        </xdr:cNvPr>
        <xdr:cNvSpPr/>
      </xdr:nvSpPr>
      <xdr:spPr>
        <a:xfrm>
          <a:off x="7109460" y="8423148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6</xdr:col>
      <xdr:colOff>0</xdr:colOff>
      <xdr:row>474</xdr:row>
      <xdr:rowOff>0</xdr:rowOff>
    </xdr:from>
    <xdr:to>
      <xdr:col>7</xdr:col>
      <xdr:colOff>137160</xdr:colOff>
      <xdr:row>475</xdr:row>
      <xdr:rowOff>30480</xdr:rowOff>
    </xdr:to>
    <xdr:sp macro="" textlink="">
      <xdr:nvSpPr>
        <xdr:cNvPr id="275" name="角丸四角形 274">
          <a:hlinkClick xmlns:r="http://schemas.openxmlformats.org/officeDocument/2006/relationships" r:id="rId36" tooltip="12月の先頭へ"/>
        </xdr:cNvPr>
        <xdr:cNvSpPr/>
      </xdr:nvSpPr>
      <xdr:spPr>
        <a:xfrm>
          <a:off x="7109460" y="845667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6</xdr:col>
      <xdr:colOff>0</xdr:colOff>
      <xdr:row>508</xdr:row>
      <xdr:rowOff>0</xdr:rowOff>
    </xdr:from>
    <xdr:to>
      <xdr:col>7</xdr:col>
      <xdr:colOff>137160</xdr:colOff>
      <xdr:row>509</xdr:row>
      <xdr:rowOff>30480</xdr:rowOff>
    </xdr:to>
    <xdr:sp macro="" textlink="">
      <xdr:nvSpPr>
        <xdr:cNvPr id="276" name="角丸四角形 275">
          <a:hlinkClick xmlns:r="http://schemas.openxmlformats.org/officeDocument/2006/relationships" r:id="rId3" tooltip="12月の先頭へ"/>
        </xdr:cNvPr>
        <xdr:cNvSpPr/>
      </xdr:nvSpPr>
      <xdr:spPr>
        <a:xfrm>
          <a:off x="7109460" y="908532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508</xdr:row>
      <xdr:rowOff>0</xdr:rowOff>
    </xdr:from>
    <xdr:to>
      <xdr:col>7</xdr:col>
      <xdr:colOff>137160</xdr:colOff>
      <xdr:row>509</xdr:row>
      <xdr:rowOff>30480</xdr:rowOff>
    </xdr:to>
    <xdr:sp macro="" textlink="">
      <xdr:nvSpPr>
        <xdr:cNvPr id="277" name="角丸四角形 276">
          <a:hlinkClick xmlns:r="http://schemas.openxmlformats.org/officeDocument/2006/relationships" r:id="rId2" tooltip="1月の先頭へ"/>
        </xdr:cNvPr>
        <xdr:cNvSpPr/>
      </xdr:nvSpPr>
      <xdr:spPr>
        <a:xfrm>
          <a:off x="7109460" y="9085326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6</xdr:col>
      <xdr:colOff>0</xdr:colOff>
      <xdr:row>510</xdr:row>
      <xdr:rowOff>0</xdr:rowOff>
    </xdr:from>
    <xdr:to>
      <xdr:col>7</xdr:col>
      <xdr:colOff>137160</xdr:colOff>
      <xdr:row>511</xdr:row>
      <xdr:rowOff>30480</xdr:rowOff>
    </xdr:to>
    <xdr:sp macro="" textlink="">
      <xdr:nvSpPr>
        <xdr:cNvPr id="278" name="角丸四角形 277">
          <a:hlinkClick xmlns:r="http://schemas.openxmlformats.org/officeDocument/2006/relationships" r:id="rId26" tooltip="2月の先頭へ"/>
        </xdr:cNvPr>
        <xdr:cNvSpPr/>
      </xdr:nvSpPr>
      <xdr:spPr>
        <a:xfrm>
          <a:off x="7109460" y="9118854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512</xdr:row>
      <xdr:rowOff>0</xdr:rowOff>
    </xdr:from>
    <xdr:to>
      <xdr:col>7</xdr:col>
      <xdr:colOff>137160</xdr:colOff>
      <xdr:row>513</xdr:row>
      <xdr:rowOff>30480</xdr:rowOff>
    </xdr:to>
    <xdr:sp macro="" textlink="">
      <xdr:nvSpPr>
        <xdr:cNvPr id="279" name="角丸四角形 278">
          <a:hlinkClick xmlns:r="http://schemas.openxmlformats.org/officeDocument/2006/relationships" r:id="rId27" tooltip="３月の先頭へ"/>
        </xdr:cNvPr>
        <xdr:cNvSpPr/>
      </xdr:nvSpPr>
      <xdr:spPr>
        <a:xfrm>
          <a:off x="7109460" y="915238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6</xdr:col>
      <xdr:colOff>0</xdr:colOff>
      <xdr:row>514</xdr:row>
      <xdr:rowOff>0</xdr:rowOff>
    </xdr:from>
    <xdr:to>
      <xdr:col>7</xdr:col>
      <xdr:colOff>137160</xdr:colOff>
      <xdr:row>515</xdr:row>
      <xdr:rowOff>30480</xdr:rowOff>
    </xdr:to>
    <xdr:sp macro="" textlink="">
      <xdr:nvSpPr>
        <xdr:cNvPr id="280" name="角丸四角形 279">
          <a:hlinkClick xmlns:r="http://schemas.openxmlformats.org/officeDocument/2006/relationships" r:id="rId28" tooltip="４月の先頭へ"/>
        </xdr:cNvPr>
        <xdr:cNvSpPr/>
      </xdr:nvSpPr>
      <xdr:spPr>
        <a:xfrm>
          <a:off x="7109460" y="918591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6</xdr:col>
      <xdr:colOff>0</xdr:colOff>
      <xdr:row>518</xdr:row>
      <xdr:rowOff>0</xdr:rowOff>
    </xdr:from>
    <xdr:to>
      <xdr:col>7</xdr:col>
      <xdr:colOff>137160</xdr:colOff>
      <xdr:row>519</xdr:row>
      <xdr:rowOff>30480</xdr:rowOff>
    </xdr:to>
    <xdr:sp macro="" textlink="">
      <xdr:nvSpPr>
        <xdr:cNvPr id="281" name="角丸四角形 280">
          <a:hlinkClick xmlns:r="http://schemas.openxmlformats.org/officeDocument/2006/relationships" r:id="rId29" tooltip="６月の先頭へ"/>
        </xdr:cNvPr>
        <xdr:cNvSpPr/>
      </xdr:nvSpPr>
      <xdr:spPr>
        <a:xfrm>
          <a:off x="7109460" y="925296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6</xdr:col>
      <xdr:colOff>0</xdr:colOff>
      <xdr:row>522</xdr:row>
      <xdr:rowOff>0</xdr:rowOff>
    </xdr:from>
    <xdr:to>
      <xdr:col>7</xdr:col>
      <xdr:colOff>137160</xdr:colOff>
      <xdr:row>523</xdr:row>
      <xdr:rowOff>30480</xdr:rowOff>
    </xdr:to>
    <xdr:sp macro="" textlink="">
      <xdr:nvSpPr>
        <xdr:cNvPr id="282" name="角丸四角形 281">
          <a:hlinkClick xmlns:r="http://schemas.openxmlformats.org/officeDocument/2006/relationships" r:id="rId30" tooltip="８月の先頭へ"/>
        </xdr:cNvPr>
        <xdr:cNvSpPr/>
      </xdr:nvSpPr>
      <xdr:spPr>
        <a:xfrm>
          <a:off x="7109460" y="932002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6</xdr:col>
      <xdr:colOff>0</xdr:colOff>
      <xdr:row>526</xdr:row>
      <xdr:rowOff>0</xdr:rowOff>
    </xdr:from>
    <xdr:to>
      <xdr:col>7</xdr:col>
      <xdr:colOff>137160</xdr:colOff>
      <xdr:row>527</xdr:row>
      <xdr:rowOff>30480</xdr:rowOff>
    </xdr:to>
    <xdr:sp macro="" textlink="">
      <xdr:nvSpPr>
        <xdr:cNvPr id="283" name="角丸四角形 282">
          <a:hlinkClick xmlns:r="http://schemas.openxmlformats.org/officeDocument/2006/relationships" r:id="rId31" tooltip="１０月の先頭へ"/>
        </xdr:cNvPr>
        <xdr:cNvSpPr/>
      </xdr:nvSpPr>
      <xdr:spPr>
        <a:xfrm>
          <a:off x="7109460" y="9387078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6</xdr:col>
      <xdr:colOff>0</xdr:colOff>
      <xdr:row>516</xdr:row>
      <xdr:rowOff>0</xdr:rowOff>
    </xdr:from>
    <xdr:to>
      <xdr:col>7</xdr:col>
      <xdr:colOff>137160</xdr:colOff>
      <xdr:row>517</xdr:row>
      <xdr:rowOff>30480</xdr:rowOff>
    </xdr:to>
    <xdr:sp macro="" textlink="">
      <xdr:nvSpPr>
        <xdr:cNvPr id="284" name="角丸四角形 283">
          <a:hlinkClick xmlns:r="http://schemas.openxmlformats.org/officeDocument/2006/relationships" r:id="rId32" tooltip="５月の先頭へ"/>
        </xdr:cNvPr>
        <xdr:cNvSpPr/>
      </xdr:nvSpPr>
      <xdr:spPr>
        <a:xfrm>
          <a:off x="7109460" y="9219438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6</xdr:col>
      <xdr:colOff>0</xdr:colOff>
      <xdr:row>520</xdr:row>
      <xdr:rowOff>0</xdr:rowOff>
    </xdr:from>
    <xdr:to>
      <xdr:col>7</xdr:col>
      <xdr:colOff>137160</xdr:colOff>
      <xdr:row>521</xdr:row>
      <xdr:rowOff>30480</xdr:rowOff>
    </xdr:to>
    <xdr:sp macro="" textlink="">
      <xdr:nvSpPr>
        <xdr:cNvPr id="285" name="角丸四角形 284">
          <a:hlinkClick xmlns:r="http://schemas.openxmlformats.org/officeDocument/2006/relationships" r:id="rId33" tooltip="７月の先頭へ"/>
        </xdr:cNvPr>
        <xdr:cNvSpPr/>
      </xdr:nvSpPr>
      <xdr:spPr>
        <a:xfrm>
          <a:off x="7109460" y="9286494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6</xdr:col>
      <xdr:colOff>0</xdr:colOff>
      <xdr:row>524</xdr:row>
      <xdr:rowOff>0</xdr:rowOff>
    </xdr:from>
    <xdr:to>
      <xdr:col>7</xdr:col>
      <xdr:colOff>137160</xdr:colOff>
      <xdr:row>525</xdr:row>
      <xdr:rowOff>30480</xdr:rowOff>
    </xdr:to>
    <xdr:sp macro="" textlink="">
      <xdr:nvSpPr>
        <xdr:cNvPr id="286" name="角丸四角形 285">
          <a:hlinkClick xmlns:r="http://schemas.openxmlformats.org/officeDocument/2006/relationships" r:id="rId34" tooltip="９月の先頭へ"/>
        </xdr:cNvPr>
        <xdr:cNvSpPr/>
      </xdr:nvSpPr>
      <xdr:spPr>
        <a:xfrm>
          <a:off x="7109460" y="9353550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6</xdr:col>
      <xdr:colOff>0</xdr:colOff>
      <xdr:row>528</xdr:row>
      <xdr:rowOff>0</xdr:rowOff>
    </xdr:from>
    <xdr:to>
      <xdr:col>7</xdr:col>
      <xdr:colOff>137160</xdr:colOff>
      <xdr:row>529</xdr:row>
      <xdr:rowOff>30480</xdr:rowOff>
    </xdr:to>
    <xdr:sp macro="" textlink="">
      <xdr:nvSpPr>
        <xdr:cNvPr id="287" name="角丸四角形 286">
          <a:hlinkClick xmlns:r="http://schemas.openxmlformats.org/officeDocument/2006/relationships" r:id="rId35" tooltip="１１月の先頭へ"/>
        </xdr:cNvPr>
        <xdr:cNvSpPr/>
      </xdr:nvSpPr>
      <xdr:spPr>
        <a:xfrm>
          <a:off x="7109460" y="9420606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6</xdr:col>
      <xdr:colOff>0</xdr:colOff>
      <xdr:row>530</xdr:row>
      <xdr:rowOff>0</xdr:rowOff>
    </xdr:from>
    <xdr:to>
      <xdr:col>7</xdr:col>
      <xdr:colOff>137160</xdr:colOff>
      <xdr:row>531</xdr:row>
      <xdr:rowOff>30480</xdr:rowOff>
    </xdr:to>
    <xdr:sp macro="" textlink="">
      <xdr:nvSpPr>
        <xdr:cNvPr id="288" name="角丸四角形 287">
          <a:hlinkClick xmlns:r="http://schemas.openxmlformats.org/officeDocument/2006/relationships" r:id="rId36" tooltip="12月の先頭へ"/>
        </xdr:cNvPr>
        <xdr:cNvSpPr/>
      </xdr:nvSpPr>
      <xdr:spPr>
        <a:xfrm>
          <a:off x="7109460" y="9454134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6</xdr:col>
      <xdr:colOff>0</xdr:colOff>
      <xdr:row>564</xdr:row>
      <xdr:rowOff>0</xdr:rowOff>
    </xdr:from>
    <xdr:to>
      <xdr:col>7</xdr:col>
      <xdr:colOff>137160</xdr:colOff>
      <xdr:row>565</xdr:row>
      <xdr:rowOff>30480</xdr:rowOff>
    </xdr:to>
    <xdr:sp macro="" textlink="">
      <xdr:nvSpPr>
        <xdr:cNvPr id="289" name="角丸四角形 288">
          <a:hlinkClick xmlns:r="http://schemas.openxmlformats.org/officeDocument/2006/relationships" r:id="rId3" tooltip="12月の先頭へ"/>
        </xdr:cNvPr>
        <xdr:cNvSpPr/>
      </xdr:nvSpPr>
      <xdr:spPr>
        <a:xfrm>
          <a:off x="7109460" y="10082784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564</xdr:row>
      <xdr:rowOff>0</xdr:rowOff>
    </xdr:from>
    <xdr:to>
      <xdr:col>7</xdr:col>
      <xdr:colOff>137160</xdr:colOff>
      <xdr:row>565</xdr:row>
      <xdr:rowOff>30480</xdr:rowOff>
    </xdr:to>
    <xdr:sp macro="" textlink="">
      <xdr:nvSpPr>
        <xdr:cNvPr id="290" name="角丸四角形 289">
          <a:hlinkClick xmlns:r="http://schemas.openxmlformats.org/officeDocument/2006/relationships" r:id="rId2" tooltip="1月の先頭へ"/>
        </xdr:cNvPr>
        <xdr:cNvSpPr/>
      </xdr:nvSpPr>
      <xdr:spPr>
        <a:xfrm>
          <a:off x="7109460" y="10082784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6</xdr:col>
      <xdr:colOff>0</xdr:colOff>
      <xdr:row>566</xdr:row>
      <xdr:rowOff>0</xdr:rowOff>
    </xdr:from>
    <xdr:to>
      <xdr:col>7</xdr:col>
      <xdr:colOff>137160</xdr:colOff>
      <xdr:row>567</xdr:row>
      <xdr:rowOff>30480</xdr:rowOff>
    </xdr:to>
    <xdr:sp macro="" textlink="">
      <xdr:nvSpPr>
        <xdr:cNvPr id="291" name="角丸四角形 290">
          <a:hlinkClick xmlns:r="http://schemas.openxmlformats.org/officeDocument/2006/relationships" r:id="rId26" tooltip="2月の先頭へ"/>
        </xdr:cNvPr>
        <xdr:cNvSpPr/>
      </xdr:nvSpPr>
      <xdr:spPr>
        <a:xfrm>
          <a:off x="7109460" y="1011631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568</xdr:row>
      <xdr:rowOff>0</xdr:rowOff>
    </xdr:from>
    <xdr:to>
      <xdr:col>7</xdr:col>
      <xdr:colOff>137160</xdr:colOff>
      <xdr:row>569</xdr:row>
      <xdr:rowOff>30480</xdr:rowOff>
    </xdr:to>
    <xdr:sp macro="" textlink="">
      <xdr:nvSpPr>
        <xdr:cNvPr id="292" name="角丸四角形 291">
          <a:hlinkClick xmlns:r="http://schemas.openxmlformats.org/officeDocument/2006/relationships" r:id="rId27" tooltip="３月の先頭へ"/>
        </xdr:cNvPr>
        <xdr:cNvSpPr/>
      </xdr:nvSpPr>
      <xdr:spPr>
        <a:xfrm>
          <a:off x="7109460" y="10149840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6</xdr:col>
      <xdr:colOff>0</xdr:colOff>
      <xdr:row>570</xdr:row>
      <xdr:rowOff>0</xdr:rowOff>
    </xdr:from>
    <xdr:to>
      <xdr:col>7</xdr:col>
      <xdr:colOff>137160</xdr:colOff>
      <xdr:row>571</xdr:row>
      <xdr:rowOff>30480</xdr:rowOff>
    </xdr:to>
    <xdr:sp macro="" textlink="">
      <xdr:nvSpPr>
        <xdr:cNvPr id="293" name="角丸四角形 292">
          <a:hlinkClick xmlns:r="http://schemas.openxmlformats.org/officeDocument/2006/relationships" r:id="rId28" tooltip="４月の先頭へ"/>
        </xdr:cNvPr>
        <xdr:cNvSpPr/>
      </xdr:nvSpPr>
      <xdr:spPr>
        <a:xfrm>
          <a:off x="7109460" y="10183368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6</xdr:col>
      <xdr:colOff>0</xdr:colOff>
      <xdr:row>574</xdr:row>
      <xdr:rowOff>0</xdr:rowOff>
    </xdr:from>
    <xdr:to>
      <xdr:col>7</xdr:col>
      <xdr:colOff>137160</xdr:colOff>
      <xdr:row>575</xdr:row>
      <xdr:rowOff>30480</xdr:rowOff>
    </xdr:to>
    <xdr:sp macro="" textlink="">
      <xdr:nvSpPr>
        <xdr:cNvPr id="294" name="角丸四角形 293">
          <a:hlinkClick xmlns:r="http://schemas.openxmlformats.org/officeDocument/2006/relationships" r:id="rId29" tooltip="６月の先頭へ"/>
        </xdr:cNvPr>
        <xdr:cNvSpPr/>
      </xdr:nvSpPr>
      <xdr:spPr>
        <a:xfrm>
          <a:off x="7109460" y="10250424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6</xdr:col>
      <xdr:colOff>0</xdr:colOff>
      <xdr:row>578</xdr:row>
      <xdr:rowOff>0</xdr:rowOff>
    </xdr:from>
    <xdr:to>
      <xdr:col>7</xdr:col>
      <xdr:colOff>137160</xdr:colOff>
      <xdr:row>579</xdr:row>
      <xdr:rowOff>30480</xdr:rowOff>
    </xdr:to>
    <xdr:sp macro="" textlink="">
      <xdr:nvSpPr>
        <xdr:cNvPr id="295" name="角丸四角形 294">
          <a:hlinkClick xmlns:r="http://schemas.openxmlformats.org/officeDocument/2006/relationships" r:id="rId30" tooltip="８月の先頭へ"/>
        </xdr:cNvPr>
        <xdr:cNvSpPr/>
      </xdr:nvSpPr>
      <xdr:spPr>
        <a:xfrm>
          <a:off x="7109460" y="1031748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6</xdr:col>
      <xdr:colOff>0</xdr:colOff>
      <xdr:row>582</xdr:row>
      <xdr:rowOff>0</xdr:rowOff>
    </xdr:from>
    <xdr:to>
      <xdr:col>7</xdr:col>
      <xdr:colOff>137160</xdr:colOff>
      <xdr:row>583</xdr:row>
      <xdr:rowOff>30480</xdr:rowOff>
    </xdr:to>
    <xdr:sp macro="" textlink="">
      <xdr:nvSpPr>
        <xdr:cNvPr id="296" name="角丸四角形 295">
          <a:hlinkClick xmlns:r="http://schemas.openxmlformats.org/officeDocument/2006/relationships" r:id="rId31" tooltip="１０月の先頭へ"/>
        </xdr:cNvPr>
        <xdr:cNvSpPr/>
      </xdr:nvSpPr>
      <xdr:spPr>
        <a:xfrm>
          <a:off x="7109460" y="1038453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6</xdr:col>
      <xdr:colOff>0</xdr:colOff>
      <xdr:row>572</xdr:row>
      <xdr:rowOff>0</xdr:rowOff>
    </xdr:from>
    <xdr:to>
      <xdr:col>7</xdr:col>
      <xdr:colOff>137160</xdr:colOff>
      <xdr:row>573</xdr:row>
      <xdr:rowOff>30480</xdr:rowOff>
    </xdr:to>
    <xdr:sp macro="" textlink="">
      <xdr:nvSpPr>
        <xdr:cNvPr id="297" name="角丸四角形 296">
          <a:hlinkClick xmlns:r="http://schemas.openxmlformats.org/officeDocument/2006/relationships" r:id="rId32" tooltip="５月の先頭へ"/>
        </xdr:cNvPr>
        <xdr:cNvSpPr/>
      </xdr:nvSpPr>
      <xdr:spPr>
        <a:xfrm>
          <a:off x="7109460" y="10216896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6</xdr:col>
      <xdr:colOff>0</xdr:colOff>
      <xdr:row>576</xdr:row>
      <xdr:rowOff>0</xdr:rowOff>
    </xdr:from>
    <xdr:to>
      <xdr:col>7</xdr:col>
      <xdr:colOff>137160</xdr:colOff>
      <xdr:row>577</xdr:row>
      <xdr:rowOff>30480</xdr:rowOff>
    </xdr:to>
    <xdr:sp macro="" textlink="">
      <xdr:nvSpPr>
        <xdr:cNvPr id="298" name="角丸四角形 297">
          <a:hlinkClick xmlns:r="http://schemas.openxmlformats.org/officeDocument/2006/relationships" r:id="rId33" tooltip="７月の先頭へ"/>
        </xdr:cNvPr>
        <xdr:cNvSpPr/>
      </xdr:nvSpPr>
      <xdr:spPr>
        <a:xfrm>
          <a:off x="7109460" y="1028395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6</xdr:col>
      <xdr:colOff>0</xdr:colOff>
      <xdr:row>580</xdr:row>
      <xdr:rowOff>0</xdr:rowOff>
    </xdr:from>
    <xdr:to>
      <xdr:col>7</xdr:col>
      <xdr:colOff>137160</xdr:colOff>
      <xdr:row>581</xdr:row>
      <xdr:rowOff>30480</xdr:rowOff>
    </xdr:to>
    <xdr:sp macro="" textlink="">
      <xdr:nvSpPr>
        <xdr:cNvPr id="299" name="角丸四角形 298">
          <a:hlinkClick xmlns:r="http://schemas.openxmlformats.org/officeDocument/2006/relationships" r:id="rId34" tooltip="９月の先頭へ"/>
        </xdr:cNvPr>
        <xdr:cNvSpPr/>
      </xdr:nvSpPr>
      <xdr:spPr>
        <a:xfrm>
          <a:off x="7109460" y="10351008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6</xdr:col>
      <xdr:colOff>0</xdr:colOff>
      <xdr:row>584</xdr:row>
      <xdr:rowOff>0</xdr:rowOff>
    </xdr:from>
    <xdr:to>
      <xdr:col>7</xdr:col>
      <xdr:colOff>137160</xdr:colOff>
      <xdr:row>585</xdr:row>
      <xdr:rowOff>30480</xdr:rowOff>
    </xdr:to>
    <xdr:sp macro="" textlink="">
      <xdr:nvSpPr>
        <xdr:cNvPr id="300" name="角丸四角形 299">
          <a:hlinkClick xmlns:r="http://schemas.openxmlformats.org/officeDocument/2006/relationships" r:id="rId35" tooltip="１１月の先頭へ"/>
        </xdr:cNvPr>
        <xdr:cNvSpPr/>
      </xdr:nvSpPr>
      <xdr:spPr>
        <a:xfrm>
          <a:off x="7109460" y="10418064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6</xdr:col>
      <xdr:colOff>0</xdr:colOff>
      <xdr:row>586</xdr:row>
      <xdr:rowOff>0</xdr:rowOff>
    </xdr:from>
    <xdr:to>
      <xdr:col>7</xdr:col>
      <xdr:colOff>137160</xdr:colOff>
      <xdr:row>587</xdr:row>
      <xdr:rowOff>30480</xdr:rowOff>
    </xdr:to>
    <xdr:sp macro="" textlink="">
      <xdr:nvSpPr>
        <xdr:cNvPr id="301" name="角丸四角形 300">
          <a:hlinkClick xmlns:r="http://schemas.openxmlformats.org/officeDocument/2006/relationships" r:id="rId36" tooltip="12月の先頭へ"/>
        </xdr:cNvPr>
        <xdr:cNvSpPr/>
      </xdr:nvSpPr>
      <xdr:spPr>
        <a:xfrm>
          <a:off x="7109460" y="1045159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6</xdr:col>
      <xdr:colOff>0</xdr:colOff>
      <xdr:row>620</xdr:row>
      <xdr:rowOff>0</xdr:rowOff>
    </xdr:from>
    <xdr:to>
      <xdr:col>7</xdr:col>
      <xdr:colOff>137160</xdr:colOff>
      <xdr:row>621</xdr:row>
      <xdr:rowOff>30480</xdr:rowOff>
    </xdr:to>
    <xdr:sp macro="" textlink="">
      <xdr:nvSpPr>
        <xdr:cNvPr id="302" name="角丸四角形 301">
          <a:hlinkClick xmlns:r="http://schemas.openxmlformats.org/officeDocument/2006/relationships" r:id="rId3" tooltip="12月の先頭へ"/>
        </xdr:cNvPr>
        <xdr:cNvSpPr/>
      </xdr:nvSpPr>
      <xdr:spPr>
        <a:xfrm>
          <a:off x="7109460" y="1108024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620</xdr:row>
      <xdr:rowOff>0</xdr:rowOff>
    </xdr:from>
    <xdr:to>
      <xdr:col>7</xdr:col>
      <xdr:colOff>137160</xdr:colOff>
      <xdr:row>621</xdr:row>
      <xdr:rowOff>30480</xdr:rowOff>
    </xdr:to>
    <xdr:sp macro="" textlink="">
      <xdr:nvSpPr>
        <xdr:cNvPr id="303" name="角丸四角形 302">
          <a:hlinkClick xmlns:r="http://schemas.openxmlformats.org/officeDocument/2006/relationships" r:id="rId37" tooltip="1月の先頭へ"/>
        </xdr:cNvPr>
        <xdr:cNvSpPr/>
      </xdr:nvSpPr>
      <xdr:spPr>
        <a:xfrm>
          <a:off x="7109460" y="1108024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6</xdr:col>
      <xdr:colOff>0</xdr:colOff>
      <xdr:row>622</xdr:row>
      <xdr:rowOff>0</xdr:rowOff>
    </xdr:from>
    <xdr:to>
      <xdr:col>7</xdr:col>
      <xdr:colOff>137160</xdr:colOff>
      <xdr:row>623</xdr:row>
      <xdr:rowOff>30480</xdr:rowOff>
    </xdr:to>
    <xdr:sp macro="" textlink="">
      <xdr:nvSpPr>
        <xdr:cNvPr id="304" name="角丸四角形 303">
          <a:hlinkClick xmlns:r="http://schemas.openxmlformats.org/officeDocument/2006/relationships" r:id="rId38" tooltip="2月の先頭へ"/>
        </xdr:cNvPr>
        <xdr:cNvSpPr/>
      </xdr:nvSpPr>
      <xdr:spPr>
        <a:xfrm>
          <a:off x="7109460" y="1111377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624</xdr:row>
      <xdr:rowOff>0</xdr:rowOff>
    </xdr:from>
    <xdr:to>
      <xdr:col>7</xdr:col>
      <xdr:colOff>137160</xdr:colOff>
      <xdr:row>625</xdr:row>
      <xdr:rowOff>30480</xdr:rowOff>
    </xdr:to>
    <xdr:sp macro="" textlink="">
      <xdr:nvSpPr>
        <xdr:cNvPr id="305" name="角丸四角形 304">
          <a:hlinkClick xmlns:r="http://schemas.openxmlformats.org/officeDocument/2006/relationships" r:id="rId39" tooltip="３月の先頭へ"/>
        </xdr:cNvPr>
        <xdr:cNvSpPr/>
      </xdr:nvSpPr>
      <xdr:spPr>
        <a:xfrm>
          <a:off x="7109460" y="11147298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6</xdr:col>
      <xdr:colOff>0</xdr:colOff>
      <xdr:row>626</xdr:row>
      <xdr:rowOff>0</xdr:rowOff>
    </xdr:from>
    <xdr:to>
      <xdr:col>7</xdr:col>
      <xdr:colOff>137160</xdr:colOff>
      <xdr:row>627</xdr:row>
      <xdr:rowOff>30480</xdr:rowOff>
    </xdr:to>
    <xdr:sp macro="" textlink="">
      <xdr:nvSpPr>
        <xdr:cNvPr id="306" name="角丸四角形 305">
          <a:hlinkClick xmlns:r="http://schemas.openxmlformats.org/officeDocument/2006/relationships" r:id="rId40" tooltip="４月の先頭へ"/>
        </xdr:cNvPr>
        <xdr:cNvSpPr/>
      </xdr:nvSpPr>
      <xdr:spPr>
        <a:xfrm>
          <a:off x="7109460" y="1118082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6</xdr:col>
      <xdr:colOff>0</xdr:colOff>
      <xdr:row>630</xdr:row>
      <xdr:rowOff>0</xdr:rowOff>
    </xdr:from>
    <xdr:to>
      <xdr:col>7</xdr:col>
      <xdr:colOff>137160</xdr:colOff>
      <xdr:row>631</xdr:row>
      <xdr:rowOff>30480</xdr:rowOff>
    </xdr:to>
    <xdr:sp macro="" textlink="">
      <xdr:nvSpPr>
        <xdr:cNvPr id="307" name="角丸四角形 306">
          <a:hlinkClick xmlns:r="http://schemas.openxmlformats.org/officeDocument/2006/relationships" r:id="rId41" tooltip="６月の先頭へ"/>
        </xdr:cNvPr>
        <xdr:cNvSpPr/>
      </xdr:nvSpPr>
      <xdr:spPr>
        <a:xfrm>
          <a:off x="7109460" y="1124788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6</xdr:col>
      <xdr:colOff>0</xdr:colOff>
      <xdr:row>634</xdr:row>
      <xdr:rowOff>0</xdr:rowOff>
    </xdr:from>
    <xdr:to>
      <xdr:col>7</xdr:col>
      <xdr:colOff>137160</xdr:colOff>
      <xdr:row>635</xdr:row>
      <xdr:rowOff>30480</xdr:rowOff>
    </xdr:to>
    <xdr:sp macro="" textlink="">
      <xdr:nvSpPr>
        <xdr:cNvPr id="308" name="角丸四角形 307">
          <a:hlinkClick xmlns:r="http://schemas.openxmlformats.org/officeDocument/2006/relationships" r:id="rId42" tooltip="８月の先頭へ"/>
        </xdr:cNvPr>
        <xdr:cNvSpPr/>
      </xdr:nvSpPr>
      <xdr:spPr>
        <a:xfrm>
          <a:off x="7109460" y="11314938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6</xdr:col>
      <xdr:colOff>0</xdr:colOff>
      <xdr:row>638</xdr:row>
      <xdr:rowOff>0</xdr:rowOff>
    </xdr:from>
    <xdr:to>
      <xdr:col>7</xdr:col>
      <xdr:colOff>137160</xdr:colOff>
      <xdr:row>639</xdr:row>
      <xdr:rowOff>30480</xdr:rowOff>
    </xdr:to>
    <xdr:sp macro="" textlink="">
      <xdr:nvSpPr>
        <xdr:cNvPr id="309" name="角丸四角形 308">
          <a:hlinkClick xmlns:r="http://schemas.openxmlformats.org/officeDocument/2006/relationships" r:id="rId43" tooltip="１０月の先頭へ"/>
        </xdr:cNvPr>
        <xdr:cNvSpPr/>
      </xdr:nvSpPr>
      <xdr:spPr>
        <a:xfrm>
          <a:off x="7109460" y="11381994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6</xdr:col>
      <xdr:colOff>0</xdr:colOff>
      <xdr:row>628</xdr:row>
      <xdr:rowOff>0</xdr:rowOff>
    </xdr:from>
    <xdr:to>
      <xdr:col>7</xdr:col>
      <xdr:colOff>137160</xdr:colOff>
      <xdr:row>629</xdr:row>
      <xdr:rowOff>30480</xdr:rowOff>
    </xdr:to>
    <xdr:sp macro="" textlink="">
      <xdr:nvSpPr>
        <xdr:cNvPr id="310" name="角丸四角形 309">
          <a:hlinkClick xmlns:r="http://schemas.openxmlformats.org/officeDocument/2006/relationships" r:id="rId44" tooltip="５月の先頭へ"/>
        </xdr:cNvPr>
        <xdr:cNvSpPr/>
      </xdr:nvSpPr>
      <xdr:spPr>
        <a:xfrm>
          <a:off x="7109460" y="11214354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6</xdr:col>
      <xdr:colOff>0</xdr:colOff>
      <xdr:row>632</xdr:row>
      <xdr:rowOff>0</xdr:rowOff>
    </xdr:from>
    <xdr:to>
      <xdr:col>7</xdr:col>
      <xdr:colOff>137160</xdr:colOff>
      <xdr:row>633</xdr:row>
      <xdr:rowOff>30480</xdr:rowOff>
    </xdr:to>
    <xdr:sp macro="" textlink="">
      <xdr:nvSpPr>
        <xdr:cNvPr id="311" name="角丸四角形 310">
          <a:hlinkClick xmlns:r="http://schemas.openxmlformats.org/officeDocument/2006/relationships" r:id="rId45" tooltip="７月の先頭へ"/>
        </xdr:cNvPr>
        <xdr:cNvSpPr/>
      </xdr:nvSpPr>
      <xdr:spPr>
        <a:xfrm>
          <a:off x="7109460" y="11281410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6</xdr:col>
      <xdr:colOff>0</xdr:colOff>
      <xdr:row>636</xdr:row>
      <xdr:rowOff>0</xdr:rowOff>
    </xdr:from>
    <xdr:to>
      <xdr:col>7</xdr:col>
      <xdr:colOff>137160</xdr:colOff>
      <xdr:row>637</xdr:row>
      <xdr:rowOff>30480</xdr:rowOff>
    </xdr:to>
    <xdr:sp macro="" textlink="">
      <xdr:nvSpPr>
        <xdr:cNvPr id="312" name="角丸四角形 311">
          <a:hlinkClick xmlns:r="http://schemas.openxmlformats.org/officeDocument/2006/relationships" r:id="rId46" tooltip="９月の先頭へ"/>
        </xdr:cNvPr>
        <xdr:cNvSpPr/>
      </xdr:nvSpPr>
      <xdr:spPr>
        <a:xfrm>
          <a:off x="7109460" y="11348466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6</xdr:col>
      <xdr:colOff>0</xdr:colOff>
      <xdr:row>640</xdr:row>
      <xdr:rowOff>0</xdr:rowOff>
    </xdr:from>
    <xdr:to>
      <xdr:col>7</xdr:col>
      <xdr:colOff>137160</xdr:colOff>
      <xdr:row>641</xdr:row>
      <xdr:rowOff>30480</xdr:rowOff>
    </xdr:to>
    <xdr:sp macro="" textlink="">
      <xdr:nvSpPr>
        <xdr:cNvPr id="313" name="角丸四角形 312">
          <a:hlinkClick xmlns:r="http://schemas.openxmlformats.org/officeDocument/2006/relationships" r:id="rId47" tooltip="１１月の先頭へ"/>
        </xdr:cNvPr>
        <xdr:cNvSpPr/>
      </xdr:nvSpPr>
      <xdr:spPr>
        <a:xfrm>
          <a:off x="7109460" y="1141552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6</xdr:col>
      <xdr:colOff>0</xdr:colOff>
      <xdr:row>642</xdr:row>
      <xdr:rowOff>0</xdr:rowOff>
    </xdr:from>
    <xdr:to>
      <xdr:col>7</xdr:col>
      <xdr:colOff>137160</xdr:colOff>
      <xdr:row>643</xdr:row>
      <xdr:rowOff>30480</xdr:rowOff>
    </xdr:to>
    <xdr:sp macro="" textlink="">
      <xdr:nvSpPr>
        <xdr:cNvPr id="314" name="角丸四角形 313">
          <a:hlinkClick xmlns:r="http://schemas.openxmlformats.org/officeDocument/2006/relationships" r:id="rId1" tooltip="12月の先頭へ"/>
        </xdr:cNvPr>
        <xdr:cNvSpPr/>
      </xdr:nvSpPr>
      <xdr:spPr>
        <a:xfrm>
          <a:off x="7109460" y="1144905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6</xdr:col>
      <xdr:colOff>0</xdr:colOff>
      <xdr:row>564</xdr:row>
      <xdr:rowOff>0</xdr:rowOff>
    </xdr:from>
    <xdr:to>
      <xdr:col>7</xdr:col>
      <xdr:colOff>137160</xdr:colOff>
      <xdr:row>565</xdr:row>
      <xdr:rowOff>30480</xdr:rowOff>
    </xdr:to>
    <xdr:sp macro="" textlink="">
      <xdr:nvSpPr>
        <xdr:cNvPr id="340" name="角丸四角形 339">
          <a:hlinkClick xmlns:r="http://schemas.openxmlformats.org/officeDocument/2006/relationships" r:id="rId2" tooltip="1月の先頭へ"/>
        </xdr:cNvPr>
        <xdr:cNvSpPr/>
      </xdr:nvSpPr>
      <xdr:spPr>
        <a:xfrm>
          <a:off x="7109460" y="1108024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6</xdr:col>
      <xdr:colOff>0</xdr:colOff>
      <xdr:row>566</xdr:row>
      <xdr:rowOff>0</xdr:rowOff>
    </xdr:from>
    <xdr:to>
      <xdr:col>7</xdr:col>
      <xdr:colOff>137160</xdr:colOff>
      <xdr:row>567</xdr:row>
      <xdr:rowOff>30480</xdr:rowOff>
    </xdr:to>
    <xdr:sp macro="" textlink="">
      <xdr:nvSpPr>
        <xdr:cNvPr id="341" name="角丸四角形 340">
          <a:hlinkClick xmlns:r="http://schemas.openxmlformats.org/officeDocument/2006/relationships" r:id="rId3" tooltip="2月の先頭へ"/>
        </xdr:cNvPr>
        <xdr:cNvSpPr/>
      </xdr:nvSpPr>
      <xdr:spPr>
        <a:xfrm>
          <a:off x="7109460" y="1111377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568</xdr:row>
      <xdr:rowOff>0</xdr:rowOff>
    </xdr:from>
    <xdr:to>
      <xdr:col>7</xdr:col>
      <xdr:colOff>137160</xdr:colOff>
      <xdr:row>569</xdr:row>
      <xdr:rowOff>30480</xdr:rowOff>
    </xdr:to>
    <xdr:sp macro="" textlink="">
      <xdr:nvSpPr>
        <xdr:cNvPr id="342" name="角丸四角形 341">
          <a:hlinkClick xmlns:r="http://schemas.openxmlformats.org/officeDocument/2006/relationships" r:id="rId4" tooltip="３月の先頭へ"/>
        </xdr:cNvPr>
        <xdr:cNvSpPr/>
      </xdr:nvSpPr>
      <xdr:spPr>
        <a:xfrm>
          <a:off x="7109460" y="11147298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6</xdr:col>
      <xdr:colOff>0</xdr:colOff>
      <xdr:row>570</xdr:row>
      <xdr:rowOff>0</xdr:rowOff>
    </xdr:from>
    <xdr:to>
      <xdr:col>7</xdr:col>
      <xdr:colOff>137160</xdr:colOff>
      <xdr:row>571</xdr:row>
      <xdr:rowOff>30480</xdr:rowOff>
    </xdr:to>
    <xdr:sp macro="" textlink="">
      <xdr:nvSpPr>
        <xdr:cNvPr id="343" name="角丸四角形 342">
          <a:hlinkClick xmlns:r="http://schemas.openxmlformats.org/officeDocument/2006/relationships" r:id="rId5" tooltip="４月の先頭へ"/>
        </xdr:cNvPr>
        <xdr:cNvSpPr/>
      </xdr:nvSpPr>
      <xdr:spPr>
        <a:xfrm>
          <a:off x="7109460" y="1118082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6</xdr:col>
      <xdr:colOff>0</xdr:colOff>
      <xdr:row>574</xdr:row>
      <xdr:rowOff>0</xdr:rowOff>
    </xdr:from>
    <xdr:to>
      <xdr:col>7</xdr:col>
      <xdr:colOff>137160</xdr:colOff>
      <xdr:row>575</xdr:row>
      <xdr:rowOff>30480</xdr:rowOff>
    </xdr:to>
    <xdr:sp macro="" textlink="">
      <xdr:nvSpPr>
        <xdr:cNvPr id="344" name="角丸四角形 343">
          <a:hlinkClick xmlns:r="http://schemas.openxmlformats.org/officeDocument/2006/relationships" r:id="rId6" tooltip="６月の先頭へ"/>
        </xdr:cNvPr>
        <xdr:cNvSpPr/>
      </xdr:nvSpPr>
      <xdr:spPr>
        <a:xfrm>
          <a:off x="7109460" y="1124788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6</xdr:col>
      <xdr:colOff>0</xdr:colOff>
      <xdr:row>578</xdr:row>
      <xdr:rowOff>0</xdr:rowOff>
    </xdr:from>
    <xdr:to>
      <xdr:col>7</xdr:col>
      <xdr:colOff>137160</xdr:colOff>
      <xdr:row>579</xdr:row>
      <xdr:rowOff>30480</xdr:rowOff>
    </xdr:to>
    <xdr:sp macro="" textlink="">
      <xdr:nvSpPr>
        <xdr:cNvPr id="345" name="角丸四角形 344">
          <a:hlinkClick xmlns:r="http://schemas.openxmlformats.org/officeDocument/2006/relationships" r:id="rId7" tooltip="８月の先頭へ"/>
        </xdr:cNvPr>
        <xdr:cNvSpPr/>
      </xdr:nvSpPr>
      <xdr:spPr>
        <a:xfrm>
          <a:off x="7109460" y="11314938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6</xdr:col>
      <xdr:colOff>0</xdr:colOff>
      <xdr:row>582</xdr:row>
      <xdr:rowOff>0</xdr:rowOff>
    </xdr:from>
    <xdr:to>
      <xdr:col>7</xdr:col>
      <xdr:colOff>137160</xdr:colOff>
      <xdr:row>583</xdr:row>
      <xdr:rowOff>30480</xdr:rowOff>
    </xdr:to>
    <xdr:sp macro="" textlink="">
      <xdr:nvSpPr>
        <xdr:cNvPr id="346" name="角丸四角形 345">
          <a:hlinkClick xmlns:r="http://schemas.openxmlformats.org/officeDocument/2006/relationships" r:id="rId8" tooltip="１０月の先頭へ"/>
        </xdr:cNvPr>
        <xdr:cNvSpPr/>
      </xdr:nvSpPr>
      <xdr:spPr>
        <a:xfrm>
          <a:off x="7109460" y="11381994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6</xdr:col>
      <xdr:colOff>0</xdr:colOff>
      <xdr:row>572</xdr:row>
      <xdr:rowOff>0</xdr:rowOff>
    </xdr:from>
    <xdr:to>
      <xdr:col>7</xdr:col>
      <xdr:colOff>137160</xdr:colOff>
      <xdr:row>573</xdr:row>
      <xdr:rowOff>30480</xdr:rowOff>
    </xdr:to>
    <xdr:sp macro="" textlink="">
      <xdr:nvSpPr>
        <xdr:cNvPr id="347" name="角丸四角形 346">
          <a:hlinkClick xmlns:r="http://schemas.openxmlformats.org/officeDocument/2006/relationships" r:id="rId9" tooltip="５月の先頭へ"/>
        </xdr:cNvPr>
        <xdr:cNvSpPr/>
      </xdr:nvSpPr>
      <xdr:spPr>
        <a:xfrm>
          <a:off x="7109460" y="11214354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6</xdr:col>
      <xdr:colOff>0</xdr:colOff>
      <xdr:row>576</xdr:row>
      <xdr:rowOff>0</xdr:rowOff>
    </xdr:from>
    <xdr:to>
      <xdr:col>7</xdr:col>
      <xdr:colOff>137160</xdr:colOff>
      <xdr:row>577</xdr:row>
      <xdr:rowOff>30480</xdr:rowOff>
    </xdr:to>
    <xdr:sp macro="" textlink="">
      <xdr:nvSpPr>
        <xdr:cNvPr id="348" name="角丸四角形 347">
          <a:hlinkClick xmlns:r="http://schemas.openxmlformats.org/officeDocument/2006/relationships" r:id="rId10" tooltip="７月の先頭へ"/>
        </xdr:cNvPr>
        <xdr:cNvSpPr/>
      </xdr:nvSpPr>
      <xdr:spPr>
        <a:xfrm>
          <a:off x="7109460" y="11281410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6</xdr:col>
      <xdr:colOff>0</xdr:colOff>
      <xdr:row>580</xdr:row>
      <xdr:rowOff>0</xdr:rowOff>
    </xdr:from>
    <xdr:to>
      <xdr:col>7</xdr:col>
      <xdr:colOff>137160</xdr:colOff>
      <xdr:row>581</xdr:row>
      <xdr:rowOff>30480</xdr:rowOff>
    </xdr:to>
    <xdr:sp macro="" textlink="">
      <xdr:nvSpPr>
        <xdr:cNvPr id="349" name="角丸四角形 348">
          <a:hlinkClick xmlns:r="http://schemas.openxmlformats.org/officeDocument/2006/relationships" r:id="rId11" tooltip="９月の先頭へ"/>
        </xdr:cNvPr>
        <xdr:cNvSpPr/>
      </xdr:nvSpPr>
      <xdr:spPr>
        <a:xfrm>
          <a:off x="7109460" y="11348466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6</xdr:col>
      <xdr:colOff>0</xdr:colOff>
      <xdr:row>584</xdr:row>
      <xdr:rowOff>0</xdr:rowOff>
    </xdr:from>
    <xdr:to>
      <xdr:col>7</xdr:col>
      <xdr:colOff>137160</xdr:colOff>
      <xdr:row>585</xdr:row>
      <xdr:rowOff>30480</xdr:rowOff>
    </xdr:to>
    <xdr:sp macro="" textlink="">
      <xdr:nvSpPr>
        <xdr:cNvPr id="350" name="角丸四角形 349">
          <a:hlinkClick xmlns:r="http://schemas.openxmlformats.org/officeDocument/2006/relationships" r:id="rId12" tooltip="１１月の先頭へ"/>
        </xdr:cNvPr>
        <xdr:cNvSpPr/>
      </xdr:nvSpPr>
      <xdr:spPr>
        <a:xfrm>
          <a:off x="7109460" y="1141552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6</xdr:col>
      <xdr:colOff>0</xdr:colOff>
      <xdr:row>586</xdr:row>
      <xdr:rowOff>0</xdr:rowOff>
    </xdr:from>
    <xdr:to>
      <xdr:col>7</xdr:col>
      <xdr:colOff>137160</xdr:colOff>
      <xdr:row>587</xdr:row>
      <xdr:rowOff>30480</xdr:rowOff>
    </xdr:to>
    <xdr:sp macro="" textlink="">
      <xdr:nvSpPr>
        <xdr:cNvPr id="351" name="角丸四角形 350">
          <a:hlinkClick xmlns:r="http://schemas.openxmlformats.org/officeDocument/2006/relationships" r:id="rId13" tooltip="12月の先頭へ"/>
        </xdr:cNvPr>
        <xdr:cNvSpPr/>
      </xdr:nvSpPr>
      <xdr:spPr>
        <a:xfrm>
          <a:off x="7109460" y="1144905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6</xdr:col>
      <xdr:colOff>0</xdr:colOff>
      <xdr:row>564</xdr:row>
      <xdr:rowOff>0</xdr:rowOff>
    </xdr:from>
    <xdr:to>
      <xdr:col>7</xdr:col>
      <xdr:colOff>137160</xdr:colOff>
      <xdr:row>565</xdr:row>
      <xdr:rowOff>30480</xdr:rowOff>
    </xdr:to>
    <xdr:sp macro="" textlink="">
      <xdr:nvSpPr>
        <xdr:cNvPr id="352" name="角丸四角形 351">
          <a:hlinkClick xmlns:r="http://schemas.openxmlformats.org/officeDocument/2006/relationships" r:id="rId3" tooltip="12月の先頭へ"/>
        </xdr:cNvPr>
        <xdr:cNvSpPr/>
      </xdr:nvSpPr>
      <xdr:spPr>
        <a:xfrm>
          <a:off x="7109460" y="1108024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564</xdr:row>
      <xdr:rowOff>0</xdr:rowOff>
    </xdr:from>
    <xdr:to>
      <xdr:col>7</xdr:col>
      <xdr:colOff>137160</xdr:colOff>
      <xdr:row>565</xdr:row>
      <xdr:rowOff>30480</xdr:rowOff>
    </xdr:to>
    <xdr:sp macro="" textlink="">
      <xdr:nvSpPr>
        <xdr:cNvPr id="353" name="角丸四角形 352">
          <a:hlinkClick xmlns:r="http://schemas.openxmlformats.org/officeDocument/2006/relationships" r:id="rId37" tooltip="1月の先頭へ"/>
        </xdr:cNvPr>
        <xdr:cNvSpPr/>
      </xdr:nvSpPr>
      <xdr:spPr>
        <a:xfrm>
          <a:off x="7109460" y="1108024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6</xdr:col>
      <xdr:colOff>0</xdr:colOff>
      <xdr:row>566</xdr:row>
      <xdr:rowOff>0</xdr:rowOff>
    </xdr:from>
    <xdr:to>
      <xdr:col>7</xdr:col>
      <xdr:colOff>137160</xdr:colOff>
      <xdr:row>567</xdr:row>
      <xdr:rowOff>30480</xdr:rowOff>
    </xdr:to>
    <xdr:sp macro="" textlink="">
      <xdr:nvSpPr>
        <xdr:cNvPr id="354" name="角丸四角形 353">
          <a:hlinkClick xmlns:r="http://schemas.openxmlformats.org/officeDocument/2006/relationships" r:id="rId38" tooltip="2月の先頭へ"/>
        </xdr:cNvPr>
        <xdr:cNvSpPr/>
      </xdr:nvSpPr>
      <xdr:spPr>
        <a:xfrm>
          <a:off x="7109460" y="1111377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568</xdr:row>
      <xdr:rowOff>0</xdr:rowOff>
    </xdr:from>
    <xdr:to>
      <xdr:col>7</xdr:col>
      <xdr:colOff>137160</xdr:colOff>
      <xdr:row>569</xdr:row>
      <xdr:rowOff>30480</xdr:rowOff>
    </xdr:to>
    <xdr:sp macro="" textlink="">
      <xdr:nvSpPr>
        <xdr:cNvPr id="355" name="角丸四角形 354">
          <a:hlinkClick xmlns:r="http://schemas.openxmlformats.org/officeDocument/2006/relationships" r:id="rId39" tooltip="３月の先頭へ"/>
        </xdr:cNvPr>
        <xdr:cNvSpPr/>
      </xdr:nvSpPr>
      <xdr:spPr>
        <a:xfrm>
          <a:off x="7109460" y="11147298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6</xdr:col>
      <xdr:colOff>0</xdr:colOff>
      <xdr:row>570</xdr:row>
      <xdr:rowOff>0</xdr:rowOff>
    </xdr:from>
    <xdr:to>
      <xdr:col>7</xdr:col>
      <xdr:colOff>137160</xdr:colOff>
      <xdr:row>571</xdr:row>
      <xdr:rowOff>30480</xdr:rowOff>
    </xdr:to>
    <xdr:sp macro="" textlink="">
      <xdr:nvSpPr>
        <xdr:cNvPr id="356" name="角丸四角形 355">
          <a:hlinkClick xmlns:r="http://schemas.openxmlformats.org/officeDocument/2006/relationships" r:id="rId40" tooltip="４月の先頭へ"/>
        </xdr:cNvPr>
        <xdr:cNvSpPr/>
      </xdr:nvSpPr>
      <xdr:spPr>
        <a:xfrm>
          <a:off x="7109460" y="1118082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6</xdr:col>
      <xdr:colOff>0</xdr:colOff>
      <xdr:row>574</xdr:row>
      <xdr:rowOff>0</xdr:rowOff>
    </xdr:from>
    <xdr:to>
      <xdr:col>7</xdr:col>
      <xdr:colOff>137160</xdr:colOff>
      <xdr:row>575</xdr:row>
      <xdr:rowOff>30480</xdr:rowOff>
    </xdr:to>
    <xdr:sp macro="" textlink="">
      <xdr:nvSpPr>
        <xdr:cNvPr id="357" name="角丸四角形 356">
          <a:hlinkClick xmlns:r="http://schemas.openxmlformats.org/officeDocument/2006/relationships" r:id="rId41" tooltip="６月の先頭へ"/>
        </xdr:cNvPr>
        <xdr:cNvSpPr/>
      </xdr:nvSpPr>
      <xdr:spPr>
        <a:xfrm>
          <a:off x="7109460" y="1124788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6</xdr:col>
      <xdr:colOff>0</xdr:colOff>
      <xdr:row>578</xdr:row>
      <xdr:rowOff>0</xdr:rowOff>
    </xdr:from>
    <xdr:to>
      <xdr:col>7</xdr:col>
      <xdr:colOff>137160</xdr:colOff>
      <xdr:row>579</xdr:row>
      <xdr:rowOff>30480</xdr:rowOff>
    </xdr:to>
    <xdr:sp macro="" textlink="">
      <xdr:nvSpPr>
        <xdr:cNvPr id="358" name="角丸四角形 357">
          <a:hlinkClick xmlns:r="http://schemas.openxmlformats.org/officeDocument/2006/relationships" r:id="rId42" tooltip="８月の先頭へ"/>
        </xdr:cNvPr>
        <xdr:cNvSpPr/>
      </xdr:nvSpPr>
      <xdr:spPr>
        <a:xfrm>
          <a:off x="7109460" y="11314938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6</xdr:col>
      <xdr:colOff>0</xdr:colOff>
      <xdr:row>582</xdr:row>
      <xdr:rowOff>0</xdr:rowOff>
    </xdr:from>
    <xdr:to>
      <xdr:col>7</xdr:col>
      <xdr:colOff>137160</xdr:colOff>
      <xdr:row>583</xdr:row>
      <xdr:rowOff>30480</xdr:rowOff>
    </xdr:to>
    <xdr:sp macro="" textlink="">
      <xdr:nvSpPr>
        <xdr:cNvPr id="359" name="角丸四角形 358">
          <a:hlinkClick xmlns:r="http://schemas.openxmlformats.org/officeDocument/2006/relationships" r:id="rId43" tooltip="１０月の先頭へ"/>
        </xdr:cNvPr>
        <xdr:cNvSpPr/>
      </xdr:nvSpPr>
      <xdr:spPr>
        <a:xfrm>
          <a:off x="7109460" y="11381994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6</xdr:col>
      <xdr:colOff>0</xdr:colOff>
      <xdr:row>572</xdr:row>
      <xdr:rowOff>0</xdr:rowOff>
    </xdr:from>
    <xdr:to>
      <xdr:col>7</xdr:col>
      <xdr:colOff>137160</xdr:colOff>
      <xdr:row>573</xdr:row>
      <xdr:rowOff>30480</xdr:rowOff>
    </xdr:to>
    <xdr:sp macro="" textlink="">
      <xdr:nvSpPr>
        <xdr:cNvPr id="360" name="角丸四角形 359">
          <a:hlinkClick xmlns:r="http://schemas.openxmlformats.org/officeDocument/2006/relationships" r:id="rId44" tooltip="５月の先頭へ"/>
        </xdr:cNvPr>
        <xdr:cNvSpPr/>
      </xdr:nvSpPr>
      <xdr:spPr>
        <a:xfrm>
          <a:off x="7109460" y="11214354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6</xdr:col>
      <xdr:colOff>0</xdr:colOff>
      <xdr:row>576</xdr:row>
      <xdr:rowOff>0</xdr:rowOff>
    </xdr:from>
    <xdr:to>
      <xdr:col>7</xdr:col>
      <xdr:colOff>137160</xdr:colOff>
      <xdr:row>577</xdr:row>
      <xdr:rowOff>30480</xdr:rowOff>
    </xdr:to>
    <xdr:sp macro="" textlink="">
      <xdr:nvSpPr>
        <xdr:cNvPr id="361" name="角丸四角形 360">
          <a:hlinkClick xmlns:r="http://schemas.openxmlformats.org/officeDocument/2006/relationships" r:id="rId45" tooltip="７月の先頭へ"/>
        </xdr:cNvPr>
        <xdr:cNvSpPr/>
      </xdr:nvSpPr>
      <xdr:spPr>
        <a:xfrm>
          <a:off x="7109460" y="11281410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6</xdr:col>
      <xdr:colOff>0</xdr:colOff>
      <xdr:row>580</xdr:row>
      <xdr:rowOff>0</xdr:rowOff>
    </xdr:from>
    <xdr:to>
      <xdr:col>7</xdr:col>
      <xdr:colOff>137160</xdr:colOff>
      <xdr:row>581</xdr:row>
      <xdr:rowOff>30480</xdr:rowOff>
    </xdr:to>
    <xdr:sp macro="" textlink="">
      <xdr:nvSpPr>
        <xdr:cNvPr id="362" name="角丸四角形 361">
          <a:hlinkClick xmlns:r="http://schemas.openxmlformats.org/officeDocument/2006/relationships" r:id="rId46" tooltip="９月の先頭へ"/>
        </xdr:cNvPr>
        <xdr:cNvSpPr/>
      </xdr:nvSpPr>
      <xdr:spPr>
        <a:xfrm>
          <a:off x="7109460" y="11348466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6</xdr:col>
      <xdr:colOff>0</xdr:colOff>
      <xdr:row>584</xdr:row>
      <xdr:rowOff>0</xdr:rowOff>
    </xdr:from>
    <xdr:to>
      <xdr:col>7</xdr:col>
      <xdr:colOff>137160</xdr:colOff>
      <xdr:row>585</xdr:row>
      <xdr:rowOff>30480</xdr:rowOff>
    </xdr:to>
    <xdr:sp macro="" textlink="">
      <xdr:nvSpPr>
        <xdr:cNvPr id="363" name="角丸四角形 362">
          <a:hlinkClick xmlns:r="http://schemas.openxmlformats.org/officeDocument/2006/relationships" r:id="rId47" tooltip="１１月の先頭へ"/>
        </xdr:cNvPr>
        <xdr:cNvSpPr/>
      </xdr:nvSpPr>
      <xdr:spPr>
        <a:xfrm>
          <a:off x="7109460" y="1141552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6</xdr:col>
      <xdr:colOff>0</xdr:colOff>
      <xdr:row>586</xdr:row>
      <xdr:rowOff>0</xdr:rowOff>
    </xdr:from>
    <xdr:to>
      <xdr:col>7</xdr:col>
      <xdr:colOff>137160</xdr:colOff>
      <xdr:row>587</xdr:row>
      <xdr:rowOff>30480</xdr:rowOff>
    </xdr:to>
    <xdr:sp macro="" textlink="">
      <xdr:nvSpPr>
        <xdr:cNvPr id="364" name="角丸四角形 363">
          <a:hlinkClick xmlns:r="http://schemas.openxmlformats.org/officeDocument/2006/relationships" r:id="rId1" tooltip="12月の先頭へ"/>
        </xdr:cNvPr>
        <xdr:cNvSpPr/>
      </xdr:nvSpPr>
      <xdr:spPr>
        <a:xfrm>
          <a:off x="7109460" y="1144905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6</xdr:col>
      <xdr:colOff>0</xdr:colOff>
      <xdr:row>508</xdr:row>
      <xdr:rowOff>0</xdr:rowOff>
    </xdr:from>
    <xdr:to>
      <xdr:col>7</xdr:col>
      <xdr:colOff>137160</xdr:colOff>
      <xdr:row>509</xdr:row>
      <xdr:rowOff>30480</xdr:rowOff>
    </xdr:to>
    <xdr:sp macro="" textlink="">
      <xdr:nvSpPr>
        <xdr:cNvPr id="390" name="角丸四角形 389">
          <a:hlinkClick xmlns:r="http://schemas.openxmlformats.org/officeDocument/2006/relationships" r:id="rId2" tooltip="1月の先頭へ"/>
        </xdr:cNvPr>
        <xdr:cNvSpPr/>
      </xdr:nvSpPr>
      <xdr:spPr>
        <a:xfrm>
          <a:off x="7109460" y="1108024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6</xdr:col>
      <xdr:colOff>0</xdr:colOff>
      <xdr:row>510</xdr:row>
      <xdr:rowOff>0</xdr:rowOff>
    </xdr:from>
    <xdr:to>
      <xdr:col>7</xdr:col>
      <xdr:colOff>137160</xdr:colOff>
      <xdr:row>511</xdr:row>
      <xdr:rowOff>30480</xdr:rowOff>
    </xdr:to>
    <xdr:sp macro="" textlink="">
      <xdr:nvSpPr>
        <xdr:cNvPr id="391" name="角丸四角形 390">
          <a:hlinkClick xmlns:r="http://schemas.openxmlformats.org/officeDocument/2006/relationships" r:id="rId3" tooltip="2月の先頭へ"/>
        </xdr:cNvPr>
        <xdr:cNvSpPr/>
      </xdr:nvSpPr>
      <xdr:spPr>
        <a:xfrm>
          <a:off x="7109460" y="1111377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512</xdr:row>
      <xdr:rowOff>0</xdr:rowOff>
    </xdr:from>
    <xdr:to>
      <xdr:col>7</xdr:col>
      <xdr:colOff>137160</xdr:colOff>
      <xdr:row>513</xdr:row>
      <xdr:rowOff>30480</xdr:rowOff>
    </xdr:to>
    <xdr:sp macro="" textlink="">
      <xdr:nvSpPr>
        <xdr:cNvPr id="392" name="角丸四角形 391">
          <a:hlinkClick xmlns:r="http://schemas.openxmlformats.org/officeDocument/2006/relationships" r:id="rId4" tooltip="３月の先頭へ"/>
        </xdr:cNvPr>
        <xdr:cNvSpPr/>
      </xdr:nvSpPr>
      <xdr:spPr>
        <a:xfrm>
          <a:off x="7109460" y="11147298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6</xdr:col>
      <xdr:colOff>0</xdr:colOff>
      <xdr:row>514</xdr:row>
      <xdr:rowOff>0</xdr:rowOff>
    </xdr:from>
    <xdr:to>
      <xdr:col>7</xdr:col>
      <xdr:colOff>137160</xdr:colOff>
      <xdr:row>515</xdr:row>
      <xdr:rowOff>30480</xdr:rowOff>
    </xdr:to>
    <xdr:sp macro="" textlink="">
      <xdr:nvSpPr>
        <xdr:cNvPr id="393" name="角丸四角形 392">
          <a:hlinkClick xmlns:r="http://schemas.openxmlformats.org/officeDocument/2006/relationships" r:id="rId5" tooltip="４月の先頭へ"/>
        </xdr:cNvPr>
        <xdr:cNvSpPr/>
      </xdr:nvSpPr>
      <xdr:spPr>
        <a:xfrm>
          <a:off x="7109460" y="1118082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6</xdr:col>
      <xdr:colOff>0</xdr:colOff>
      <xdr:row>518</xdr:row>
      <xdr:rowOff>0</xdr:rowOff>
    </xdr:from>
    <xdr:to>
      <xdr:col>7</xdr:col>
      <xdr:colOff>137160</xdr:colOff>
      <xdr:row>519</xdr:row>
      <xdr:rowOff>30480</xdr:rowOff>
    </xdr:to>
    <xdr:sp macro="" textlink="">
      <xdr:nvSpPr>
        <xdr:cNvPr id="394" name="角丸四角形 393">
          <a:hlinkClick xmlns:r="http://schemas.openxmlformats.org/officeDocument/2006/relationships" r:id="rId6" tooltip="６月の先頭へ"/>
        </xdr:cNvPr>
        <xdr:cNvSpPr/>
      </xdr:nvSpPr>
      <xdr:spPr>
        <a:xfrm>
          <a:off x="7109460" y="1124788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6</xdr:col>
      <xdr:colOff>0</xdr:colOff>
      <xdr:row>522</xdr:row>
      <xdr:rowOff>0</xdr:rowOff>
    </xdr:from>
    <xdr:to>
      <xdr:col>7</xdr:col>
      <xdr:colOff>137160</xdr:colOff>
      <xdr:row>523</xdr:row>
      <xdr:rowOff>30480</xdr:rowOff>
    </xdr:to>
    <xdr:sp macro="" textlink="">
      <xdr:nvSpPr>
        <xdr:cNvPr id="395" name="角丸四角形 394">
          <a:hlinkClick xmlns:r="http://schemas.openxmlformats.org/officeDocument/2006/relationships" r:id="rId7" tooltip="８月の先頭へ"/>
        </xdr:cNvPr>
        <xdr:cNvSpPr/>
      </xdr:nvSpPr>
      <xdr:spPr>
        <a:xfrm>
          <a:off x="7109460" y="11314938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6</xdr:col>
      <xdr:colOff>0</xdr:colOff>
      <xdr:row>526</xdr:row>
      <xdr:rowOff>0</xdr:rowOff>
    </xdr:from>
    <xdr:to>
      <xdr:col>7</xdr:col>
      <xdr:colOff>137160</xdr:colOff>
      <xdr:row>527</xdr:row>
      <xdr:rowOff>30480</xdr:rowOff>
    </xdr:to>
    <xdr:sp macro="" textlink="">
      <xdr:nvSpPr>
        <xdr:cNvPr id="396" name="角丸四角形 395">
          <a:hlinkClick xmlns:r="http://schemas.openxmlformats.org/officeDocument/2006/relationships" r:id="rId8" tooltip="１０月の先頭へ"/>
        </xdr:cNvPr>
        <xdr:cNvSpPr/>
      </xdr:nvSpPr>
      <xdr:spPr>
        <a:xfrm>
          <a:off x="7109460" y="11381994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6</xdr:col>
      <xdr:colOff>0</xdr:colOff>
      <xdr:row>516</xdr:row>
      <xdr:rowOff>0</xdr:rowOff>
    </xdr:from>
    <xdr:to>
      <xdr:col>7</xdr:col>
      <xdr:colOff>137160</xdr:colOff>
      <xdr:row>517</xdr:row>
      <xdr:rowOff>30480</xdr:rowOff>
    </xdr:to>
    <xdr:sp macro="" textlink="">
      <xdr:nvSpPr>
        <xdr:cNvPr id="397" name="角丸四角形 396">
          <a:hlinkClick xmlns:r="http://schemas.openxmlformats.org/officeDocument/2006/relationships" r:id="rId9" tooltip="５月の先頭へ"/>
        </xdr:cNvPr>
        <xdr:cNvSpPr/>
      </xdr:nvSpPr>
      <xdr:spPr>
        <a:xfrm>
          <a:off x="7109460" y="11214354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6</xdr:col>
      <xdr:colOff>0</xdr:colOff>
      <xdr:row>520</xdr:row>
      <xdr:rowOff>0</xdr:rowOff>
    </xdr:from>
    <xdr:to>
      <xdr:col>7</xdr:col>
      <xdr:colOff>137160</xdr:colOff>
      <xdr:row>521</xdr:row>
      <xdr:rowOff>30480</xdr:rowOff>
    </xdr:to>
    <xdr:sp macro="" textlink="">
      <xdr:nvSpPr>
        <xdr:cNvPr id="398" name="角丸四角形 397">
          <a:hlinkClick xmlns:r="http://schemas.openxmlformats.org/officeDocument/2006/relationships" r:id="rId10" tooltip="７月の先頭へ"/>
        </xdr:cNvPr>
        <xdr:cNvSpPr/>
      </xdr:nvSpPr>
      <xdr:spPr>
        <a:xfrm>
          <a:off x="7109460" y="11281410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6</xdr:col>
      <xdr:colOff>0</xdr:colOff>
      <xdr:row>524</xdr:row>
      <xdr:rowOff>0</xdr:rowOff>
    </xdr:from>
    <xdr:to>
      <xdr:col>7</xdr:col>
      <xdr:colOff>137160</xdr:colOff>
      <xdr:row>525</xdr:row>
      <xdr:rowOff>30480</xdr:rowOff>
    </xdr:to>
    <xdr:sp macro="" textlink="">
      <xdr:nvSpPr>
        <xdr:cNvPr id="399" name="角丸四角形 398">
          <a:hlinkClick xmlns:r="http://schemas.openxmlformats.org/officeDocument/2006/relationships" r:id="rId11" tooltip="９月の先頭へ"/>
        </xdr:cNvPr>
        <xdr:cNvSpPr/>
      </xdr:nvSpPr>
      <xdr:spPr>
        <a:xfrm>
          <a:off x="7109460" y="11348466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6</xdr:col>
      <xdr:colOff>0</xdr:colOff>
      <xdr:row>528</xdr:row>
      <xdr:rowOff>0</xdr:rowOff>
    </xdr:from>
    <xdr:to>
      <xdr:col>7</xdr:col>
      <xdr:colOff>137160</xdr:colOff>
      <xdr:row>529</xdr:row>
      <xdr:rowOff>30480</xdr:rowOff>
    </xdr:to>
    <xdr:sp macro="" textlink="">
      <xdr:nvSpPr>
        <xdr:cNvPr id="400" name="角丸四角形 399">
          <a:hlinkClick xmlns:r="http://schemas.openxmlformats.org/officeDocument/2006/relationships" r:id="rId12" tooltip="１１月の先頭へ"/>
        </xdr:cNvPr>
        <xdr:cNvSpPr/>
      </xdr:nvSpPr>
      <xdr:spPr>
        <a:xfrm>
          <a:off x="7109460" y="1141552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6</xdr:col>
      <xdr:colOff>0</xdr:colOff>
      <xdr:row>530</xdr:row>
      <xdr:rowOff>0</xdr:rowOff>
    </xdr:from>
    <xdr:to>
      <xdr:col>7</xdr:col>
      <xdr:colOff>137160</xdr:colOff>
      <xdr:row>531</xdr:row>
      <xdr:rowOff>30480</xdr:rowOff>
    </xdr:to>
    <xdr:sp macro="" textlink="">
      <xdr:nvSpPr>
        <xdr:cNvPr id="401" name="角丸四角形 400">
          <a:hlinkClick xmlns:r="http://schemas.openxmlformats.org/officeDocument/2006/relationships" r:id="rId13" tooltip="12月の先頭へ"/>
        </xdr:cNvPr>
        <xdr:cNvSpPr/>
      </xdr:nvSpPr>
      <xdr:spPr>
        <a:xfrm>
          <a:off x="7109460" y="1144905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6</xdr:col>
      <xdr:colOff>0</xdr:colOff>
      <xdr:row>508</xdr:row>
      <xdr:rowOff>0</xdr:rowOff>
    </xdr:from>
    <xdr:to>
      <xdr:col>7</xdr:col>
      <xdr:colOff>137160</xdr:colOff>
      <xdr:row>509</xdr:row>
      <xdr:rowOff>30480</xdr:rowOff>
    </xdr:to>
    <xdr:sp macro="" textlink="">
      <xdr:nvSpPr>
        <xdr:cNvPr id="402" name="角丸四角形 401">
          <a:hlinkClick xmlns:r="http://schemas.openxmlformats.org/officeDocument/2006/relationships" r:id="rId3" tooltip="12月の先頭へ"/>
        </xdr:cNvPr>
        <xdr:cNvSpPr/>
      </xdr:nvSpPr>
      <xdr:spPr>
        <a:xfrm>
          <a:off x="7109460" y="1108024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508</xdr:row>
      <xdr:rowOff>0</xdr:rowOff>
    </xdr:from>
    <xdr:to>
      <xdr:col>7</xdr:col>
      <xdr:colOff>137160</xdr:colOff>
      <xdr:row>509</xdr:row>
      <xdr:rowOff>30480</xdr:rowOff>
    </xdr:to>
    <xdr:sp macro="" textlink="">
      <xdr:nvSpPr>
        <xdr:cNvPr id="403" name="角丸四角形 402">
          <a:hlinkClick xmlns:r="http://schemas.openxmlformats.org/officeDocument/2006/relationships" r:id="rId37" tooltip="1月の先頭へ"/>
        </xdr:cNvPr>
        <xdr:cNvSpPr/>
      </xdr:nvSpPr>
      <xdr:spPr>
        <a:xfrm>
          <a:off x="7109460" y="1108024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6</xdr:col>
      <xdr:colOff>0</xdr:colOff>
      <xdr:row>510</xdr:row>
      <xdr:rowOff>0</xdr:rowOff>
    </xdr:from>
    <xdr:to>
      <xdr:col>7</xdr:col>
      <xdr:colOff>137160</xdr:colOff>
      <xdr:row>511</xdr:row>
      <xdr:rowOff>30480</xdr:rowOff>
    </xdr:to>
    <xdr:sp macro="" textlink="">
      <xdr:nvSpPr>
        <xdr:cNvPr id="404" name="角丸四角形 403">
          <a:hlinkClick xmlns:r="http://schemas.openxmlformats.org/officeDocument/2006/relationships" r:id="rId38" tooltip="2月の先頭へ"/>
        </xdr:cNvPr>
        <xdr:cNvSpPr/>
      </xdr:nvSpPr>
      <xdr:spPr>
        <a:xfrm>
          <a:off x="7109460" y="1111377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512</xdr:row>
      <xdr:rowOff>0</xdr:rowOff>
    </xdr:from>
    <xdr:to>
      <xdr:col>7</xdr:col>
      <xdr:colOff>137160</xdr:colOff>
      <xdr:row>513</xdr:row>
      <xdr:rowOff>30480</xdr:rowOff>
    </xdr:to>
    <xdr:sp macro="" textlink="">
      <xdr:nvSpPr>
        <xdr:cNvPr id="405" name="角丸四角形 404">
          <a:hlinkClick xmlns:r="http://schemas.openxmlformats.org/officeDocument/2006/relationships" r:id="rId39" tooltip="３月の先頭へ"/>
        </xdr:cNvPr>
        <xdr:cNvSpPr/>
      </xdr:nvSpPr>
      <xdr:spPr>
        <a:xfrm>
          <a:off x="7109460" y="11147298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6</xdr:col>
      <xdr:colOff>0</xdr:colOff>
      <xdr:row>514</xdr:row>
      <xdr:rowOff>0</xdr:rowOff>
    </xdr:from>
    <xdr:to>
      <xdr:col>7</xdr:col>
      <xdr:colOff>137160</xdr:colOff>
      <xdr:row>515</xdr:row>
      <xdr:rowOff>30480</xdr:rowOff>
    </xdr:to>
    <xdr:sp macro="" textlink="">
      <xdr:nvSpPr>
        <xdr:cNvPr id="406" name="角丸四角形 405">
          <a:hlinkClick xmlns:r="http://schemas.openxmlformats.org/officeDocument/2006/relationships" r:id="rId40" tooltip="４月の先頭へ"/>
        </xdr:cNvPr>
        <xdr:cNvSpPr/>
      </xdr:nvSpPr>
      <xdr:spPr>
        <a:xfrm>
          <a:off x="7109460" y="1118082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6</xdr:col>
      <xdr:colOff>0</xdr:colOff>
      <xdr:row>518</xdr:row>
      <xdr:rowOff>0</xdr:rowOff>
    </xdr:from>
    <xdr:to>
      <xdr:col>7</xdr:col>
      <xdr:colOff>137160</xdr:colOff>
      <xdr:row>519</xdr:row>
      <xdr:rowOff>30480</xdr:rowOff>
    </xdr:to>
    <xdr:sp macro="" textlink="">
      <xdr:nvSpPr>
        <xdr:cNvPr id="407" name="角丸四角形 406">
          <a:hlinkClick xmlns:r="http://schemas.openxmlformats.org/officeDocument/2006/relationships" r:id="rId41" tooltip="６月の先頭へ"/>
        </xdr:cNvPr>
        <xdr:cNvSpPr/>
      </xdr:nvSpPr>
      <xdr:spPr>
        <a:xfrm>
          <a:off x="7109460" y="1124788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6</xdr:col>
      <xdr:colOff>0</xdr:colOff>
      <xdr:row>522</xdr:row>
      <xdr:rowOff>0</xdr:rowOff>
    </xdr:from>
    <xdr:to>
      <xdr:col>7</xdr:col>
      <xdr:colOff>137160</xdr:colOff>
      <xdr:row>523</xdr:row>
      <xdr:rowOff>30480</xdr:rowOff>
    </xdr:to>
    <xdr:sp macro="" textlink="">
      <xdr:nvSpPr>
        <xdr:cNvPr id="408" name="角丸四角形 407">
          <a:hlinkClick xmlns:r="http://schemas.openxmlformats.org/officeDocument/2006/relationships" r:id="rId42" tooltip="８月の先頭へ"/>
        </xdr:cNvPr>
        <xdr:cNvSpPr/>
      </xdr:nvSpPr>
      <xdr:spPr>
        <a:xfrm>
          <a:off x="7109460" y="11314938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6</xdr:col>
      <xdr:colOff>0</xdr:colOff>
      <xdr:row>526</xdr:row>
      <xdr:rowOff>0</xdr:rowOff>
    </xdr:from>
    <xdr:to>
      <xdr:col>7</xdr:col>
      <xdr:colOff>137160</xdr:colOff>
      <xdr:row>527</xdr:row>
      <xdr:rowOff>30480</xdr:rowOff>
    </xdr:to>
    <xdr:sp macro="" textlink="">
      <xdr:nvSpPr>
        <xdr:cNvPr id="409" name="角丸四角形 408">
          <a:hlinkClick xmlns:r="http://schemas.openxmlformats.org/officeDocument/2006/relationships" r:id="rId43" tooltip="１０月の先頭へ"/>
        </xdr:cNvPr>
        <xdr:cNvSpPr/>
      </xdr:nvSpPr>
      <xdr:spPr>
        <a:xfrm>
          <a:off x="7109460" y="11381994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6</xdr:col>
      <xdr:colOff>0</xdr:colOff>
      <xdr:row>516</xdr:row>
      <xdr:rowOff>0</xdr:rowOff>
    </xdr:from>
    <xdr:to>
      <xdr:col>7</xdr:col>
      <xdr:colOff>137160</xdr:colOff>
      <xdr:row>517</xdr:row>
      <xdr:rowOff>30480</xdr:rowOff>
    </xdr:to>
    <xdr:sp macro="" textlink="">
      <xdr:nvSpPr>
        <xdr:cNvPr id="410" name="角丸四角形 409">
          <a:hlinkClick xmlns:r="http://schemas.openxmlformats.org/officeDocument/2006/relationships" r:id="rId44" tooltip="５月の先頭へ"/>
        </xdr:cNvPr>
        <xdr:cNvSpPr/>
      </xdr:nvSpPr>
      <xdr:spPr>
        <a:xfrm>
          <a:off x="7109460" y="11214354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6</xdr:col>
      <xdr:colOff>0</xdr:colOff>
      <xdr:row>520</xdr:row>
      <xdr:rowOff>0</xdr:rowOff>
    </xdr:from>
    <xdr:to>
      <xdr:col>7</xdr:col>
      <xdr:colOff>137160</xdr:colOff>
      <xdr:row>521</xdr:row>
      <xdr:rowOff>30480</xdr:rowOff>
    </xdr:to>
    <xdr:sp macro="" textlink="">
      <xdr:nvSpPr>
        <xdr:cNvPr id="411" name="角丸四角形 410">
          <a:hlinkClick xmlns:r="http://schemas.openxmlformats.org/officeDocument/2006/relationships" r:id="rId45" tooltip="７月の先頭へ"/>
        </xdr:cNvPr>
        <xdr:cNvSpPr/>
      </xdr:nvSpPr>
      <xdr:spPr>
        <a:xfrm>
          <a:off x="7109460" y="11281410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6</xdr:col>
      <xdr:colOff>0</xdr:colOff>
      <xdr:row>524</xdr:row>
      <xdr:rowOff>0</xdr:rowOff>
    </xdr:from>
    <xdr:to>
      <xdr:col>7</xdr:col>
      <xdr:colOff>137160</xdr:colOff>
      <xdr:row>525</xdr:row>
      <xdr:rowOff>30480</xdr:rowOff>
    </xdr:to>
    <xdr:sp macro="" textlink="">
      <xdr:nvSpPr>
        <xdr:cNvPr id="412" name="角丸四角形 411">
          <a:hlinkClick xmlns:r="http://schemas.openxmlformats.org/officeDocument/2006/relationships" r:id="rId46" tooltip="９月の先頭へ"/>
        </xdr:cNvPr>
        <xdr:cNvSpPr/>
      </xdr:nvSpPr>
      <xdr:spPr>
        <a:xfrm>
          <a:off x="7109460" y="11348466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6</xdr:col>
      <xdr:colOff>0</xdr:colOff>
      <xdr:row>528</xdr:row>
      <xdr:rowOff>0</xdr:rowOff>
    </xdr:from>
    <xdr:to>
      <xdr:col>7</xdr:col>
      <xdr:colOff>137160</xdr:colOff>
      <xdr:row>529</xdr:row>
      <xdr:rowOff>30480</xdr:rowOff>
    </xdr:to>
    <xdr:sp macro="" textlink="">
      <xdr:nvSpPr>
        <xdr:cNvPr id="413" name="角丸四角形 412">
          <a:hlinkClick xmlns:r="http://schemas.openxmlformats.org/officeDocument/2006/relationships" r:id="rId47" tooltip="１１月の先頭へ"/>
        </xdr:cNvPr>
        <xdr:cNvSpPr/>
      </xdr:nvSpPr>
      <xdr:spPr>
        <a:xfrm>
          <a:off x="7109460" y="1141552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6</xdr:col>
      <xdr:colOff>0</xdr:colOff>
      <xdr:row>530</xdr:row>
      <xdr:rowOff>0</xdr:rowOff>
    </xdr:from>
    <xdr:to>
      <xdr:col>7</xdr:col>
      <xdr:colOff>137160</xdr:colOff>
      <xdr:row>531</xdr:row>
      <xdr:rowOff>30480</xdr:rowOff>
    </xdr:to>
    <xdr:sp macro="" textlink="">
      <xdr:nvSpPr>
        <xdr:cNvPr id="414" name="角丸四角形 413">
          <a:hlinkClick xmlns:r="http://schemas.openxmlformats.org/officeDocument/2006/relationships" r:id="rId1" tooltip="12月の先頭へ"/>
        </xdr:cNvPr>
        <xdr:cNvSpPr/>
      </xdr:nvSpPr>
      <xdr:spPr>
        <a:xfrm>
          <a:off x="7109460" y="1144905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6</xdr:col>
      <xdr:colOff>0</xdr:colOff>
      <xdr:row>452</xdr:row>
      <xdr:rowOff>0</xdr:rowOff>
    </xdr:from>
    <xdr:to>
      <xdr:col>7</xdr:col>
      <xdr:colOff>137160</xdr:colOff>
      <xdr:row>453</xdr:row>
      <xdr:rowOff>30480</xdr:rowOff>
    </xdr:to>
    <xdr:sp macro="" textlink="">
      <xdr:nvSpPr>
        <xdr:cNvPr id="415" name="角丸四角形 414">
          <a:hlinkClick xmlns:r="http://schemas.openxmlformats.org/officeDocument/2006/relationships" r:id="rId2" tooltip="1月の先頭へ"/>
        </xdr:cNvPr>
        <xdr:cNvSpPr/>
      </xdr:nvSpPr>
      <xdr:spPr>
        <a:xfrm>
          <a:off x="7109460" y="1108024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6</xdr:col>
      <xdr:colOff>0</xdr:colOff>
      <xdr:row>454</xdr:row>
      <xdr:rowOff>0</xdr:rowOff>
    </xdr:from>
    <xdr:to>
      <xdr:col>7</xdr:col>
      <xdr:colOff>137160</xdr:colOff>
      <xdr:row>455</xdr:row>
      <xdr:rowOff>30480</xdr:rowOff>
    </xdr:to>
    <xdr:sp macro="" textlink="">
      <xdr:nvSpPr>
        <xdr:cNvPr id="416" name="角丸四角形 415">
          <a:hlinkClick xmlns:r="http://schemas.openxmlformats.org/officeDocument/2006/relationships" r:id="rId3" tooltip="2月の先頭へ"/>
        </xdr:cNvPr>
        <xdr:cNvSpPr/>
      </xdr:nvSpPr>
      <xdr:spPr>
        <a:xfrm>
          <a:off x="7109460" y="1111377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456</xdr:row>
      <xdr:rowOff>0</xdr:rowOff>
    </xdr:from>
    <xdr:to>
      <xdr:col>7</xdr:col>
      <xdr:colOff>137160</xdr:colOff>
      <xdr:row>457</xdr:row>
      <xdr:rowOff>30480</xdr:rowOff>
    </xdr:to>
    <xdr:sp macro="" textlink="">
      <xdr:nvSpPr>
        <xdr:cNvPr id="417" name="角丸四角形 416">
          <a:hlinkClick xmlns:r="http://schemas.openxmlformats.org/officeDocument/2006/relationships" r:id="rId4" tooltip="３月の先頭へ"/>
        </xdr:cNvPr>
        <xdr:cNvSpPr/>
      </xdr:nvSpPr>
      <xdr:spPr>
        <a:xfrm>
          <a:off x="7109460" y="11147298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6</xdr:col>
      <xdr:colOff>0</xdr:colOff>
      <xdr:row>458</xdr:row>
      <xdr:rowOff>0</xdr:rowOff>
    </xdr:from>
    <xdr:to>
      <xdr:col>7</xdr:col>
      <xdr:colOff>137160</xdr:colOff>
      <xdr:row>459</xdr:row>
      <xdr:rowOff>30480</xdr:rowOff>
    </xdr:to>
    <xdr:sp macro="" textlink="">
      <xdr:nvSpPr>
        <xdr:cNvPr id="418" name="角丸四角形 417">
          <a:hlinkClick xmlns:r="http://schemas.openxmlformats.org/officeDocument/2006/relationships" r:id="rId5" tooltip="４月の先頭へ"/>
        </xdr:cNvPr>
        <xdr:cNvSpPr/>
      </xdr:nvSpPr>
      <xdr:spPr>
        <a:xfrm>
          <a:off x="7109460" y="1118082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6</xdr:col>
      <xdr:colOff>0</xdr:colOff>
      <xdr:row>462</xdr:row>
      <xdr:rowOff>0</xdr:rowOff>
    </xdr:from>
    <xdr:to>
      <xdr:col>7</xdr:col>
      <xdr:colOff>137160</xdr:colOff>
      <xdr:row>463</xdr:row>
      <xdr:rowOff>30480</xdr:rowOff>
    </xdr:to>
    <xdr:sp macro="" textlink="">
      <xdr:nvSpPr>
        <xdr:cNvPr id="419" name="角丸四角形 418">
          <a:hlinkClick xmlns:r="http://schemas.openxmlformats.org/officeDocument/2006/relationships" r:id="rId6" tooltip="６月の先頭へ"/>
        </xdr:cNvPr>
        <xdr:cNvSpPr/>
      </xdr:nvSpPr>
      <xdr:spPr>
        <a:xfrm>
          <a:off x="7109460" y="1124788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6</xdr:col>
      <xdr:colOff>0</xdr:colOff>
      <xdr:row>466</xdr:row>
      <xdr:rowOff>0</xdr:rowOff>
    </xdr:from>
    <xdr:to>
      <xdr:col>7</xdr:col>
      <xdr:colOff>137160</xdr:colOff>
      <xdr:row>467</xdr:row>
      <xdr:rowOff>30480</xdr:rowOff>
    </xdr:to>
    <xdr:sp macro="" textlink="">
      <xdr:nvSpPr>
        <xdr:cNvPr id="420" name="角丸四角形 419">
          <a:hlinkClick xmlns:r="http://schemas.openxmlformats.org/officeDocument/2006/relationships" r:id="rId7" tooltip="８月の先頭へ"/>
        </xdr:cNvPr>
        <xdr:cNvSpPr/>
      </xdr:nvSpPr>
      <xdr:spPr>
        <a:xfrm>
          <a:off x="7109460" y="11314938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6</xdr:col>
      <xdr:colOff>0</xdr:colOff>
      <xdr:row>470</xdr:row>
      <xdr:rowOff>0</xdr:rowOff>
    </xdr:from>
    <xdr:to>
      <xdr:col>7</xdr:col>
      <xdr:colOff>137160</xdr:colOff>
      <xdr:row>471</xdr:row>
      <xdr:rowOff>30480</xdr:rowOff>
    </xdr:to>
    <xdr:sp macro="" textlink="">
      <xdr:nvSpPr>
        <xdr:cNvPr id="421" name="角丸四角形 420">
          <a:hlinkClick xmlns:r="http://schemas.openxmlformats.org/officeDocument/2006/relationships" r:id="rId8" tooltip="１０月の先頭へ"/>
        </xdr:cNvPr>
        <xdr:cNvSpPr/>
      </xdr:nvSpPr>
      <xdr:spPr>
        <a:xfrm>
          <a:off x="7109460" y="11381994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6</xdr:col>
      <xdr:colOff>0</xdr:colOff>
      <xdr:row>460</xdr:row>
      <xdr:rowOff>0</xdr:rowOff>
    </xdr:from>
    <xdr:to>
      <xdr:col>7</xdr:col>
      <xdr:colOff>137160</xdr:colOff>
      <xdr:row>461</xdr:row>
      <xdr:rowOff>30480</xdr:rowOff>
    </xdr:to>
    <xdr:sp macro="" textlink="">
      <xdr:nvSpPr>
        <xdr:cNvPr id="422" name="角丸四角形 421">
          <a:hlinkClick xmlns:r="http://schemas.openxmlformats.org/officeDocument/2006/relationships" r:id="rId9" tooltip="５月の先頭へ"/>
        </xdr:cNvPr>
        <xdr:cNvSpPr/>
      </xdr:nvSpPr>
      <xdr:spPr>
        <a:xfrm>
          <a:off x="7109460" y="11214354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6</xdr:col>
      <xdr:colOff>0</xdr:colOff>
      <xdr:row>464</xdr:row>
      <xdr:rowOff>0</xdr:rowOff>
    </xdr:from>
    <xdr:to>
      <xdr:col>7</xdr:col>
      <xdr:colOff>137160</xdr:colOff>
      <xdr:row>465</xdr:row>
      <xdr:rowOff>30480</xdr:rowOff>
    </xdr:to>
    <xdr:sp macro="" textlink="">
      <xdr:nvSpPr>
        <xdr:cNvPr id="423" name="角丸四角形 422">
          <a:hlinkClick xmlns:r="http://schemas.openxmlformats.org/officeDocument/2006/relationships" r:id="rId10" tooltip="７月の先頭へ"/>
        </xdr:cNvPr>
        <xdr:cNvSpPr/>
      </xdr:nvSpPr>
      <xdr:spPr>
        <a:xfrm>
          <a:off x="7109460" y="11281410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6</xdr:col>
      <xdr:colOff>0</xdr:colOff>
      <xdr:row>468</xdr:row>
      <xdr:rowOff>0</xdr:rowOff>
    </xdr:from>
    <xdr:to>
      <xdr:col>7</xdr:col>
      <xdr:colOff>137160</xdr:colOff>
      <xdr:row>469</xdr:row>
      <xdr:rowOff>30480</xdr:rowOff>
    </xdr:to>
    <xdr:sp macro="" textlink="">
      <xdr:nvSpPr>
        <xdr:cNvPr id="424" name="角丸四角形 423">
          <a:hlinkClick xmlns:r="http://schemas.openxmlformats.org/officeDocument/2006/relationships" r:id="rId11" tooltip="９月の先頭へ"/>
        </xdr:cNvPr>
        <xdr:cNvSpPr/>
      </xdr:nvSpPr>
      <xdr:spPr>
        <a:xfrm>
          <a:off x="7109460" y="11348466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6</xdr:col>
      <xdr:colOff>0</xdr:colOff>
      <xdr:row>472</xdr:row>
      <xdr:rowOff>0</xdr:rowOff>
    </xdr:from>
    <xdr:to>
      <xdr:col>7</xdr:col>
      <xdr:colOff>137160</xdr:colOff>
      <xdr:row>473</xdr:row>
      <xdr:rowOff>30480</xdr:rowOff>
    </xdr:to>
    <xdr:sp macro="" textlink="">
      <xdr:nvSpPr>
        <xdr:cNvPr id="425" name="角丸四角形 424">
          <a:hlinkClick xmlns:r="http://schemas.openxmlformats.org/officeDocument/2006/relationships" r:id="rId12" tooltip="１１月の先頭へ"/>
        </xdr:cNvPr>
        <xdr:cNvSpPr/>
      </xdr:nvSpPr>
      <xdr:spPr>
        <a:xfrm>
          <a:off x="7109460" y="1141552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6</xdr:col>
      <xdr:colOff>0</xdr:colOff>
      <xdr:row>474</xdr:row>
      <xdr:rowOff>0</xdr:rowOff>
    </xdr:from>
    <xdr:to>
      <xdr:col>7</xdr:col>
      <xdr:colOff>137160</xdr:colOff>
      <xdr:row>475</xdr:row>
      <xdr:rowOff>30480</xdr:rowOff>
    </xdr:to>
    <xdr:sp macro="" textlink="">
      <xdr:nvSpPr>
        <xdr:cNvPr id="426" name="角丸四角形 425">
          <a:hlinkClick xmlns:r="http://schemas.openxmlformats.org/officeDocument/2006/relationships" r:id="rId13" tooltip="12月の先頭へ"/>
        </xdr:cNvPr>
        <xdr:cNvSpPr/>
      </xdr:nvSpPr>
      <xdr:spPr>
        <a:xfrm>
          <a:off x="7109460" y="1144905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6</xdr:col>
      <xdr:colOff>0</xdr:colOff>
      <xdr:row>452</xdr:row>
      <xdr:rowOff>0</xdr:rowOff>
    </xdr:from>
    <xdr:to>
      <xdr:col>7</xdr:col>
      <xdr:colOff>137160</xdr:colOff>
      <xdr:row>453</xdr:row>
      <xdr:rowOff>30480</xdr:rowOff>
    </xdr:to>
    <xdr:sp macro="" textlink="">
      <xdr:nvSpPr>
        <xdr:cNvPr id="427" name="角丸四角形 426">
          <a:hlinkClick xmlns:r="http://schemas.openxmlformats.org/officeDocument/2006/relationships" r:id="rId3" tooltip="12月の先頭へ"/>
        </xdr:cNvPr>
        <xdr:cNvSpPr/>
      </xdr:nvSpPr>
      <xdr:spPr>
        <a:xfrm>
          <a:off x="7109460" y="1108024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452</xdr:row>
      <xdr:rowOff>0</xdr:rowOff>
    </xdr:from>
    <xdr:to>
      <xdr:col>7</xdr:col>
      <xdr:colOff>137160</xdr:colOff>
      <xdr:row>453</xdr:row>
      <xdr:rowOff>30480</xdr:rowOff>
    </xdr:to>
    <xdr:sp macro="" textlink="">
      <xdr:nvSpPr>
        <xdr:cNvPr id="428" name="角丸四角形 427">
          <a:hlinkClick xmlns:r="http://schemas.openxmlformats.org/officeDocument/2006/relationships" r:id="rId37" tooltip="1月の先頭へ"/>
        </xdr:cNvPr>
        <xdr:cNvSpPr/>
      </xdr:nvSpPr>
      <xdr:spPr>
        <a:xfrm>
          <a:off x="7109460" y="1108024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6</xdr:col>
      <xdr:colOff>0</xdr:colOff>
      <xdr:row>454</xdr:row>
      <xdr:rowOff>0</xdr:rowOff>
    </xdr:from>
    <xdr:to>
      <xdr:col>7</xdr:col>
      <xdr:colOff>137160</xdr:colOff>
      <xdr:row>455</xdr:row>
      <xdr:rowOff>30480</xdr:rowOff>
    </xdr:to>
    <xdr:sp macro="" textlink="">
      <xdr:nvSpPr>
        <xdr:cNvPr id="429" name="角丸四角形 428">
          <a:hlinkClick xmlns:r="http://schemas.openxmlformats.org/officeDocument/2006/relationships" r:id="rId38" tooltip="2月の先頭へ"/>
        </xdr:cNvPr>
        <xdr:cNvSpPr/>
      </xdr:nvSpPr>
      <xdr:spPr>
        <a:xfrm>
          <a:off x="7109460" y="1111377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456</xdr:row>
      <xdr:rowOff>0</xdr:rowOff>
    </xdr:from>
    <xdr:to>
      <xdr:col>7</xdr:col>
      <xdr:colOff>137160</xdr:colOff>
      <xdr:row>457</xdr:row>
      <xdr:rowOff>30480</xdr:rowOff>
    </xdr:to>
    <xdr:sp macro="" textlink="">
      <xdr:nvSpPr>
        <xdr:cNvPr id="430" name="角丸四角形 429">
          <a:hlinkClick xmlns:r="http://schemas.openxmlformats.org/officeDocument/2006/relationships" r:id="rId39" tooltip="３月の先頭へ"/>
        </xdr:cNvPr>
        <xdr:cNvSpPr/>
      </xdr:nvSpPr>
      <xdr:spPr>
        <a:xfrm>
          <a:off x="7109460" y="11147298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6</xdr:col>
      <xdr:colOff>0</xdr:colOff>
      <xdr:row>458</xdr:row>
      <xdr:rowOff>0</xdr:rowOff>
    </xdr:from>
    <xdr:to>
      <xdr:col>7</xdr:col>
      <xdr:colOff>137160</xdr:colOff>
      <xdr:row>459</xdr:row>
      <xdr:rowOff>30480</xdr:rowOff>
    </xdr:to>
    <xdr:sp macro="" textlink="">
      <xdr:nvSpPr>
        <xdr:cNvPr id="431" name="角丸四角形 430">
          <a:hlinkClick xmlns:r="http://schemas.openxmlformats.org/officeDocument/2006/relationships" r:id="rId40" tooltip="４月の先頭へ"/>
        </xdr:cNvPr>
        <xdr:cNvSpPr/>
      </xdr:nvSpPr>
      <xdr:spPr>
        <a:xfrm>
          <a:off x="7109460" y="1118082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6</xdr:col>
      <xdr:colOff>0</xdr:colOff>
      <xdr:row>462</xdr:row>
      <xdr:rowOff>0</xdr:rowOff>
    </xdr:from>
    <xdr:to>
      <xdr:col>7</xdr:col>
      <xdr:colOff>137160</xdr:colOff>
      <xdr:row>463</xdr:row>
      <xdr:rowOff>30480</xdr:rowOff>
    </xdr:to>
    <xdr:sp macro="" textlink="">
      <xdr:nvSpPr>
        <xdr:cNvPr id="432" name="角丸四角形 431">
          <a:hlinkClick xmlns:r="http://schemas.openxmlformats.org/officeDocument/2006/relationships" r:id="rId41" tooltip="６月の先頭へ"/>
        </xdr:cNvPr>
        <xdr:cNvSpPr/>
      </xdr:nvSpPr>
      <xdr:spPr>
        <a:xfrm>
          <a:off x="7109460" y="1124788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6</xdr:col>
      <xdr:colOff>0</xdr:colOff>
      <xdr:row>466</xdr:row>
      <xdr:rowOff>0</xdr:rowOff>
    </xdr:from>
    <xdr:to>
      <xdr:col>7</xdr:col>
      <xdr:colOff>137160</xdr:colOff>
      <xdr:row>467</xdr:row>
      <xdr:rowOff>30480</xdr:rowOff>
    </xdr:to>
    <xdr:sp macro="" textlink="">
      <xdr:nvSpPr>
        <xdr:cNvPr id="433" name="角丸四角形 432">
          <a:hlinkClick xmlns:r="http://schemas.openxmlformats.org/officeDocument/2006/relationships" r:id="rId42" tooltip="８月の先頭へ"/>
        </xdr:cNvPr>
        <xdr:cNvSpPr/>
      </xdr:nvSpPr>
      <xdr:spPr>
        <a:xfrm>
          <a:off x="7109460" y="11314938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6</xdr:col>
      <xdr:colOff>0</xdr:colOff>
      <xdr:row>470</xdr:row>
      <xdr:rowOff>0</xdr:rowOff>
    </xdr:from>
    <xdr:to>
      <xdr:col>7</xdr:col>
      <xdr:colOff>137160</xdr:colOff>
      <xdr:row>471</xdr:row>
      <xdr:rowOff>30480</xdr:rowOff>
    </xdr:to>
    <xdr:sp macro="" textlink="">
      <xdr:nvSpPr>
        <xdr:cNvPr id="434" name="角丸四角形 433">
          <a:hlinkClick xmlns:r="http://schemas.openxmlformats.org/officeDocument/2006/relationships" r:id="rId43" tooltip="１０月の先頭へ"/>
        </xdr:cNvPr>
        <xdr:cNvSpPr/>
      </xdr:nvSpPr>
      <xdr:spPr>
        <a:xfrm>
          <a:off x="7109460" y="11381994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6</xdr:col>
      <xdr:colOff>0</xdr:colOff>
      <xdr:row>460</xdr:row>
      <xdr:rowOff>0</xdr:rowOff>
    </xdr:from>
    <xdr:to>
      <xdr:col>7</xdr:col>
      <xdr:colOff>137160</xdr:colOff>
      <xdr:row>461</xdr:row>
      <xdr:rowOff>30480</xdr:rowOff>
    </xdr:to>
    <xdr:sp macro="" textlink="">
      <xdr:nvSpPr>
        <xdr:cNvPr id="435" name="角丸四角形 434">
          <a:hlinkClick xmlns:r="http://schemas.openxmlformats.org/officeDocument/2006/relationships" r:id="rId44" tooltip="５月の先頭へ"/>
        </xdr:cNvPr>
        <xdr:cNvSpPr/>
      </xdr:nvSpPr>
      <xdr:spPr>
        <a:xfrm>
          <a:off x="7109460" y="11214354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6</xdr:col>
      <xdr:colOff>0</xdr:colOff>
      <xdr:row>464</xdr:row>
      <xdr:rowOff>0</xdr:rowOff>
    </xdr:from>
    <xdr:to>
      <xdr:col>7</xdr:col>
      <xdr:colOff>137160</xdr:colOff>
      <xdr:row>465</xdr:row>
      <xdr:rowOff>30480</xdr:rowOff>
    </xdr:to>
    <xdr:sp macro="" textlink="">
      <xdr:nvSpPr>
        <xdr:cNvPr id="436" name="角丸四角形 435">
          <a:hlinkClick xmlns:r="http://schemas.openxmlformats.org/officeDocument/2006/relationships" r:id="rId45" tooltip="７月の先頭へ"/>
        </xdr:cNvPr>
        <xdr:cNvSpPr/>
      </xdr:nvSpPr>
      <xdr:spPr>
        <a:xfrm>
          <a:off x="7109460" y="11281410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6</xdr:col>
      <xdr:colOff>0</xdr:colOff>
      <xdr:row>468</xdr:row>
      <xdr:rowOff>0</xdr:rowOff>
    </xdr:from>
    <xdr:to>
      <xdr:col>7</xdr:col>
      <xdr:colOff>137160</xdr:colOff>
      <xdr:row>469</xdr:row>
      <xdr:rowOff>30480</xdr:rowOff>
    </xdr:to>
    <xdr:sp macro="" textlink="">
      <xdr:nvSpPr>
        <xdr:cNvPr id="437" name="角丸四角形 436">
          <a:hlinkClick xmlns:r="http://schemas.openxmlformats.org/officeDocument/2006/relationships" r:id="rId46" tooltip="９月の先頭へ"/>
        </xdr:cNvPr>
        <xdr:cNvSpPr/>
      </xdr:nvSpPr>
      <xdr:spPr>
        <a:xfrm>
          <a:off x="7109460" y="11348466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6</xdr:col>
      <xdr:colOff>0</xdr:colOff>
      <xdr:row>472</xdr:row>
      <xdr:rowOff>0</xdr:rowOff>
    </xdr:from>
    <xdr:to>
      <xdr:col>7</xdr:col>
      <xdr:colOff>137160</xdr:colOff>
      <xdr:row>473</xdr:row>
      <xdr:rowOff>30480</xdr:rowOff>
    </xdr:to>
    <xdr:sp macro="" textlink="">
      <xdr:nvSpPr>
        <xdr:cNvPr id="438" name="角丸四角形 437">
          <a:hlinkClick xmlns:r="http://schemas.openxmlformats.org/officeDocument/2006/relationships" r:id="rId47" tooltip="１１月の先頭へ"/>
        </xdr:cNvPr>
        <xdr:cNvSpPr/>
      </xdr:nvSpPr>
      <xdr:spPr>
        <a:xfrm>
          <a:off x="7109460" y="1141552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6</xdr:col>
      <xdr:colOff>0</xdr:colOff>
      <xdr:row>474</xdr:row>
      <xdr:rowOff>0</xdr:rowOff>
    </xdr:from>
    <xdr:to>
      <xdr:col>7</xdr:col>
      <xdr:colOff>137160</xdr:colOff>
      <xdr:row>475</xdr:row>
      <xdr:rowOff>30480</xdr:rowOff>
    </xdr:to>
    <xdr:sp macro="" textlink="">
      <xdr:nvSpPr>
        <xdr:cNvPr id="439" name="角丸四角形 438">
          <a:hlinkClick xmlns:r="http://schemas.openxmlformats.org/officeDocument/2006/relationships" r:id="rId1" tooltip="12月の先頭へ"/>
        </xdr:cNvPr>
        <xdr:cNvSpPr/>
      </xdr:nvSpPr>
      <xdr:spPr>
        <a:xfrm>
          <a:off x="7109460" y="1144905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6</xdr:col>
      <xdr:colOff>0</xdr:colOff>
      <xdr:row>396</xdr:row>
      <xdr:rowOff>0</xdr:rowOff>
    </xdr:from>
    <xdr:to>
      <xdr:col>7</xdr:col>
      <xdr:colOff>137160</xdr:colOff>
      <xdr:row>397</xdr:row>
      <xdr:rowOff>30480</xdr:rowOff>
    </xdr:to>
    <xdr:sp macro="" textlink="">
      <xdr:nvSpPr>
        <xdr:cNvPr id="440" name="角丸四角形 439">
          <a:hlinkClick xmlns:r="http://schemas.openxmlformats.org/officeDocument/2006/relationships" r:id="rId2" tooltip="1月の先頭へ"/>
        </xdr:cNvPr>
        <xdr:cNvSpPr/>
      </xdr:nvSpPr>
      <xdr:spPr>
        <a:xfrm>
          <a:off x="7109460" y="1108024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6</xdr:col>
      <xdr:colOff>0</xdr:colOff>
      <xdr:row>398</xdr:row>
      <xdr:rowOff>0</xdr:rowOff>
    </xdr:from>
    <xdr:to>
      <xdr:col>7</xdr:col>
      <xdr:colOff>137160</xdr:colOff>
      <xdr:row>399</xdr:row>
      <xdr:rowOff>30480</xdr:rowOff>
    </xdr:to>
    <xdr:sp macro="" textlink="">
      <xdr:nvSpPr>
        <xdr:cNvPr id="441" name="角丸四角形 440">
          <a:hlinkClick xmlns:r="http://schemas.openxmlformats.org/officeDocument/2006/relationships" r:id="rId3" tooltip="2月の先頭へ"/>
        </xdr:cNvPr>
        <xdr:cNvSpPr/>
      </xdr:nvSpPr>
      <xdr:spPr>
        <a:xfrm>
          <a:off x="7109460" y="1111377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400</xdr:row>
      <xdr:rowOff>0</xdr:rowOff>
    </xdr:from>
    <xdr:to>
      <xdr:col>7</xdr:col>
      <xdr:colOff>137160</xdr:colOff>
      <xdr:row>401</xdr:row>
      <xdr:rowOff>30480</xdr:rowOff>
    </xdr:to>
    <xdr:sp macro="" textlink="">
      <xdr:nvSpPr>
        <xdr:cNvPr id="442" name="角丸四角形 441">
          <a:hlinkClick xmlns:r="http://schemas.openxmlformats.org/officeDocument/2006/relationships" r:id="rId4" tooltip="３月の先頭へ"/>
        </xdr:cNvPr>
        <xdr:cNvSpPr/>
      </xdr:nvSpPr>
      <xdr:spPr>
        <a:xfrm>
          <a:off x="7109460" y="11147298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6</xdr:col>
      <xdr:colOff>0</xdr:colOff>
      <xdr:row>402</xdr:row>
      <xdr:rowOff>0</xdr:rowOff>
    </xdr:from>
    <xdr:to>
      <xdr:col>7</xdr:col>
      <xdr:colOff>137160</xdr:colOff>
      <xdr:row>403</xdr:row>
      <xdr:rowOff>30480</xdr:rowOff>
    </xdr:to>
    <xdr:sp macro="" textlink="">
      <xdr:nvSpPr>
        <xdr:cNvPr id="443" name="角丸四角形 442">
          <a:hlinkClick xmlns:r="http://schemas.openxmlformats.org/officeDocument/2006/relationships" r:id="rId5" tooltip="４月の先頭へ"/>
        </xdr:cNvPr>
        <xdr:cNvSpPr/>
      </xdr:nvSpPr>
      <xdr:spPr>
        <a:xfrm>
          <a:off x="7109460" y="1118082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6</xdr:col>
      <xdr:colOff>0</xdr:colOff>
      <xdr:row>406</xdr:row>
      <xdr:rowOff>0</xdr:rowOff>
    </xdr:from>
    <xdr:to>
      <xdr:col>7</xdr:col>
      <xdr:colOff>137160</xdr:colOff>
      <xdr:row>407</xdr:row>
      <xdr:rowOff>30480</xdr:rowOff>
    </xdr:to>
    <xdr:sp macro="" textlink="">
      <xdr:nvSpPr>
        <xdr:cNvPr id="444" name="角丸四角形 443">
          <a:hlinkClick xmlns:r="http://schemas.openxmlformats.org/officeDocument/2006/relationships" r:id="rId6" tooltip="６月の先頭へ"/>
        </xdr:cNvPr>
        <xdr:cNvSpPr/>
      </xdr:nvSpPr>
      <xdr:spPr>
        <a:xfrm>
          <a:off x="7109460" y="1124788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6</xdr:col>
      <xdr:colOff>0</xdr:colOff>
      <xdr:row>410</xdr:row>
      <xdr:rowOff>0</xdr:rowOff>
    </xdr:from>
    <xdr:to>
      <xdr:col>7</xdr:col>
      <xdr:colOff>137160</xdr:colOff>
      <xdr:row>411</xdr:row>
      <xdr:rowOff>30480</xdr:rowOff>
    </xdr:to>
    <xdr:sp macro="" textlink="">
      <xdr:nvSpPr>
        <xdr:cNvPr id="445" name="角丸四角形 444">
          <a:hlinkClick xmlns:r="http://schemas.openxmlformats.org/officeDocument/2006/relationships" r:id="rId7" tooltip="８月の先頭へ"/>
        </xdr:cNvPr>
        <xdr:cNvSpPr/>
      </xdr:nvSpPr>
      <xdr:spPr>
        <a:xfrm>
          <a:off x="7109460" y="11314938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6</xdr:col>
      <xdr:colOff>0</xdr:colOff>
      <xdr:row>414</xdr:row>
      <xdr:rowOff>0</xdr:rowOff>
    </xdr:from>
    <xdr:to>
      <xdr:col>7</xdr:col>
      <xdr:colOff>137160</xdr:colOff>
      <xdr:row>415</xdr:row>
      <xdr:rowOff>30480</xdr:rowOff>
    </xdr:to>
    <xdr:sp macro="" textlink="">
      <xdr:nvSpPr>
        <xdr:cNvPr id="446" name="角丸四角形 445">
          <a:hlinkClick xmlns:r="http://schemas.openxmlformats.org/officeDocument/2006/relationships" r:id="rId8" tooltip="１０月の先頭へ"/>
        </xdr:cNvPr>
        <xdr:cNvSpPr/>
      </xdr:nvSpPr>
      <xdr:spPr>
        <a:xfrm>
          <a:off x="7109460" y="11381994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6</xdr:col>
      <xdr:colOff>0</xdr:colOff>
      <xdr:row>404</xdr:row>
      <xdr:rowOff>0</xdr:rowOff>
    </xdr:from>
    <xdr:to>
      <xdr:col>7</xdr:col>
      <xdr:colOff>137160</xdr:colOff>
      <xdr:row>405</xdr:row>
      <xdr:rowOff>30480</xdr:rowOff>
    </xdr:to>
    <xdr:sp macro="" textlink="">
      <xdr:nvSpPr>
        <xdr:cNvPr id="447" name="角丸四角形 446">
          <a:hlinkClick xmlns:r="http://schemas.openxmlformats.org/officeDocument/2006/relationships" r:id="rId9" tooltip="５月の先頭へ"/>
        </xdr:cNvPr>
        <xdr:cNvSpPr/>
      </xdr:nvSpPr>
      <xdr:spPr>
        <a:xfrm>
          <a:off x="7109460" y="11214354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6</xdr:col>
      <xdr:colOff>0</xdr:colOff>
      <xdr:row>408</xdr:row>
      <xdr:rowOff>0</xdr:rowOff>
    </xdr:from>
    <xdr:to>
      <xdr:col>7</xdr:col>
      <xdr:colOff>137160</xdr:colOff>
      <xdr:row>409</xdr:row>
      <xdr:rowOff>30480</xdr:rowOff>
    </xdr:to>
    <xdr:sp macro="" textlink="">
      <xdr:nvSpPr>
        <xdr:cNvPr id="448" name="角丸四角形 447">
          <a:hlinkClick xmlns:r="http://schemas.openxmlformats.org/officeDocument/2006/relationships" r:id="rId10" tooltip="７月の先頭へ"/>
        </xdr:cNvPr>
        <xdr:cNvSpPr/>
      </xdr:nvSpPr>
      <xdr:spPr>
        <a:xfrm>
          <a:off x="7109460" y="11281410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6</xdr:col>
      <xdr:colOff>0</xdr:colOff>
      <xdr:row>412</xdr:row>
      <xdr:rowOff>0</xdr:rowOff>
    </xdr:from>
    <xdr:to>
      <xdr:col>7</xdr:col>
      <xdr:colOff>137160</xdr:colOff>
      <xdr:row>413</xdr:row>
      <xdr:rowOff>30480</xdr:rowOff>
    </xdr:to>
    <xdr:sp macro="" textlink="">
      <xdr:nvSpPr>
        <xdr:cNvPr id="449" name="角丸四角形 448">
          <a:hlinkClick xmlns:r="http://schemas.openxmlformats.org/officeDocument/2006/relationships" r:id="rId11" tooltip="９月の先頭へ"/>
        </xdr:cNvPr>
        <xdr:cNvSpPr/>
      </xdr:nvSpPr>
      <xdr:spPr>
        <a:xfrm>
          <a:off x="7109460" y="11348466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6</xdr:col>
      <xdr:colOff>0</xdr:colOff>
      <xdr:row>416</xdr:row>
      <xdr:rowOff>0</xdr:rowOff>
    </xdr:from>
    <xdr:to>
      <xdr:col>7</xdr:col>
      <xdr:colOff>137160</xdr:colOff>
      <xdr:row>417</xdr:row>
      <xdr:rowOff>30480</xdr:rowOff>
    </xdr:to>
    <xdr:sp macro="" textlink="">
      <xdr:nvSpPr>
        <xdr:cNvPr id="450" name="角丸四角形 449">
          <a:hlinkClick xmlns:r="http://schemas.openxmlformats.org/officeDocument/2006/relationships" r:id="rId12" tooltip="１１月の先頭へ"/>
        </xdr:cNvPr>
        <xdr:cNvSpPr/>
      </xdr:nvSpPr>
      <xdr:spPr>
        <a:xfrm>
          <a:off x="7109460" y="1141552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6</xdr:col>
      <xdr:colOff>0</xdr:colOff>
      <xdr:row>418</xdr:row>
      <xdr:rowOff>0</xdr:rowOff>
    </xdr:from>
    <xdr:to>
      <xdr:col>7</xdr:col>
      <xdr:colOff>137160</xdr:colOff>
      <xdr:row>419</xdr:row>
      <xdr:rowOff>30480</xdr:rowOff>
    </xdr:to>
    <xdr:sp macro="" textlink="">
      <xdr:nvSpPr>
        <xdr:cNvPr id="451" name="角丸四角形 450">
          <a:hlinkClick xmlns:r="http://schemas.openxmlformats.org/officeDocument/2006/relationships" r:id="rId13" tooltip="12月の先頭へ"/>
        </xdr:cNvPr>
        <xdr:cNvSpPr/>
      </xdr:nvSpPr>
      <xdr:spPr>
        <a:xfrm>
          <a:off x="7109460" y="1144905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6</xdr:col>
      <xdr:colOff>0</xdr:colOff>
      <xdr:row>396</xdr:row>
      <xdr:rowOff>0</xdr:rowOff>
    </xdr:from>
    <xdr:to>
      <xdr:col>7</xdr:col>
      <xdr:colOff>137160</xdr:colOff>
      <xdr:row>397</xdr:row>
      <xdr:rowOff>30480</xdr:rowOff>
    </xdr:to>
    <xdr:sp macro="" textlink="">
      <xdr:nvSpPr>
        <xdr:cNvPr id="452" name="角丸四角形 451">
          <a:hlinkClick xmlns:r="http://schemas.openxmlformats.org/officeDocument/2006/relationships" r:id="rId3" tooltip="12月の先頭へ"/>
        </xdr:cNvPr>
        <xdr:cNvSpPr/>
      </xdr:nvSpPr>
      <xdr:spPr>
        <a:xfrm>
          <a:off x="7109460" y="1108024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396</xdr:row>
      <xdr:rowOff>0</xdr:rowOff>
    </xdr:from>
    <xdr:to>
      <xdr:col>7</xdr:col>
      <xdr:colOff>137160</xdr:colOff>
      <xdr:row>397</xdr:row>
      <xdr:rowOff>30480</xdr:rowOff>
    </xdr:to>
    <xdr:sp macro="" textlink="">
      <xdr:nvSpPr>
        <xdr:cNvPr id="453" name="角丸四角形 452">
          <a:hlinkClick xmlns:r="http://schemas.openxmlformats.org/officeDocument/2006/relationships" r:id="rId37" tooltip="1月の先頭へ"/>
        </xdr:cNvPr>
        <xdr:cNvSpPr/>
      </xdr:nvSpPr>
      <xdr:spPr>
        <a:xfrm>
          <a:off x="7109460" y="1108024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6</xdr:col>
      <xdr:colOff>0</xdr:colOff>
      <xdr:row>398</xdr:row>
      <xdr:rowOff>0</xdr:rowOff>
    </xdr:from>
    <xdr:to>
      <xdr:col>7</xdr:col>
      <xdr:colOff>137160</xdr:colOff>
      <xdr:row>399</xdr:row>
      <xdr:rowOff>30480</xdr:rowOff>
    </xdr:to>
    <xdr:sp macro="" textlink="">
      <xdr:nvSpPr>
        <xdr:cNvPr id="454" name="角丸四角形 453">
          <a:hlinkClick xmlns:r="http://schemas.openxmlformats.org/officeDocument/2006/relationships" r:id="rId38" tooltip="2月の先頭へ"/>
        </xdr:cNvPr>
        <xdr:cNvSpPr/>
      </xdr:nvSpPr>
      <xdr:spPr>
        <a:xfrm>
          <a:off x="7109460" y="1111377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400</xdr:row>
      <xdr:rowOff>0</xdr:rowOff>
    </xdr:from>
    <xdr:to>
      <xdr:col>7</xdr:col>
      <xdr:colOff>137160</xdr:colOff>
      <xdr:row>401</xdr:row>
      <xdr:rowOff>30480</xdr:rowOff>
    </xdr:to>
    <xdr:sp macro="" textlink="">
      <xdr:nvSpPr>
        <xdr:cNvPr id="455" name="角丸四角形 454">
          <a:hlinkClick xmlns:r="http://schemas.openxmlformats.org/officeDocument/2006/relationships" r:id="rId39" tooltip="３月の先頭へ"/>
        </xdr:cNvPr>
        <xdr:cNvSpPr/>
      </xdr:nvSpPr>
      <xdr:spPr>
        <a:xfrm>
          <a:off x="7109460" y="11147298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6</xdr:col>
      <xdr:colOff>0</xdr:colOff>
      <xdr:row>402</xdr:row>
      <xdr:rowOff>0</xdr:rowOff>
    </xdr:from>
    <xdr:to>
      <xdr:col>7</xdr:col>
      <xdr:colOff>137160</xdr:colOff>
      <xdr:row>403</xdr:row>
      <xdr:rowOff>30480</xdr:rowOff>
    </xdr:to>
    <xdr:sp macro="" textlink="">
      <xdr:nvSpPr>
        <xdr:cNvPr id="456" name="角丸四角形 455">
          <a:hlinkClick xmlns:r="http://schemas.openxmlformats.org/officeDocument/2006/relationships" r:id="rId40" tooltip="４月の先頭へ"/>
        </xdr:cNvPr>
        <xdr:cNvSpPr/>
      </xdr:nvSpPr>
      <xdr:spPr>
        <a:xfrm>
          <a:off x="7109460" y="1118082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6</xdr:col>
      <xdr:colOff>0</xdr:colOff>
      <xdr:row>406</xdr:row>
      <xdr:rowOff>0</xdr:rowOff>
    </xdr:from>
    <xdr:to>
      <xdr:col>7</xdr:col>
      <xdr:colOff>137160</xdr:colOff>
      <xdr:row>407</xdr:row>
      <xdr:rowOff>30480</xdr:rowOff>
    </xdr:to>
    <xdr:sp macro="" textlink="">
      <xdr:nvSpPr>
        <xdr:cNvPr id="457" name="角丸四角形 456">
          <a:hlinkClick xmlns:r="http://schemas.openxmlformats.org/officeDocument/2006/relationships" r:id="rId41" tooltip="６月の先頭へ"/>
        </xdr:cNvPr>
        <xdr:cNvSpPr/>
      </xdr:nvSpPr>
      <xdr:spPr>
        <a:xfrm>
          <a:off x="7109460" y="1124788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6</xdr:col>
      <xdr:colOff>0</xdr:colOff>
      <xdr:row>410</xdr:row>
      <xdr:rowOff>0</xdr:rowOff>
    </xdr:from>
    <xdr:to>
      <xdr:col>7</xdr:col>
      <xdr:colOff>137160</xdr:colOff>
      <xdr:row>411</xdr:row>
      <xdr:rowOff>30480</xdr:rowOff>
    </xdr:to>
    <xdr:sp macro="" textlink="">
      <xdr:nvSpPr>
        <xdr:cNvPr id="458" name="角丸四角形 457">
          <a:hlinkClick xmlns:r="http://schemas.openxmlformats.org/officeDocument/2006/relationships" r:id="rId42" tooltip="８月の先頭へ"/>
        </xdr:cNvPr>
        <xdr:cNvSpPr/>
      </xdr:nvSpPr>
      <xdr:spPr>
        <a:xfrm>
          <a:off x="7109460" y="11314938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6</xdr:col>
      <xdr:colOff>0</xdr:colOff>
      <xdr:row>414</xdr:row>
      <xdr:rowOff>0</xdr:rowOff>
    </xdr:from>
    <xdr:to>
      <xdr:col>7</xdr:col>
      <xdr:colOff>137160</xdr:colOff>
      <xdr:row>415</xdr:row>
      <xdr:rowOff>30480</xdr:rowOff>
    </xdr:to>
    <xdr:sp macro="" textlink="">
      <xdr:nvSpPr>
        <xdr:cNvPr id="459" name="角丸四角形 458">
          <a:hlinkClick xmlns:r="http://schemas.openxmlformats.org/officeDocument/2006/relationships" r:id="rId43" tooltip="１０月の先頭へ"/>
        </xdr:cNvPr>
        <xdr:cNvSpPr/>
      </xdr:nvSpPr>
      <xdr:spPr>
        <a:xfrm>
          <a:off x="7109460" y="11381994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6</xdr:col>
      <xdr:colOff>0</xdr:colOff>
      <xdr:row>404</xdr:row>
      <xdr:rowOff>0</xdr:rowOff>
    </xdr:from>
    <xdr:to>
      <xdr:col>7</xdr:col>
      <xdr:colOff>137160</xdr:colOff>
      <xdr:row>405</xdr:row>
      <xdr:rowOff>30480</xdr:rowOff>
    </xdr:to>
    <xdr:sp macro="" textlink="">
      <xdr:nvSpPr>
        <xdr:cNvPr id="460" name="角丸四角形 459">
          <a:hlinkClick xmlns:r="http://schemas.openxmlformats.org/officeDocument/2006/relationships" r:id="rId44" tooltip="５月の先頭へ"/>
        </xdr:cNvPr>
        <xdr:cNvSpPr/>
      </xdr:nvSpPr>
      <xdr:spPr>
        <a:xfrm>
          <a:off x="7109460" y="11214354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6</xdr:col>
      <xdr:colOff>0</xdr:colOff>
      <xdr:row>408</xdr:row>
      <xdr:rowOff>0</xdr:rowOff>
    </xdr:from>
    <xdr:to>
      <xdr:col>7</xdr:col>
      <xdr:colOff>137160</xdr:colOff>
      <xdr:row>409</xdr:row>
      <xdr:rowOff>30480</xdr:rowOff>
    </xdr:to>
    <xdr:sp macro="" textlink="">
      <xdr:nvSpPr>
        <xdr:cNvPr id="461" name="角丸四角形 460">
          <a:hlinkClick xmlns:r="http://schemas.openxmlformats.org/officeDocument/2006/relationships" r:id="rId45" tooltip="７月の先頭へ"/>
        </xdr:cNvPr>
        <xdr:cNvSpPr/>
      </xdr:nvSpPr>
      <xdr:spPr>
        <a:xfrm>
          <a:off x="7109460" y="11281410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6</xdr:col>
      <xdr:colOff>0</xdr:colOff>
      <xdr:row>412</xdr:row>
      <xdr:rowOff>0</xdr:rowOff>
    </xdr:from>
    <xdr:to>
      <xdr:col>7</xdr:col>
      <xdr:colOff>137160</xdr:colOff>
      <xdr:row>413</xdr:row>
      <xdr:rowOff>30480</xdr:rowOff>
    </xdr:to>
    <xdr:sp macro="" textlink="">
      <xdr:nvSpPr>
        <xdr:cNvPr id="462" name="角丸四角形 461">
          <a:hlinkClick xmlns:r="http://schemas.openxmlformats.org/officeDocument/2006/relationships" r:id="rId46" tooltip="９月の先頭へ"/>
        </xdr:cNvPr>
        <xdr:cNvSpPr/>
      </xdr:nvSpPr>
      <xdr:spPr>
        <a:xfrm>
          <a:off x="7109460" y="11348466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6</xdr:col>
      <xdr:colOff>0</xdr:colOff>
      <xdr:row>416</xdr:row>
      <xdr:rowOff>0</xdr:rowOff>
    </xdr:from>
    <xdr:to>
      <xdr:col>7</xdr:col>
      <xdr:colOff>137160</xdr:colOff>
      <xdr:row>417</xdr:row>
      <xdr:rowOff>30480</xdr:rowOff>
    </xdr:to>
    <xdr:sp macro="" textlink="">
      <xdr:nvSpPr>
        <xdr:cNvPr id="463" name="角丸四角形 462">
          <a:hlinkClick xmlns:r="http://schemas.openxmlformats.org/officeDocument/2006/relationships" r:id="rId47" tooltip="１１月の先頭へ"/>
        </xdr:cNvPr>
        <xdr:cNvSpPr/>
      </xdr:nvSpPr>
      <xdr:spPr>
        <a:xfrm>
          <a:off x="7109460" y="1141552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6</xdr:col>
      <xdr:colOff>0</xdr:colOff>
      <xdr:row>418</xdr:row>
      <xdr:rowOff>0</xdr:rowOff>
    </xdr:from>
    <xdr:to>
      <xdr:col>7</xdr:col>
      <xdr:colOff>137160</xdr:colOff>
      <xdr:row>419</xdr:row>
      <xdr:rowOff>30480</xdr:rowOff>
    </xdr:to>
    <xdr:sp macro="" textlink="">
      <xdr:nvSpPr>
        <xdr:cNvPr id="464" name="角丸四角形 463">
          <a:hlinkClick xmlns:r="http://schemas.openxmlformats.org/officeDocument/2006/relationships" r:id="rId1" tooltip="12月の先頭へ"/>
        </xdr:cNvPr>
        <xdr:cNvSpPr/>
      </xdr:nvSpPr>
      <xdr:spPr>
        <a:xfrm>
          <a:off x="7109460" y="1144905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6</xdr:col>
      <xdr:colOff>0</xdr:colOff>
      <xdr:row>340</xdr:row>
      <xdr:rowOff>0</xdr:rowOff>
    </xdr:from>
    <xdr:to>
      <xdr:col>7</xdr:col>
      <xdr:colOff>137160</xdr:colOff>
      <xdr:row>341</xdr:row>
      <xdr:rowOff>30480</xdr:rowOff>
    </xdr:to>
    <xdr:sp macro="" textlink="">
      <xdr:nvSpPr>
        <xdr:cNvPr id="465" name="角丸四角形 464">
          <a:hlinkClick xmlns:r="http://schemas.openxmlformats.org/officeDocument/2006/relationships" r:id="rId2" tooltip="1月の先頭へ"/>
        </xdr:cNvPr>
        <xdr:cNvSpPr/>
      </xdr:nvSpPr>
      <xdr:spPr>
        <a:xfrm>
          <a:off x="7109460" y="1108024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6</xdr:col>
      <xdr:colOff>0</xdr:colOff>
      <xdr:row>342</xdr:row>
      <xdr:rowOff>0</xdr:rowOff>
    </xdr:from>
    <xdr:to>
      <xdr:col>7</xdr:col>
      <xdr:colOff>137160</xdr:colOff>
      <xdr:row>343</xdr:row>
      <xdr:rowOff>30480</xdr:rowOff>
    </xdr:to>
    <xdr:sp macro="" textlink="">
      <xdr:nvSpPr>
        <xdr:cNvPr id="466" name="角丸四角形 465">
          <a:hlinkClick xmlns:r="http://schemas.openxmlformats.org/officeDocument/2006/relationships" r:id="rId3" tooltip="2月の先頭へ"/>
        </xdr:cNvPr>
        <xdr:cNvSpPr/>
      </xdr:nvSpPr>
      <xdr:spPr>
        <a:xfrm>
          <a:off x="7109460" y="1111377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344</xdr:row>
      <xdr:rowOff>0</xdr:rowOff>
    </xdr:from>
    <xdr:to>
      <xdr:col>7</xdr:col>
      <xdr:colOff>137160</xdr:colOff>
      <xdr:row>345</xdr:row>
      <xdr:rowOff>30480</xdr:rowOff>
    </xdr:to>
    <xdr:sp macro="" textlink="">
      <xdr:nvSpPr>
        <xdr:cNvPr id="467" name="角丸四角形 466">
          <a:hlinkClick xmlns:r="http://schemas.openxmlformats.org/officeDocument/2006/relationships" r:id="rId4" tooltip="３月の先頭へ"/>
        </xdr:cNvPr>
        <xdr:cNvSpPr/>
      </xdr:nvSpPr>
      <xdr:spPr>
        <a:xfrm>
          <a:off x="7109460" y="11147298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6</xdr:col>
      <xdr:colOff>0</xdr:colOff>
      <xdr:row>346</xdr:row>
      <xdr:rowOff>0</xdr:rowOff>
    </xdr:from>
    <xdr:to>
      <xdr:col>7</xdr:col>
      <xdr:colOff>137160</xdr:colOff>
      <xdr:row>347</xdr:row>
      <xdr:rowOff>30480</xdr:rowOff>
    </xdr:to>
    <xdr:sp macro="" textlink="">
      <xdr:nvSpPr>
        <xdr:cNvPr id="468" name="角丸四角形 467">
          <a:hlinkClick xmlns:r="http://schemas.openxmlformats.org/officeDocument/2006/relationships" r:id="rId5" tooltip="４月の先頭へ"/>
        </xdr:cNvPr>
        <xdr:cNvSpPr/>
      </xdr:nvSpPr>
      <xdr:spPr>
        <a:xfrm>
          <a:off x="7109460" y="1118082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6</xdr:col>
      <xdr:colOff>0</xdr:colOff>
      <xdr:row>350</xdr:row>
      <xdr:rowOff>0</xdr:rowOff>
    </xdr:from>
    <xdr:to>
      <xdr:col>7</xdr:col>
      <xdr:colOff>137160</xdr:colOff>
      <xdr:row>351</xdr:row>
      <xdr:rowOff>30480</xdr:rowOff>
    </xdr:to>
    <xdr:sp macro="" textlink="">
      <xdr:nvSpPr>
        <xdr:cNvPr id="469" name="角丸四角形 468">
          <a:hlinkClick xmlns:r="http://schemas.openxmlformats.org/officeDocument/2006/relationships" r:id="rId6" tooltip="６月の先頭へ"/>
        </xdr:cNvPr>
        <xdr:cNvSpPr/>
      </xdr:nvSpPr>
      <xdr:spPr>
        <a:xfrm>
          <a:off x="7109460" y="1124788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6</xdr:col>
      <xdr:colOff>0</xdr:colOff>
      <xdr:row>354</xdr:row>
      <xdr:rowOff>0</xdr:rowOff>
    </xdr:from>
    <xdr:to>
      <xdr:col>7</xdr:col>
      <xdr:colOff>137160</xdr:colOff>
      <xdr:row>355</xdr:row>
      <xdr:rowOff>30480</xdr:rowOff>
    </xdr:to>
    <xdr:sp macro="" textlink="">
      <xdr:nvSpPr>
        <xdr:cNvPr id="470" name="角丸四角形 469">
          <a:hlinkClick xmlns:r="http://schemas.openxmlformats.org/officeDocument/2006/relationships" r:id="rId7" tooltip="８月の先頭へ"/>
        </xdr:cNvPr>
        <xdr:cNvSpPr/>
      </xdr:nvSpPr>
      <xdr:spPr>
        <a:xfrm>
          <a:off x="7109460" y="11314938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6</xdr:col>
      <xdr:colOff>0</xdr:colOff>
      <xdr:row>358</xdr:row>
      <xdr:rowOff>0</xdr:rowOff>
    </xdr:from>
    <xdr:to>
      <xdr:col>7</xdr:col>
      <xdr:colOff>137160</xdr:colOff>
      <xdr:row>359</xdr:row>
      <xdr:rowOff>30480</xdr:rowOff>
    </xdr:to>
    <xdr:sp macro="" textlink="">
      <xdr:nvSpPr>
        <xdr:cNvPr id="471" name="角丸四角形 470">
          <a:hlinkClick xmlns:r="http://schemas.openxmlformats.org/officeDocument/2006/relationships" r:id="rId8" tooltip="１０月の先頭へ"/>
        </xdr:cNvPr>
        <xdr:cNvSpPr/>
      </xdr:nvSpPr>
      <xdr:spPr>
        <a:xfrm>
          <a:off x="7109460" y="11381994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6</xdr:col>
      <xdr:colOff>0</xdr:colOff>
      <xdr:row>348</xdr:row>
      <xdr:rowOff>0</xdr:rowOff>
    </xdr:from>
    <xdr:to>
      <xdr:col>7</xdr:col>
      <xdr:colOff>137160</xdr:colOff>
      <xdr:row>349</xdr:row>
      <xdr:rowOff>30480</xdr:rowOff>
    </xdr:to>
    <xdr:sp macro="" textlink="">
      <xdr:nvSpPr>
        <xdr:cNvPr id="472" name="角丸四角形 471">
          <a:hlinkClick xmlns:r="http://schemas.openxmlformats.org/officeDocument/2006/relationships" r:id="rId9" tooltip="５月の先頭へ"/>
        </xdr:cNvPr>
        <xdr:cNvSpPr/>
      </xdr:nvSpPr>
      <xdr:spPr>
        <a:xfrm>
          <a:off x="7109460" y="11214354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6</xdr:col>
      <xdr:colOff>0</xdr:colOff>
      <xdr:row>352</xdr:row>
      <xdr:rowOff>0</xdr:rowOff>
    </xdr:from>
    <xdr:to>
      <xdr:col>7</xdr:col>
      <xdr:colOff>137160</xdr:colOff>
      <xdr:row>353</xdr:row>
      <xdr:rowOff>30480</xdr:rowOff>
    </xdr:to>
    <xdr:sp macro="" textlink="">
      <xdr:nvSpPr>
        <xdr:cNvPr id="473" name="角丸四角形 472">
          <a:hlinkClick xmlns:r="http://schemas.openxmlformats.org/officeDocument/2006/relationships" r:id="rId10" tooltip="７月の先頭へ"/>
        </xdr:cNvPr>
        <xdr:cNvSpPr/>
      </xdr:nvSpPr>
      <xdr:spPr>
        <a:xfrm>
          <a:off x="7109460" y="11281410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6</xdr:col>
      <xdr:colOff>0</xdr:colOff>
      <xdr:row>356</xdr:row>
      <xdr:rowOff>0</xdr:rowOff>
    </xdr:from>
    <xdr:to>
      <xdr:col>7</xdr:col>
      <xdr:colOff>137160</xdr:colOff>
      <xdr:row>357</xdr:row>
      <xdr:rowOff>30480</xdr:rowOff>
    </xdr:to>
    <xdr:sp macro="" textlink="">
      <xdr:nvSpPr>
        <xdr:cNvPr id="474" name="角丸四角形 473">
          <a:hlinkClick xmlns:r="http://schemas.openxmlformats.org/officeDocument/2006/relationships" r:id="rId11" tooltip="９月の先頭へ"/>
        </xdr:cNvPr>
        <xdr:cNvSpPr/>
      </xdr:nvSpPr>
      <xdr:spPr>
        <a:xfrm>
          <a:off x="7109460" y="11348466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6</xdr:col>
      <xdr:colOff>0</xdr:colOff>
      <xdr:row>360</xdr:row>
      <xdr:rowOff>0</xdr:rowOff>
    </xdr:from>
    <xdr:to>
      <xdr:col>7</xdr:col>
      <xdr:colOff>137160</xdr:colOff>
      <xdr:row>361</xdr:row>
      <xdr:rowOff>30480</xdr:rowOff>
    </xdr:to>
    <xdr:sp macro="" textlink="">
      <xdr:nvSpPr>
        <xdr:cNvPr id="475" name="角丸四角形 474">
          <a:hlinkClick xmlns:r="http://schemas.openxmlformats.org/officeDocument/2006/relationships" r:id="rId12" tooltip="１１月の先頭へ"/>
        </xdr:cNvPr>
        <xdr:cNvSpPr/>
      </xdr:nvSpPr>
      <xdr:spPr>
        <a:xfrm>
          <a:off x="7109460" y="1141552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6</xdr:col>
      <xdr:colOff>0</xdr:colOff>
      <xdr:row>362</xdr:row>
      <xdr:rowOff>0</xdr:rowOff>
    </xdr:from>
    <xdr:to>
      <xdr:col>7</xdr:col>
      <xdr:colOff>137160</xdr:colOff>
      <xdr:row>363</xdr:row>
      <xdr:rowOff>30480</xdr:rowOff>
    </xdr:to>
    <xdr:sp macro="" textlink="">
      <xdr:nvSpPr>
        <xdr:cNvPr id="476" name="角丸四角形 475">
          <a:hlinkClick xmlns:r="http://schemas.openxmlformats.org/officeDocument/2006/relationships" r:id="rId13" tooltip="12月の先頭へ"/>
        </xdr:cNvPr>
        <xdr:cNvSpPr/>
      </xdr:nvSpPr>
      <xdr:spPr>
        <a:xfrm>
          <a:off x="7109460" y="1144905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6</xdr:col>
      <xdr:colOff>0</xdr:colOff>
      <xdr:row>340</xdr:row>
      <xdr:rowOff>0</xdr:rowOff>
    </xdr:from>
    <xdr:to>
      <xdr:col>7</xdr:col>
      <xdr:colOff>137160</xdr:colOff>
      <xdr:row>341</xdr:row>
      <xdr:rowOff>30480</xdr:rowOff>
    </xdr:to>
    <xdr:sp macro="" textlink="">
      <xdr:nvSpPr>
        <xdr:cNvPr id="477" name="角丸四角形 476">
          <a:hlinkClick xmlns:r="http://schemas.openxmlformats.org/officeDocument/2006/relationships" r:id="rId3" tooltip="12月の先頭へ"/>
        </xdr:cNvPr>
        <xdr:cNvSpPr/>
      </xdr:nvSpPr>
      <xdr:spPr>
        <a:xfrm>
          <a:off x="7109460" y="1108024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340</xdr:row>
      <xdr:rowOff>0</xdr:rowOff>
    </xdr:from>
    <xdr:to>
      <xdr:col>7</xdr:col>
      <xdr:colOff>137160</xdr:colOff>
      <xdr:row>341</xdr:row>
      <xdr:rowOff>30480</xdr:rowOff>
    </xdr:to>
    <xdr:sp macro="" textlink="">
      <xdr:nvSpPr>
        <xdr:cNvPr id="478" name="角丸四角形 477">
          <a:hlinkClick xmlns:r="http://schemas.openxmlformats.org/officeDocument/2006/relationships" r:id="rId37" tooltip="1月の先頭へ"/>
        </xdr:cNvPr>
        <xdr:cNvSpPr/>
      </xdr:nvSpPr>
      <xdr:spPr>
        <a:xfrm>
          <a:off x="7109460" y="1108024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6</xdr:col>
      <xdr:colOff>0</xdr:colOff>
      <xdr:row>342</xdr:row>
      <xdr:rowOff>0</xdr:rowOff>
    </xdr:from>
    <xdr:to>
      <xdr:col>7</xdr:col>
      <xdr:colOff>137160</xdr:colOff>
      <xdr:row>343</xdr:row>
      <xdr:rowOff>30480</xdr:rowOff>
    </xdr:to>
    <xdr:sp macro="" textlink="">
      <xdr:nvSpPr>
        <xdr:cNvPr id="479" name="角丸四角形 478">
          <a:hlinkClick xmlns:r="http://schemas.openxmlformats.org/officeDocument/2006/relationships" r:id="rId38" tooltip="2月の先頭へ"/>
        </xdr:cNvPr>
        <xdr:cNvSpPr/>
      </xdr:nvSpPr>
      <xdr:spPr>
        <a:xfrm>
          <a:off x="7109460" y="1111377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344</xdr:row>
      <xdr:rowOff>0</xdr:rowOff>
    </xdr:from>
    <xdr:to>
      <xdr:col>7</xdr:col>
      <xdr:colOff>137160</xdr:colOff>
      <xdr:row>345</xdr:row>
      <xdr:rowOff>30480</xdr:rowOff>
    </xdr:to>
    <xdr:sp macro="" textlink="">
      <xdr:nvSpPr>
        <xdr:cNvPr id="480" name="角丸四角形 479">
          <a:hlinkClick xmlns:r="http://schemas.openxmlformats.org/officeDocument/2006/relationships" r:id="rId39" tooltip="３月の先頭へ"/>
        </xdr:cNvPr>
        <xdr:cNvSpPr/>
      </xdr:nvSpPr>
      <xdr:spPr>
        <a:xfrm>
          <a:off x="7109460" y="11147298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6</xdr:col>
      <xdr:colOff>0</xdr:colOff>
      <xdr:row>346</xdr:row>
      <xdr:rowOff>0</xdr:rowOff>
    </xdr:from>
    <xdr:to>
      <xdr:col>7</xdr:col>
      <xdr:colOff>137160</xdr:colOff>
      <xdr:row>347</xdr:row>
      <xdr:rowOff>30480</xdr:rowOff>
    </xdr:to>
    <xdr:sp macro="" textlink="">
      <xdr:nvSpPr>
        <xdr:cNvPr id="481" name="角丸四角形 480">
          <a:hlinkClick xmlns:r="http://schemas.openxmlformats.org/officeDocument/2006/relationships" r:id="rId40" tooltip="４月の先頭へ"/>
        </xdr:cNvPr>
        <xdr:cNvSpPr/>
      </xdr:nvSpPr>
      <xdr:spPr>
        <a:xfrm>
          <a:off x="7109460" y="1118082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6</xdr:col>
      <xdr:colOff>0</xdr:colOff>
      <xdr:row>350</xdr:row>
      <xdr:rowOff>0</xdr:rowOff>
    </xdr:from>
    <xdr:to>
      <xdr:col>7</xdr:col>
      <xdr:colOff>137160</xdr:colOff>
      <xdr:row>351</xdr:row>
      <xdr:rowOff>30480</xdr:rowOff>
    </xdr:to>
    <xdr:sp macro="" textlink="">
      <xdr:nvSpPr>
        <xdr:cNvPr id="482" name="角丸四角形 481">
          <a:hlinkClick xmlns:r="http://schemas.openxmlformats.org/officeDocument/2006/relationships" r:id="rId41" tooltip="６月の先頭へ"/>
        </xdr:cNvPr>
        <xdr:cNvSpPr/>
      </xdr:nvSpPr>
      <xdr:spPr>
        <a:xfrm>
          <a:off x="7109460" y="1124788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6</xdr:col>
      <xdr:colOff>0</xdr:colOff>
      <xdr:row>354</xdr:row>
      <xdr:rowOff>0</xdr:rowOff>
    </xdr:from>
    <xdr:to>
      <xdr:col>7</xdr:col>
      <xdr:colOff>137160</xdr:colOff>
      <xdr:row>355</xdr:row>
      <xdr:rowOff>30480</xdr:rowOff>
    </xdr:to>
    <xdr:sp macro="" textlink="">
      <xdr:nvSpPr>
        <xdr:cNvPr id="483" name="角丸四角形 482">
          <a:hlinkClick xmlns:r="http://schemas.openxmlformats.org/officeDocument/2006/relationships" r:id="rId42" tooltip="８月の先頭へ"/>
        </xdr:cNvPr>
        <xdr:cNvSpPr/>
      </xdr:nvSpPr>
      <xdr:spPr>
        <a:xfrm>
          <a:off x="7109460" y="11314938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6</xdr:col>
      <xdr:colOff>0</xdr:colOff>
      <xdr:row>358</xdr:row>
      <xdr:rowOff>0</xdr:rowOff>
    </xdr:from>
    <xdr:to>
      <xdr:col>7</xdr:col>
      <xdr:colOff>137160</xdr:colOff>
      <xdr:row>359</xdr:row>
      <xdr:rowOff>30480</xdr:rowOff>
    </xdr:to>
    <xdr:sp macro="" textlink="">
      <xdr:nvSpPr>
        <xdr:cNvPr id="484" name="角丸四角形 483">
          <a:hlinkClick xmlns:r="http://schemas.openxmlformats.org/officeDocument/2006/relationships" r:id="rId43" tooltip="１０月の先頭へ"/>
        </xdr:cNvPr>
        <xdr:cNvSpPr/>
      </xdr:nvSpPr>
      <xdr:spPr>
        <a:xfrm>
          <a:off x="7109460" y="11381994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6</xdr:col>
      <xdr:colOff>0</xdr:colOff>
      <xdr:row>348</xdr:row>
      <xdr:rowOff>0</xdr:rowOff>
    </xdr:from>
    <xdr:to>
      <xdr:col>7</xdr:col>
      <xdr:colOff>137160</xdr:colOff>
      <xdr:row>349</xdr:row>
      <xdr:rowOff>30480</xdr:rowOff>
    </xdr:to>
    <xdr:sp macro="" textlink="">
      <xdr:nvSpPr>
        <xdr:cNvPr id="485" name="角丸四角形 484">
          <a:hlinkClick xmlns:r="http://schemas.openxmlformats.org/officeDocument/2006/relationships" r:id="rId44" tooltip="５月の先頭へ"/>
        </xdr:cNvPr>
        <xdr:cNvSpPr/>
      </xdr:nvSpPr>
      <xdr:spPr>
        <a:xfrm>
          <a:off x="7109460" y="11214354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6</xdr:col>
      <xdr:colOff>0</xdr:colOff>
      <xdr:row>352</xdr:row>
      <xdr:rowOff>0</xdr:rowOff>
    </xdr:from>
    <xdr:to>
      <xdr:col>7</xdr:col>
      <xdr:colOff>137160</xdr:colOff>
      <xdr:row>353</xdr:row>
      <xdr:rowOff>30480</xdr:rowOff>
    </xdr:to>
    <xdr:sp macro="" textlink="">
      <xdr:nvSpPr>
        <xdr:cNvPr id="486" name="角丸四角形 485">
          <a:hlinkClick xmlns:r="http://schemas.openxmlformats.org/officeDocument/2006/relationships" r:id="rId45" tooltip="７月の先頭へ"/>
        </xdr:cNvPr>
        <xdr:cNvSpPr/>
      </xdr:nvSpPr>
      <xdr:spPr>
        <a:xfrm>
          <a:off x="7109460" y="11281410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6</xdr:col>
      <xdr:colOff>0</xdr:colOff>
      <xdr:row>356</xdr:row>
      <xdr:rowOff>0</xdr:rowOff>
    </xdr:from>
    <xdr:to>
      <xdr:col>7</xdr:col>
      <xdr:colOff>137160</xdr:colOff>
      <xdr:row>357</xdr:row>
      <xdr:rowOff>30480</xdr:rowOff>
    </xdr:to>
    <xdr:sp macro="" textlink="">
      <xdr:nvSpPr>
        <xdr:cNvPr id="487" name="角丸四角形 486">
          <a:hlinkClick xmlns:r="http://schemas.openxmlformats.org/officeDocument/2006/relationships" r:id="rId46" tooltip="９月の先頭へ"/>
        </xdr:cNvPr>
        <xdr:cNvSpPr/>
      </xdr:nvSpPr>
      <xdr:spPr>
        <a:xfrm>
          <a:off x="7109460" y="11348466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6</xdr:col>
      <xdr:colOff>0</xdr:colOff>
      <xdr:row>360</xdr:row>
      <xdr:rowOff>0</xdr:rowOff>
    </xdr:from>
    <xdr:to>
      <xdr:col>7</xdr:col>
      <xdr:colOff>137160</xdr:colOff>
      <xdr:row>361</xdr:row>
      <xdr:rowOff>30480</xdr:rowOff>
    </xdr:to>
    <xdr:sp macro="" textlink="">
      <xdr:nvSpPr>
        <xdr:cNvPr id="488" name="角丸四角形 487">
          <a:hlinkClick xmlns:r="http://schemas.openxmlformats.org/officeDocument/2006/relationships" r:id="rId47" tooltip="１１月の先頭へ"/>
        </xdr:cNvPr>
        <xdr:cNvSpPr/>
      </xdr:nvSpPr>
      <xdr:spPr>
        <a:xfrm>
          <a:off x="7109460" y="1141552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6</xdr:col>
      <xdr:colOff>0</xdr:colOff>
      <xdr:row>362</xdr:row>
      <xdr:rowOff>0</xdr:rowOff>
    </xdr:from>
    <xdr:to>
      <xdr:col>7</xdr:col>
      <xdr:colOff>137160</xdr:colOff>
      <xdr:row>363</xdr:row>
      <xdr:rowOff>30480</xdr:rowOff>
    </xdr:to>
    <xdr:sp macro="" textlink="">
      <xdr:nvSpPr>
        <xdr:cNvPr id="489" name="角丸四角形 488">
          <a:hlinkClick xmlns:r="http://schemas.openxmlformats.org/officeDocument/2006/relationships" r:id="rId1" tooltip="12月の先頭へ"/>
        </xdr:cNvPr>
        <xdr:cNvSpPr/>
      </xdr:nvSpPr>
      <xdr:spPr>
        <a:xfrm>
          <a:off x="7109460" y="1144905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6</xdr:col>
      <xdr:colOff>0</xdr:colOff>
      <xdr:row>284</xdr:row>
      <xdr:rowOff>0</xdr:rowOff>
    </xdr:from>
    <xdr:to>
      <xdr:col>7</xdr:col>
      <xdr:colOff>137160</xdr:colOff>
      <xdr:row>285</xdr:row>
      <xdr:rowOff>30480</xdr:rowOff>
    </xdr:to>
    <xdr:sp macro="" textlink="">
      <xdr:nvSpPr>
        <xdr:cNvPr id="490" name="角丸四角形 489">
          <a:hlinkClick xmlns:r="http://schemas.openxmlformats.org/officeDocument/2006/relationships" r:id="rId2" tooltip="1月の先頭へ"/>
        </xdr:cNvPr>
        <xdr:cNvSpPr/>
      </xdr:nvSpPr>
      <xdr:spPr>
        <a:xfrm>
          <a:off x="7109460" y="1108024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6</xdr:col>
      <xdr:colOff>0</xdr:colOff>
      <xdr:row>286</xdr:row>
      <xdr:rowOff>0</xdr:rowOff>
    </xdr:from>
    <xdr:to>
      <xdr:col>7</xdr:col>
      <xdr:colOff>137160</xdr:colOff>
      <xdr:row>287</xdr:row>
      <xdr:rowOff>30480</xdr:rowOff>
    </xdr:to>
    <xdr:sp macro="" textlink="">
      <xdr:nvSpPr>
        <xdr:cNvPr id="491" name="角丸四角形 490">
          <a:hlinkClick xmlns:r="http://schemas.openxmlformats.org/officeDocument/2006/relationships" r:id="rId3" tooltip="2月の先頭へ"/>
        </xdr:cNvPr>
        <xdr:cNvSpPr/>
      </xdr:nvSpPr>
      <xdr:spPr>
        <a:xfrm>
          <a:off x="7109460" y="1111377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288</xdr:row>
      <xdr:rowOff>0</xdr:rowOff>
    </xdr:from>
    <xdr:to>
      <xdr:col>7</xdr:col>
      <xdr:colOff>137160</xdr:colOff>
      <xdr:row>289</xdr:row>
      <xdr:rowOff>30480</xdr:rowOff>
    </xdr:to>
    <xdr:sp macro="" textlink="">
      <xdr:nvSpPr>
        <xdr:cNvPr id="492" name="角丸四角形 491">
          <a:hlinkClick xmlns:r="http://schemas.openxmlformats.org/officeDocument/2006/relationships" r:id="rId4" tooltip="３月の先頭へ"/>
        </xdr:cNvPr>
        <xdr:cNvSpPr/>
      </xdr:nvSpPr>
      <xdr:spPr>
        <a:xfrm>
          <a:off x="7109460" y="11147298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6</xdr:col>
      <xdr:colOff>0</xdr:colOff>
      <xdr:row>290</xdr:row>
      <xdr:rowOff>0</xdr:rowOff>
    </xdr:from>
    <xdr:to>
      <xdr:col>7</xdr:col>
      <xdr:colOff>137160</xdr:colOff>
      <xdr:row>291</xdr:row>
      <xdr:rowOff>30480</xdr:rowOff>
    </xdr:to>
    <xdr:sp macro="" textlink="">
      <xdr:nvSpPr>
        <xdr:cNvPr id="493" name="角丸四角形 492">
          <a:hlinkClick xmlns:r="http://schemas.openxmlformats.org/officeDocument/2006/relationships" r:id="rId5" tooltip="４月の先頭へ"/>
        </xdr:cNvPr>
        <xdr:cNvSpPr/>
      </xdr:nvSpPr>
      <xdr:spPr>
        <a:xfrm>
          <a:off x="7109460" y="1118082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6</xdr:col>
      <xdr:colOff>0</xdr:colOff>
      <xdr:row>294</xdr:row>
      <xdr:rowOff>0</xdr:rowOff>
    </xdr:from>
    <xdr:to>
      <xdr:col>7</xdr:col>
      <xdr:colOff>137160</xdr:colOff>
      <xdr:row>295</xdr:row>
      <xdr:rowOff>30480</xdr:rowOff>
    </xdr:to>
    <xdr:sp macro="" textlink="">
      <xdr:nvSpPr>
        <xdr:cNvPr id="494" name="角丸四角形 493">
          <a:hlinkClick xmlns:r="http://schemas.openxmlformats.org/officeDocument/2006/relationships" r:id="rId6" tooltip="６月の先頭へ"/>
        </xdr:cNvPr>
        <xdr:cNvSpPr/>
      </xdr:nvSpPr>
      <xdr:spPr>
        <a:xfrm>
          <a:off x="7109460" y="1124788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6</xdr:col>
      <xdr:colOff>0</xdr:colOff>
      <xdr:row>298</xdr:row>
      <xdr:rowOff>0</xdr:rowOff>
    </xdr:from>
    <xdr:to>
      <xdr:col>7</xdr:col>
      <xdr:colOff>137160</xdr:colOff>
      <xdr:row>299</xdr:row>
      <xdr:rowOff>30480</xdr:rowOff>
    </xdr:to>
    <xdr:sp macro="" textlink="">
      <xdr:nvSpPr>
        <xdr:cNvPr id="495" name="角丸四角形 494">
          <a:hlinkClick xmlns:r="http://schemas.openxmlformats.org/officeDocument/2006/relationships" r:id="rId7" tooltip="８月の先頭へ"/>
        </xdr:cNvPr>
        <xdr:cNvSpPr/>
      </xdr:nvSpPr>
      <xdr:spPr>
        <a:xfrm>
          <a:off x="7109460" y="11314938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6</xdr:col>
      <xdr:colOff>0</xdr:colOff>
      <xdr:row>302</xdr:row>
      <xdr:rowOff>0</xdr:rowOff>
    </xdr:from>
    <xdr:to>
      <xdr:col>7</xdr:col>
      <xdr:colOff>137160</xdr:colOff>
      <xdr:row>303</xdr:row>
      <xdr:rowOff>30480</xdr:rowOff>
    </xdr:to>
    <xdr:sp macro="" textlink="">
      <xdr:nvSpPr>
        <xdr:cNvPr id="496" name="角丸四角形 495">
          <a:hlinkClick xmlns:r="http://schemas.openxmlformats.org/officeDocument/2006/relationships" r:id="rId8" tooltip="１０月の先頭へ"/>
        </xdr:cNvPr>
        <xdr:cNvSpPr/>
      </xdr:nvSpPr>
      <xdr:spPr>
        <a:xfrm>
          <a:off x="7109460" y="11381994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6</xdr:col>
      <xdr:colOff>0</xdr:colOff>
      <xdr:row>292</xdr:row>
      <xdr:rowOff>0</xdr:rowOff>
    </xdr:from>
    <xdr:to>
      <xdr:col>7</xdr:col>
      <xdr:colOff>137160</xdr:colOff>
      <xdr:row>293</xdr:row>
      <xdr:rowOff>30480</xdr:rowOff>
    </xdr:to>
    <xdr:sp macro="" textlink="">
      <xdr:nvSpPr>
        <xdr:cNvPr id="497" name="角丸四角形 496">
          <a:hlinkClick xmlns:r="http://schemas.openxmlformats.org/officeDocument/2006/relationships" r:id="rId9" tooltip="５月の先頭へ"/>
        </xdr:cNvPr>
        <xdr:cNvSpPr/>
      </xdr:nvSpPr>
      <xdr:spPr>
        <a:xfrm>
          <a:off x="7109460" y="11214354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6</xdr:col>
      <xdr:colOff>0</xdr:colOff>
      <xdr:row>296</xdr:row>
      <xdr:rowOff>0</xdr:rowOff>
    </xdr:from>
    <xdr:to>
      <xdr:col>7</xdr:col>
      <xdr:colOff>137160</xdr:colOff>
      <xdr:row>297</xdr:row>
      <xdr:rowOff>30480</xdr:rowOff>
    </xdr:to>
    <xdr:sp macro="" textlink="">
      <xdr:nvSpPr>
        <xdr:cNvPr id="498" name="角丸四角形 497">
          <a:hlinkClick xmlns:r="http://schemas.openxmlformats.org/officeDocument/2006/relationships" r:id="rId10" tooltip="７月の先頭へ"/>
        </xdr:cNvPr>
        <xdr:cNvSpPr/>
      </xdr:nvSpPr>
      <xdr:spPr>
        <a:xfrm>
          <a:off x="7109460" y="11281410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6</xdr:col>
      <xdr:colOff>0</xdr:colOff>
      <xdr:row>300</xdr:row>
      <xdr:rowOff>0</xdr:rowOff>
    </xdr:from>
    <xdr:to>
      <xdr:col>7</xdr:col>
      <xdr:colOff>137160</xdr:colOff>
      <xdr:row>301</xdr:row>
      <xdr:rowOff>30480</xdr:rowOff>
    </xdr:to>
    <xdr:sp macro="" textlink="">
      <xdr:nvSpPr>
        <xdr:cNvPr id="499" name="角丸四角形 498">
          <a:hlinkClick xmlns:r="http://schemas.openxmlformats.org/officeDocument/2006/relationships" r:id="rId11" tooltip="９月の先頭へ"/>
        </xdr:cNvPr>
        <xdr:cNvSpPr/>
      </xdr:nvSpPr>
      <xdr:spPr>
        <a:xfrm>
          <a:off x="7109460" y="11348466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6</xdr:col>
      <xdr:colOff>0</xdr:colOff>
      <xdr:row>304</xdr:row>
      <xdr:rowOff>0</xdr:rowOff>
    </xdr:from>
    <xdr:to>
      <xdr:col>7</xdr:col>
      <xdr:colOff>137160</xdr:colOff>
      <xdr:row>305</xdr:row>
      <xdr:rowOff>30480</xdr:rowOff>
    </xdr:to>
    <xdr:sp macro="" textlink="">
      <xdr:nvSpPr>
        <xdr:cNvPr id="500" name="角丸四角形 499">
          <a:hlinkClick xmlns:r="http://schemas.openxmlformats.org/officeDocument/2006/relationships" r:id="rId12" tooltip="１１月の先頭へ"/>
        </xdr:cNvPr>
        <xdr:cNvSpPr/>
      </xdr:nvSpPr>
      <xdr:spPr>
        <a:xfrm>
          <a:off x="7109460" y="1141552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6</xdr:col>
      <xdr:colOff>0</xdr:colOff>
      <xdr:row>306</xdr:row>
      <xdr:rowOff>0</xdr:rowOff>
    </xdr:from>
    <xdr:to>
      <xdr:col>7</xdr:col>
      <xdr:colOff>137160</xdr:colOff>
      <xdr:row>307</xdr:row>
      <xdr:rowOff>30480</xdr:rowOff>
    </xdr:to>
    <xdr:sp macro="" textlink="">
      <xdr:nvSpPr>
        <xdr:cNvPr id="501" name="角丸四角形 500">
          <a:hlinkClick xmlns:r="http://schemas.openxmlformats.org/officeDocument/2006/relationships" r:id="rId13" tooltip="12月の先頭へ"/>
        </xdr:cNvPr>
        <xdr:cNvSpPr/>
      </xdr:nvSpPr>
      <xdr:spPr>
        <a:xfrm>
          <a:off x="7109460" y="1144905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6</xdr:col>
      <xdr:colOff>0</xdr:colOff>
      <xdr:row>284</xdr:row>
      <xdr:rowOff>0</xdr:rowOff>
    </xdr:from>
    <xdr:to>
      <xdr:col>7</xdr:col>
      <xdr:colOff>137160</xdr:colOff>
      <xdr:row>285</xdr:row>
      <xdr:rowOff>30480</xdr:rowOff>
    </xdr:to>
    <xdr:sp macro="" textlink="">
      <xdr:nvSpPr>
        <xdr:cNvPr id="502" name="角丸四角形 501">
          <a:hlinkClick xmlns:r="http://schemas.openxmlformats.org/officeDocument/2006/relationships" r:id="rId3" tooltip="12月の先頭へ"/>
        </xdr:cNvPr>
        <xdr:cNvSpPr/>
      </xdr:nvSpPr>
      <xdr:spPr>
        <a:xfrm>
          <a:off x="7109460" y="1108024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284</xdr:row>
      <xdr:rowOff>0</xdr:rowOff>
    </xdr:from>
    <xdr:to>
      <xdr:col>7</xdr:col>
      <xdr:colOff>137160</xdr:colOff>
      <xdr:row>285</xdr:row>
      <xdr:rowOff>30480</xdr:rowOff>
    </xdr:to>
    <xdr:sp macro="" textlink="">
      <xdr:nvSpPr>
        <xdr:cNvPr id="503" name="角丸四角形 502">
          <a:hlinkClick xmlns:r="http://schemas.openxmlformats.org/officeDocument/2006/relationships" r:id="rId37" tooltip="1月の先頭へ"/>
        </xdr:cNvPr>
        <xdr:cNvSpPr/>
      </xdr:nvSpPr>
      <xdr:spPr>
        <a:xfrm>
          <a:off x="7109460" y="1108024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6</xdr:col>
      <xdr:colOff>0</xdr:colOff>
      <xdr:row>286</xdr:row>
      <xdr:rowOff>0</xdr:rowOff>
    </xdr:from>
    <xdr:to>
      <xdr:col>7</xdr:col>
      <xdr:colOff>137160</xdr:colOff>
      <xdr:row>287</xdr:row>
      <xdr:rowOff>30480</xdr:rowOff>
    </xdr:to>
    <xdr:sp macro="" textlink="">
      <xdr:nvSpPr>
        <xdr:cNvPr id="504" name="角丸四角形 503">
          <a:hlinkClick xmlns:r="http://schemas.openxmlformats.org/officeDocument/2006/relationships" r:id="rId15" tooltip="2月の先頭へ"/>
        </xdr:cNvPr>
        <xdr:cNvSpPr/>
      </xdr:nvSpPr>
      <xdr:spPr>
        <a:xfrm>
          <a:off x="7109460" y="1111377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288</xdr:row>
      <xdr:rowOff>0</xdr:rowOff>
    </xdr:from>
    <xdr:to>
      <xdr:col>7</xdr:col>
      <xdr:colOff>137160</xdr:colOff>
      <xdr:row>289</xdr:row>
      <xdr:rowOff>30480</xdr:rowOff>
    </xdr:to>
    <xdr:sp macro="" textlink="">
      <xdr:nvSpPr>
        <xdr:cNvPr id="505" name="角丸四角形 504">
          <a:hlinkClick xmlns:r="http://schemas.openxmlformats.org/officeDocument/2006/relationships" r:id="rId16" tooltip="３月の先頭へ"/>
        </xdr:cNvPr>
        <xdr:cNvSpPr/>
      </xdr:nvSpPr>
      <xdr:spPr>
        <a:xfrm>
          <a:off x="7109460" y="11147298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6</xdr:col>
      <xdr:colOff>0</xdr:colOff>
      <xdr:row>290</xdr:row>
      <xdr:rowOff>0</xdr:rowOff>
    </xdr:from>
    <xdr:to>
      <xdr:col>7</xdr:col>
      <xdr:colOff>137160</xdr:colOff>
      <xdr:row>291</xdr:row>
      <xdr:rowOff>30480</xdr:rowOff>
    </xdr:to>
    <xdr:sp macro="" textlink="">
      <xdr:nvSpPr>
        <xdr:cNvPr id="506" name="角丸四角形 505">
          <a:hlinkClick xmlns:r="http://schemas.openxmlformats.org/officeDocument/2006/relationships" r:id="rId17" tooltip="４月の先頭へ"/>
        </xdr:cNvPr>
        <xdr:cNvSpPr/>
      </xdr:nvSpPr>
      <xdr:spPr>
        <a:xfrm>
          <a:off x="7109460" y="1118082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6</xdr:col>
      <xdr:colOff>0</xdr:colOff>
      <xdr:row>294</xdr:row>
      <xdr:rowOff>0</xdr:rowOff>
    </xdr:from>
    <xdr:to>
      <xdr:col>7</xdr:col>
      <xdr:colOff>137160</xdr:colOff>
      <xdr:row>295</xdr:row>
      <xdr:rowOff>30480</xdr:rowOff>
    </xdr:to>
    <xdr:sp macro="" textlink="">
      <xdr:nvSpPr>
        <xdr:cNvPr id="507" name="角丸四角形 506">
          <a:hlinkClick xmlns:r="http://schemas.openxmlformats.org/officeDocument/2006/relationships" r:id="rId18" tooltip="６月の先頭へ"/>
        </xdr:cNvPr>
        <xdr:cNvSpPr/>
      </xdr:nvSpPr>
      <xdr:spPr>
        <a:xfrm>
          <a:off x="7109460" y="1124788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6</xdr:col>
      <xdr:colOff>0</xdr:colOff>
      <xdr:row>298</xdr:row>
      <xdr:rowOff>0</xdr:rowOff>
    </xdr:from>
    <xdr:to>
      <xdr:col>7</xdr:col>
      <xdr:colOff>137160</xdr:colOff>
      <xdr:row>299</xdr:row>
      <xdr:rowOff>30480</xdr:rowOff>
    </xdr:to>
    <xdr:sp macro="" textlink="">
      <xdr:nvSpPr>
        <xdr:cNvPr id="508" name="角丸四角形 507">
          <a:hlinkClick xmlns:r="http://schemas.openxmlformats.org/officeDocument/2006/relationships" r:id="rId19" tooltip="８月の先頭へ"/>
        </xdr:cNvPr>
        <xdr:cNvSpPr/>
      </xdr:nvSpPr>
      <xdr:spPr>
        <a:xfrm>
          <a:off x="7109460" y="11314938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6</xdr:col>
      <xdr:colOff>0</xdr:colOff>
      <xdr:row>302</xdr:row>
      <xdr:rowOff>0</xdr:rowOff>
    </xdr:from>
    <xdr:to>
      <xdr:col>7</xdr:col>
      <xdr:colOff>137160</xdr:colOff>
      <xdr:row>303</xdr:row>
      <xdr:rowOff>30480</xdr:rowOff>
    </xdr:to>
    <xdr:sp macro="" textlink="">
      <xdr:nvSpPr>
        <xdr:cNvPr id="509" name="角丸四角形 508">
          <a:hlinkClick xmlns:r="http://schemas.openxmlformats.org/officeDocument/2006/relationships" r:id="rId20" tooltip="１０月の先頭へ"/>
        </xdr:cNvPr>
        <xdr:cNvSpPr/>
      </xdr:nvSpPr>
      <xdr:spPr>
        <a:xfrm>
          <a:off x="7109460" y="11381994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6</xdr:col>
      <xdr:colOff>0</xdr:colOff>
      <xdr:row>292</xdr:row>
      <xdr:rowOff>0</xdr:rowOff>
    </xdr:from>
    <xdr:to>
      <xdr:col>7</xdr:col>
      <xdr:colOff>137160</xdr:colOff>
      <xdr:row>293</xdr:row>
      <xdr:rowOff>30480</xdr:rowOff>
    </xdr:to>
    <xdr:sp macro="" textlink="">
      <xdr:nvSpPr>
        <xdr:cNvPr id="510" name="角丸四角形 509">
          <a:hlinkClick xmlns:r="http://schemas.openxmlformats.org/officeDocument/2006/relationships" r:id="rId21" tooltip="５月の先頭へ"/>
        </xdr:cNvPr>
        <xdr:cNvSpPr/>
      </xdr:nvSpPr>
      <xdr:spPr>
        <a:xfrm>
          <a:off x="7109460" y="11214354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6</xdr:col>
      <xdr:colOff>0</xdr:colOff>
      <xdr:row>296</xdr:row>
      <xdr:rowOff>0</xdr:rowOff>
    </xdr:from>
    <xdr:to>
      <xdr:col>7</xdr:col>
      <xdr:colOff>137160</xdr:colOff>
      <xdr:row>297</xdr:row>
      <xdr:rowOff>30480</xdr:rowOff>
    </xdr:to>
    <xdr:sp macro="" textlink="">
      <xdr:nvSpPr>
        <xdr:cNvPr id="511" name="角丸四角形 510">
          <a:hlinkClick xmlns:r="http://schemas.openxmlformats.org/officeDocument/2006/relationships" r:id="rId22" tooltip="７月の先頭へ"/>
        </xdr:cNvPr>
        <xdr:cNvSpPr/>
      </xdr:nvSpPr>
      <xdr:spPr>
        <a:xfrm>
          <a:off x="7109460" y="11281410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6</xdr:col>
      <xdr:colOff>0</xdr:colOff>
      <xdr:row>300</xdr:row>
      <xdr:rowOff>0</xdr:rowOff>
    </xdr:from>
    <xdr:to>
      <xdr:col>7</xdr:col>
      <xdr:colOff>137160</xdr:colOff>
      <xdr:row>301</xdr:row>
      <xdr:rowOff>30480</xdr:rowOff>
    </xdr:to>
    <xdr:sp macro="" textlink="">
      <xdr:nvSpPr>
        <xdr:cNvPr id="512" name="角丸四角形 511">
          <a:hlinkClick xmlns:r="http://schemas.openxmlformats.org/officeDocument/2006/relationships" r:id="rId23" tooltip="９月の先頭へ"/>
        </xdr:cNvPr>
        <xdr:cNvSpPr/>
      </xdr:nvSpPr>
      <xdr:spPr>
        <a:xfrm>
          <a:off x="7109460" y="11348466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6</xdr:col>
      <xdr:colOff>0</xdr:colOff>
      <xdr:row>304</xdr:row>
      <xdr:rowOff>0</xdr:rowOff>
    </xdr:from>
    <xdr:to>
      <xdr:col>7</xdr:col>
      <xdr:colOff>137160</xdr:colOff>
      <xdr:row>305</xdr:row>
      <xdr:rowOff>30480</xdr:rowOff>
    </xdr:to>
    <xdr:sp macro="" textlink="">
      <xdr:nvSpPr>
        <xdr:cNvPr id="513" name="角丸四角形 512">
          <a:hlinkClick xmlns:r="http://schemas.openxmlformats.org/officeDocument/2006/relationships" r:id="rId24" tooltip="１１月の先頭へ"/>
        </xdr:cNvPr>
        <xdr:cNvSpPr/>
      </xdr:nvSpPr>
      <xdr:spPr>
        <a:xfrm>
          <a:off x="7109460" y="1141552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6</xdr:col>
      <xdr:colOff>0</xdr:colOff>
      <xdr:row>306</xdr:row>
      <xdr:rowOff>0</xdr:rowOff>
    </xdr:from>
    <xdr:to>
      <xdr:col>7</xdr:col>
      <xdr:colOff>137160</xdr:colOff>
      <xdr:row>307</xdr:row>
      <xdr:rowOff>30480</xdr:rowOff>
    </xdr:to>
    <xdr:sp macro="" textlink="">
      <xdr:nvSpPr>
        <xdr:cNvPr id="514" name="角丸四角形 513">
          <a:hlinkClick xmlns:r="http://schemas.openxmlformats.org/officeDocument/2006/relationships" r:id="rId25" tooltip="12月の先頭へ"/>
        </xdr:cNvPr>
        <xdr:cNvSpPr/>
      </xdr:nvSpPr>
      <xdr:spPr>
        <a:xfrm>
          <a:off x="7109460" y="1144905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6</xdr:col>
      <xdr:colOff>0</xdr:colOff>
      <xdr:row>228</xdr:row>
      <xdr:rowOff>0</xdr:rowOff>
    </xdr:from>
    <xdr:to>
      <xdr:col>7</xdr:col>
      <xdr:colOff>137160</xdr:colOff>
      <xdr:row>229</xdr:row>
      <xdr:rowOff>30480</xdr:rowOff>
    </xdr:to>
    <xdr:sp macro="" textlink="">
      <xdr:nvSpPr>
        <xdr:cNvPr id="515" name="角丸四角形 514">
          <a:hlinkClick xmlns:r="http://schemas.openxmlformats.org/officeDocument/2006/relationships" r:id="rId2" tooltip="1月の先頭へ"/>
        </xdr:cNvPr>
        <xdr:cNvSpPr/>
      </xdr:nvSpPr>
      <xdr:spPr>
        <a:xfrm>
          <a:off x="7109460" y="1108024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6</xdr:col>
      <xdr:colOff>0</xdr:colOff>
      <xdr:row>230</xdr:row>
      <xdr:rowOff>0</xdr:rowOff>
    </xdr:from>
    <xdr:to>
      <xdr:col>7</xdr:col>
      <xdr:colOff>137160</xdr:colOff>
      <xdr:row>231</xdr:row>
      <xdr:rowOff>30480</xdr:rowOff>
    </xdr:to>
    <xdr:sp macro="" textlink="">
      <xdr:nvSpPr>
        <xdr:cNvPr id="516" name="角丸四角形 515">
          <a:hlinkClick xmlns:r="http://schemas.openxmlformats.org/officeDocument/2006/relationships" r:id="rId3" tooltip="2月の先頭へ"/>
        </xdr:cNvPr>
        <xdr:cNvSpPr/>
      </xdr:nvSpPr>
      <xdr:spPr>
        <a:xfrm>
          <a:off x="7109460" y="1111377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232</xdr:row>
      <xdr:rowOff>0</xdr:rowOff>
    </xdr:from>
    <xdr:to>
      <xdr:col>7</xdr:col>
      <xdr:colOff>137160</xdr:colOff>
      <xdr:row>233</xdr:row>
      <xdr:rowOff>30480</xdr:rowOff>
    </xdr:to>
    <xdr:sp macro="" textlink="">
      <xdr:nvSpPr>
        <xdr:cNvPr id="517" name="角丸四角形 516">
          <a:hlinkClick xmlns:r="http://schemas.openxmlformats.org/officeDocument/2006/relationships" r:id="rId4" tooltip="３月の先頭へ"/>
        </xdr:cNvPr>
        <xdr:cNvSpPr/>
      </xdr:nvSpPr>
      <xdr:spPr>
        <a:xfrm>
          <a:off x="7109460" y="11147298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6</xdr:col>
      <xdr:colOff>0</xdr:colOff>
      <xdr:row>234</xdr:row>
      <xdr:rowOff>0</xdr:rowOff>
    </xdr:from>
    <xdr:to>
      <xdr:col>7</xdr:col>
      <xdr:colOff>137160</xdr:colOff>
      <xdr:row>235</xdr:row>
      <xdr:rowOff>30480</xdr:rowOff>
    </xdr:to>
    <xdr:sp macro="" textlink="">
      <xdr:nvSpPr>
        <xdr:cNvPr id="518" name="角丸四角形 517">
          <a:hlinkClick xmlns:r="http://schemas.openxmlformats.org/officeDocument/2006/relationships" r:id="rId5" tooltip="４月の先頭へ"/>
        </xdr:cNvPr>
        <xdr:cNvSpPr/>
      </xdr:nvSpPr>
      <xdr:spPr>
        <a:xfrm>
          <a:off x="7109460" y="1118082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6</xdr:col>
      <xdr:colOff>0</xdr:colOff>
      <xdr:row>238</xdr:row>
      <xdr:rowOff>0</xdr:rowOff>
    </xdr:from>
    <xdr:to>
      <xdr:col>7</xdr:col>
      <xdr:colOff>137160</xdr:colOff>
      <xdr:row>239</xdr:row>
      <xdr:rowOff>30480</xdr:rowOff>
    </xdr:to>
    <xdr:sp macro="" textlink="">
      <xdr:nvSpPr>
        <xdr:cNvPr id="519" name="角丸四角形 518">
          <a:hlinkClick xmlns:r="http://schemas.openxmlformats.org/officeDocument/2006/relationships" r:id="rId6" tooltip="６月の先頭へ"/>
        </xdr:cNvPr>
        <xdr:cNvSpPr/>
      </xdr:nvSpPr>
      <xdr:spPr>
        <a:xfrm>
          <a:off x="7109460" y="1124788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6</xdr:col>
      <xdr:colOff>0</xdr:colOff>
      <xdr:row>242</xdr:row>
      <xdr:rowOff>0</xdr:rowOff>
    </xdr:from>
    <xdr:to>
      <xdr:col>7</xdr:col>
      <xdr:colOff>137160</xdr:colOff>
      <xdr:row>243</xdr:row>
      <xdr:rowOff>30480</xdr:rowOff>
    </xdr:to>
    <xdr:sp macro="" textlink="">
      <xdr:nvSpPr>
        <xdr:cNvPr id="520" name="角丸四角形 519">
          <a:hlinkClick xmlns:r="http://schemas.openxmlformats.org/officeDocument/2006/relationships" r:id="rId7" tooltip="８月の先頭へ"/>
        </xdr:cNvPr>
        <xdr:cNvSpPr/>
      </xdr:nvSpPr>
      <xdr:spPr>
        <a:xfrm>
          <a:off x="7109460" y="11314938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6</xdr:col>
      <xdr:colOff>0</xdr:colOff>
      <xdr:row>246</xdr:row>
      <xdr:rowOff>0</xdr:rowOff>
    </xdr:from>
    <xdr:to>
      <xdr:col>7</xdr:col>
      <xdr:colOff>137160</xdr:colOff>
      <xdr:row>247</xdr:row>
      <xdr:rowOff>30480</xdr:rowOff>
    </xdr:to>
    <xdr:sp macro="" textlink="">
      <xdr:nvSpPr>
        <xdr:cNvPr id="521" name="角丸四角形 520">
          <a:hlinkClick xmlns:r="http://schemas.openxmlformats.org/officeDocument/2006/relationships" r:id="rId8" tooltip="１０月の先頭へ"/>
        </xdr:cNvPr>
        <xdr:cNvSpPr/>
      </xdr:nvSpPr>
      <xdr:spPr>
        <a:xfrm>
          <a:off x="7109460" y="11381994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6</xdr:col>
      <xdr:colOff>0</xdr:colOff>
      <xdr:row>236</xdr:row>
      <xdr:rowOff>0</xdr:rowOff>
    </xdr:from>
    <xdr:to>
      <xdr:col>7</xdr:col>
      <xdr:colOff>137160</xdr:colOff>
      <xdr:row>237</xdr:row>
      <xdr:rowOff>30480</xdr:rowOff>
    </xdr:to>
    <xdr:sp macro="" textlink="">
      <xdr:nvSpPr>
        <xdr:cNvPr id="522" name="角丸四角形 521">
          <a:hlinkClick xmlns:r="http://schemas.openxmlformats.org/officeDocument/2006/relationships" r:id="rId9" tooltip="５月の先頭へ"/>
        </xdr:cNvPr>
        <xdr:cNvSpPr/>
      </xdr:nvSpPr>
      <xdr:spPr>
        <a:xfrm>
          <a:off x="7109460" y="11214354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6</xdr:col>
      <xdr:colOff>0</xdr:colOff>
      <xdr:row>240</xdr:row>
      <xdr:rowOff>0</xdr:rowOff>
    </xdr:from>
    <xdr:to>
      <xdr:col>7</xdr:col>
      <xdr:colOff>137160</xdr:colOff>
      <xdr:row>241</xdr:row>
      <xdr:rowOff>30480</xdr:rowOff>
    </xdr:to>
    <xdr:sp macro="" textlink="">
      <xdr:nvSpPr>
        <xdr:cNvPr id="523" name="角丸四角形 522">
          <a:hlinkClick xmlns:r="http://schemas.openxmlformats.org/officeDocument/2006/relationships" r:id="rId10" tooltip="７月の先頭へ"/>
        </xdr:cNvPr>
        <xdr:cNvSpPr/>
      </xdr:nvSpPr>
      <xdr:spPr>
        <a:xfrm>
          <a:off x="7109460" y="11281410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6</xdr:col>
      <xdr:colOff>0</xdr:colOff>
      <xdr:row>244</xdr:row>
      <xdr:rowOff>0</xdr:rowOff>
    </xdr:from>
    <xdr:to>
      <xdr:col>7</xdr:col>
      <xdr:colOff>137160</xdr:colOff>
      <xdr:row>245</xdr:row>
      <xdr:rowOff>30480</xdr:rowOff>
    </xdr:to>
    <xdr:sp macro="" textlink="">
      <xdr:nvSpPr>
        <xdr:cNvPr id="524" name="角丸四角形 523">
          <a:hlinkClick xmlns:r="http://schemas.openxmlformats.org/officeDocument/2006/relationships" r:id="rId11" tooltip="９月の先頭へ"/>
        </xdr:cNvPr>
        <xdr:cNvSpPr/>
      </xdr:nvSpPr>
      <xdr:spPr>
        <a:xfrm>
          <a:off x="7109460" y="11348466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6</xdr:col>
      <xdr:colOff>0</xdr:colOff>
      <xdr:row>248</xdr:row>
      <xdr:rowOff>0</xdr:rowOff>
    </xdr:from>
    <xdr:to>
      <xdr:col>7</xdr:col>
      <xdr:colOff>137160</xdr:colOff>
      <xdr:row>249</xdr:row>
      <xdr:rowOff>30480</xdr:rowOff>
    </xdr:to>
    <xdr:sp macro="" textlink="">
      <xdr:nvSpPr>
        <xdr:cNvPr id="525" name="角丸四角形 524">
          <a:hlinkClick xmlns:r="http://schemas.openxmlformats.org/officeDocument/2006/relationships" r:id="rId12" tooltip="１１月の先頭へ"/>
        </xdr:cNvPr>
        <xdr:cNvSpPr/>
      </xdr:nvSpPr>
      <xdr:spPr>
        <a:xfrm>
          <a:off x="7109460" y="1141552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6</xdr:col>
      <xdr:colOff>0</xdr:colOff>
      <xdr:row>250</xdr:row>
      <xdr:rowOff>0</xdr:rowOff>
    </xdr:from>
    <xdr:to>
      <xdr:col>7</xdr:col>
      <xdr:colOff>137160</xdr:colOff>
      <xdr:row>251</xdr:row>
      <xdr:rowOff>30480</xdr:rowOff>
    </xdr:to>
    <xdr:sp macro="" textlink="">
      <xdr:nvSpPr>
        <xdr:cNvPr id="526" name="角丸四角形 525">
          <a:hlinkClick xmlns:r="http://schemas.openxmlformats.org/officeDocument/2006/relationships" r:id="rId13" tooltip="12月の先頭へ"/>
        </xdr:cNvPr>
        <xdr:cNvSpPr/>
      </xdr:nvSpPr>
      <xdr:spPr>
        <a:xfrm>
          <a:off x="7109460" y="1144905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6</xdr:col>
      <xdr:colOff>0</xdr:colOff>
      <xdr:row>228</xdr:row>
      <xdr:rowOff>0</xdr:rowOff>
    </xdr:from>
    <xdr:to>
      <xdr:col>7</xdr:col>
      <xdr:colOff>137160</xdr:colOff>
      <xdr:row>229</xdr:row>
      <xdr:rowOff>30480</xdr:rowOff>
    </xdr:to>
    <xdr:sp macro="" textlink="">
      <xdr:nvSpPr>
        <xdr:cNvPr id="527" name="角丸四角形 526">
          <a:hlinkClick xmlns:r="http://schemas.openxmlformats.org/officeDocument/2006/relationships" r:id="rId3" tooltip="12月の先頭へ"/>
        </xdr:cNvPr>
        <xdr:cNvSpPr/>
      </xdr:nvSpPr>
      <xdr:spPr>
        <a:xfrm>
          <a:off x="7109460" y="1108024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228</xdr:row>
      <xdr:rowOff>0</xdr:rowOff>
    </xdr:from>
    <xdr:to>
      <xdr:col>7</xdr:col>
      <xdr:colOff>137160</xdr:colOff>
      <xdr:row>229</xdr:row>
      <xdr:rowOff>30480</xdr:rowOff>
    </xdr:to>
    <xdr:sp macro="" textlink="">
      <xdr:nvSpPr>
        <xdr:cNvPr id="528" name="角丸四角形 527">
          <a:hlinkClick xmlns:r="http://schemas.openxmlformats.org/officeDocument/2006/relationships" r:id="rId37" tooltip="1月の先頭へ"/>
        </xdr:cNvPr>
        <xdr:cNvSpPr/>
      </xdr:nvSpPr>
      <xdr:spPr>
        <a:xfrm>
          <a:off x="7109460" y="1108024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6</xdr:col>
      <xdr:colOff>0</xdr:colOff>
      <xdr:row>230</xdr:row>
      <xdr:rowOff>0</xdr:rowOff>
    </xdr:from>
    <xdr:to>
      <xdr:col>7</xdr:col>
      <xdr:colOff>137160</xdr:colOff>
      <xdr:row>231</xdr:row>
      <xdr:rowOff>30480</xdr:rowOff>
    </xdr:to>
    <xdr:sp macro="" textlink="">
      <xdr:nvSpPr>
        <xdr:cNvPr id="529" name="角丸四角形 528">
          <a:hlinkClick xmlns:r="http://schemas.openxmlformats.org/officeDocument/2006/relationships" r:id="rId15" tooltip="2月の先頭へ"/>
        </xdr:cNvPr>
        <xdr:cNvSpPr/>
      </xdr:nvSpPr>
      <xdr:spPr>
        <a:xfrm>
          <a:off x="7109460" y="1111377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232</xdr:row>
      <xdr:rowOff>0</xdr:rowOff>
    </xdr:from>
    <xdr:to>
      <xdr:col>7</xdr:col>
      <xdr:colOff>137160</xdr:colOff>
      <xdr:row>233</xdr:row>
      <xdr:rowOff>30480</xdr:rowOff>
    </xdr:to>
    <xdr:sp macro="" textlink="">
      <xdr:nvSpPr>
        <xdr:cNvPr id="530" name="角丸四角形 529">
          <a:hlinkClick xmlns:r="http://schemas.openxmlformats.org/officeDocument/2006/relationships" r:id="rId16" tooltip="３月の先頭へ"/>
        </xdr:cNvPr>
        <xdr:cNvSpPr/>
      </xdr:nvSpPr>
      <xdr:spPr>
        <a:xfrm>
          <a:off x="7109460" y="11147298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6</xdr:col>
      <xdr:colOff>0</xdr:colOff>
      <xdr:row>234</xdr:row>
      <xdr:rowOff>0</xdr:rowOff>
    </xdr:from>
    <xdr:to>
      <xdr:col>7</xdr:col>
      <xdr:colOff>137160</xdr:colOff>
      <xdr:row>235</xdr:row>
      <xdr:rowOff>30480</xdr:rowOff>
    </xdr:to>
    <xdr:sp macro="" textlink="">
      <xdr:nvSpPr>
        <xdr:cNvPr id="531" name="角丸四角形 530">
          <a:hlinkClick xmlns:r="http://schemas.openxmlformats.org/officeDocument/2006/relationships" r:id="rId17" tooltip="４月の先頭へ"/>
        </xdr:cNvPr>
        <xdr:cNvSpPr/>
      </xdr:nvSpPr>
      <xdr:spPr>
        <a:xfrm>
          <a:off x="7109460" y="1118082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6</xdr:col>
      <xdr:colOff>0</xdr:colOff>
      <xdr:row>238</xdr:row>
      <xdr:rowOff>0</xdr:rowOff>
    </xdr:from>
    <xdr:to>
      <xdr:col>7</xdr:col>
      <xdr:colOff>137160</xdr:colOff>
      <xdr:row>239</xdr:row>
      <xdr:rowOff>30480</xdr:rowOff>
    </xdr:to>
    <xdr:sp macro="" textlink="">
      <xdr:nvSpPr>
        <xdr:cNvPr id="532" name="角丸四角形 531">
          <a:hlinkClick xmlns:r="http://schemas.openxmlformats.org/officeDocument/2006/relationships" r:id="rId18" tooltip="６月の先頭へ"/>
        </xdr:cNvPr>
        <xdr:cNvSpPr/>
      </xdr:nvSpPr>
      <xdr:spPr>
        <a:xfrm>
          <a:off x="7109460" y="1124788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6</xdr:col>
      <xdr:colOff>0</xdr:colOff>
      <xdr:row>242</xdr:row>
      <xdr:rowOff>0</xdr:rowOff>
    </xdr:from>
    <xdr:to>
      <xdr:col>7</xdr:col>
      <xdr:colOff>137160</xdr:colOff>
      <xdr:row>243</xdr:row>
      <xdr:rowOff>30480</xdr:rowOff>
    </xdr:to>
    <xdr:sp macro="" textlink="">
      <xdr:nvSpPr>
        <xdr:cNvPr id="533" name="角丸四角形 532">
          <a:hlinkClick xmlns:r="http://schemas.openxmlformats.org/officeDocument/2006/relationships" r:id="rId19" tooltip="８月の先頭へ"/>
        </xdr:cNvPr>
        <xdr:cNvSpPr/>
      </xdr:nvSpPr>
      <xdr:spPr>
        <a:xfrm>
          <a:off x="7109460" y="11314938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6</xdr:col>
      <xdr:colOff>0</xdr:colOff>
      <xdr:row>246</xdr:row>
      <xdr:rowOff>0</xdr:rowOff>
    </xdr:from>
    <xdr:to>
      <xdr:col>7</xdr:col>
      <xdr:colOff>137160</xdr:colOff>
      <xdr:row>247</xdr:row>
      <xdr:rowOff>30480</xdr:rowOff>
    </xdr:to>
    <xdr:sp macro="" textlink="">
      <xdr:nvSpPr>
        <xdr:cNvPr id="534" name="角丸四角形 533">
          <a:hlinkClick xmlns:r="http://schemas.openxmlformats.org/officeDocument/2006/relationships" r:id="rId20" tooltip="１０月の先頭へ"/>
        </xdr:cNvPr>
        <xdr:cNvSpPr/>
      </xdr:nvSpPr>
      <xdr:spPr>
        <a:xfrm>
          <a:off x="7109460" y="11381994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6</xdr:col>
      <xdr:colOff>0</xdr:colOff>
      <xdr:row>236</xdr:row>
      <xdr:rowOff>0</xdr:rowOff>
    </xdr:from>
    <xdr:to>
      <xdr:col>7</xdr:col>
      <xdr:colOff>137160</xdr:colOff>
      <xdr:row>237</xdr:row>
      <xdr:rowOff>30480</xdr:rowOff>
    </xdr:to>
    <xdr:sp macro="" textlink="">
      <xdr:nvSpPr>
        <xdr:cNvPr id="535" name="角丸四角形 534">
          <a:hlinkClick xmlns:r="http://schemas.openxmlformats.org/officeDocument/2006/relationships" r:id="rId21" tooltip="５月の先頭へ"/>
        </xdr:cNvPr>
        <xdr:cNvSpPr/>
      </xdr:nvSpPr>
      <xdr:spPr>
        <a:xfrm>
          <a:off x="7109460" y="11214354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6</xdr:col>
      <xdr:colOff>0</xdr:colOff>
      <xdr:row>240</xdr:row>
      <xdr:rowOff>0</xdr:rowOff>
    </xdr:from>
    <xdr:to>
      <xdr:col>7</xdr:col>
      <xdr:colOff>137160</xdr:colOff>
      <xdr:row>241</xdr:row>
      <xdr:rowOff>30480</xdr:rowOff>
    </xdr:to>
    <xdr:sp macro="" textlink="">
      <xdr:nvSpPr>
        <xdr:cNvPr id="536" name="角丸四角形 535">
          <a:hlinkClick xmlns:r="http://schemas.openxmlformats.org/officeDocument/2006/relationships" r:id="rId22" tooltip="７月の先頭へ"/>
        </xdr:cNvPr>
        <xdr:cNvSpPr/>
      </xdr:nvSpPr>
      <xdr:spPr>
        <a:xfrm>
          <a:off x="7109460" y="11281410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6</xdr:col>
      <xdr:colOff>0</xdr:colOff>
      <xdr:row>244</xdr:row>
      <xdr:rowOff>0</xdr:rowOff>
    </xdr:from>
    <xdr:to>
      <xdr:col>7</xdr:col>
      <xdr:colOff>137160</xdr:colOff>
      <xdr:row>245</xdr:row>
      <xdr:rowOff>30480</xdr:rowOff>
    </xdr:to>
    <xdr:sp macro="" textlink="">
      <xdr:nvSpPr>
        <xdr:cNvPr id="537" name="角丸四角形 536">
          <a:hlinkClick xmlns:r="http://schemas.openxmlformats.org/officeDocument/2006/relationships" r:id="rId23" tooltip="９月の先頭へ"/>
        </xdr:cNvPr>
        <xdr:cNvSpPr/>
      </xdr:nvSpPr>
      <xdr:spPr>
        <a:xfrm>
          <a:off x="7109460" y="11348466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6</xdr:col>
      <xdr:colOff>0</xdr:colOff>
      <xdr:row>248</xdr:row>
      <xdr:rowOff>0</xdr:rowOff>
    </xdr:from>
    <xdr:to>
      <xdr:col>7</xdr:col>
      <xdr:colOff>137160</xdr:colOff>
      <xdr:row>249</xdr:row>
      <xdr:rowOff>30480</xdr:rowOff>
    </xdr:to>
    <xdr:sp macro="" textlink="">
      <xdr:nvSpPr>
        <xdr:cNvPr id="538" name="角丸四角形 537">
          <a:hlinkClick xmlns:r="http://schemas.openxmlformats.org/officeDocument/2006/relationships" r:id="rId24" tooltip="１１月の先頭へ"/>
        </xdr:cNvPr>
        <xdr:cNvSpPr/>
      </xdr:nvSpPr>
      <xdr:spPr>
        <a:xfrm>
          <a:off x="7109460" y="1141552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6</xdr:col>
      <xdr:colOff>0</xdr:colOff>
      <xdr:row>250</xdr:row>
      <xdr:rowOff>0</xdr:rowOff>
    </xdr:from>
    <xdr:to>
      <xdr:col>7</xdr:col>
      <xdr:colOff>137160</xdr:colOff>
      <xdr:row>251</xdr:row>
      <xdr:rowOff>30480</xdr:rowOff>
    </xdr:to>
    <xdr:sp macro="" textlink="">
      <xdr:nvSpPr>
        <xdr:cNvPr id="539" name="角丸四角形 538">
          <a:hlinkClick xmlns:r="http://schemas.openxmlformats.org/officeDocument/2006/relationships" r:id="rId25" tooltip="12月の先頭へ"/>
        </xdr:cNvPr>
        <xdr:cNvSpPr/>
      </xdr:nvSpPr>
      <xdr:spPr>
        <a:xfrm>
          <a:off x="7109460" y="1144905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6</xdr:col>
      <xdr:colOff>0</xdr:colOff>
      <xdr:row>172</xdr:row>
      <xdr:rowOff>0</xdr:rowOff>
    </xdr:from>
    <xdr:to>
      <xdr:col>7</xdr:col>
      <xdr:colOff>137160</xdr:colOff>
      <xdr:row>173</xdr:row>
      <xdr:rowOff>30480</xdr:rowOff>
    </xdr:to>
    <xdr:sp macro="" textlink="">
      <xdr:nvSpPr>
        <xdr:cNvPr id="540" name="角丸四角形 539">
          <a:hlinkClick xmlns:r="http://schemas.openxmlformats.org/officeDocument/2006/relationships" r:id="rId2" tooltip="1月の先頭へ"/>
        </xdr:cNvPr>
        <xdr:cNvSpPr/>
      </xdr:nvSpPr>
      <xdr:spPr>
        <a:xfrm>
          <a:off x="7109460" y="1108024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6</xdr:col>
      <xdr:colOff>0</xdr:colOff>
      <xdr:row>174</xdr:row>
      <xdr:rowOff>0</xdr:rowOff>
    </xdr:from>
    <xdr:to>
      <xdr:col>7</xdr:col>
      <xdr:colOff>137160</xdr:colOff>
      <xdr:row>175</xdr:row>
      <xdr:rowOff>30480</xdr:rowOff>
    </xdr:to>
    <xdr:sp macro="" textlink="">
      <xdr:nvSpPr>
        <xdr:cNvPr id="541" name="角丸四角形 540">
          <a:hlinkClick xmlns:r="http://schemas.openxmlformats.org/officeDocument/2006/relationships" r:id="rId3" tooltip="2月の先頭へ"/>
        </xdr:cNvPr>
        <xdr:cNvSpPr/>
      </xdr:nvSpPr>
      <xdr:spPr>
        <a:xfrm>
          <a:off x="7109460" y="1111377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176</xdr:row>
      <xdr:rowOff>0</xdr:rowOff>
    </xdr:from>
    <xdr:to>
      <xdr:col>7</xdr:col>
      <xdr:colOff>137160</xdr:colOff>
      <xdr:row>177</xdr:row>
      <xdr:rowOff>30480</xdr:rowOff>
    </xdr:to>
    <xdr:sp macro="" textlink="">
      <xdr:nvSpPr>
        <xdr:cNvPr id="542" name="角丸四角形 541">
          <a:hlinkClick xmlns:r="http://schemas.openxmlformats.org/officeDocument/2006/relationships" r:id="rId4" tooltip="３月の先頭へ"/>
        </xdr:cNvPr>
        <xdr:cNvSpPr/>
      </xdr:nvSpPr>
      <xdr:spPr>
        <a:xfrm>
          <a:off x="7109460" y="11147298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6</xdr:col>
      <xdr:colOff>0</xdr:colOff>
      <xdr:row>178</xdr:row>
      <xdr:rowOff>0</xdr:rowOff>
    </xdr:from>
    <xdr:to>
      <xdr:col>7</xdr:col>
      <xdr:colOff>137160</xdr:colOff>
      <xdr:row>179</xdr:row>
      <xdr:rowOff>30480</xdr:rowOff>
    </xdr:to>
    <xdr:sp macro="" textlink="">
      <xdr:nvSpPr>
        <xdr:cNvPr id="543" name="角丸四角形 542">
          <a:hlinkClick xmlns:r="http://schemas.openxmlformats.org/officeDocument/2006/relationships" r:id="rId5" tooltip="４月の先頭へ"/>
        </xdr:cNvPr>
        <xdr:cNvSpPr/>
      </xdr:nvSpPr>
      <xdr:spPr>
        <a:xfrm>
          <a:off x="7109460" y="1118082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6</xdr:col>
      <xdr:colOff>0</xdr:colOff>
      <xdr:row>182</xdr:row>
      <xdr:rowOff>0</xdr:rowOff>
    </xdr:from>
    <xdr:to>
      <xdr:col>7</xdr:col>
      <xdr:colOff>137160</xdr:colOff>
      <xdr:row>183</xdr:row>
      <xdr:rowOff>30480</xdr:rowOff>
    </xdr:to>
    <xdr:sp macro="" textlink="">
      <xdr:nvSpPr>
        <xdr:cNvPr id="544" name="角丸四角形 543">
          <a:hlinkClick xmlns:r="http://schemas.openxmlformats.org/officeDocument/2006/relationships" r:id="rId6" tooltip="６月の先頭へ"/>
        </xdr:cNvPr>
        <xdr:cNvSpPr/>
      </xdr:nvSpPr>
      <xdr:spPr>
        <a:xfrm>
          <a:off x="7109460" y="1124788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6</xdr:col>
      <xdr:colOff>0</xdr:colOff>
      <xdr:row>186</xdr:row>
      <xdr:rowOff>0</xdr:rowOff>
    </xdr:from>
    <xdr:to>
      <xdr:col>7</xdr:col>
      <xdr:colOff>137160</xdr:colOff>
      <xdr:row>187</xdr:row>
      <xdr:rowOff>30480</xdr:rowOff>
    </xdr:to>
    <xdr:sp macro="" textlink="">
      <xdr:nvSpPr>
        <xdr:cNvPr id="545" name="角丸四角形 544">
          <a:hlinkClick xmlns:r="http://schemas.openxmlformats.org/officeDocument/2006/relationships" r:id="rId7" tooltip="８月の先頭へ"/>
        </xdr:cNvPr>
        <xdr:cNvSpPr/>
      </xdr:nvSpPr>
      <xdr:spPr>
        <a:xfrm>
          <a:off x="7109460" y="11314938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6</xdr:col>
      <xdr:colOff>0</xdr:colOff>
      <xdr:row>190</xdr:row>
      <xdr:rowOff>0</xdr:rowOff>
    </xdr:from>
    <xdr:to>
      <xdr:col>7</xdr:col>
      <xdr:colOff>137160</xdr:colOff>
      <xdr:row>191</xdr:row>
      <xdr:rowOff>30480</xdr:rowOff>
    </xdr:to>
    <xdr:sp macro="" textlink="">
      <xdr:nvSpPr>
        <xdr:cNvPr id="546" name="角丸四角形 545">
          <a:hlinkClick xmlns:r="http://schemas.openxmlformats.org/officeDocument/2006/relationships" r:id="rId8" tooltip="１０月の先頭へ"/>
        </xdr:cNvPr>
        <xdr:cNvSpPr/>
      </xdr:nvSpPr>
      <xdr:spPr>
        <a:xfrm>
          <a:off x="7109460" y="11381994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6</xdr:col>
      <xdr:colOff>0</xdr:colOff>
      <xdr:row>180</xdr:row>
      <xdr:rowOff>0</xdr:rowOff>
    </xdr:from>
    <xdr:to>
      <xdr:col>7</xdr:col>
      <xdr:colOff>137160</xdr:colOff>
      <xdr:row>181</xdr:row>
      <xdr:rowOff>30480</xdr:rowOff>
    </xdr:to>
    <xdr:sp macro="" textlink="">
      <xdr:nvSpPr>
        <xdr:cNvPr id="547" name="角丸四角形 546">
          <a:hlinkClick xmlns:r="http://schemas.openxmlformats.org/officeDocument/2006/relationships" r:id="rId9" tooltip="５月の先頭へ"/>
        </xdr:cNvPr>
        <xdr:cNvSpPr/>
      </xdr:nvSpPr>
      <xdr:spPr>
        <a:xfrm>
          <a:off x="7109460" y="11214354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6</xdr:col>
      <xdr:colOff>0</xdr:colOff>
      <xdr:row>184</xdr:row>
      <xdr:rowOff>0</xdr:rowOff>
    </xdr:from>
    <xdr:to>
      <xdr:col>7</xdr:col>
      <xdr:colOff>137160</xdr:colOff>
      <xdr:row>185</xdr:row>
      <xdr:rowOff>30480</xdr:rowOff>
    </xdr:to>
    <xdr:sp macro="" textlink="">
      <xdr:nvSpPr>
        <xdr:cNvPr id="548" name="角丸四角形 547">
          <a:hlinkClick xmlns:r="http://schemas.openxmlformats.org/officeDocument/2006/relationships" r:id="rId10" tooltip="７月の先頭へ"/>
        </xdr:cNvPr>
        <xdr:cNvSpPr/>
      </xdr:nvSpPr>
      <xdr:spPr>
        <a:xfrm>
          <a:off x="7109460" y="11281410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6</xdr:col>
      <xdr:colOff>0</xdr:colOff>
      <xdr:row>188</xdr:row>
      <xdr:rowOff>0</xdr:rowOff>
    </xdr:from>
    <xdr:to>
      <xdr:col>7</xdr:col>
      <xdr:colOff>137160</xdr:colOff>
      <xdr:row>189</xdr:row>
      <xdr:rowOff>30480</xdr:rowOff>
    </xdr:to>
    <xdr:sp macro="" textlink="">
      <xdr:nvSpPr>
        <xdr:cNvPr id="549" name="角丸四角形 548">
          <a:hlinkClick xmlns:r="http://schemas.openxmlformats.org/officeDocument/2006/relationships" r:id="rId11" tooltip="９月の先頭へ"/>
        </xdr:cNvPr>
        <xdr:cNvSpPr/>
      </xdr:nvSpPr>
      <xdr:spPr>
        <a:xfrm>
          <a:off x="7109460" y="11348466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6</xdr:col>
      <xdr:colOff>0</xdr:colOff>
      <xdr:row>192</xdr:row>
      <xdr:rowOff>0</xdr:rowOff>
    </xdr:from>
    <xdr:to>
      <xdr:col>7</xdr:col>
      <xdr:colOff>137160</xdr:colOff>
      <xdr:row>193</xdr:row>
      <xdr:rowOff>30480</xdr:rowOff>
    </xdr:to>
    <xdr:sp macro="" textlink="">
      <xdr:nvSpPr>
        <xdr:cNvPr id="550" name="角丸四角形 549">
          <a:hlinkClick xmlns:r="http://schemas.openxmlformats.org/officeDocument/2006/relationships" r:id="rId12" tooltip="１１月の先頭へ"/>
        </xdr:cNvPr>
        <xdr:cNvSpPr/>
      </xdr:nvSpPr>
      <xdr:spPr>
        <a:xfrm>
          <a:off x="7109460" y="1141552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6</xdr:col>
      <xdr:colOff>0</xdr:colOff>
      <xdr:row>194</xdr:row>
      <xdr:rowOff>0</xdr:rowOff>
    </xdr:from>
    <xdr:to>
      <xdr:col>7</xdr:col>
      <xdr:colOff>137160</xdr:colOff>
      <xdr:row>195</xdr:row>
      <xdr:rowOff>30480</xdr:rowOff>
    </xdr:to>
    <xdr:sp macro="" textlink="">
      <xdr:nvSpPr>
        <xdr:cNvPr id="551" name="角丸四角形 550">
          <a:hlinkClick xmlns:r="http://schemas.openxmlformats.org/officeDocument/2006/relationships" r:id="rId13" tooltip="12月の先頭へ"/>
        </xdr:cNvPr>
        <xdr:cNvSpPr/>
      </xdr:nvSpPr>
      <xdr:spPr>
        <a:xfrm>
          <a:off x="7109460" y="1144905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6</xdr:col>
      <xdr:colOff>0</xdr:colOff>
      <xdr:row>172</xdr:row>
      <xdr:rowOff>0</xdr:rowOff>
    </xdr:from>
    <xdr:to>
      <xdr:col>7</xdr:col>
      <xdr:colOff>137160</xdr:colOff>
      <xdr:row>173</xdr:row>
      <xdr:rowOff>30480</xdr:rowOff>
    </xdr:to>
    <xdr:sp macro="" textlink="">
      <xdr:nvSpPr>
        <xdr:cNvPr id="552" name="角丸四角形 551">
          <a:hlinkClick xmlns:r="http://schemas.openxmlformats.org/officeDocument/2006/relationships" r:id="rId3" tooltip="12月の先頭へ"/>
        </xdr:cNvPr>
        <xdr:cNvSpPr/>
      </xdr:nvSpPr>
      <xdr:spPr>
        <a:xfrm>
          <a:off x="7109460" y="1108024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172</xdr:row>
      <xdr:rowOff>0</xdr:rowOff>
    </xdr:from>
    <xdr:to>
      <xdr:col>7</xdr:col>
      <xdr:colOff>137160</xdr:colOff>
      <xdr:row>173</xdr:row>
      <xdr:rowOff>30480</xdr:rowOff>
    </xdr:to>
    <xdr:sp macro="" textlink="">
      <xdr:nvSpPr>
        <xdr:cNvPr id="553" name="角丸四角形 552">
          <a:hlinkClick xmlns:r="http://schemas.openxmlformats.org/officeDocument/2006/relationships" r:id="rId37" tooltip="1月の先頭へ"/>
        </xdr:cNvPr>
        <xdr:cNvSpPr/>
      </xdr:nvSpPr>
      <xdr:spPr>
        <a:xfrm>
          <a:off x="7109460" y="1108024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6</xdr:col>
      <xdr:colOff>0</xdr:colOff>
      <xdr:row>174</xdr:row>
      <xdr:rowOff>0</xdr:rowOff>
    </xdr:from>
    <xdr:to>
      <xdr:col>7</xdr:col>
      <xdr:colOff>137160</xdr:colOff>
      <xdr:row>175</xdr:row>
      <xdr:rowOff>30480</xdr:rowOff>
    </xdr:to>
    <xdr:sp macro="" textlink="">
      <xdr:nvSpPr>
        <xdr:cNvPr id="554" name="角丸四角形 553">
          <a:hlinkClick xmlns:r="http://schemas.openxmlformats.org/officeDocument/2006/relationships" r:id="rId15" tooltip="2月の先頭へ"/>
        </xdr:cNvPr>
        <xdr:cNvSpPr/>
      </xdr:nvSpPr>
      <xdr:spPr>
        <a:xfrm>
          <a:off x="7109460" y="1111377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176</xdr:row>
      <xdr:rowOff>0</xdr:rowOff>
    </xdr:from>
    <xdr:to>
      <xdr:col>7</xdr:col>
      <xdr:colOff>137160</xdr:colOff>
      <xdr:row>177</xdr:row>
      <xdr:rowOff>30480</xdr:rowOff>
    </xdr:to>
    <xdr:sp macro="" textlink="">
      <xdr:nvSpPr>
        <xdr:cNvPr id="555" name="角丸四角形 554">
          <a:hlinkClick xmlns:r="http://schemas.openxmlformats.org/officeDocument/2006/relationships" r:id="rId16" tooltip="３月の先頭へ"/>
        </xdr:cNvPr>
        <xdr:cNvSpPr/>
      </xdr:nvSpPr>
      <xdr:spPr>
        <a:xfrm>
          <a:off x="7109460" y="11147298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6</xdr:col>
      <xdr:colOff>0</xdr:colOff>
      <xdr:row>178</xdr:row>
      <xdr:rowOff>0</xdr:rowOff>
    </xdr:from>
    <xdr:to>
      <xdr:col>7</xdr:col>
      <xdr:colOff>137160</xdr:colOff>
      <xdr:row>179</xdr:row>
      <xdr:rowOff>30480</xdr:rowOff>
    </xdr:to>
    <xdr:sp macro="" textlink="">
      <xdr:nvSpPr>
        <xdr:cNvPr id="556" name="角丸四角形 555">
          <a:hlinkClick xmlns:r="http://schemas.openxmlformats.org/officeDocument/2006/relationships" r:id="rId17" tooltip="４月の先頭へ"/>
        </xdr:cNvPr>
        <xdr:cNvSpPr/>
      </xdr:nvSpPr>
      <xdr:spPr>
        <a:xfrm>
          <a:off x="7109460" y="1118082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6</xdr:col>
      <xdr:colOff>0</xdr:colOff>
      <xdr:row>182</xdr:row>
      <xdr:rowOff>0</xdr:rowOff>
    </xdr:from>
    <xdr:to>
      <xdr:col>7</xdr:col>
      <xdr:colOff>137160</xdr:colOff>
      <xdr:row>183</xdr:row>
      <xdr:rowOff>30480</xdr:rowOff>
    </xdr:to>
    <xdr:sp macro="" textlink="">
      <xdr:nvSpPr>
        <xdr:cNvPr id="557" name="角丸四角形 556">
          <a:hlinkClick xmlns:r="http://schemas.openxmlformats.org/officeDocument/2006/relationships" r:id="rId18" tooltip="６月の先頭へ"/>
        </xdr:cNvPr>
        <xdr:cNvSpPr/>
      </xdr:nvSpPr>
      <xdr:spPr>
        <a:xfrm>
          <a:off x="7109460" y="1124788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6</xdr:col>
      <xdr:colOff>0</xdr:colOff>
      <xdr:row>186</xdr:row>
      <xdr:rowOff>0</xdr:rowOff>
    </xdr:from>
    <xdr:to>
      <xdr:col>7</xdr:col>
      <xdr:colOff>137160</xdr:colOff>
      <xdr:row>187</xdr:row>
      <xdr:rowOff>30480</xdr:rowOff>
    </xdr:to>
    <xdr:sp macro="" textlink="">
      <xdr:nvSpPr>
        <xdr:cNvPr id="558" name="角丸四角形 557">
          <a:hlinkClick xmlns:r="http://schemas.openxmlformats.org/officeDocument/2006/relationships" r:id="rId19" tooltip="８月の先頭へ"/>
        </xdr:cNvPr>
        <xdr:cNvSpPr/>
      </xdr:nvSpPr>
      <xdr:spPr>
        <a:xfrm>
          <a:off x="7109460" y="11314938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6</xdr:col>
      <xdr:colOff>0</xdr:colOff>
      <xdr:row>190</xdr:row>
      <xdr:rowOff>0</xdr:rowOff>
    </xdr:from>
    <xdr:to>
      <xdr:col>7</xdr:col>
      <xdr:colOff>137160</xdr:colOff>
      <xdr:row>191</xdr:row>
      <xdr:rowOff>30480</xdr:rowOff>
    </xdr:to>
    <xdr:sp macro="" textlink="">
      <xdr:nvSpPr>
        <xdr:cNvPr id="559" name="角丸四角形 558">
          <a:hlinkClick xmlns:r="http://schemas.openxmlformats.org/officeDocument/2006/relationships" r:id="rId20" tooltip="１０月の先頭へ"/>
        </xdr:cNvPr>
        <xdr:cNvSpPr/>
      </xdr:nvSpPr>
      <xdr:spPr>
        <a:xfrm>
          <a:off x="7109460" y="11381994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6</xdr:col>
      <xdr:colOff>0</xdr:colOff>
      <xdr:row>180</xdr:row>
      <xdr:rowOff>0</xdr:rowOff>
    </xdr:from>
    <xdr:to>
      <xdr:col>7</xdr:col>
      <xdr:colOff>137160</xdr:colOff>
      <xdr:row>181</xdr:row>
      <xdr:rowOff>30480</xdr:rowOff>
    </xdr:to>
    <xdr:sp macro="" textlink="">
      <xdr:nvSpPr>
        <xdr:cNvPr id="560" name="角丸四角形 559">
          <a:hlinkClick xmlns:r="http://schemas.openxmlformats.org/officeDocument/2006/relationships" r:id="rId21" tooltip="５月の先頭へ"/>
        </xdr:cNvPr>
        <xdr:cNvSpPr/>
      </xdr:nvSpPr>
      <xdr:spPr>
        <a:xfrm>
          <a:off x="7109460" y="11214354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6</xdr:col>
      <xdr:colOff>0</xdr:colOff>
      <xdr:row>184</xdr:row>
      <xdr:rowOff>0</xdr:rowOff>
    </xdr:from>
    <xdr:to>
      <xdr:col>7</xdr:col>
      <xdr:colOff>137160</xdr:colOff>
      <xdr:row>185</xdr:row>
      <xdr:rowOff>30480</xdr:rowOff>
    </xdr:to>
    <xdr:sp macro="" textlink="">
      <xdr:nvSpPr>
        <xdr:cNvPr id="561" name="角丸四角形 560">
          <a:hlinkClick xmlns:r="http://schemas.openxmlformats.org/officeDocument/2006/relationships" r:id="rId22" tooltip="７月の先頭へ"/>
        </xdr:cNvPr>
        <xdr:cNvSpPr/>
      </xdr:nvSpPr>
      <xdr:spPr>
        <a:xfrm>
          <a:off x="7109460" y="11281410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6</xdr:col>
      <xdr:colOff>0</xdr:colOff>
      <xdr:row>188</xdr:row>
      <xdr:rowOff>0</xdr:rowOff>
    </xdr:from>
    <xdr:to>
      <xdr:col>7</xdr:col>
      <xdr:colOff>137160</xdr:colOff>
      <xdr:row>189</xdr:row>
      <xdr:rowOff>30480</xdr:rowOff>
    </xdr:to>
    <xdr:sp macro="" textlink="">
      <xdr:nvSpPr>
        <xdr:cNvPr id="562" name="角丸四角形 561">
          <a:hlinkClick xmlns:r="http://schemas.openxmlformats.org/officeDocument/2006/relationships" r:id="rId23" tooltip="９月の先頭へ"/>
        </xdr:cNvPr>
        <xdr:cNvSpPr/>
      </xdr:nvSpPr>
      <xdr:spPr>
        <a:xfrm>
          <a:off x="7109460" y="11348466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6</xdr:col>
      <xdr:colOff>0</xdr:colOff>
      <xdr:row>192</xdr:row>
      <xdr:rowOff>0</xdr:rowOff>
    </xdr:from>
    <xdr:to>
      <xdr:col>7</xdr:col>
      <xdr:colOff>137160</xdr:colOff>
      <xdr:row>193</xdr:row>
      <xdr:rowOff>30480</xdr:rowOff>
    </xdr:to>
    <xdr:sp macro="" textlink="">
      <xdr:nvSpPr>
        <xdr:cNvPr id="563" name="角丸四角形 562">
          <a:hlinkClick xmlns:r="http://schemas.openxmlformats.org/officeDocument/2006/relationships" r:id="rId24" tooltip="１１月の先頭へ"/>
        </xdr:cNvPr>
        <xdr:cNvSpPr/>
      </xdr:nvSpPr>
      <xdr:spPr>
        <a:xfrm>
          <a:off x="7109460" y="1141552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6</xdr:col>
      <xdr:colOff>0</xdr:colOff>
      <xdr:row>194</xdr:row>
      <xdr:rowOff>0</xdr:rowOff>
    </xdr:from>
    <xdr:to>
      <xdr:col>7</xdr:col>
      <xdr:colOff>137160</xdr:colOff>
      <xdr:row>195</xdr:row>
      <xdr:rowOff>30480</xdr:rowOff>
    </xdr:to>
    <xdr:sp macro="" textlink="">
      <xdr:nvSpPr>
        <xdr:cNvPr id="564" name="角丸四角形 563">
          <a:hlinkClick xmlns:r="http://schemas.openxmlformats.org/officeDocument/2006/relationships" r:id="rId25" tooltip="12月の先頭へ"/>
        </xdr:cNvPr>
        <xdr:cNvSpPr/>
      </xdr:nvSpPr>
      <xdr:spPr>
        <a:xfrm>
          <a:off x="7109460" y="1144905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6</xdr:col>
      <xdr:colOff>0</xdr:colOff>
      <xdr:row>116</xdr:row>
      <xdr:rowOff>0</xdr:rowOff>
    </xdr:from>
    <xdr:to>
      <xdr:col>7</xdr:col>
      <xdr:colOff>137160</xdr:colOff>
      <xdr:row>117</xdr:row>
      <xdr:rowOff>30480</xdr:rowOff>
    </xdr:to>
    <xdr:sp macro="" textlink="">
      <xdr:nvSpPr>
        <xdr:cNvPr id="565" name="角丸四角形 564">
          <a:hlinkClick xmlns:r="http://schemas.openxmlformats.org/officeDocument/2006/relationships" r:id="rId2" tooltip="1月の先頭へ"/>
        </xdr:cNvPr>
        <xdr:cNvSpPr/>
      </xdr:nvSpPr>
      <xdr:spPr>
        <a:xfrm>
          <a:off x="7109460" y="1108024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6</xdr:col>
      <xdr:colOff>0</xdr:colOff>
      <xdr:row>118</xdr:row>
      <xdr:rowOff>0</xdr:rowOff>
    </xdr:from>
    <xdr:to>
      <xdr:col>7</xdr:col>
      <xdr:colOff>137160</xdr:colOff>
      <xdr:row>119</xdr:row>
      <xdr:rowOff>30480</xdr:rowOff>
    </xdr:to>
    <xdr:sp macro="" textlink="">
      <xdr:nvSpPr>
        <xdr:cNvPr id="566" name="角丸四角形 565">
          <a:hlinkClick xmlns:r="http://schemas.openxmlformats.org/officeDocument/2006/relationships" r:id="rId3" tooltip="2月の先頭へ"/>
        </xdr:cNvPr>
        <xdr:cNvSpPr/>
      </xdr:nvSpPr>
      <xdr:spPr>
        <a:xfrm>
          <a:off x="7109460" y="1111377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120</xdr:row>
      <xdr:rowOff>0</xdr:rowOff>
    </xdr:from>
    <xdr:to>
      <xdr:col>7</xdr:col>
      <xdr:colOff>137160</xdr:colOff>
      <xdr:row>121</xdr:row>
      <xdr:rowOff>30480</xdr:rowOff>
    </xdr:to>
    <xdr:sp macro="" textlink="">
      <xdr:nvSpPr>
        <xdr:cNvPr id="567" name="角丸四角形 566">
          <a:hlinkClick xmlns:r="http://schemas.openxmlformats.org/officeDocument/2006/relationships" r:id="rId4" tooltip="３月の先頭へ"/>
        </xdr:cNvPr>
        <xdr:cNvSpPr/>
      </xdr:nvSpPr>
      <xdr:spPr>
        <a:xfrm>
          <a:off x="7109460" y="11147298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6</xdr:col>
      <xdr:colOff>0</xdr:colOff>
      <xdr:row>122</xdr:row>
      <xdr:rowOff>0</xdr:rowOff>
    </xdr:from>
    <xdr:to>
      <xdr:col>7</xdr:col>
      <xdr:colOff>137160</xdr:colOff>
      <xdr:row>123</xdr:row>
      <xdr:rowOff>30480</xdr:rowOff>
    </xdr:to>
    <xdr:sp macro="" textlink="">
      <xdr:nvSpPr>
        <xdr:cNvPr id="568" name="角丸四角形 567">
          <a:hlinkClick xmlns:r="http://schemas.openxmlformats.org/officeDocument/2006/relationships" r:id="rId5" tooltip="４月の先頭へ"/>
        </xdr:cNvPr>
        <xdr:cNvSpPr/>
      </xdr:nvSpPr>
      <xdr:spPr>
        <a:xfrm>
          <a:off x="7109460" y="1118082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6</xdr:col>
      <xdr:colOff>0</xdr:colOff>
      <xdr:row>126</xdr:row>
      <xdr:rowOff>0</xdr:rowOff>
    </xdr:from>
    <xdr:to>
      <xdr:col>7</xdr:col>
      <xdr:colOff>137160</xdr:colOff>
      <xdr:row>127</xdr:row>
      <xdr:rowOff>30480</xdr:rowOff>
    </xdr:to>
    <xdr:sp macro="" textlink="">
      <xdr:nvSpPr>
        <xdr:cNvPr id="569" name="角丸四角形 568">
          <a:hlinkClick xmlns:r="http://schemas.openxmlformats.org/officeDocument/2006/relationships" r:id="rId6" tooltip="６月の先頭へ"/>
        </xdr:cNvPr>
        <xdr:cNvSpPr/>
      </xdr:nvSpPr>
      <xdr:spPr>
        <a:xfrm>
          <a:off x="7109460" y="1124788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6</xdr:col>
      <xdr:colOff>0</xdr:colOff>
      <xdr:row>130</xdr:row>
      <xdr:rowOff>0</xdr:rowOff>
    </xdr:from>
    <xdr:to>
      <xdr:col>7</xdr:col>
      <xdr:colOff>137160</xdr:colOff>
      <xdr:row>131</xdr:row>
      <xdr:rowOff>30480</xdr:rowOff>
    </xdr:to>
    <xdr:sp macro="" textlink="">
      <xdr:nvSpPr>
        <xdr:cNvPr id="570" name="角丸四角形 569">
          <a:hlinkClick xmlns:r="http://schemas.openxmlformats.org/officeDocument/2006/relationships" r:id="rId7" tooltip="８月の先頭へ"/>
        </xdr:cNvPr>
        <xdr:cNvSpPr/>
      </xdr:nvSpPr>
      <xdr:spPr>
        <a:xfrm>
          <a:off x="7109460" y="11314938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6</xdr:col>
      <xdr:colOff>0</xdr:colOff>
      <xdr:row>134</xdr:row>
      <xdr:rowOff>0</xdr:rowOff>
    </xdr:from>
    <xdr:to>
      <xdr:col>7</xdr:col>
      <xdr:colOff>137160</xdr:colOff>
      <xdr:row>135</xdr:row>
      <xdr:rowOff>30480</xdr:rowOff>
    </xdr:to>
    <xdr:sp macro="" textlink="">
      <xdr:nvSpPr>
        <xdr:cNvPr id="571" name="角丸四角形 570">
          <a:hlinkClick xmlns:r="http://schemas.openxmlformats.org/officeDocument/2006/relationships" r:id="rId8" tooltip="１０月の先頭へ"/>
        </xdr:cNvPr>
        <xdr:cNvSpPr/>
      </xdr:nvSpPr>
      <xdr:spPr>
        <a:xfrm>
          <a:off x="7109460" y="11381994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6</xdr:col>
      <xdr:colOff>0</xdr:colOff>
      <xdr:row>124</xdr:row>
      <xdr:rowOff>0</xdr:rowOff>
    </xdr:from>
    <xdr:to>
      <xdr:col>7</xdr:col>
      <xdr:colOff>137160</xdr:colOff>
      <xdr:row>125</xdr:row>
      <xdr:rowOff>30480</xdr:rowOff>
    </xdr:to>
    <xdr:sp macro="" textlink="">
      <xdr:nvSpPr>
        <xdr:cNvPr id="572" name="角丸四角形 571">
          <a:hlinkClick xmlns:r="http://schemas.openxmlformats.org/officeDocument/2006/relationships" r:id="rId9" tooltip="５月の先頭へ"/>
        </xdr:cNvPr>
        <xdr:cNvSpPr/>
      </xdr:nvSpPr>
      <xdr:spPr>
        <a:xfrm>
          <a:off x="7109460" y="11214354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6</xdr:col>
      <xdr:colOff>0</xdr:colOff>
      <xdr:row>128</xdr:row>
      <xdr:rowOff>0</xdr:rowOff>
    </xdr:from>
    <xdr:to>
      <xdr:col>7</xdr:col>
      <xdr:colOff>137160</xdr:colOff>
      <xdr:row>129</xdr:row>
      <xdr:rowOff>30480</xdr:rowOff>
    </xdr:to>
    <xdr:sp macro="" textlink="">
      <xdr:nvSpPr>
        <xdr:cNvPr id="573" name="角丸四角形 572">
          <a:hlinkClick xmlns:r="http://schemas.openxmlformats.org/officeDocument/2006/relationships" r:id="rId10" tooltip="７月の先頭へ"/>
        </xdr:cNvPr>
        <xdr:cNvSpPr/>
      </xdr:nvSpPr>
      <xdr:spPr>
        <a:xfrm>
          <a:off x="7109460" y="11281410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6</xdr:col>
      <xdr:colOff>0</xdr:colOff>
      <xdr:row>132</xdr:row>
      <xdr:rowOff>0</xdr:rowOff>
    </xdr:from>
    <xdr:to>
      <xdr:col>7</xdr:col>
      <xdr:colOff>137160</xdr:colOff>
      <xdr:row>133</xdr:row>
      <xdr:rowOff>30480</xdr:rowOff>
    </xdr:to>
    <xdr:sp macro="" textlink="">
      <xdr:nvSpPr>
        <xdr:cNvPr id="574" name="角丸四角形 573">
          <a:hlinkClick xmlns:r="http://schemas.openxmlformats.org/officeDocument/2006/relationships" r:id="rId11" tooltip="９月の先頭へ"/>
        </xdr:cNvPr>
        <xdr:cNvSpPr/>
      </xdr:nvSpPr>
      <xdr:spPr>
        <a:xfrm>
          <a:off x="7109460" y="11348466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6</xdr:col>
      <xdr:colOff>0</xdr:colOff>
      <xdr:row>136</xdr:row>
      <xdr:rowOff>0</xdr:rowOff>
    </xdr:from>
    <xdr:to>
      <xdr:col>7</xdr:col>
      <xdr:colOff>137160</xdr:colOff>
      <xdr:row>137</xdr:row>
      <xdr:rowOff>30480</xdr:rowOff>
    </xdr:to>
    <xdr:sp macro="" textlink="">
      <xdr:nvSpPr>
        <xdr:cNvPr id="575" name="角丸四角形 574">
          <a:hlinkClick xmlns:r="http://schemas.openxmlformats.org/officeDocument/2006/relationships" r:id="rId12" tooltip="１１月の先頭へ"/>
        </xdr:cNvPr>
        <xdr:cNvSpPr/>
      </xdr:nvSpPr>
      <xdr:spPr>
        <a:xfrm>
          <a:off x="7109460" y="1141552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6</xdr:col>
      <xdr:colOff>0</xdr:colOff>
      <xdr:row>138</xdr:row>
      <xdr:rowOff>0</xdr:rowOff>
    </xdr:from>
    <xdr:to>
      <xdr:col>7</xdr:col>
      <xdr:colOff>137160</xdr:colOff>
      <xdr:row>139</xdr:row>
      <xdr:rowOff>30480</xdr:rowOff>
    </xdr:to>
    <xdr:sp macro="" textlink="">
      <xdr:nvSpPr>
        <xdr:cNvPr id="576" name="角丸四角形 575">
          <a:hlinkClick xmlns:r="http://schemas.openxmlformats.org/officeDocument/2006/relationships" r:id="rId13" tooltip="12月の先頭へ"/>
        </xdr:cNvPr>
        <xdr:cNvSpPr/>
      </xdr:nvSpPr>
      <xdr:spPr>
        <a:xfrm>
          <a:off x="7109460" y="1144905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6</xdr:col>
      <xdr:colOff>0</xdr:colOff>
      <xdr:row>116</xdr:row>
      <xdr:rowOff>0</xdr:rowOff>
    </xdr:from>
    <xdr:to>
      <xdr:col>7</xdr:col>
      <xdr:colOff>137160</xdr:colOff>
      <xdr:row>117</xdr:row>
      <xdr:rowOff>30480</xdr:rowOff>
    </xdr:to>
    <xdr:sp macro="" textlink="">
      <xdr:nvSpPr>
        <xdr:cNvPr id="577" name="角丸四角形 576">
          <a:hlinkClick xmlns:r="http://schemas.openxmlformats.org/officeDocument/2006/relationships" r:id="rId3" tooltip="12月の先頭へ"/>
        </xdr:cNvPr>
        <xdr:cNvSpPr/>
      </xdr:nvSpPr>
      <xdr:spPr>
        <a:xfrm>
          <a:off x="7109460" y="1108024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116</xdr:row>
      <xdr:rowOff>0</xdr:rowOff>
    </xdr:from>
    <xdr:to>
      <xdr:col>7</xdr:col>
      <xdr:colOff>137160</xdr:colOff>
      <xdr:row>117</xdr:row>
      <xdr:rowOff>30480</xdr:rowOff>
    </xdr:to>
    <xdr:sp macro="" textlink="">
      <xdr:nvSpPr>
        <xdr:cNvPr id="578" name="角丸四角形 577">
          <a:hlinkClick xmlns:r="http://schemas.openxmlformats.org/officeDocument/2006/relationships" r:id="rId37" tooltip="1月の先頭へ"/>
        </xdr:cNvPr>
        <xdr:cNvSpPr/>
      </xdr:nvSpPr>
      <xdr:spPr>
        <a:xfrm>
          <a:off x="7109460" y="1108024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6</xdr:col>
      <xdr:colOff>0</xdr:colOff>
      <xdr:row>118</xdr:row>
      <xdr:rowOff>0</xdr:rowOff>
    </xdr:from>
    <xdr:to>
      <xdr:col>7</xdr:col>
      <xdr:colOff>137160</xdr:colOff>
      <xdr:row>119</xdr:row>
      <xdr:rowOff>30480</xdr:rowOff>
    </xdr:to>
    <xdr:sp macro="" textlink="">
      <xdr:nvSpPr>
        <xdr:cNvPr id="579" name="角丸四角形 578">
          <a:hlinkClick xmlns:r="http://schemas.openxmlformats.org/officeDocument/2006/relationships" r:id="rId15" tooltip="2月の先頭へ"/>
        </xdr:cNvPr>
        <xdr:cNvSpPr/>
      </xdr:nvSpPr>
      <xdr:spPr>
        <a:xfrm>
          <a:off x="7109460" y="1111377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120</xdr:row>
      <xdr:rowOff>0</xdr:rowOff>
    </xdr:from>
    <xdr:to>
      <xdr:col>7</xdr:col>
      <xdr:colOff>137160</xdr:colOff>
      <xdr:row>121</xdr:row>
      <xdr:rowOff>30480</xdr:rowOff>
    </xdr:to>
    <xdr:sp macro="" textlink="">
      <xdr:nvSpPr>
        <xdr:cNvPr id="580" name="角丸四角形 579">
          <a:hlinkClick xmlns:r="http://schemas.openxmlformats.org/officeDocument/2006/relationships" r:id="rId16" tooltip="３月の先頭へ"/>
        </xdr:cNvPr>
        <xdr:cNvSpPr/>
      </xdr:nvSpPr>
      <xdr:spPr>
        <a:xfrm>
          <a:off x="7109460" y="11147298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6</xdr:col>
      <xdr:colOff>0</xdr:colOff>
      <xdr:row>122</xdr:row>
      <xdr:rowOff>0</xdr:rowOff>
    </xdr:from>
    <xdr:to>
      <xdr:col>7</xdr:col>
      <xdr:colOff>137160</xdr:colOff>
      <xdr:row>123</xdr:row>
      <xdr:rowOff>30480</xdr:rowOff>
    </xdr:to>
    <xdr:sp macro="" textlink="">
      <xdr:nvSpPr>
        <xdr:cNvPr id="581" name="角丸四角形 580">
          <a:hlinkClick xmlns:r="http://schemas.openxmlformats.org/officeDocument/2006/relationships" r:id="rId17" tooltip="４月の先頭へ"/>
        </xdr:cNvPr>
        <xdr:cNvSpPr/>
      </xdr:nvSpPr>
      <xdr:spPr>
        <a:xfrm>
          <a:off x="7109460" y="1118082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6</xdr:col>
      <xdr:colOff>0</xdr:colOff>
      <xdr:row>126</xdr:row>
      <xdr:rowOff>0</xdr:rowOff>
    </xdr:from>
    <xdr:to>
      <xdr:col>7</xdr:col>
      <xdr:colOff>137160</xdr:colOff>
      <xdr:row>127</xdr:row>
      <xdr:rowOff>30480</xdr:rowOff>
    </xdr:to>
    <xdr:sp macro="" textlink="">
      <xdr:nvSpPr>
        <xdr:cNvPr id="582" name="角丸四角形 581">
          <a:hlinkClick xmlns:r="http://schemas.openxmlformats.org/officeDocument/2006/relationships" r:id="rId18" tooltip="６月の先頭へ"/>
        </xdr:cNvPr>
        <xdr:cNvSpPr/>
      </xdr:nvSpPr>
      <xdr:spPr>
        <a:xfrm>
          <a:off x="7109460" y="1124788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6</xdr:col>
      <xdr:colOff>0</xdr:colOff>
      <xdr:row>130</xdr:row>
      <xdr:rowOff>0</xdr:rowOff>
    </xdr:from>
    <xdr:to>
      <xdr:col>7</xdr:col>
      <xdr:colOff>137160</xdr:colOff>
      <xdr:row>131</xdr:row>
      <xdr:rowOff>30480</xdr:rowOff>
    </xdr:to>
    <xdr:sp macro="" textlink="">
      <xdr:nvSpPr>
        <xdr:cNvPr id="583" name="角丸四角形 582">
          <a:hlinkClick xmlns:r="http://schemas.openxmlformats.org/officeDocument/2006/relationships" r:id="rId19" tooltip="８月の先頭へ"/>
        </xdr:cNvPr>
        <xdr:cNvSpPr/>
      </xdr:nvSpPr>
      <xdr:spPr>
        <a:xfrm>
          <a:off x="7109460" y="11314938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6</xdr:col>
      <xdr:colOff>0</xdr:colOff>
      <xdr:row>134</xdr:row>
      <xdr:rowOff>0</xdr:rowOff>
    </xdr:from>
    <xdr:to>
      <xdr:col>7</xdr:col>
      <xdr:colOff>137160</xdr:colOff>
      <xdr:row>135</xdr:row>
      <xdr:rowOff>30480</xdr:rowOff>
    </xdr:to>
    <xdr:sp macro="" textlink="">
      <xdr:nvSpPr>
        <xdr:cNvPr id="584" name="角丸四角形 583">
          <a:hlinkClick xmlns:r="http://schemas.openxmlformats.org/officeDocument/2006/relationships" r:id="rId20" tooltip="１０月の先頭へ"/>
        </xdr:cNvPr>
        <xdr:cNvSpPr/>
      </xdr:nvSpPr>
      <xdr:spPr>
        <a:xfrm>
          <a:off x="7109460" y="11381994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6</xdr:col>
      <xdr:colOff>0</xdr:colOff>
      <xdr:row>124</xdr:row>
      <xdr:rowOff>0</xdr:rowOff>
    </xdr:from>
    <xdr:to>
      <xdr:col>7</xdr:col>
      <xdr:colOff>137160</xdr:colOff>
      <xdr:row>125</xdr:row>
      <xdr:rowOff>30480</xdr:rowOff>
    </xdr:to>
    <xdr:sp macro="" textlink="">
      <xdr:nvSpPr>
        <xdr:cNvPr id="585" name="角丸四角形 584">
          <a:hlinkClick xmlns:r="http://schemas.openxmlformats.org/officeDocument/2006/relationships" r:id="rId21" tooltip="５月の先頭へ"/>
        </xdr:cNvPr>
        <xdr:cNvSpPr/>
      </xdr:nvSpPr>
      <xdr:spPr>
        <a:xfrm>
          <a:off x="7109460" y="11214354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6</xdr:col>
      <xdr:colOff>0</xdr:colOff>
      <xdr:row>128</xdr:row>
      <xdr:rowOff>0</xdr:rowOff>
    </xdr:from>
    <xdr:to>
      <xdr:col>7</xdr:col>
      <xdr:colOff>137160</xdr:colOff>
      <xdr:row>129</xdr:row>
      <xdr:rowOff>30480</xdr:rowOff>
    </xdr:to>
    <xdr:sp macro="" textlink="">
      <xdr:nvSpPr>
        <xdr:cNvPr id="586" name="角丸四角形 585">
          <a:hlinkClick xmlns:r="http://schemas.openxmlformats.org/officeDocument/2006/relationships" r:id="rId22" tooltip="７月の先頭へ"/>
        </xdr:cNvPr>
        <xdr:cNvSpPr/>
      </xdr:nvSpPr>
      <xdr:spPr>
        <a:xfrm>
          <a:off x="7109460" y="11281410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6</xdr:col>
      <xdr:colOff>0</xdr:colOff>
      <xdr:row>132</xdr:row>
      <xdr:rowOff>0</xdr:rowOff>
    </xdr:from>
    <xdr:to>
      <xdr:col>7</xdr:col>
      <xdr:colOff>137160</xdr:colOff>
      <xdr:row>133</xdr:row>
      <xdr:rowOff>30480</xdr:rowOff>
    </xdr:to>
    <xdr:sp macro="" textlink="">
      <xdr:nvSpPr>
        <xdr:cNvPr id="587" name="角丸四角形 586">
          <a:hlinkClick xmlns:r="http://schemas.openxmlformats.org/officeDocument/2006/relationships" r:id="rId23" tooltip="９月の先頭へ"/>
        </xdr:cNvPr>
        <xdr:cNvSpPr/>
      </xdr:nvSpPr>
      <xdr:spPr>
        <a:xfrm>
          <a:off x="7109460" y="11348466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6</xdr:col>
      <xdr:colOff>0</xdr:colOff>
      <xdr:row>136</xdr:row>
      <xdr:rowOff>0</xdr:rowOff>
    </xdr:from>
    <xdr:to>
      <xdr:col>7</xdr:col>
      <xdr:colOff>137160</xdr:colOff>
      <xdr:row>137</xdr:row>
      <xdr:rowOff>30480</xdr:rowOff>
    </xdr:to>
    <xdr:sp macro="" textlink="">
      <xdr:nvSpPr>
        <xdr:cNvPr id="588" name="角丸四角形 587">
          <a:hlinkClick xmlns:r="http://schemas.openxmlformats.org/officeDocument/2006/relationships" r:id="rId24" tooltip="１１月の先頭へ"/>
        </xdr:cNvPr>
        <xdr:cNvSpPr/>
      </xdr:nvSpPr>
      <xdr:spPr>
        <a:xfrm>
          <a:off x="7109460" y="1141552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6</xdr:col>
      <xdr:colOff>0</xdr:colOff>
      <xdr:row>138</xdr:row>
      <xdr:rowOff>0</xdr:rowOff>
    </xdr:from>
    <xdr:to>
      <xdr:col>7</xdr:col>
      <xdr:colOff>137160</xdr:colOff>
      <xdr:row>139</xdr:row>
      <xdr:rowOff>30480</xdr:rowOff>
    </xdr:to>
    <xdr:sp macro="" textlink="">
      <xdr:nvSpPr>
        <xdr:cNvPr id="589" name="角丸四角形 588">
          <a:hlinkClick xmlns:r="http://schemas.openxmlformats.org/officeDocument/2006/relationships" r:id="rId25" tooltip="12月の先頭へ"/>
        </xdr:cNvPr>
        <xdr:cNvSpPr/>
      </xdr:nvSpPr>
      <xdr:spPr>
        <a:xfrm>
          <a:off x="7109460" y="1144905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6</xdr:col>
      <xdr:colOff>0</xdr:colOff>
      <xdr:row>60</xdr:row>
      <xdr:rowOff>0</xdr:rowOff>
    </xdr:from>
    <xdr:to>
      <xdr:col>7</xdr:col>
      <xdr:colOff>137160</xdr:colOff>
      <xdr:row>61</xdr:row>
      <xdr:rowOff>30480</xdr:rowOff>
    </xdr:to>
    <xdr:sp macro="" textlink="">
      <xdr:nvSpPr>
        <xdr:cNvPr id="590" name="角丸四角形 589">
          <a:hlinkClick xmlns:r="http://schemas.openxmlformats.org/officeDocument/2006/relationships" r:id="rId2" tooltip="1月の先頭へ"/>
        </xdr:cNvPr>
        <xdr:cNvSpPr/>
      </xdr:nvSpPr>
      <xdr:spPr>
        <a:xfrm>
          <a:off x="7109460" y="1108024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6</xdr:col>
      <xdr:colOff>0</xdr:colOff>
      <xdr:row>62</xdr:row>
      <xdr:rowOff>0</xdr:rowOff>
    </xdr:from>
    <xdr:to>
      <xdr:col>7</xdr:col>
      <xdr:colOff>137160</xdr:colOff>
      <xdr:row>63</xdr:row>
      <xdr:rowOff>30480</xdr:rowOff>
    </xdr:to>
    <xdr:sp macro="" textlink="">
      <xdr:nvSpPr>
        <xdr:cNvPr id="591" name="角丸四角形 590">
          <a:hlinkClick xmlns:r="http://schemas.openxmlformats.org/officeDocument/2006/relationships" r:id="rId3" tooltip="2月の先頭へ"/>
        </xdr:cNvPr>
        <xdr:cNvSpPr/>
      </xdr:nvSpPr>
      <xdr:spPr>
        <a:xfrm>
          <a:off x="7109460" y="1111377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64</xdr:row>
      <xdr:rowOff>0</xdr:rowOff>
    </xdr:from>
    <xdr:to>
      <xdr:col>7</xdr:col>
      <xdr:colOff>137160</xdr:colOff>
      <xdr:row>65</xdr:row>
      <xdr:rowOff>30480</xdr:rowOff>
    </xdr:to>
    <xdr:sp macro="" textlink="">
      <xdr:nvSpPr>
        <xdr:cNvPr id="592" name="角丸四角形 591">
          <a:hlinkClick xmlns:r="http://schemas.openxmlformats.org/officeDocument/2006/relationships" r:id="rId4" tooltip="３月の先頭へ"/>
        </xdr:cNvPr>
        <xdr:cNvSpPr/>
      </xdr:nvSpPr>
      <xdr:spPr>
        <a:xfrm>
          <a:off x="7109460" y="11147298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6</xdr:col>
      <xdr:colOff>0</xdr:colOff>
      <xdr:row>66</xdr:row>
      <xdr:rowOff>0</xdr:rowOff>
    </xdr:from>
    <xdr:to>
      <xdr:col>7</xdr:col>
      <xdr:colOff>137160</xdr:colOff>
      <xdr:row>67</xdr:row>
      <xdr:rowOff>30480</xdr:rowOff>
    </xdr:to>
    <xdr:sp macro="" textlink="">
      <xdr:nvSpPr>
        <xdr:cNvPr id="593" name="角丸四角形 592">
          <a:hlinkClick xmlns:r="http://schemas.openxmlformats.org/officeDocument/2006/relationships" r:id="rId5" tooltip="４月の先頭へ"/>
        </xdr:cNvPr>
        <xdr:cNvSpPr/>
      </xdr:nvSpPr>
      <xdr:spPr>
        <a:xfrm>
          <a:off x="7109460" y="1118082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6</xdr:col>
      <xdr:colOff>0</xdr:colOff>
      <xdr:row>70</xdr:row>
      <xdr:rowOff>0</xdr:rowOff>
    </xdr:from>
    <xdr:to>
      <xdr:col>7</xdr:col>
      <xdr:colOff>137160</xdr:colOff>
      <xdr:row>71</xdr:row>
      <xdr:rowOff>30480</xdr:rowOff>
    </xdr:to>
    <xdr:sp macro="" textlink="">
      <xdr:nvSpPr>
        <xdr:cNvPr id="594" name="角丸四角形 593">
          <a:hlinkClick xmlns:r="http://schemas.openxmlformats.org/officeDocument/2006/relationships" r:id="rId6" tooltip="６月の先頭へ"/>
        </xdr:cNvPr>
        <xdr:cNvSpPr/>
      </xdr:nvSpPr>
      <xdr:spPr>
        <a:xfrm>
          <a:off x="7109460" y="1124788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6</xdr:col>
      <xdr:colOff>0</xdr:colOff>
      <xdr:row>74</xdr:row>
      <xdr:rowOff>0</xdr:rowOff>
    </xdr:from>
    <xdr:to>
      <xdr:col>7</xdr:col>
      <xdr:colOff>137160</xdr:colOff>
      <xdr:row>75</xdr:row>
      <xdr:rowOff>30480</xdr:rowOff>
    </xdr:to>
    <xdr:sp macro="" textlink="">
      <xdr:nvSpPr>
        <xdr:cNvPr id="595" name="角丸四角形 594">
          <a:hlinkClick xmlns:r="http://schemas.openxmlformats.org/officeDocument/2006/relationships" r:id="rId7" tooltip="８月の先頭へ"/>
        </xdr:cNvPr>
        <xdr:cNvSpPr/>
      </xdr:nvSpPr>
      <xdr:spPr>
        <a:xfrm>
          <a:off x="7109460" y="11314938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6</xdr:col>
      <xdr:colOff>0</xdr:colOff>
      <xdr:row>78</xdr:row>
      <xdr:rowOff>0</xdr:rowOff>
    </xdr:from>
    <xdr:to>
      <xdr:col>7</xdr:col>
      <xdr:colOff>137160</xdr:colOff>
      <xdr:row>79</xdr:row>
      <xdr:rowOff>30480</xdr:rowOff>
    </xdr:to>
    <xdr:sp macro="" textlink="">
      <xdr:nvSpPr>
        <xdr:cNvPr id="596" name="角丸四角形 595">
          <a:hlinkClick xmlns:r="http://schemas.openxmlformats.org/officeDocument/2006/relationships" r:id="rId8" tooltip="１０月の先頭へ"/>
        </xdr:cNvPr>
        <xdr:cNvSpPr/>
      </xdr:nvSpPr>
      <xdr:spPr>
        <a:xfrm>
          <a:off x="7109460" y="11381994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6</xdr:col>
      <xdr:colOff>0</xdr:colOff>
      <xdr:row>68</xdr:row>
      <xdr:rowOff>0</xdr:rowOff>
    </xdr:from>
    <xdr:to>
      <xdr:col>7</xdr:col>
      <xdr:colOff>137160</xdr:colOff>
      <xdr:row>69</xdr:row>
      <xdr:rowOff>30480</xdr:rowOff>
    </xdr:to>
    <xdr:sp macro="" textlink="">
      <xdr:nvSpPr>
        <xdr:cNvPr id="597" name="角丸四角形 596">
          <a:hlinkClick xmlns:r="http://schemas.openxmlformats.org/officeDocument/2006/relationships" r:id="rId9" tooltip="５月の先頭へ"/>
        </xdr:cNvPr>
        <xdr:cNvSpPr/>
      </xdr:nvSpPr>
      <xdr:spPr>
        <a:xfrm>
          <a:off x="7109460" y="11214354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6</xdr:col>
      <xdr:colOff>0</xdr:colOff>
      <xdr:row>72</xdr:row>
      <xdr:rowOff>0</xdr:rowOff>
    </xdr:from>
    <xdr:to>
      <xdr:col>7</xdr:col>
      <xdr:colOff>137160</xdr:colOff>
      <xdr:row>73</xdr:row>
      <xdr:rowOff>30480</xdr:rowOff>
    </xdr:to>
    <xdr:sp macro="" textlink="">
      <xdr:nvSpPr>
        <xdr:cNvPr id="598" name="角丸四角形 597">
          <a:hlinkClick xmlns:r="http://schemas.openxmlformats.org/officeDocument/2006/relationships" r:id="rId10" tooltip="７月の先頭へ"/>
        </xdr:cNvPr>
        <xdr:cNvSpPr/>
      </xdr:nvSpPr>
      <xdr:spPr>
        <a:xfrm>
          <a:off x="7109460" y="11281410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6</xdr:col>
      <xdr:colOff>0</xdr:colOff>
      <xdr:row>76</xdr:row>
      <xdr:rowOff>0</xdr:rowOff>
    </xdr:from>
    <xdr:to>
      <xdr:col>7</xdr:col>
      <xdr:colOff>137160</xdr:colOff>
      <xdr:row>77</xdr:row>
      <xdr:rowOff>30480</xdr:rowOff>
    </xdr:to>
    <xdr:sp macro="" textlink="">
      <xdr:nvSpPr>
        <xdr:cNvPr id="599" name="角丸四角形 598">
          <a:hlinkClick xmlns:r="http://schemas.openxmlformats.org/officeDocument/2006/relationships" r:id="rId11" tooltip="９月の先頭へ"/>
        </xdr:cNvPr>
        <xdr:cNvSpPr/>
      </xdr:nvSpPr>
      <xdr:spPr>
        <a:xfrm>
          <a:off x="7109460" y="11348466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6</xdr:col>
      <xdr:colOff>0</xdr:colOff>
      <xdr:row>80</xdr:row>
      <xdr:rowOff>0</xdr:rowOff>
    </xdr:from>
    <xdr:to>
      <xdr:col>7</xdr:col>
      <xdr:colOff>137160</xdr:colOff>
      <xdr:row>81</xdr:row>
      <xdr:rowOff>30480</xdr:rowOff>
    </xdr:to>
    <xdr:sp macro="" textlink="">
      <xdr:nvSpPr>
        <xdr:cNvPr id="600" name="角丸四角形 599">
          <a:hlinkClick xmlns:r="http://schemas.openxmlformats.org/officeDocument/2006/relationships" r:id="rId12" tooltip="１１月の先頭へ"/>
        </xdr:cNvPr>
        <xdr:cNvSpPr/>
      </xdr:nvSpPr>
      <xdr:spPr>
        <a:xfrm>
          <a:off x="7109460" y="1141552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6</xdr:col>
      <xdr:colOff>0</xdr:colOff>
      <xdr:row>82</xdr:row>
      <xdr:rowOff>0</xdr:rowOff>
    </xdr:from>
    <xdr:to>
      <xdr:col>7</xdr:col>
      <xdr:colOff>137160</xdr:colOff>
      <xdr:row>83</xdr:row>
      <xdr:rowOff>30480</xdr:rowOff>
    </xdr:to>
    <xdr:sp macro="" textlink="">
      <xdr:nvSpPr>
        <xdr:cNvPr id="601" name="角丸四角形 600">
          <a:hlinkClick xmlns:r="http://schemas.openxmlformats.org/officeDocument/2006/relationships" r:id="rId13" tooltip="12月の先頭へ"/>
        </xdr:cNvPr>
        <xdr:cNvSpPr/>
      </xdr:nvSpPr>
      <xdr:spPr>
        <a:xfrm>
          <a:off x="7109460" y="1144905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6</xdr:col>
      <xdr:colOff>0</xdr:colOff>
      <xdr:row>60</xdr:row>
      <xdr:rowOff>0</xdr:rowOff>
    </xdr:from>
    <xdr:to>
      <xdr:col>7</xdr:col>
      <xdr:colOff>137160</xdr:colOff>
      <xdr:row>61</xdr:row>
      <xdr:rowOff>30480</xdr:rowOff>
    </xdr:to>
    <xdr:sp macro="" textlink="">
      <xdr:nvSpPr>
        <xdr:cNvPr id="602" name="角丸四角形 601">
          <a:hlinkClick xmlns:r="http://schemas.openxmlformats.org/officeDocument/2006/relationships" r:id="rId3" tooltip="12月の先頭へ"/>
        </xdr:cNvPr>
        <xdr:cNvSpPr/>
      </xdr:nvSpPr>
      <xdr:spPr>
        <a:xfrm>
          <a:off x="7109460" y="1108024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60</xdr:row>
      <xdr:rowOff>0</xdr:rowOff>
    </xdr:from>
    <xdr:to>
      <xdr:col>7</xdr:col>
      <xdr:colOff>137160</xdr:colOff>
      <xdr:row>61</xdr:row>
      <xdr:rowOff>30480</xdr:rowOff>
    </xdr:to>
    <xdr:sp macro="" textlink="">
      <xdr:nvSpPr>
        <xdr:cNvPr id="603" name="角丸四角形 602">
          <a:hlinkClick xmlns:r="http://schemas.openxmlformats.org/officeDocument/2006/relationships" r:id="rId37" tooltip="1月の先頭へ"/>
        </xdr:cNvPr>
        <xdr:cNvSpPr/>
      </xdr:nvSpPr>
      <xdr:spPr>
        <a:xfrm>
          <a:off x="7109460" y="1108024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6</xdr:col>
      <xdr:colOff>0</xdr:colOff>
      <xdr:row>62</xdr:row>
      <xdr:rowOff>0</xdr:rowOff>
    </xdr:from>
    <xdr:to>
      <xdr:col>7</xdr:col>
      <xdr:colOff>137160</xdr:colOff>
      <xdr:row>63</xdr:row>
      <xdr:rowOff>30480</xdr:rowOff>
    </xdr:to>
    <xdr:sp macro="" textlink="">
      <xdr:nvSpPr>
        <xdr:cNvPr id="604" name="角丸四角形 603">
          <a:hlinkClick xmlns:r="http://schemas.openxmlformats.org/officeDocument/2006/relationships" r:id="rId15" tooltip="2月の先頭へ"/>
        </xdr:cNvPr>
        <xdr:cNvSpPr/>
      </xdr:nvSpPr>
      <xdr:spPr>
        <a:xfrm>
          <a:off x="7109460" y="1111377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64</xdr:row>
      <xdr:rowOff>0</xdr:rowOff>
    </xdr:from>
    <xdr:to>
      <xdr:col>7</xdr:col>
      <xdr:colOff>137160</xdr:colOff>
      <xdr:row>65</xdr:row>
      <xdr:rowOff>30480</xdr:rowOff>
    </xdr:to>
    <xdr:sp macro="" textlink="">
      <xdr:nvSpPr>
        <xdr:cNvPr id="605" name="角丸四角形 604">
          <a:hlinkClick xmlns:r="http://schemas.openxmlformats.org/officeDocument/2006/relationships" r:id="rId16" tooltip="３月の先頭へ"/>
        </xdr:cNvPr>
        <xdr:cNvSpPr/>
      </xdr:nvSpPr>
      <xdr:spPr>
        <a:xfrm>
          <a:off x="7109460" y="11147298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6</xdr:col>
      <xdr:colOff>0</xdr:colOff>
      <xdr:row>66</xdr:row>
      <xdr:rowOff>0</xdr:rowOff>
    </xdr:from>
    <xdr:to>
      <xdr:col>7</xdr:col>
      <xdr:colOff>137160</xdr:colOff>
      <xdr:row>67</xdr:row>
      <xdr:rowOff>30480</xdr:rowOff>
    </xdr:to>
    <xdr:sp macro="" textlink="">
      <xdr:nvSpPr>
        <xdr:cNvPr id="606" name="角丸四角形 605">
          <a:hlinkClick xmlns:r="http://schemas.openxmlformats.org/officeDocument/2006/relationships" r:id="rId17" tooltip="４月の先頭へ"/>
        </xdr:cNvPr>
        <xdr:cNvSpPr/>
      </xdr:nvSpPr>
      <xdr:spPr>
        <a:xfrm>
          <a:off x="7109460" y="1118082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6</xdr:col>
      <xdr:colOff>0</xdr:colOff>
      <xdr:row>70</xdr:row>
      <xdr:rowOff>0</xdr:rowOff>
    </xdr:from>
    <xdr:to>
      <xdr:col>7</xdr:col>
      <xdr:colOff>137160</xdr:colOff>
      <xdr:row>71</xdr:row>
      <xdr:rowOff>30480</xdr:rowOff>
    </xdr:to>
    <xdr:sp macro="" textlink="">
      <xdr:nvSpPr>
        <xdr:cNvPr id="607" name="角丸四角形 606">
          <a:hlinkClick xmlns:r="http://schemas.openxmlformats.org/officeDocument/2006/relationships" r:id="rId18" tooltip="６月の先頭へ"/>
        </xdr:cNvPr>
        <xdr:cNvSpPr/>
      </xdr:nvSpPr>
      <xdr:spPr>
        <a:xfrm>
          <a:off x="7109460" y="1124788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6</xdr:col>
      <xdr:colOff>0</xdr:colOff>
      <xdr:row>74</xdr:row>
      <xdr:rowOff>0</xdr:rowOff>
    </xdr:from>
    <xdr:to>
      <xdr:col>7</xdr:col>
      <xdr:colOff>137160</xdr:colOff>
      <xdr:row>75</xdr:row>
      <xdr:rowOff>30480</xdr:rowOff>
    </xdr:to>
    <xdr:sp macro="" textlink="">
      <xdr:nvSpPr>
        <xdr:cNvPr id="608" name="角丸四角形 607">
          <a:hlinkClick xmlns:r="http://schemas.openxmlformats.org/officeDocument/2006/relationships" r:id="rId19" tooltip="８月の先頭へ"/>
        </xdr:cNvPr>
        <xdr:cNvSpPr/>
      </xdr:nvSpPr>
      <xdr:spPr>
        <a:xfrm>
          <a:off x="7109460" y="11314938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6</xdr:col>
      <xdr:colOff>0</xdr:colOff>
      <xdr:row>78</xdr:row>
      <xdr:rowOff>0</xdr:rowOff>
    </xdr:from>
    <xdr:to>
      <xdr:col>7</xdr:col>
      <xdr:colOff>137160</xdr:colOff>
      <xdr:row>79</xdr:row>
      <xdr:rowOff>30480</xdr:rowOff>
    </xdr:to>
    <xdr:sp macro="" textlink="">
      <xdr:nvSpPr>
        <xdr:cNvPr id="609" name="角丸四角形 608">
          <a:hlinkClick xmlns:r="http://schemas.openxmlformats.org/officeDocument/2006/relationships" r:id="rId20" tooltip="１０月の先頭へ"/>
        </xdr:cNvPr>
        <xdr:cNvSpPr/>
      </xdr:nvSpPr>
      <xdr:spPr>
        <a:xfrm>
          <a:off x="7109460" y="11381994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6</xdr:col>
      <xdr:colOff>0</xdr:colOff>
      <xdr:row>68</xdr:row>
      <xdr:rowOff>0</xdr:rowOff>
    </xdr:from>
    <xdr:to>
      <xdr:col>7</xdr:col>
      <xdr:colOff>137160</xdr:colOff>
      <xdr:row>69</xdr:row>
      <xdr:rowOff>30480</xdr:rowOff>
    </xdr:to>
    <xdr:sp macro="" textlink="">
      <xdr:nvSpPr>
        <xdr:cNvPr id="610" name="角丸四角形 609">
          <a:hlinkClick xmlns:r="http://schemas.openxmlformats.org/officeDocument/2006/relationships" r:id="rId21" tooltip="５月の先頭へ"/>
        </xdr:cNvPr>
        <xdr:cNvSpPr/>
      </xdr:nvSpPr>
      <xdr:spPr>
        <a:xfrm>
          <a:off x="7109460" y="11214354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6</xdr:col>
      <xdr:colOff>0</xdr:colOff>
      <xdr:row>72</xdr:row>
      <xdr:rowOff>0</xdr:rowOff>
    </xdr:from>
    <xdr:to>
      <xdr:col>7</xdr:col>
      <xdr:colOff>137160</xdr:colOff>
      <xdr:row>73</xdr:row>
      <xdr:rowOff>30480</xdr:rowOff>
    </xdr:to>
    <xdr:sp macro="" textlink="">
      <xdr:nvSpPr>
        <xdr:cNvPr id="611" name="角丸四角形 610">
          <a:hlinkClick xmlns:r="http://schemas.openxmlformats.org/officeDocument/2006/relationships" r:id="rId22" tooltip="７月の先頭へ"/>
        </xdr:cNvPr>
        <xdr:cNvSpPr/>
      </xdr:nvSpPr>
      <xdr:spPr>
        <a:xfrm>
          <a:off x="7109460" y="11281410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6</xdr:col>
      <xdr:colOff>0</xdr:colOff>
      <xdr:row>76</xdr:row>
      <xdr:rowOff>0</xdr:rowOff>
    </xdr:from>
    <xdr:to>
      <xdr:col>7</xdr:col>
      <xdr:colOff>137160</xdr:colOff>
      <xdr:row>77</xdr:row>
      <xdr:rowOff>30480</xdr:rowOff>
    </xdr:to>
    <xdr:sp macro="" textlink="">
      <xdr:nvSpPr>
        <xdr:cNvPr id="612" name="角丸四角形 611">
          <a:hlinkClick xmlns:r="http://schemas.openxmlformats.org/officeDocument/2006/relationships" r:id="rId23" tooltip="９月の先頭へ"/>
        </xdr:cNvPr>
        <xdr:cNvSpPr/>
      </xdr:nvSpPr>
      <xdr:spPr>
        <a:xfrm>
          <a:off x="7109460" y="11348466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6</xdr:col>
      <xdr:colOff>0</xdr:colOff>
      <xdr:row>80</xdr:row>
      <xdr:rowOff>0</xdr:rowOff>
    </xdr:from>
    <xdr:to>
      <xdr:col>7</xdr:col>
      <xdr:colOff>137160</xdr:colOff>
      <xdr:row>81</xdr:row>
      <xdr:rowOff>30480</xdr:rowOff>
    </xdr:to>
    <xdr:sp macro="" textlink="">
      <xdr:nvSpPr>
        <xdr:cNvPr id="613" name="角丸四角形 612">
          <a:hlinkClick xmlns:r="http://schemas.openxmlformats.org/officeDocument/2006/relationships" r:id="rId24" tooltip="１１月の先頭へ"/>
        </xdr:cNvPr>
        <xdr:cNvSpPr/>
      </xdr:nvSpPr>
      <xdr:spPr>
        <a:xfrm>
          <a:off x="7109460" y="1141552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6</xdr:col>
      <xdr:colOff>0</xdr:colOff>
      <xdr:row>82</xdr:row>
      <xdr:rowOff>0</xdr:rowOff>
    </xdr:from>
    <xdr:to>
      <xdr:col>7</xdr:col>
      <xdr:colOff>137160</xdr:colOff>
      <xdr:row>83</xdr:row>
      <xdr:rowOff>30480</xdr:rowOff>
    </xdr:to>
    <xdr:sp macro="" textlink="">
      <xdr:nvSpPr>
        <xdr:cNvPr id="614" name="角丸四角形 613">
          <a:hlinkClick xmlns:r="http://schemas.openxmlformats.org/officeDocument/2006/relationships" r:id="rId25" tooltip="12月の先頭へ"/>
        </xdr:cNvPr>
        <xdr:cNvSpPr/>
      </xdr:nvSpPr>
      <xdr:spPr>
        <a:xfrm>
          <a:off x="7109460" y="1144905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6</xdr:col>
      <xdr:colOff>0</xdr:colOff>
      <xdr:row>2</xdr:row>
      <xdr:rowOff>0</xdr:rowOff>
    </xdr:from>
    <xdr:to>
      <xdr:col>7</xdr:col>
      <xdr:colOff>137160</xdr:colOff>
      <xdr:row>3</xdr:row>
      <xdr:rowOff>30480</xdr:rowOff>
    </xdr:to>
    <xdr:sp macro="" textlink="">
      <xdr:nvSpPr>
        <xdr:cNvPr id="640" name="角丸四角形 639">
          <a:hlinkClick xmlns:r="http://schemas.openxmlformats.org/officeDocument/2006/relationships" r:id="rId2" tooltip="1月の先頭へ"/>
        </xdr:cNvPr>
        <xdr:cNvSpPr/>
      </xdr:nvSpPr>
      <xdr:spPr>
        <a:xfrm>
          <a:off x="7109460" y="1108024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6</xdr:col>
      <xdr:colOff>0</xdr:colOff>
      <xdr:row>4</xdr:row>
      <xdr:rowOff>0</xdr:rowOff>
    </xdr:from>
    <xdr:to>
      <xdr:col>7</xdr:col>
      <xdr:colOff>137160</xdr:colOff>
      <xdr:row>5</xdr:row>
      <xdr:rowOff>30480</xdr:rowOff>
    </xdr:to>
    <xdr:sp macro="" textlink="">
      <xdr:nvSpPr>
        <xdr:cNvPr id="641" name="角丸四角形 640">
          <a:hlinkClick xmlns:r="http://schemas.openxmlformats.org/officeDocument/2006/relationships" r:id="rId3" tooltip="2月の先頭へ"/>
        </xdr:cNvPr>
        <xdr:cNvSpPr/>
      </xdr:nvSpPr>
      <xdr:spPr>
        <a:xfrm>
          <a:off x="7109460" y="1111377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6</xdr:row>
      <xdr:rowOff>0</xdr:rowOff>
    </xdr:from>
    <xdr:to>
      <xdr:col>7</xdr:col>
      <xdr:colOff>137160</xdr:colOff>
      <xdr:row>7</xdr:row>
      <xdr:rowOff>30480</xdr:rowOff>
    </xdr:to>
    <xdr:sp macro="" textlink="">
      <xdr:nvSpPr>
        <xdr:cNvPr id="642" name="角丸四角形 641">
          <a:hlinkClick xmlns:r="http://schemas.openxmlformats.org/officeDocument/2006/relationships" r:id="rId4" tooltip="３月の先頭へ"/>
        </xdr:cNvPr>
        <xdr:cNvSpPr/>
      </xdr:nvSpPr>
      <xdr:spPr>
        <a:xfrm>
          <a:off x="7109460" y="11147298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6</xdr:col>
      <xdr:colOff>0</xdr:colOff>
      <xdr:row>8</xdr:row>
      <xdr:rowOff>0</xdr:rowOff>
    </xdr:from>
    <xdr:to>
      <xdr:col>7</xdr:col>
      <xdr:colOff>137160</xdr:colOff>
      <xdr:row>9</xdr:row>
      <xdr:rowOff>30480</xdr:rowOff>
    </xdr:to>
    <xdr:sp macro="" textlink="">
      <xdr:nvSpPr>
        <xdr:cNvPr id="643" name="角丸四角形 642">
          <a:hlinkClick xmlns:r="http://schemas.openxmlformats.org/officeDocument/2006/relationships" r:id="rId5" tooltip="４月の先頭へ"/>
        </xdr:cNvPr>
        <xdr:cNvSpPr/>
      </xdr:nvSpPr>
      <xdr:spPr>
        <a:xfrm>
          <a:off x="7109460" y="1118082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6</xdr:col>
      <xdr:colOff>0</xdr:colOff>
      <xdr:row>12</xdr:row>
      <xdr:rowOff>0</xdr:rowOff>
    </xdr:from>
    <xdr:to>
      <xdr:col>7</xdr:col>
      <xdr:colOff>137160</xdr:colOff>
      <xdr:row>13</xdr:row>
      <xdr:rowOff>30480</xdr:rowOff>
    </xdr:to>
    <xdr:sp macro="" textlink="">
      <xdr:nvSpPr>
        <xdr:cNvPr id="644" name="角丸四角形 643">
          <a:hlinkClick xmlns:r="http://schemas.openxmlformats.org/officeDocument/2006/relationships" r:id="rId6" tooltip="６月の先頭へ"/>
        </xdr:cNvPr>
        <xdr:cNvSpPr/>
      </xdr:nvSpPr>
      <xdr:spPr>
        <a:xfrm>
          <a:off x="7109460" y="1124788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6</xdr:col>
      <xdr:colOff>0</xdr:colOff>
      <xdr:row>16</xdr:row>
      <xdr:rowOff>0</xdr:rowOff>
    </xdr:from>
    <xdr:to>
      <xdr:col>7</xdr:col>
      <xdr:colOff>137160</xdr:colOff>
      <xdr:row>17</xdr:row>
      <xdr:rowOff>30480</xdr:rowOff>
    </xdr:to>
    <xdr:sp macro="" textlink="">
      <xdr:nvSpPr>
        <xdr:cNvPr id="645" name="角丸四角形 644">
          <a:hlinkClick xmlns:r="http://schemas.openxmlformats.org/officeDocument/2006/relationships" r:id="rId7" tooltip="８月の先頭へ"/>
        </xdr:cNvPr>
        <xdr:cNvSpPr/>
      </xdr:nvSpPr>
      <xdr:spPr>
        <a:xfrm>
          <a:off x="7109460" y="11314938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6</xdr:col>
      <xdr:colOff>0</xdr:colOff>
      <xdr:row>20</xdr:row>
      <xdr:rowOff>0</xdr:rowOff>
    </xdr:from>
    <xdr:to>
      <xdr:col>7</xdr:col>
      <xdr:colOff>137160</xdr:colOff>
      <xdr:row>21</xdr:row>
      <xdr:rowOff>30480</xdr:rowOff>
    </xdr:to>
    <xdr:sp macro="" textlink="">
      <xdr:nvSpPr>
        <xdr:cNvPr id="646" name="角丸四角形 645">
          <a:hlinkClick xmlns:r="http://schemas.openxmlformats.org/officeDocument/2006/relationships" r:id="rId8" tooltip="１０月の先頭へ"/>
        </xdr:cNvPr>
        <xdr:cNvSpPr/>
      </xdr:nvSpPr>
      <xdr:spPr>
        <a:xfrm>
          <a:off x="7109460" y="11381994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6</xdr:col>
      <xdr:colOff>0</xdr:colOff>
      <xdr:row>10</xdr:row>
      <xdr:rowOff>0</xdr:rowOff>
    </xdr:from>
    <xdr:to>
      <xdr:col>7</xdr:col>
      <xdr:colOff>137160</xdr:colOff>
      <xdr:row>11</xdr:row>
      <xdr:rowOff>30480</xdr:rowOff>
    </xdr:to>
    <xdr:sp macro="" textlink="">
      <xdr:nvSpPr>
        <xdr:cNvPr id="647" name="角丸四角形 646">
          <a:hlinkClick xmlns:r="http://schemas.openxmlformats.org/officeDocument/2006/relationships" r:id="rId9" tooltip="５月の先頭へ"/>
        </xdr:cNvPr>
        <xdr:cNvSpPr/>
      </xdr:nvSpPr>
      <xdr:spPr>
        <a:xfrm>
          <a:off x="7109460" y="11214354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6</xdr:col>
      <xdr:colOff>0</xdr:colOff>
      <xdr:row>14</xdr:row>
      <xdr:rowOff>0</xdr:rowOff>
    </xdr:from>
    <xdr:to>
      <xdr:col>7</xdr:col>
      <xdr:colOff>137160</xdr:colOff>
      <xdr:row>15</xdr:row>
      <xdr:rowOff>30480</xdr:rowOff>
    </xdr:to>
    <xdr:sp macro="" textlink="">
      <xdr:nvSpPr>
        <xdr:cNvPr id="648" name="角丸四角形 647">
          <a:hlinkClick xmlns:r="http://schemas.openxmlformats.org/officeDocument/2006/relationships" r:id="rId10" tooltip="７月の先頭へ"/>
        </xdr:cNvPr>
        <xdr:cNvSpPr/>
      </xdr:nvSpPr>
      <xdr:spPr>
        <a:xfrm>
          <a:off x="7109460" y="11281410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6</xdr:col>
      <xdr:colOff>0</xdr:colOff>
      <xdr:row>18</xdr:row>
      <xdr:rowOff>0</xdr:rowOff>
    </xdr:from>
    <xdr:to>
      <xdr:col>7</xdr:col>
      <xdr:colOff>137160</xdr:colOff>
      <xdr:row>19</xdr:row>
      <xdr:rowOff>30480</xdr:rowOff>
    </xdr:to>
    <xdr:sp macro="" textlink="">
      <xdr:nvSpPr>
        <xdr:cNvPr id="649" name="角丸四角形 648">
          <a:hlinkClick xmlns:r="http://schemas.openxmlformats.org/officeDocument/2006/relationships" r:id="rId11" tooltip="９月の先頭へ"/>
        </xdr:cNvPr>
        <xdr:cNvSpPr/>
      </xdr:nvSpPr>
      <xdr:spPr>
        <a:xfrm>
          <a:off x="7109460" y="11348466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6</xdr:col>
      <xdr:colOff>0</xdr:colOff>
      <xdr:row>22</xdr:row>
      <xdr:rowOff>0</xdr:rowOff>
    </xdr:from>
    <xdr:to>
      <xdr:col>7</xdr:col>
      <xdr:colOff>137160</xdr:colOff>
      <xdr:row>23</xdr:row>
      <xdr:rowOff>30480</xdr:rowOff>
    </xdr:to>
    <xdr:sp macro="" textlink="">
      <xdr:nvSpPr>
        <xdr:cNvPr id="650" name="角丸四角形 649">
          <a:hlinkClick xmlns:r="http://schemas.openxmlformats.org/officeDocument/2006/relationships" r:id="rId12" tooltip="１１月の先頭へ"/>
        </xdr:cNvPr>
        <xdr:cNvSpPr/>
      </xdr:nvSpPr>
      <xdr:spPr>
        <a:xfrm>
          <a:off x="7109460" y="1141552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6</xdr:col>
      <xdr:colOff>0</xdr:colOff>
      <xdr:row>24</xdr:row>
      <xdr:rowOff>0</xdr:rowOff>
    </xdr:from>
    <xdr:to>
      <xdr:col>7</xdr:col>
      <xdr:colOff>137160</xdr:colOff>
      <xdr:row>25</xdr:row>
      <xdr:rowOff>30480</xdr:rowOff>
    </xdr:to>
    <xdr:sp macro="" textlink="">
      <xdr:nvSpPr>
        <xdr:cNvPr id="651" name="角丸四角形 650">
          <a:hlinkClick xmlns:r="http://schemas.openxmlformats.org/officeDocument/2006/relationships" r:id="rId13" tooltip="12月の先頭へ"/>
        </xdr:cNvPr>
        <xdr:cNvSpPr/>
      </xdr:nvSpPr>
      <xdr:spPr>
        <a:xfrm>
          <a:off x="7109460" y="1144905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6</xdr:col>
      <xdr:colOff>0</xdr:colOff>
      <xdr:row>2</xdr:row>
      <xdr:rowOff>0</xdr:rowOff>
    </xdr:from>
    <xdr:to>
      <xdr:col>7</xdr:col>
      <xdr:colOff>137160</xdr:colOff>
      <xdr:row>3</xdr:row>
      <xdr:rowOff>30480</xdr:rowOff>
    </xdr:to>
    <xdr:sp macro="" textlink="">
      <xdr:nvSpPr>
        <xdr:cNvPr id="652" name="角丸四角形 651">
          <a:hlinkClick xmlns:r="http://schemas.openxmlformats.org/officeDocument/2006/relationships" r:id="rId3" tooltip="12月の先頭へ"/>
        </xdr:cNvPr>
        <xdr:cNvSpPr/>
      </xdr:nvSpPr>
      <xdr:spPr>
        <a:xfrm>
          <a:off x="7109460" y="1108024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2</xdr:row>
      <xdr:rowOff>0</xdr:rowOff>
    </xdr:from>
    <xdr:to>
      <xdr:col>7</xdr:col>
      <xdr:colOff>137160</xdr:colOff>
      <xdr:row>3</xdr:row>
      <xdr:rowOff>30480</xdr:rowOff>
    </xdr:to>
    <xdr:sp macro="" textlink="">
      <xdr:nvSpPr>
        <xdr:cNvPr id="653" name="角丸四角形 652">
          <a:hlinkClick xmlns:r="http://schemas.openxmlformats.org/officeDocument/2006/relationships" r:id="rId37" tooltip="1月の先頭へ"/>
        </xdr:cNvPr>
        <xdr:cNvSpPr/>
      </xdr:nvSpPr>
      <xdr:spPr>
        <a:xfrm>
          <a:off x="7109460" y="1108024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6</xdr:col>
      <xdr:colOff>0</xdr:colOff>
      <xdr:row>4</xdr:row>
      <xdr:rowOff>0</xdr:rowOff>
    </xdr:from>
    <xdr:to>
      <xdr:col>7</xdr:col>
      <xdr:colOff>137160</xdr:colOff>
      <xdr:row>5</xdr:row>
      <xdr:rowOff>30480</xdr:rowOff>
    </xdr:to>
    <xdr:sp macro="" textlink="">
      <xdr:nvSpPr>
        <xdr:cNvPr id="654" name="角丸四角形 653">
          <a:hlinkClick xmlns:r="http://schemas.openxmlformats.org/officeDocument/2006/relationships" r:id="rId15" tooltip="2月の先頭へ"/>
        </xdr:cNvPr>
        <xdr:cNvSpPr/>
      </xdr:nvSpPr>
      <xdr:spPr>
        <a:xfrm>
          <a:off x="7109460" y="1111377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6</xdr:row>
      <xdr:rowOff>0</xdr:rowOff>
    </xdr:from>
    <xdr:to>
      <xdr:col>7</xdr:col>
      <xdr:colOff>137160</xdr:colOff>
      <xdr:row>7</xdr:row>
      <xdr:rowOff>30480</xdr:rowOff>
    </xdr:to>
    <xdr:sp macro="" textlink="">
      <xdr:nvSpPr>
        <xdr:cNvPr id="655" name="角丸四角形 654">
          <a:hlinkClick xmlns:r="http://schemas.openxmlformats.org/officeDocument/2006/relationships" r:id="rId16" tooltip="３月の先頭へ"/>
        </xdr:cNvPr>
        <xdr:cNvSpPr/>
      </xdr:nvSpPr>
      <xdr:spPr>
        <a:xfrm>
          <a:off x="7109460" y="11147298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6</xdr:col>
      <xdr:colOff>0</xdr:colOff>
      <xdr:row>8</xdr:row>
      <xdr:rowOff>0</xdr:rowOff>
    </xdr:from>
    <xdr:to>
      <xdr:col>7</xdr:col>
      <xdr:colOff>137160</xdr:colOff>
      <xdr:row>9</xdr:row>
      <xdr:rowOff>30480</xdr:rowOff>
    </xdr:to>
    <xdr:sp macro="" textlink="">
      <xdr:nvSpPr>
        <xdr:cNvPr id="656" name="角丸四角形 655">
          <a:hlinkClick xmlns:r="http://schemas.openxmlformats.org/officeDocument/2006/relationships" r:id="rId17" tooltip="４月の先頭へ"/>
        </xdr:cNvPr>
        <xdr:cNvSpPr/>
      </xdr:nvSpPr>
      <xdr:spPr>
        <a:xfrm>
          <a:off x="7109460" y="1118082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6</xdr:col>
      <xdr:colOff>0</xdr:colOff>
      <xdr:row>12</xdr:row>
      <xdr:rowOff>0</xdr:rowOff>
    </xdr:from>
    <xdr:to>
      <xdr:col>7</xdr:col>
      <xdr:colOff>137160</xdr:colOff>
      <xdr:row>13</xdr:row>
      <xdr:rowOff>30480</xdr:rowOff>
    </xdr:to>
    <xdr:sp macro="" textlink="">
      <xdr:nvSpPr>
        <xdr:cNvPr id="657" name="角丸四角形 656">
          <a:hlinkClick xmlns:r="http://schemas.openxmlformats.org/officeDocument/2006/relationships" r:id="rId18" tooltip="６月の先頭へ"/>
        </xdr:cNvPr>
        <xdr:cNvSpPr/>
      </xdr:nvSpPr>
      <xdr:spPr>
        <a:xfrm>
          <a:off x="7109460" y="1124788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6</xdr:col>
      <xdr:colOff>0</xdr:colOff>
      <xdr:row>16</xdr:row>
      <xdr:rowOff>0</xdr:rowOff>
    </xdr:from>
    <xdr:to>
      <xdr:col>7</xdr:col>
      <xdr:colOff>137160</xdr:colOff>
      <xdr:row>17</xdr:row>
      <xdr:rowOff>30480</xdr:rowOff>
    </xdr:to>
    <xdr:sp macro="" textlink="">
      <xdr:nvSpPr>
        <xdr:cNvPr id="658" name="角丸四角形 657">
          <a:hlinkClick xmlns:r="http://schemas.openxmlformats.org/officeDocument/2006/relationships" r:id="rId19" tooltip="８月の先頭へ"/>
        </xdr:cNvPr>
        <xdr:cNvSpPr/>
      </xdr:nvSpPr>
      <xdr:spPr>
        <a:xfrm>
          <a:off x="7109460" y="11314938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6</xdr:col>
      <xdr:colOff>0</xdr:colOff>
      <xdr:row>20</xdr:row>
      <xdr:rowOff>0</xdr:rowOff>
    </xdr:from>
    <xdr:to>
      <xdr:col>7</xdr:col>
      <xdr:colOff>137160</xdr:colOff>
      <xdr:row>21</xdr:row>
      <xdr:rowOff>30480</xdr:rowOff>
    </xdr:to>
    <xdr:sp macro="" textlink="">
      <xdr:nvSpPr>
        <xdr:cNvPr id="659" name="角丸四角形 658">
          <a:hlinkClick xmlns:r="http://schemas.openxmlformats.org/officeDocument/2006/relationships" r:id="rId20" tooltip="１０月の先頭へ"/>
        </xdr:cNvPr>
        <xdr:cNvSpPr/>
      </xdr:nvSpPr>
      <xdr:spPr>
        <a:xfrm>
          <a:off x="7109460" y="11381994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6</xdr:col>
      <xdr:colOff>0</xdr:colOff>
      <xdr:row>10</xdr:row>
      <xdr:rowOff>0</xdr:rowOff>
    </xdr:from>
    <xdr:to>
      <xdr:col>7</xdr:col>
      <xdr:colOff>137160</xdr:colOff>
      <xdr:row>11</xdr:row>
      <xdr:rowOff>30480</xdr:rowOff>
    </xdr:to>
    <xdr:sp macro="" textlink="">
      <xdr:nvSpPr>
        <xdr:cNvPr id="660" name="角丸四角形 659">
          <a:hlinkClick xmlns:r="http://schemas.openxmlformats.org/officeDocument/2006/relationships" r:id="rId21" tooltip="５月の先頭へ"/>
        </xdr:cNvPr>
        <xdr:cNvSpPr/>
      </xdr:nvSpPr>
      <xdr:spPr>
        <a:xfrm>
          <a:off x="7109460" y="11214354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6</xdr:col>
      <xdr:colOff>0</xdr:colOff>
      <xdr:row>14</xdr:row>
      <xdr:rowOff>0</xdr:rowOff>
    </xdr:from>
    <xdr:to>
      <xdr:col>7</xdr:col>
      <xdr:colOff>137160</xdr:colOff>
      <xdr:row>15</xdr:row>
      <xdr:rowOff>30480</xdr:rowOff>
    </xdr:to>
    <xdr:sp macro="" textlink="">
      <xdr:nvSpPr>
        <xdr:cNvPr id="661" name="角丸四角形 660">
          <a:hlinkClick xmlns:r="http://schemas.openxmlformats.org/officeDocument/2006/relationships" r:id="rId22" tooltip="７月の先頭へ"/>
        </xdr:cNvPr>
        <xdr:cNvSpPr/>
      </xdr:nvSpPr>
      <xdr:spPr>
        <a:xfrm>
          <a:off x="7109460" y="11281410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6</xdr:col>
      <xdr:colOff>0</xdr:colOff>
      <xdr:row>18</xdr:row>
      <xdr:rowOff>0</xdr:rowOff>
    </xdr:from>
    <xdr:to>
      <xdr:col>7</xdr:col>
      <xdr:colOff>137160</xdr:colOff>
      <xdr:row>19</xdr:row>
      <xdr:rowOff>30480</xdr:rowOff>
    </xdr:to>
    <xdr:sp macro="" textlink="">
      <xdr:nvSpPr>
        <xdr:cNvPr id="662" name="角丸四角形 661">
          <a:hlinkClick xmlns:r="http://schemas.openxmlformats.org/officeDocument/2006/relationships" r:id="rId23" tooltip="９月の先頭へ"/>
        </xdr:cNvPr>
        <xdr:cNvSpPr/>
      </xdr:nvSpPr>
      <xdr:spPr>
        <a:xfrm>
          <a:off x="7109460" y="11348466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6</xdr:col>
      <xdr:colOff>0</xdr:colOff>
      <xdr:row>22</xdr:row>
      <xdr:rowOff>0</xdr:rowOff>
    </xdr:from>
    <xdr:to>
      <xdr:col>7</xdr:col>
      <xdr:colOff>137160</xdr:colOff>
      <xdr:row>23</xdr:row>
      <xdr:rowOff>30480</xdr:rowOff>
    </xdr:to>
    <xdr:sp macro="" textlink="">
      <xdr:nvSpPr>
        <xdr:cNvPr id="663" name="角丸四角形 662">
          <a:hlinkClick xmlns:r="http://schemas.openxmlformats.org/officeDocument/2006/relationships" r:id="rId24" tooltip="１１月の先頭へ"/>
        </xdr:cNvPr>
        <xdr:cNvSpPr/>
      </xdr:nvSpPr>
      <xdr:spPr>
        <a:xfrm>
          <a:off x="7109460" y="1141552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6</xdr:col>
      <xdr:colOff>0</xdr:colOff>
      <xdr:row>24</xdr:row>
      <xdr:rowOff>0</xdr:rowOff>
    </xdr:from>
    <xdr:to>
      <xdr:col>7</xdr:col>
      <xdr:colOff>137160</xdr:colOff>
      <xdr:row>25</xdr:row>
      <xdr:rowOff>30480</xdr:rowOff>
    </xdr:to>
    <xdr:sp macro="" textlink="">
      <xdr:nvSpPr>
        <xdr:cNvPr id="664" name="角丸四角形 663">
          <a:hlinkClick xmlns:r="http://schemas.openxmlformats.org/officeDocument/2006/relationships" r:id="rId25" tooltip="12月の先頭へ"/>
        </xdr:cNvPr>
        <xdr:cNvSpPr/>
      </xdr:nvSpPr>
      <xdr:spPr>
        <a:xfrm>
          <a:off x="7109460" y="1144905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0</xdr:col>
      <xdr:colOff>0</xdr:colOff>
      <xdr:row>676</xdr:row>
      <xdr:rowOff>0</xdr:rowOff>
    </xdr:from>
    <xdr:to>
      <xdr:col>2</xdr:col>
      <xdr:colOff>91440</xdr:colOff>
      <xdr:row>676</xdr:row>
      <xdr:rowOff>198120</xdr:rowOff>
    </xdr:to>
    <xdr:sp macro="" textlink="">
      <xdr:nvSpPr>
        <xdr:cNvPr id="615" name="角丸四角形 614">
          <a:hlinkClick xmlns:r="http://schemas.openxmlformats.org/officeDocument/2006/relationships" r:id="rId48" tooltip="グローバルメニュー（表の一覧）へ"/>
        </xdr:cNvPr>
        <xdr:cNvSpPr/>
      </xdr:nvSpPr>
      <xdr:spPr>
        <a:xfrm>
          <a:off x="0" y="1202283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メニュー</a:t>
          </a:r>
        </a:p>
      </xdr:txBody>
    </xdr:sp>
    <xdr:clientData fPrintsWithSheet="0"/>
  </xdr:twoCellAnchor>
  <xdr:twoCellAnchor editAs="oneCell">
    <xdr:from>
      <xdr:col>0</xdr:col>
      <xdr:colOff>15240</xdr:colOff>
      <xdr:row>0</xdr:row>
      <xdr:rowOff>38100</xdr:rowOff>
    </xdr:from>
    <xdr:to>
      <xdr:col>2</xdr:col>
      <xdr:colOff>106680</xdr:colOff>
      <xdr:row>0</xdr:row>
      <xdr:rowOff>236220</xdr:rowOff>
    </xdr:to>
    <xdr:sp macro="" textlink="">
      <xdr:nvSpPr>
        <xdr:cNvPr id="628" name="角丸四角形 627">
          <a:hlinkClick xmlns:r="http://schemas.openxmlformats.org/officeDocument/2006/relationships" r:id="rId48" tooltip="グローバルメニュー（表の一覧）へ"/>
        </xdr:cNvPr>
        <xdr:cNvSpPr/>
      </xdr:nvSpPr>
      <xdr:spPr>
        <a:xfrm>
          <a:off x="15240" y="381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050" baseline="0">
              <a:solidFill>
                <a:schemeClr val="accent1">
                  <a:lumMod val="50000"/>
                </a:schemeClr>
              </a:solidFill>
              <a:latin typeface="AR丸ゴシック体M" pitchFamily="49" charset="-128"/>
              <a:ea typeface="AR丸ゴシック体M" pitchFamily="49" charset="-128"/>
            </a:rPr>
            <a:t>メニュー</a:t>
          </a:r>
        </a:p>
      </xdr:txBody>
    </xdr:sp>
    <xdr:clientData fPrintsWithSheet="0"/>
  </xdr:twoCellAnchor>
  <xdr:twoCellAnchor>
    <xdr:from>
      <xdr:col>3</xdr:col>
      <xdr:colOff>15240</xdr:colOff>
      <xdr:row>1</xdr:row>
      <xdr:rowOff>11361</xdr:rowOff>
    </xdr:from>
    <xdr:to>
      <xdr:col>3</xdr:col>
      <xdr:colOff>911105</xdr:colOff>
      <xdr:row>1</xdr:row>
      <xdr:rowOff>413162</xdr:rowOff>
    </xdr:to>
    <xdr:sp macro="" textlink="">
      <xdr:nvSpPr>
        <xdr:cNvPr id="631" name="正方形/長方形 630"/>
        <xdr:cNvSpPr/>
      </xdr:nvSpPr>
      <xdr:spPr>
        <a:xfrm>
          <a:off x="4381500" y="438081"/>
          <a:ext cx="895865" cy="401801"/>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4</xdr:col>
      <xdr:colOff>12495</xdr:colOff>
      <xdr:row>1</xdr:row>
      <xdr:rowOff>7620</xdr:rowOff>
    </xdr:from>
    <xdr:to>
      <xdr:col>4</xdr:col>
      <xdr:colOff>908360</xdr:colOff>
      <xdr:row>1</xdr:row>
      <xdr:rowOff>409421</xdr:rowOff>
    </xdr:to>
    <xdr:sp macro="" textlink="">
      <xdr:nvSpPr>
        <xdr:cNvPr id="632" name="正方形/長方形 631"/>
        <xdr:cNvSpPr/>
      </xdr:nvSpPr>
      <xdr:spPr>
        <a:xfrm>
          <a:off x="5293155" y="434340"/>
          <a:ext cx="895865" cy="401801"/>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3</xdr:col>
      <xdr:colOff>15240</xdr:colOff>
      <xdr:row>59</xdr:row>
      <xdr:rowOff>11361</xdr:rowOff>
    </xdr:from>
    <xdr:to>
      <xdr:col>3</xdr:col>
      <xdr:colOff>911105</xdr:colOff>
      <xdr:row>59</xdr:row>
      <xdr:rowOff>413162</xdr:rowOff>
    </xdr:to>
    <xdr:sp macro="" textlink="">
      <xdr:nvSpPr>
        <xdr:cNvPr id="620" name="正方形/長方形 619"/>
        <xdr:cNvSpPr/>
      </xdr:nvSpPr>
      <xdr:spPr>
        <a:xfrm>
          <a:off x="4381500" y="438081"/>
          <a:ext cx="895865" cy="401801"/>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4</xdr:col>
      <xdr:colOff>12495</xdr:colOff>
      <xdr:row>59</xdr:row>
      <xdr:rowOff>7620</xdr:rowOff>
    </xdr:from>
    <xdr:to>
      <xdr:col>4</xdr:col>
      <xdr:colOff>908360</xdr:colOff>
      <xdr:row>59</xdr:row>
      <xdr:rowOff>409421</xdr:rowOff>
    </xdr:to>
    <xdr:sp macro="" textlink="">
      <xdr:nvSpPr>
        <xdr:cNvPr id="630" name="正方形/長方形 629"/>
        <xdr:cNvSpPr/>
      </xdr:nvSpPr>
      <xdr:spPr>
        <a:xfrm>
          <a:off x="5293155" y="434340"/>
          <a:ext cx="895865" cy="401801"/>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3</xdr:col>
      <xdr:colOff>15240</xdr:colOff>
      <xdr:row>115</xdr:row>
      <xdr:rowOff>11361</xdr:rowOff>
    </xdr:from>
    <xdr:to>
      <xdr:col>3</xdr:col>
      <xdr:colOff>911105</xdr:colOff>
      <xdr:row>115</xdr:row>
      <xdr:rowOff>413162</xdr:rowOff>
    </xdr:to>
    <xdr:sp macro="" textlink="">
      <xdr:nvSpPr>
        <xdr:cNvPr id="670" name="正方形/長方形 669"/>
        <xdr:cNvSpPr/>
      </xdr:nvSpPr>
      <xdr:spPr>
        <a:xfrm>
          <a:off x="4381500" y="438081"/>
          <a:ext cx="895865" cy="401801"/>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4</xdr:col>
      <xdr:colOff>12495</xdr:colOff>
      <xdr:row>115</xdr:row>
      <xdr:rowOff>7620</xdr:rowOff>
    </xdr:from>
    <xdr:to>
      <xdr:col>4</xdr:col>
      <xdr:colOff>908360</xdr:colOff>
      <xdr:row>115</xdr:row>
      <xdr:rowOff>409421</xdr:rowOff>
    </xdr:to>
    <xdr:sp macro="" textlink="">
      <xdr:nvSpPr>
        <xdr:cNvPr id="671" name="正方形/長方形 670"/>
        <xdr:cNvSpPr/>
      </xdr:nvSpPr>
      <xdr:spPr>
        <a:xfrm>
          <a:off x="5293155" y="434340"/>
          <a:ext cx="895865" cy="401801"/>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editAs="oneCell">
    <xdr:from>
      <xdr:col>2</xdr:col>
      <xdr:colOff>1112520</xdr:colOff>
      <xdr:row>0</xdr:row>
      <xdr:rowOff>121920</xdr:rowOff>
    </xdr:from>
    <xdr:to>
      <xdr:col>4</xdr:col>
      <xdr:colOff>396240</xdr:colOff>
      <xdr:row>0</xdr:row>
      <xdr:rowOff>297180</xdr:rowOff>
    </xdr:to>
    <xdr:sp macro="" textlink="">
      <xdr:nvSpPr>
        <xdr:cNvPr id="711" name="角丸四角形 710"/>
        <xdr:cNvSpPr/>
      </xdr:nvSpPr>
      <xdr:spPr>
        <a:xfrm>
          <a:off x="1783080" y="121920"/>
          <a:ext cx="3893820" cy="175260"/>
        </a:xfrm>
        <a:prstGeom prst="roundRect">
          <a:avLst/>
        </a:prstGeom>
        <a:solidFill>
          <a:schemeClr val="accent1">
            <a:lumMod val="20000"/>
            <a:lumOff val="8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a:solidFill>
                <a:schemeClr val="tx2">
                  <a:lumMod val="75000"/>
                </a:schemeClr>
              </a:solidFill>
              <a:latin typeface="AR P丸ゴシック体M" pitchFamily="50" charset="-128"/>
              <a:ea typeface="AR P丸ゴシック体M" pitchFamily="50" charset="-128"/>
            </a:rPr>
            <a:t>金額が少なくても、１ページにひと月分ずつ記入します</a:t>
          </a:r>
        </a:p>
      </xdr:txBody>
    </xdr:sp>
    <xdr:clientData fPrintsWithSheet="0"/>
  </xdr:twoCellAnchor>
  <xdr:twoCellAnchor editAs="oneCell">
    <xdr:from>
      <xdr:col>2</xdr:col>
      <xdr:colOff>1112520</xdr:colOff>
      <xdr:row>58</xdr:row>
      <xdr:rowOff>83820</xdr:rowOff>
    </xdr:from>
    <xdr:to>
      <xdr:col>4</xdr:col>
      <xdr:colOff>396240</xdr:colOff>
      <xdr:row>58</xdr:row>
      <xdr:rowOff>259080</xdr:rowOff>
    </xdr:to>
    <xdr:sp macro="" textlink="">
      <xdr:nvSpPr>
        <xdr:cNvPr id="712" name="角丸四角形 711"/>
        <xdr:cNvSpPr/>
      </xdr:nvSpPr>
      <xdr:spPr>
        <a:xfrm>
          <a:off x="1783080" y="10492740"/>
          <a:ext cx="3893820" cy="175260"/>
        </a:xfrm>
        <a:prstGeom prst="roundRect">
          <a:avLst/>
        </a:prstGeom>
        <a:solidFill>
          <a:schemeClr val="accent1">
            <a:lumMod val="20000"/>
            <a:lumOff val="8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a:solidFill>
                <a:schemeClr val="tx2">
                  <a:lumMod val="75000"/>
                </a:schemeClr>
              </a:solidFill>
              <a:latin typeface="AR P丸ゴシック体M" pitchFamily="50" charset="-128"/>
              <a:ea typeface="AR P丸ゴシック体M" pitchFamily="50" charset="-128"/>
            </a:rPr>
            <a:t>金額が少なくても、１ページにひと月分ずつ記入します</a:t>
          </a:r>
        </a:p>
      </xdr:txBody>
    </xdr:sp>
    <xdr:clientData fPrintsWithSheet="0"/>
  </xdr:twoCellAnchor>
  <xdr:twoCellAnchor editAs="oneCell">
    <xdr:from>
      <xdr:col>2</xdr:col>
      <xdr:colOff>1112520</xdr:colOff>
      <xdr:row>114</xdr:row>
      <xdr:rowOff>83820</xdr:rowOff>
    </xdr:from>
    <xdr:to>
      <xdr:col>4</xdr:col>
      <xdr:colOff>396240</xdr:colOff>
      <xdr:row>114</xdr:row>
      <xdr:rowOff>259080</xdr:rowOff>
    </xdr:to>
    <xdr:sp macro="" textlink="">
      <xdr:nvSpPr>
        <xdr:cNvPr id="713" name="角丸四角形 712"/>
        <xdr:cNvSpPr/>
      </xdr:nvSpPr>
      <xdr:spPr>
        <a:xfrm>
          <a:off x="1783080" y="10492740"/>
          <a:ext cx="3893820" cy="175260"/>
        </a:xfrm>
        <a:prstGeom prst="roundRect">
          <a:avLst/>
        </a:prstGeom>
        <a:solidFill>
          <a:schemeClr val="accent1">
            <a:lumMod val="20000"/>
            <a:lumOff val="8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a:solidFill>
                <a:schemeClr val="tx2">
                  <a:lumMod val="75000"/>
                </a:schemeClr>
              </a:solidFill>
              <a:latin typeface="AR P丸ゴシック体M" pitchFamily="50" charset="-128"/>
              <a:ea typeface="AR P丸ゴシック体M" pitchFamily="50" charset="-128"/>
            </a:rPr>
            <a:t>金額が少なくても、１ページにひと月分ずつ記入します</a:t>
          </a:r>
        </a:p>
      </xdr:txBody>
    </xdr:sp>
    <xdr:clientData fPrintsWithSheet="0"/>
  </xdr:twoCellAnchor>
  <xdr:twoCellAnchor editAs="oneCell">
    <xdr:from>
      <xdr:col>2</xdr:col>
      <xdr:colOff>1112520</xdr:colOff>
      <xdr:row>170</xdr:row>
      <xdr:rowOff>83820</xdr:rowOff>
    </xdr:from>
    <xdr:to>
      <xdr:col>4</xdr:col>
      <xdr:colOff>396240</xdr:colOff>
      <xdr:row>170</xdr:row>
      <xdr:rowOff>259080</xdr:rowOff>
    </xdr:to>
    <xdr:sp macro="" textlink="">
      <xdr:nvSpPr>
        <xdr:cNvPr id="715" name="角丸四角形 714"/>
        <xdr:cNvSpPr/>
      </xdr:nvSpPr>
      <xdr:spPr>
        <a:xfrm>
          <a:off x="1783080" y="10492740"/>
          <a:ext cx="3893820" cy="175260"/>
        </a:xfrm>
        <a:prstGeom prst="roundRect">
          <a:avLst/>
        </a:prstGeom>
        <a:solidFill>
          <a:schemeClr val="accent1">
            <a:lumMod val="20000"/>
            <a:lumOff val="8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a:solidFill>
                <a:schemeClr val="tx2">
                  <a:lumMod val="75000"/>
                </a:schemeClr>
              </a:solidFill>
              <a:latin typeface="AR P丸ゴシック体M" pitchFamily="50" charset="-128"/>
              <a:ea typeface="AR P丸ゴシック体M" pitchFamily="50" charset="-128"/>
            </a:rPr>
            <a:t>金額が少なくても、１ページにひと月分ずつ記入します</a:t>
          </a:r>
        </a:p>
      </xdr:txBody>
    </xdr:sp>
    <xdr:clientData fPrintsWithSheet="0"/>
  </xdr:twoCellAnchor>
  <xdr:twoCellAnchor editAs="oneCell">
    <xdr:from>
      <xdr:col>2</xdr:col>
      <xdr:colOff>1112520</xdr:colOff>
      <xdr:row>226</xdr:row>
      <xdr:rowOff>83820</xdr:rowOff>
    </xdr:from>
    <xdr:to>
      <xdr:col>4</xdr:col>
      <xdr:colOff>396240</xdr:colOff>
      <xdr:row>226</xdr:row>
      <xdr:rowOff>259080</xdr:rowOff>
    </xdr:to>
    <xdr:sp macro="" textlink="">
      <xdr:nvSpPr>
        <xdr:cNvPr id="716" name="角丸四角形 715"/>
        <xdr:cNvSpPr/>
      </xdr:nvSpPr>
      <xdr:spPr>
        <a:xfrm>
          <a:off x="1783080" y="10492740"/>
          <a:ext cx="3893820" cy="175260"/>
        </a:xfrm>
        <a:prstGeom prst="roundRect">
          <a:avLst/>
        </a:prstGeom>
        <a:solidFill>
          <a:schemeClr val="accent1">
            <a:lumMod val="20000"/>
            <a:lumOff val="8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a:solidFill>
                <a:schemeClr val="tx2">
                  <a:lumMod val="75000"/>
                </a:schemeClr>
              </a:solidFill>
              <a:latin typeface="AR P丸ゴシック体M" pitchFamily="50" charset="-128"/>
              <a:ea typeface="AR P丸ゴシック体M" pitchFamily="50" charset="-128"/>
            </a:rPr>
            <a:t>金額が少なくても、１ページにひと月分ずつ記入します</a:t>
          </a:r>
        </a:p>
      </xdr:txBody>
    </xdr:sp>
    <xdr:clientData fPrintsWithSheet="0"/>
  </xdr:twoCellAnchor>
  <xdr:twoCellAnchor editAs="oneCell">
    <xdr:from>
      <xdr:col>2</xdr:col>
      <xdr:colOff>1112520</xdr:colOff>
      <xdr:row>282</xdr:row>
      <xdr:rowOff>83820</xdr:rowOff>
    </xdr:from>
    <xdr:to>
      <xdr:col>4</xdr:col>
      <xdr:colOff>396240</xdr:colOff>
      <xdr:row>282</xdr:row>
      <xdr:rowOff>259080</xdr:rowOff>
    </xdr:to>
    <xdr:sp macro="" textlink="">
      <xdr:nvSpPr>
        <xdr:cNvPr id="717" name="角丸四角形 716"/>
        <xdr:cNvSpPr/>
      </xdr:nvSpPr>
      <xdr:spPr>
        <a:xfrm>
          <a:off x="1783080" y="10492740"/>
          <a:ext cx="3893820" cy="175260"/>
        </a:xfrm>
        <a:prstGeom prst="roundRect">
          <a:avLst/>
        </a:prstGeom>
        <a:solidFill>
          <a:schemeClr val="accent1">
            <a:lumMod val="20000"/>
            <a:lumOff val="8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a:solidFill>
                <a:schemeClr val="tx2">
                  <a:lumMod val="75000"/>
                </a:schemeClr>
              </a:solidFill>
              <a:latin typeface="AR P丸ゴシック体M" pitchFamily="50" charset="-128"/>
              <a:ea typeface="AR P丸ゴシック体M" pitchFamily="50" charset="-128"/>
            </a:rPr>
            <a:t>金額が少なくても、１ページにひと月分ずつ記入します</a:t>
          </a:r>
        </a:p>
      </xdr:txBody>
    </xdr:sp>
    <xdr:clientData fPrintsWithSheet="0"/>
  </xdr:twoCellAnchor>
  <xdr:twoCellAnchor editAs="oneCell">
    <xdr:from>
      <xdr:col>2</xdr:col>
      <xdr:colOff>1112520</xdr:colOff>
      <xdr:row>338</xdr:row>
      <xdr:rowOff>83820</xdr:rowOff>
    </xdr:from>
    <xdr:to>
      <xdr:col>4</xdr:col>
      <xdr:colOff>396240</xdr:colOff>
      <xdr:row>338</xdr:row>
      <xdr:rowOff>259080</xdr:rowOff>
    </xdr:to>
    <xdr:sp macro="" textlink="">
      <xdr:nvSpPr>
        <xdr:cNvPr id="718" name="角丸四角形 717"/>
        <xdr:cNvSpPr/>
      </xdr:nvSpPr>
      <xdr:spPr>
        <a:xfrm>
          <a:off x="1783080" y="10492740"/>
          <a:ext cx="3893820" cy="175260"/>
        </a:xfrm>
        <a:prstGeom prst="roundRect">
          <a:avLst/>
        </a:prstGeom>
        <a:solidFill>
          <a:schemeClr val="accent1">
            <a:lumMod val="20000"/>
            <a:lumOff val="8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a:solidFill>
                <a:schemeClr val="tx2">
                  <a:lumMod val="75000"/>
                </a:schemeClr>
              </a:solidFill>
              <a:latin typeface="AR P丸ゴシック体M" pitchFamily="50" charset="-128"/>
              <a:ea typeface="AR P丸ゴシック体M" pitchFamily="50" charset="-128"/>
            </a:rPr>
            <a:t>金額が少なくても、１ページにひと月分ずつ記入します</a:t>
          </a:r>
        </a:p>
      </xdr:txBody>
    </xdr:sp>
    <xdr:clientData fPrintsWithSheet="0"/>
  </xdr:twoCellAnchor>
  <xdr:twoCellAnchor editAs="oneCell">
    <xdr:from>
      <xdr:col>2</xdr:col>
      <xdr:colOff>1112520</xdr:colOff>
      <xdr:row>394</xdr:row>
      <xdr:rowOff>83820</xdr:rowOff>
    </xdr:from>
    <xdr:to>
      <xdr:col>4</xdr:col>
      <xdr:colOff>396240</xdr:colOff>
      <xdr:row>394</xdr:row>
      <xdr:rowOff>259080</xdr:rowOff>
    </xdr:to>
    <xdr:sp macro="" textlink="">
      <xdr:nvSpPr>
        <xdr:cNvPr id="719" name="角丸四角形 718"/>
        <xdr:cNvSpPr/>
      </xdr:nvSpPr>
      <xdr:spPr>
        <a:xfrm>
          <a:off x="1783080" y="10492740"/>
          <a:ext cx="3893820" cy="175260"/>
        </a:xfrm>
        <a:prstGeom prst="roundRect">
          <a:avLst/>
        </a:prstGeom>
        <a:solidFill>
          <a:schemeClr val="accent1">
            <a:lumMod val="20000"/>
            <a:lumOff val="8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a:solidFill>
                <a:schemeClr val="tx2">
                  <a:lumMod val="75000"/>
                </a:schemeClr>
              </a:solidFill>
              <a:latin typeface="AR P丸ゴシック体M" pitchFamily="50" charset="-128"/>
              <a:ea typeface="AR P丸ゴシック体M" pitchFamily="50" charset="-128"/>
            </a:rPr>
            <a:t>金額が少なくても、１ページにひと月分ずつ記入します</a:t>
          </a:r>
        </a:p>
      </xdr:txBody>
    </xdr:sp>
    <xdr:clientData fPrintsWithSheet="0"/>
  </xdr:twoCellAnchor>
  <xdr:twoCellAnchor editAs="oneCell">
    <xdr:from>
      <xdr:col>2</xdr:col>
      <xdr:colOff>1112520</xdr:colOff>
      <xdr:row>450</xdr:row>
      <xdr:rowOff>83820</xdr:rowOff>
    </xdr:from>
    <xdr:to>
      <xdr:col>4</xdr:col>
      <xdr:colOff>396240</xdr:colOff>
      <xdr:row>450</xdr:row>
      <xdr:rowOff>259080</xdr:rowOff>
    </xdr:to>
    <xdr:sp macro="" textlink="">
      <xdr:nvSpPr>
        <xdr:cNvPr id="720" name="角丸四角形 719"/>
        <xdr:cNvSpPr/>
      </xdr:nvSpPr>
      <xdr:spPr>
        <a:xfrm>
          <a:off x="1783080" y="10492740"/>
          <a:ext cx="3893820" cy="175260"/>
        </a:xfrm>
        <a:prstGeom prst="roundRect">
          <a:avLst/>
        </a:prstGeom>
        <a:solidFill>
          <a:schemeClr val="accent1">
            <a:lumMod val="20000"/>
            <a:lumOff val="8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a:solidFill>
                <a:schemeClr val="tx2">
                  <a:lumMod val="75000"/>
                </a:schemeClr>
              </a:solidFill>
              <a:latin typeface="AR P丸ゴシック体M" pitchFamily="50" charset="-128"/>
              <a:ea typeface="AR P丸ゴシック体M" pitchFamily="50" charset="-128"/>
            </a:rPr>
            <a:t>金額が少なくても、１ページにひと月分ずつ記入します</a:t>
          </a:r>
        </a:p>
      </xdr:txBody>
    </xdr:sp>
    <xdr:clientData fPrintsWithSheet="0"/>
  </xdr:twoCellAnchor>
  <xdr:twoCellAnchor editAs="oneCell">
    <xdr:from>
      <xdr:col>2</xdr:col>
      <xdr:colOff>1112520</xdr:colOff>
      <xdr:row>506</xdr:row>
      <xdr:rowOff>83820</xdr:rowOff>
    </xdr:from>
    <xdr:to>
      <xdr:col>4</xdr:col>
      <xdr:colOff>396240</xdr:colOff>
      <xdr:row>506</xdr:row>
      <xdr:rowOff>259080</xdr:rowOff>
    </xdr:to>
    <xdr:sp macro="" textlink="">
      <xdr:nvSpPr>
        <xdr:cNvPr id="721" name="角丸四角形 720"/>
        <xdr:cNvSpPr/>
      </xdr:nvSpPr>
      <xdr:spPr>
        <a:xfrm>
          <a:off x="1783080" y="10492740"/>
          <a:ext cx="3893820" cy="175260"/>
        </a:xfrm>
        <a:prstGeom prst="roundRect">
          <a:avLst/>
        </a:prstGeom>
        <a:solidFill>
          <a:schemeClr val="accent1">
            <a:lumMod val="20000"/>
            <a:lumOff val="8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a:solidFill>
                <a:schemeClr val="tx2">
                  <a:lumMod val="75000"/>
                </a:schemeClr>
              </a:solidFill>
              <a:latin typeface="AR P丸ゴシック体M" pitchFamily="50" charset="-128"/>
              <a:ea typeface="AR P丸ゴシック体M" pitchFamily="50" charset="-128"/>
            </a:rPr>
            <a:t>金額が少なくても、１ページにひと月分ずつ記入します</a:t>
          </a:r>
        </a:p>
      </xdr:txBody>
    </xdr:sp>
    <xdr:clientData fPrintsWithSheet="0"/>
  </xdr:twoCellAnchor>
  <xdr:twoCellAnchor editAs="oneCell">
    <xdr:from>
      <xdr:col>2</xdr:col>
      <xdr:colOff>1112520</xdr:colOff>
      <xdr:row>562</xdr:row>
      <xdr:rowOff>83820</xdr:rowOff>
    </xdr:from>
    <xdr:to>
      <xdr:col>4</xdr:col>
      <xdr:colOff>396240</xdr:colOff>
      <xdr:row>562</xdr:row>
      <xdr:rowOff>259080</xdr:rowOff>
    </xdr:to>
    <xdr:sp macro="" textlink="">
      <xdr:nvSpPr>
        <xdr:cNvPr id="722" name="角丸四角形 721"/>
        <xdr:cNvSpPr/>
      </xdr:nvSpPr>
      <xdr:spPr>
        <a:xfrm>
          <a:off x="1783080" y="10492740"/>
          <a:ext cx="3893820" cy="175260"/>
        </a:xfrm>
        <a:prstGeom prst="roundRect">
          <a:avLst/>
        </a:prstGeom>
        <a:solidFill>
          <a:schemeClr val="accent1">
            <a:lumMod val="20000"/>
            <a:lumOff val="8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a:solidFill>
                <a:schemeClr val="tx2">
                  <a:lumMod val="75000"/>
                </a:schemeClr>
              </a:solidFill>
              <a:latin typeface="AR P丸ゴシック体M" pitchFamily="50" charset="-128"/>
              <a:ea typeface="AR P丸ゴシック体M" pitchFamily="50" charset="-128"/>
            </a:rPr>
            <a:t>金額が少なくても、１ページにひと月分ずつ記入します</a:t>
          </a:r>
        </a:p>
      </xdr:txBody>
    </xdr:sp>
    <xdr:clientData fPrintsWithSheet="0"/>
  </xdr:twoCellAnchor>
  <xdr:twoCellAnchor editAs="oneCell">
    <xdr:from>
      <xdr:col>2</xdr:col>
      <xdr:colOff>1112520</xdr:colOff>
      <xdr:row>618</xdr:row>
      <xdr:rowOff>83820</xdr:rowOff>
    </xdr:from>
    <xdr:to>
      <xdr:col>4</xdr:col>
      <xdr:colOff>396240</xdr:colOff>
      <xdr:row>618</xdr:row>
      <xdr:rowOff>259080</xdr:rowOff>
    </xdr:to>
    <xdr:sp macro="" textlink="">
      <xdr:nvSpPr>
        <xdr:cNvPr id="723" name="角丸四角形 722"/>
        <xdr:cNvSpPr/>
      </xdr:nvSpPr>
      <xdr:spPr>
        <a:xfrm>
          <a:off x="1783080" y="10492740"/>
          <a:ext cx="3893820" cy="175260"/>
        </a:xfrm>
        <a:prstGeom prst="roundRect">
          <a:avLst/>
        </a:prstGeom>
        <a:solidFill>
          <a:schemeClr val="accent1">
            <a:lumMod val="20000"/>
            <a:lumOff val="8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a:solidFill>
                <a:schemeClr val="tx2">
                  <a:lumMod val="75000"/>
                </a:schemeClr>
              </a:solidFill>
              <a:latin typeface="AR P丸ゴシック体M" pitchFamily="50" charset="-128"/>
              <a:ea typeface="AR P丸ゴシック体M" pitchFamily="50" charset="-128"/>
            </a:rPr>
            <a:t>金額が少なくても、１ページにひと月分ずつ記入します</a:t>
          </a:r>
        </a:p>
      </xdr:txBody>
    </xdr:sp>
    <xdr:clientData fPrintsWithSheet="0"/>
  </xdr:twoCellAnchor>
  <xdr:twoCellAnchor editAs="oneCell">
    <xdr:from>
      <xdr:col>2</xdr:col>
      <xdr:colOff>190500</xdr:colOff>
      <xdr:row>0</xdr:row>
      <xdr:rowOff>38100</xdr:rowOff>
    </xdr:from>
    <xdr:to>
      <xdr:col>2</xdr:col>
      <xdr:colOff>952500</xdr:colOff>
      <xdr:row>0</xdr:row>
      <xdr:rowOff>236220</xdr:rowOff>
    </xdr:to>
    <xdr:sp macro="" textlink="">
      <xdr:nvSpPr>
        <xdr:cNvPr id="629" name="角丸四角形 628">
          <a:hlinkClick xmlns:r="http://schemas.openxmlformats.org/officeDocument/2006/relationships" r:id="rId49" tooltip="記帳ガイドへ"/>
        </xdr:cNvPr>
        <xdr:cNvSpPr/>
      </xdr:nvSpPr>
      <xdr:spPr>
        <a:xfrm>
          <a:off x="861060" y="38100"/>
          <a:ext cx="762000" cy="198120"/>
        </a:xfrm>
        <a:prstGeom prst="roundRect">
          <a:avLst/>
        </a:prstGeom>
        <a:solidFill>
          <a:schemeClr val="accent1">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ガイド</a:t>
          </a:r>
        </a:p>
      </xdr:txBody>
    </xdr:sp>
    <xdr:clientData fPrintsWithSheet="0"/>
  </xdr:twoCellAnchor>
  <xdr:twoCellAnchor>
    <xdr:from>
      <xdr:col>3</xdr:col>
      <xdr:colOff>15240</xdr:colOff>
      <xdr:row>171</xdr:row>
      <xdr:rowOff>11361</xdr:rowOff>
    </xdr:from>
    <xdr:to>
      <xdr:col>3</xdr:col>
      <xdr:colOff>911105</xdr:colOff>
      <xdr:row>171</xdr:row>
      <xdr:rowOff>413162</xdr:rowOff>
    </xdr:to>
    <xdr:sp macro="" textlink="">
      <xdr:nvSpPr>
        <xdr:cNvPr id="727" name="正方形/長方形 726"/>
        <xdr:cNvSpPr/>
      </xdr:nvSpPr>
      <xdr:spPr>
        <a:xfrm>
          <a:off x="4381500" y="20699661"/>
          <a:ext cx="895865" cy="401801"/>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4</xdr:col>
      <xdr:colOff>12495</xdr:colOff>
      <xdr:row>171</xdr:row>
      <xdr:rowOff>7620</xdr:rowOff>
    </xdr:from>
    <xdr:to>
      <xdr:col>4</xdr:col>
      <xdr:colOff>908360</xdr:colOff>
      <xdr:row>171</xdr:row>
      <xdr:rowOff>409421</xdr:rowOff>
    </xdr:to>
    <xdr:sp macro="" textlink="">
      <xdr:nvSpPr>
        <xdr:cNvPr id="728" name="正方形/長方形 727"/>
        <xdr:cNvSpPr/>
      </xdr:nvSpPr>
      <xdr:spPr>
        <a:xfrm>
          <a:off x="5293155" y="20695920"/>
          <a:ext cx="895865" cy="401801"/>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3</xdr:col>
      <xdr:colOff>15240</xdr:colOff>
      <xdr:row>227</xdr:row>
      <xdr:rowOff>11361</xdr:rowOff>
    </xdr:from>
    <xdr:to>
      <xdr:col>3</xdr:col>
      <xdr:colOff>911105</xdr:colOff>
      <xdr:row>227</xdr:row>
      <xdr:rowOff>413162</xdr:rowOff>
    </xdr:to>
    <xdr:sp macro="" textlink="">
      <xdr:nvSpPr>
        <xdr:cNvPr id="731" name="正方形/長方形 730"/>
        <xdr:cNvSpPr/>
      </xdr:nvSpPr>
      <xdr:spPr>
        <a:xfrm>
          <a:off x="4381500" y="30666621"/>
          <a:ext cx="895865" cy="401801"/>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4</xdr:col>
      <xdr:colOff>12495</xdr:colOff>
      <xdr:row>227</xdr:row>
      <xdr:rowOff>7620</xdr:rowOff>
    </xdr:from>
    <xdr:to>
      <xdr:col>4</xdr:col>
      <xdr:colOff>908360</xdr:colOff>
      <xdr:row>227</xdr:row>
      <xdr:rowOff>409421</xdr:rowOff>
    </xdr:to>
    <xdr:sp macro="" textlink="">
      <xdr:nvSpPr>
        <xdr:cNvPr id="732" name="正方形/長方形 731"/>
        <xdr:cNvSpPr/>
      </xdr:nvSpPr>
      <xdr:spPr>
        <a:xfrm>
          <a:off x="5293155" y="30662880"/>
          <a:ext cx="895865" cy="401801"/>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3</xdr:col>
      <xdr:colOff>15240</xdr:colOff>
      <xdr:row>283</xdr:row>
      <xdr:rowOff>11361</xdr:rowOff>
    </xdr:from>
    <xdr:to>
      <xdr:col>3</xdr:col>
      <xdr:colOff>911105</xdr:colOff>
      <xdr:row>283</xdr:row>
      <xdr:rowOff>413162</xdr:rowOff>
    </xdr:to>
    <xdr:sp macro="" textlink="">
      <xdr:nvSpPr>
        <xdr:cNvPr id="735" name="正方形/長方形 734"/>
        <xdr:cNvSpPr/>
      </xdr:nvSpPr>
      <xdr:spPr>
        <a:xfrm>
          <a:off x="4381500" y="40633581"/>
          <a:ext cx="895865" cy="401801"/>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4</xdr:col>
      <xdr:colOff>12495</xdr:colOff>
      <xdr:row>283</xdr:row>
      <xdr:rowOff>7620</xdr:rowOff>
    </xdr:from>
    <xdr:to>
      <xdr:col>4</xdr:col>
      <xdr:colOff>908360</xdr:colOff>
      <xdr:row>283</xdr:row>
      <xdr:rowOff>409421</xdr:rowOff>
    </xdr:to>
    <xdr:sp macro="" textlink="">
      <xdr:nvSpPr>
        <xdr:cNvPr id="736" name="正方形/長方形 735"/>
        <xdr:cNvSpPr/>
      </xdr:nvSpPr>
      <xdr:spPr>
        <a:xfrm>
          <a:off x="5293155" y="40629840"/>
          <a:ext cx="895865" cy="401801"/>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3</xdr:col>
      <xdr:colOff>15240</xdr:colOff>
      <xdr:row>339</xdr:row>
      <xdr:rowOff>11361</xdr:rowOff>
    </xdr:from>
    <xdr:to>
      <xdr:col>3</xdr:col>
      <xdr:colOff>911105</xdr:colOff>
      <xdr:row>339</xdr:row>
      <xdr:rowOff>413162</xdr:rowOff>
    </xdr:to>
    <xdr:sp macro="" textlink="">
      <xdr:nvSpPr>
        <xdr:cNvPr id="739" name="正方形/長方形 738"/>
        <xdr:cNvSpPr/>
      </xdr:nvSpPr>
      <xdr:spPr>
        <a:xfrm>
          <a:off x="4381500" y="50600541"/>
          <a:ext cx="895865" cy="401801"/>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4</xdr:col>
      <xdr:colOff>12495</xdr:colOff>
      <xdr:row>339</xdr:row>
      <xdr:rowOff>7620</xdr:rowOff>
    </xdr:from>
    <xdr:to>
      <xdr:col>4</xdr:col>
      <xdr:colOff>908360</xdr:colOff>
      <xdr:row>339</xdr:row>
      <xdr:rowOff>409421</xdr:rowOff>
    </xdr:to>
    <xdr:sp macro="" textlink="">
      <xdr:nvSpPr>
        <xdr:cNvPr id="740" name="正方形/長方形 739"/>
        <xdr:cNvSpPr/>
      </xdr:nvSpPr>
      <xdr:spPr>
        <a:xfrm>
          <a:off x="5293155" y="50596800"/>
          <a:ext cx="895865" cy="401801"/>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3</xdr:col>
      <xdr:colOff>15240</xdr:colOff>
      <xdr:row>395</xdr:row>
      <xdr:rowOff>11361</xdr:rowOff>
    </xdr:from>
    <xdr:to>
      <xdr:col>3</xdr:col>
      <xdr:colOff>911105</xdr:colOff>
      <xdr:row>395</xdr:row>
      <xdr:rowOff>413162</xdr:rowOff>
    </xdr:to>
    <xdr:sp macro="" textlink="">
      <xdr:nvSpPr>
        <xdr:cNvPr id="743" name="正方形/長方形 742"/>
        <xdr:cNvSpPr/>
      </xdr:nvSpPr>
      <xdr:spPr>
        <a:xfrm>
          <a:off x="4381500" y="60567501"/>
          <a:ext cx="895865" cy="401801"/>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4</xdr:col>
      <xdr:colOff>12495</xdr:colOff>
      <xdr:row>395</xdr:row>
      <xdr:rowOff>7620</xdr:rowOff>
    </xdr:from>
    <xdr:to>
      <xdr:col>4</xdr:col>
      <xdr:colOff>908360</xdr:colOff>
      <xdr:row>395</xdr:row>
      <xdr:rowOff>409421</xdr:rowOff>
    </xdr:to>
    <xdr:sp macro="" textlink="">
      <xdr:nvSpPr>
        <xdr:cNvPr id="744" name="正方形/長方形 743"/>
        <xdr:cNvSpPr/>
      </xdr:nvSpPr>
      <xdr:spPr>
        <a:xfrm>
          <a:off x="5293155" y="60563760"/>
          <a:ext cx="895865" cy="401801"/>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3</xdr:col>
      <xdr:colOff>15240</xdr:colOff>
      <xdr:row>451</xdr:row>
      <xdr:rowOff>11361</xdr:rowOff>
    </xdr:from>
    <xdr:to>
      <xdr:col>3</xdr:col>
      <xdr:colOff>911105</xdr:colOff>
      <xdr:row>451</xdr:row>
      <xdr:rowOff>413162</xdr:rowOff>
    </xdr:to>
    <xdr:sp macro="" textlink="">
      <xdr:nvSpPr>
        <xdr:cNvPr id="747" name="正方形/長方形 746"/>
        <xdr:cNvSpPr/>
      </xdr:nvSpPr>
      <xdr:spPr>
        <a:xfrm>
          <a:off x="4381500" y="70534461"/>
          <a:ext cx="895865" cy="401801"/>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4</xdr:col>
      <xdr:colOff>12495</xdr:colOff>
      <xdr:row>451</xdr:row>
      <xdr:rowOff>7620</xdr:rowOff>
    </xdr:from>
    <xdr:to>
      <xdr:col>4</xdr:col>
      <xdr:colOff>908360</xdr:colOff>
      <xdr:row>451</xdr:row>
      <xdr:rowOff>409421</xdr:rowOff>
    </xdr:to>
    <xdr:sp macro="" textlink="">
      <xdr:nvSpPr>
        <xdr:cNvPr id="748" name="正方形/長方形 747"/>
        <xdr:cNvSpPr/>
      </xdr:nvSpPr>
      <xdr:spPr>
        <a:xfrm>
          <a:off x="5293155" y="70530720"/>
          <a:ext cx="895865" cy="401801"/>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3</xdr:col>
      <xdr:colOff>15240</xdr:colOff>
      <xdr:row>507</xdr:row>
      <xdr:rowOff>11361</xdr:rowOff>
    </xdr:from>
    <xdr:to>
      <xdr:col>3</xdr:col>
      <xdr:colOff>911105</xdr:colOff>
      <xdr:row>507</xdr:row>
      <xdr:rowOff>413162</xdr:rowOff>
    </xdr:to>
    <xdr:sp macro="" textlink="">
      <xdr:nvSpPr>
        <xdr:cNvPr id="751" name="正方形/長方形 750"/>
        <xdr:cNvSpPr/>
      </xdr:nvSpPr>
      <xdr:spPr>
        <a:xfrm>
          <a:off x="4381500" y="80501421"/>
          <a:ext cx="895865" cy="401801"/>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4</xdr:col>
      <xdr:colOff>12495</xdr:colOff>
      <xdr:row>507</xdr:row>
      <xdr:rowOff>7620</xdr:rowOff>
    </xdr:from>
    <xdr:to>
      <xdr:col>4</xdr:col>
      <xdr:colOff>908360</xdr:colOff>
      <xdr:row>507</xdr:row>
      <xdr:rowOff>409421</xdr:rowOff>
    </xdr:to>
    <xdr:sp macro="" textlink="">
      <xdr:nvSpPr>
        <xdr:cNvPr id="752" name="正方形/長方形 751"/>
        <xdr:cNvSpPr/>
      </xdr:nvSpPr>
      <xdr:spPr>
        <a:xfrm>
          <a:off x="5293155" y="80497680"/>
          <a:ext cx="895865" cy="401801"/>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3</xdr:col>
      <xdr:colOff>15240</xdr:colOff>
      <xdr:row>563</xdr:row>
      <xdr:rowOff>11361</xdr:rowOff>
    </xdr:from>
    <xdr:to>
      <xdr:col>3</xdr:col>
      <xdr:colOff>911105</xdr:colOff>
      <xdr:row>563</xdr:row>
      <xdr:rowOff>413162</xdr:rowOff>
    </xdr:to>
    <xdr:sp macro="" textlink="">
      <xdr:nvSpPr>
        <xdr:cNvPr id="755" name="正方形/長方形 754"/>
        <xdr:cNvSpPr/>
      </xdr:nvSpPr>
      <xdr:spPr>
        <a:xfrm>
          <a:off x="4381500" y="90468381"/>
          <a:ext cx="895865" cy="401801"/>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4</xdr:col>
      <xdr:colOff>12495</xdr:colOff>
      <xdr:row>563</xdr:row>
      <xdr:rowOff>7620</xdr:rowOff>
    </xdr:from>
    <xdr:to>
      <xdr:col>4</xdr:col>
      <xdr:colOff>908360</xdr:colOff>
      <xdr:row>563</xdr:row>
      <xdr:rowOff>409421</xdr:rowOff>
    </xdr:to>
    <xdr:sp macro="" textlink="">
      <xdr:nvSpPr>
        <xdr:cNvPr id="756" name="正方形/長方形 755"/>
        <xdr:cNvSpPr/>
      </xdr:nvSpPr>
      <xdr:spPr>
        <a:xfrm>
          <a:off x="5293155" y="90464640"/>
          <a:ext cx="895865" cy="401801"/>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3</xdr:col>
      <xdr:colOff>15240</xdr:colOff>
      <xdr:row>619</xdr:row>
      <xdr:rowOff>11361</xdr:rowOff>
    </xdr:from>
    <xdr:to>
      <xdr:col>3</xdr:col>
      <xdr:colOff>911105</xdr:colOff>
      <xdr:row>619</xdr:row>
      <xdr:rowOff>413162</xdr:rowOff>
    </xdr:to>
    <xdr:sp macro="" textlink="">
      <xdr:nvSpPr>
        <xdr:cNvPr id="759" name="正方形/長方形 758"/>
        <xdr:cNvSpPr/>
      </xdr:nvSpPr>
      <xdr:spPr>
        <a:xfrm>
          <a:off x="4381500" y="100435341"/>
          <a:ext cx="895865" cy="401801"/>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4</xdr:col>
      <xdr:colOff>12495</xdr:colOff>
      <xdr:row>619</xdr:row>
      <xdr:rowOff>7620</xdr:rowOff>
    </xdr:from>
    <xdr:to>
      <xdr:col>4</xdr:col>
      <xdr:colOff>908360</xdr:colOff>
      <xdr:row>619</xdr:row>
      <xdr:rowOff>409421</xdr:rowOff>
    </xdr:to>
    <xdr:sp macro="" textlink="">
      <xdr:nvSpPr>
        <xdr:cNvPr id="760" name="正方形/長方形 759"/>
        <xdr:cNvSpPr/>
      </xdr:nvSpPr>
      <xdr:spPr>
        <a:xfrm>
          <a:off x="5293155" y="100431600"/>
          <a:ext cx="895865" cy="401801"/>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wsDr>
</file>

<file path=xl/drawings/drawing30.xml><?xml version="1.0" encoding="utf-8"?>
<xdr:wsDr xmlns:xdr="http://schemas.openxmlformats.org/drawingml/2006/spreadsheetDrawing" xmlns:a="http://schemas.openxmlformats.org/drawingml/2006/main">
  <xdr:twoCellAnchor editAs="oneCell">
    <xdr:from>
      <xdr:col>0</xdr:col>
      <xdr:colOff>30480</xdr:colOff>
      <xdr:row>0</xdr:row>
      <xdr:rowOff>434340</xdr:rowOff>
    </xdr:from>
    <xdr:to>
      <xdr:col>2</xdr:col>
      <xdr:colOff>76200</xdr:colOff>
      <xdr:row>0</xdr:row>
      <xdr:rowOff>632460</xdr:rowOff>
    </xdr:to>
    <xdr:sp macro="" textlink="">
      <xdr:nvSpPr>
        <xdr:cNvPr id="3" name="角丸四角形 2">
          <a:hlinkClick xmlns:r="http://schemas.openxmlformats.org/officeDocument/2006/relationships" r:id="rId1" tooltip="インフォカート　売掛帳へ"/>
        </xdr:cNvPr>
        <xdr:cNvSpPr/>
      </xdr:nvSpPr>
      <xdr:spPr>
        <a:xfrm>
          <a:off x="30480" y="434340"/>
          <a:ext cx="762000" cy="198120"/>
        </a:xfrm>
        <a:prstGeom prst="roundRect">
          <a:avLst/>
        </a:prstGeom>
        <a:solidFill>
          <a:schemeClr val="accent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20000"/>
                  <a:lumOff val="80000"/>
                </a:schemeClr>
              </a:solidFill>
              <a:latin typeface="AR丸ゴシック体M" pitchFamily="49" charset="-128"/>
              <a:ea typeface="AR丸ゴシック体M" pitchFamily="49" charset="-128"/>
            </a:rPr>
            <a:t>売掛帳へ</a:t>
          </a:r>
        </a:p>
      </xdr:txBody>
    </xdr:sp>
    <xdr:clientData fPrintsWithSheet="0"/>
  </xdr:twoCellAnchor>
  <xdr:twoCellAnchor editAs="oneCell">
    <xdr:from>
      <xdr:col>0</xdr:col>
      <xdr:colOff>30480</xdr:colOff>
      <xdr:row>0</xdr:row>
      <xdr:rowOff>53340</xdr:rowOff>
    </xdr:from>
    <xdr:to>
      <xdr:col>2</xdr:col>
      <xdr:colOff>76200</xdr:colOff>
      <xdr:row>0</xdr:row>
      <xdr:rowOff>251460</xdr:rowOff>
    </xdr:to>
    <xdr:sp macro="" textlink="">
      <xdr:nvSpPr>
        <xdr:cNvPr id="4" name="角丸四角形 3">
          <a:hlinkClick xmlns:r="http://schemas.openxmlformats.org/officeDocument/2006/relationships" r:id="rId2" tooltip="グローバルメニュー（表の一覧）へ"/>
        </xdr:cNvPr>
        <xdr:cNvSpPr/>
      </xdr:nvSpPr>
      <xdr:spPr>
        <a:xfrm>
          <a:off x="30480" y="53340"/>
          <a:ext cx="7620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メニュー</a:t>
          </a:r>
        </a:p>
      </xdr:txBody>
    </xdr:sp>
    <xdr:clientData fPrintsWithSheet="0"/>
  </xdr:twoCellAnchor>
  <xdr:twoCellAnchor editAs="oneCell">
    <xdr:from>
      <xdr:col>2</xdr:col>
      <xdr:colOff>182880</xdr:colOff>
      <xdr:row>0</xdr:row>
      <xdr:rowOff>53340</xdr:rowOff>
    </xdr:from>
    <xdr:to>
      <xdr:col>2</xdr:col>
      <xdr:colOff>944880</xdr:colOff>
      <xdr:row>0</xdr:row>
      <xdr:rowOff>251460</xdr:rowOff>
    </xdr:to>
    <xdr:sp macro="" textlink="">
      <xdr:nvSpPr>
        <xdr:cNvPr id="6" name="角丸四角形 5">
          <a:hlinkClick xmlns:r="http://schemas.openxmlformats.org/officeDocument/2006/relationships" r:id="rId3" tooltip="記帳ガイドへ"/>
        </xdr:cNvPr>
        <xdr:cNvSpPr/>
      </xdr:nvSpPr>
      <xdr:spPr>
        <a:xfrm>
          <a:off x="899160" y="53340"/>
          <a:ext cx="7620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ガイド</a:t>
          </a:r>
        </a:p>
      </xdr:txBody>
    </xdr:sp>
    <xdr:clientData fPrintsWithSheet="0"/>
  </xdr:twoCellAnchor>
  <xdr:twoCellAnchor>
    <xdr:from>
      <xdr:col>5</xdr:col>
      <xdr:colOff>0</xdr:colOff>
      <xdr:row>1</xdr:row>
      <xdr:rowOff>1</xdr:rowOff>
    </xdr:from>
    <xdr:to>
      <xdr:col>6</xdr:col>
      <xdr:colOff>7620</xdr:colOff>
      <xdr:row>2</xdr:row>
      <xdr:rowOff>162501</xdr:rowOff>
    </xdr:to>
    <xdr:sp macro="" textlink="">
      <xdr:nvSpPr>
        <xdr:cNvPr id="11" name="正方形/長方形 10"/>
        <xdr:cNvSpPr/>
      </xdr:nvSpPr>
      <xdr:spPr>
        <a:xfrm>
          <a:off x="3733800" y="685801"/>
          <a:ext cx="1082040" cy="330140"/>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5</xdr:col>
      <xdr:colOff>1073149</xdr:colOff>
      <xdr:row>1</xdr:row>
      <xdr:rowOff>0</xdr:rowOff>
    </xdr:from>
    <xdr:to>
      <xdr:col>7</xdr:col>
      <xdr:colOff>6849</xdr:colOff>
      <xdr:row>2</xdr:row>
      <xdr:rowOff>162500</xdr:rowOff>
    </xdr:to>
    <xdr:sp macro="" textlink="">
      <xdr:nvSpPr>
        <xdr:cNvPr id="12" name="正方形/長方形 11"/>
        <xdr:cNvSpPr/>
      </xdr:nvSpPr>
      <xdr:spPr>
        <a:xfrm>
          <a:off x="4806949" y="685800"/>
          <a:ext cx="1082540" cy="330140"/>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wsDr>
</file>

<file path=xl/drawings/drawing31.xml><?xml version="1.0" encoding="utf-8"?>
<xdr:wsDr xmlns:xdr="http://schemas.openxmlformats.org/drawingml/2006/spreadsheetDrawing" xmlns:a="http://schemas.openxmlformats.org/drawingml/2006/main">
  <xdr:twoCellAnchor editAs="oneCell">
    <xdr:from>
      <xdr:col>4</xdr:col>
      <xdr:colOff>121920</xdr:colOff>
      <xdr:row>0</xdr:row>
      <xdr:rowOff>30480</xdr:rowOff>
    </xdr:from>
    <xdr:to>
      <xdr:col>8</xdr:col>
      <xdr:colOff>640080</xdr:colOff>
      <xdr:row>0</xdr:row>
      <xdr:rowOff>548640</xdr:rowOff>
    </xdr:to>
    <xdr:sp macro="" textlink="">
      <xdr:nvSpPr>
        <xdr:cNvPr id="3" name="角丸四角形 2"/>
        <xdr:cNvSpPr/>
      </xdr:nvSpPr>
      <xdr:spPr>
        <a:xfrm>
          <a:off x="1684020" y="30480"/>
          <a:ext cx="4305300" cy="518160"/>
        </a:xfrm>
        <a:prstGeom prst="roundRect">
          <a:avLst/>
        </a:prstGeom>
        <a:solidFill>
          <a:schemeClr val="accent2">
            <a:lumMod val="20000"/>
            <a:lumOff val="8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b="1">
              <a:solidFill>
                <a:schemeClr val="accent2">
                  <a:lumMod val="50000"/>
                </a:schemeClr>
              </a:solidFill>
              <a:latin typeface="AR P丸ゴシック体M" pitchFamily="50" charset="-128"/>
              <a:ea typeface="AR P丸ゴシック体M" pitchFamily="50" charset="-128"/>
            </a:rPr>
            <a:t>種別</a:t>
          </a:r>
          <a:r>
            <a:rPr kumimoji="1" lang="ja-JP" altLang="en-US" sz="1100">
              <a:solidFill>
                <a:schemeClr val="accent2">
                  <a:lumMod val="50000"/>
                </a:schemeClr>
              </a:solidFill>
              <a:latin typeface="AR P丸ゴシック体M" pitchFamily="50" charset="-128"/>
              <a:ea typeface="AR P丸ゴシック体M" pitchFamily="50" charset="-128"/>
            </a:rPr>
            <a:t>欄には　成果確定</a:t>
          </a:r>
          <a:r>
            <a:rPr kumimoji="1" lang="en-US" altLang="ja-JP" sz="1100">
              <a:solidFill>
                <a:schemeClr val="accent2">
                  <a:lumMod val="50000"/>
                </a:schemeClr>
              </a:solidFill>
              <a:latin typeface="AR P丸ゴシック体M" pitchFamily="50" charset="-128"/>
              <a:ea typeface="AR P丸ゴシック体M" pitchFamily="50" charset="-128"/>
            </a:rPr>
            <a:t>=1</a:t>
          </a:r>
          <a:r>
            <a:rPr kumimoji="1" lang="ja-JP" altLang="en-US" sz="1100">
              <a:solidFill>
                <a:schemeClr val="accent2">
                  <a:lumMod val="50000"/>
                </a:schemeClr>
              </a:solidFill>
              <a:latin typeface="AR P丸ゴシック体M" pitchFamily="50" charset="-128"/>
              <a:ea typeface="AR P丸ゴシック体M" pitchFamily="50" charset="-128"/>
            </a:rPr>
            <a:t>　成果報酬受け取り</a:t>
          </a:r>
          <a:r>
            <a:rPr kumimoji="1" lang="en-US" altLang="ja-JP" sz="1100">
              <a:solidFill>
                <a:schemeClr val="accent2">
                  <a:lumMod val="50000"/>
                </a:schemeClr>
              </a:solidFill>
              <a:latin typeface="AR P丸ゴシック体M" pitchFamily="50" charset="-128"/>
              <a:ea typeface="AR P丸ゴシック体M" pitchFamily="50" charset="-128"/>
            </a:rPr>
            <a:t>=2</a:t>
          </a:r>
          <a:r>
            <a:rPr kumimoji="1" lang="ja-JP" altLang="en-US" sz="1100">
              <a:solidFill>
                <a:schemeClr val="accent2">
                  <a:lumMod val="50000"/>
                </a:schemeClr>
              </a:solidFill>
              <a:latin typeface="AR P丸ゴシック体M" pitchFamily="50" charset="-128"/>
              <a:ea typeface="AR P丸ゴシック体M" pitchFamily="50" charset="-128"/>
            </a:rPr>
            <a:t>　と入力</a:t>
          </a:r>
          <a:endParaRPr kumimoji="1" lang="en-US" altLang="ja-JP" sz="1100">
            <a:solidFill>
              <a:schemeClr val="accent2">
                <a:lumMod val="50000"/>
              </a:schemeClr>
            </a:solidFill>
            <a:latin typeface="AR P丸ゴシック体M" pitchFamily="50" charset="-128"/>
            <a:ea typeface="AR P丸ゴシック体M" pitchFamily="50" charset="-128"/>
          </a:endParaRPr>
        </a:p>
        <a:p>
          <a:pPr algn="ctr">
            <a:lnSpc>
              <a:spcPts val="1300"/>
            </a:lnSpc>
          </a:pPr>
          <a:r>
            <a:rPr kumimoji="1" lang="ja-JP" altLang="en-US" sz="1100">
              <a:solidFill>
                <a:schemeClr val="accent2">
                  <a:lumMod val="50000"/>
                </a:schemeClr>
              </a:solidFill>
              <a:latin typeface="AR P丸ゴシック体M" pitchFamily="50" charset="-128"/>
              <a:ea typeface="AR P丸ゴシック体M" pitchFamily="50" charset="-128"/>
            </a:rPr>
            <a:t>成果確定時には摘要の月欄に何月分なのかを入力</a:t>
          </a:r>
        </a:p>
      </xdr:txBody>
    </xdr:sp>
    <xdr:clientData fPrintsWithSheet="0"/>
  </xdr:twoCellAnchor>
  <xdr:twoCellAnchor editAs="oneCell">
    <xdr:from>
      <xdr:col>0</xdr:col>
      <xdr:colOff>22860</xdr:colOff>
      <xdr:row>0</xdr:row>
      <xdr:rowOff>381000</xdr:rowOff>
    </xdr:from>
    <xdr:to>
      <xdr:col>1</xdr:col>
      <xdr:colOff>160020</xdr:colOff>
      <xdr:row>0</xdr:row>
      <xdr:rowOff>579120</xdr:rowOff>
    </xdr:to>
    <xdr:sp macro="" textlink="">
      <xdr:nvSpPr>
        <xdr:cNvPr id="4" name="角丸四角形 3">
          <a:hlinkClick xmlns:r="http://schemas.openxmlformats.org/officeDocument/2006/relationships" r:id="rId1" tooltip="インフォカート　売上帳へ"/>
        </xdr:cNvPr>
        <xdr:cNvSpPr/>
      </xdr:nvSpPr>
      <xdr:spPr>
        <a:xfrm>
          <a:off x="22860" y="381000"/>
          <a:ext cx="762000" cy="198120"/>
        </a:xfrm>
        <a:prstGeom prst="roundRect">
          <a:avLst/>
        </a:prstGeom>
        <a:solidFill>
          <a:schemeClr val="accent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20000"/>
                  <a:lumOff val="80000"/>
                </a:schemeClr>
              </a:solidFill>
              <a:latin typeface="AR丸ゴシック体M" pitchFamily="49" charset="-128"/>
              <a:ea typeface="AR丸ゴシック体M" pitchFamily="49" charset="-128"/>
            </a:rPr>
            <a:t>売上帳へ</a:t>
          </a:r>
        </a:p>
      </xdr:txBody>
    </xdr:sp>
    <xdr:clientData fPrintsWithSheet="0"/>
  </xdr:twoCellAnchor>
  <xdr:twoCellAnchor editAs="oneCell">
    <xdr:from>
      <xdr:col>0</xdr:col>
      <xdr:colOff>22860</xdr:colOff>
      <xdr:row>0</xdr:row>
      <xdr:rowOff>60960</xdr:rowOff>
    </xdr:from>
    <xdr:to>
      <xdr:col>1</xdr:col>
      <xdr:colOff>160020</xdr:colOff>
      <xdr:row>0</xdr:row>
      <xdr:rowOff>259080</xdr:rowOff>
    </xdr:to>
    <xdr:sp macro="" textlink="">
      <xdr:nvSpPr>
        <xdr:cNvPr id="5" name="角丸四角形 4">
          <a:hlinkClick xmlns:r="http://schemas.openxmlformats.org/officeDocument/2006/relationships" r:id="rId2" tooltip="グローバルメニュー（表の一覧）へ"/>
        </xdr:cNvPr>
        <xdr:cNvSpPr/>
      </xdr:nvSpPr>
      <xdr:spPr>
        <a:xfrm>
          <a:off x="22860" y="60960"/>
          <a:ext cx="7620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メニュー</a:t>
          </a:r>
        </a:p>
      </xdr:txBody>
    </xdr:sp>
    <xdr:clientData fPrintsWithSheet="0"/>
  </xdr:twoCellAnchor>
  <xdr:twoCellAnchor>
    <xdr:from>
      <xdr:col>6</xdr:col>
      <xdr:colOff>8608</xdr:colOff>
      <xdr:row>1</xdr:row>
      <xdr:rowOff>6086</xdr:rowOff>
    </xdr:from>
    <xdr:to>
      <xdr:col>6</xdr:col>
      <xdr:colOff>890608</xdr:colOff>
      <xdr:row>2</xdr:row>
      <xdr:rowOff>163701</xdr:rowOff>
    </xdr:to>
    <xdr:sp macro="" textlink="">
      <xdr:nvSpPr>
        <xdr:cNvPr id="8" name="正方形/長方形 7"/>
        <xdr:cNvSpPr/>
      </xdr:nvSpPr>
      <xdr:spPr>
        <a:xfrm>
          <a:off x="3574768" y="691886"/>
          <a:ext cx="882000" cy="325255"/>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7</xdr:col>
      <xdr:colOff>587</xdr:colOff>
      <xdr:row>1</xdr:row>
      <xdr:rowOff>1759</xdr:rowOff>
    </xdr:from>
    <xdr:to>
      <xdr:col>7</xdr:col>
      <xdr:colOff>882587</xdr:colOff>
      <xdr:row>2</xdr:row>
      <xdr:rowOff>159374</xdr:rowOff>
    </xdr:to>
    <xdr:sp macro="" textlink="">
      <xdr:nvSpPr>
        <xdr:cNvPr id="9" name="正方形/長方形 8"/>
        <xdr:cNvSpPr/>
      </xdr:nvSpPr>
      <xdr:spPr>
        <a:xfrm>
          <a:off x="4458287" y="687559"/>
          <a:ext cx="882000" cy="325255"/>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editAs="oneCell">
    <xdr:from>
      <xdr:col>1</xdr:col>
      <xdr:colOff>220980</xdr:colOff>
      <xdr:row>0</xdr:row>
      <xdr:rowOff>60960</xdr:rowOff>
    </xdr:from>
    <xdr:to>
      <xdr:col>4</xdr:col>
      <xdr:colOff>45720</xdr:colOff>
      <xdr:row>0</xdr:row>
      <xdr:rowOff>259080</xdr:rowOff>
    </xdr:to>
    <xdr:sp macro="" textlink="">
      <xdr:nvSpPr>
        <xdr:cNvPr id="7" name="角丸四角形 6">
          <a:hlinkClick xmlns:r="http://schemas.openxmlformats.org/officeDocument/2006/relationships" r:id="rId3" tooltip="記帳ガイドへ"/>
        </xdr:cNvPr>
        <xdr:cNvSpPr/>
      </xdr:nvSpPr>
      <xdr:spPr>
        <a:xfrm>
          <a:off x="845820" y="60960"/>
          <a:ext cx="7620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ガイド</a:t>
          </a:r>
        </a:p>
      </xdr:txBody>
    </xdr:sp>
    <xdr:clientData fPrintsWithSheet="0"/>
  </xdr:twoCellAnchor>
</xdr:wsDr>
</file>

<file path=xl/drawings/drawing32.xml><?xml version="1.0" encoding="utf-8"?>
<xdr:wsDr xmlns:xdr="http://schemas.openxmlformats.org/drawingml/2006/spreadsheetDrawing" xmlns:a="http://schemas.openxmlformats.org/drawingml/2006/main">
  <xdr:twoCellAnchor editAs="oneCell">
    <xdr:from>
      <xdr:col>0</xdr:col>
      <xdr:colOff>38100</xdr:colOff>
      <xdr:row>0</xdr:row>
      <xdr:rowOff>419100</xdr:rowOff>
    </xdr:from>
    <xdr:to>
      <xdr:col>2</xdr:col>
      <xdr:colOff>83820</xdr:colOff>
      <xdr:row>0</xdr:row>
      <xdr:rowOff>617220</xdr:rowOff>
    </xdr:to>
    <xdr:sp macro="" textlink="">
      <xdr:nvSpPr>
        <xdr:cNvPr id="3" name="角丸四角形 2">
          <a:hlinkClick xmlns:r="http://schemas.openxmlformats.org/officeDocument/2006/relationships" r:id="rId1" tooltip="アドセンス　売掛帳へ"/>
        </xdr:cNvPr>
        <xdr:cNvSpPr/>
      </xdr:nvSpPr>
      <xdr:spPr>
        <a:xfrm>
          <a:off x="38100" y="419100"/>
          <a:ext cx="762000" cy="198120"/>
        </a:xfrm>
        <a:prstGeom prst="roundRect">
          <a:avLst/>
        </a:prstGeom>
        <a:solidFill>
          <a:schemeClr val="accent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20000"/>
                  <a:lumOff val="80000"/>
                </a:schemeClr>
              </a:solidFill>
              <a:latin typeface="AR丸ゴシック体M" pitchFamily="49" charset="-128"/>
              <a:ea typeface="AR丸ゴシック体M" pitchFamily="49" charset="-128"/>
            </a:rPr>
            <a:t>売掛帳へ</a:t>
          </a:r>
        </a:p>
      </xdr:txBody>
    </xdr:sp>
    <xdr:clientData fPrintsWithSheet="0"/>
  </xdr:twoCellAnchor>
  <xdr:twoCellAnchor editAs="oneCell">
    <xdr:from>
      <xdr:col>0</xdr:col>
      <xdr:colOff>38100</xdr:colOff>
      <xdr:row>0</xdr:row>
      <xdr:rowOff>38100</xdr:rowOff>
    </xdr:from>
    <xdr:to>
      <xdr:col>2</xdr:col>
      <xdr:colOff>83820</xdr:colOff>
      <xdr:row>0</xdr:row>
      <xdr:rowOff>236220</xdr:rowOff>
    </xdr:to>
    <xdr:sp macro="" textlink="">
      <xdr:nvSpPr>
        <xdr:cNvPr id="4" name="角丸四角形 3">
          <a:hlinkClick xmlns:r="http://schemas.openxmlformats.org/officeDocument/2006/relationships" r:id="rId2" tooltip="グローバルメニュー（表の一覧）へ"/>
        </xdr:cNvPr>
        <xdr:cNvSpPr/>
      </xdr:nvSpPr>
      <xdr:spPr>
        <a:xfrm>
          <a:off x="38100" y="38100"/>
          <a:ext cx="7620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メニュー</a:t>
          </a:r>
        </a:p>
      </xdr:txBody>
    </xdr:sp>
    <xdr:clientData fPrintsWithSheet="0"/>
  </xdr:twoCellAnchor>
  <xdr:twoCellAnchor editAs="oneCell">
    <xdr:from>
      <xdr:col>2</xdr:col>
      <xdr:colOff>190500</xdr:colOff>
      <xdr:row>0</xdr:row>
      <xdr:rowOff>38100</xdr:rowOff>
    </xdr:from>
    <xdr:to>
      <xdr:col>2</xdr:col>
      <xdr:colOff>952500</xdr:colOff>
      <xdr:row>0</xdr:row>
      <xdr:rowOff>236220</xdr:rowOff>
    </xdr:to>
    <xdr:sp macro="" textlink="">
      <xdr:nvSpPr>
        <xdr:cNvPr id="6" name="角丸四角形 5">
          <a:hlinkClick xmlns:r="http://schemas.openxmlformats.org/officeDocument/2006/relationships" r:id="rId3" tooltip="記帳ガイドへ"/>
        </xdr:cNvPr>
        <xdr:cNvSpPr/>
      </xdr:nvSpPr>
      <xdr:spPr>
        <a:xfrm>
          <a:off x="906780" y="38100"/>
          <a:ext cx="7620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ガイド</a:t>
          </a:r>
        </a:p>
      </xdr:txBody>
    </xdr:sp>
    <xdr:clientData fPrintsWithSheet="0"/>
  </xdr:twoCellAnchor>
  <xdr:twoCellAnchor>
    <xdr:from>
      <xdr:col>5</xdr:col>
      <xdr:colOff>0</xdr:colOff>
      <xdr:row>1</xdr:row>
      <xdr:rowOff>1</xdr:rowOff>
    </xdr:from>
    <xdr:to>
      <xdr:col>6</xdr:col>
      <xdr:colOff>7620</xdr:colOff>
      <xdr:row>2</xdr:row>
      <xdr:rowOff>162501</xdr:rowOff>
    </xdr:to>
    <xdr:sp macro="" textlink="">
      <xdr:nvSpPr>
        <xdr:cNvPr id="11" name="正方形/長方形 10"/>
        <xdr:cNvSpPr/>
      </xdr:nvSpPr>
      <xdr:spPr>
        <a:xfrm>
          <a:off x="3733800" y="685801"/>
          <a:ext cx="1082040" cy="330140"/>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5</xdr:col>
      <xdr:colOff>1073149</xdr:colOff>
      <xdr:row>1</xdr:row>
      <xdr:rowOff>0</xdr:rowOff>
    </xdr:from>
    <xdr:to>
      <xdr:col>7</xdr:col>
      <xdr:colOff>6849</xdr:colOff>
      <xdr:row>2</xdr:row>
      <xdr:rowOff>162500</xdr:rowOff>
    </xdr:to>
    <xdr:sp macro="" textlink="">
      <xdr:nvSpPr>
        <xdr:cNvPr id="12" name="正方形/長方形 11"/>
        <xdr:cNvSpPr/>
      </xdr:nvSpPr>
      <xdr:spPr>
        <a:xfrm>
          <a:off x="4806949" y="685800"/>
          <a:ext cx="1082540" cy="330140"/>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wsDr>
</file>

<file path=xl/drawings/drawing33.xml><?xml version="1.0" encoding="utf-8"?>
<xdr:wsDr xmlns:xdr="http://schemas.openxmlformats.org/drawingml/2006/spreadsheetDrawing" xmlns:a="http://schemas.openxmlformats.org/drawingml/2006/main">
  <xdr:twoCellAnchor editAs="oneCell">
    <xdr:from>
      <xdr:col>4</xdr:col>
      <xdr:colOff>121920</xdr:colOff>
      <xdr:row>0</xdr:row>
      <xdr:rowOff>30480</xdr:rowOff>
    </xdr:from>
    <xdr:to>
      <xdr:col>8</xdr:col>
      <xdr:colOff>640080</xdr:colOff>
      <xdr:row>0</xdr:row>
      <xdr:rowOff>548640</xdr:rowOff>
    </xdr:to>
    <xdr:sp macro="" textlink="">
      <xdr:nvSpPr>
        <xdr:cNvPr id="3" name="角丸四角形 2"/>
        <xdr:cNvSpPr/>
      </xdr:nvSpPr>
      <xdr:spPr>
        <a:xfrm>
          <a:off x="1684020" y="30480"/>
          <a:ext cx="4305300" cy="518160"/>
        </a:xfrm>
        <a:prstGeom prst="roundRect">
          <a:avLst/>
        </a:prstGeom>
        <a:solidFill>
          <a:schemeClr val="accent2">
            <a:lumMod val="20000"/>
            <a:lumOff val="8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b="1">
              <a:solidFill>
                <a:schemeClr val="accent2">
                  <a:lumMod val="50000"/>
                </a:schemeClr>
              </a:solidFill>
              <a:latin typeface="AR P丸ゴシック体M" pitchFamily="50" charset="-128"/>
              <a:ea typeface="AR P丸ゴシック体M" pitchFamily="50" charset="-128"/>
            </a:rPr>
            <a:t>種別</a:t>
          </a:r>
          <a:r>
            <a:rPr kumimoji="1" lang="ja-JP" altLang="en-US" sz="1100">
              <a:solidFill>
                <a:schemeClr val="accent2">
                  <a:lumMod val="50000"/>
                </a:schemeClr>
              </a:solidFill>
              <a:latin typeface="AR P丸ゴシック体M" pitchFamily="50" charset="-128"/>
              <a:ea typeface="AR P丸ゴシック体M" pitchFamily="50" charset="-128"/>
            </a:rPr>
            <a:t>欄には　成果確定</a:t>
          </a:r>
          <a:r>
            <a:rPr kumimoji="1" lang="en-US" altLang="ja-JP" sz="1100">
              <a:solidFill>
                <a:schemeClr val="accent2">
                  <a:lumMod val="50000"/>
                </a:schemeClr>
              </a:solidFill>
              <a:latin typeface="AR P丸ゴシック体M" pitchFamily="50" charset="-128"/>
              <a:ea typeface="AR P丸ゴシック体M" pitchFamily="50" charset="-128"/>
            </a:rPr>
            <a:t>=1</a:t>
          </a:r>
          <a:r>
            <a:rPr kumimoji="1" lang="ja-JP" altLang="en-US" sz="1100">
              <a:solidFill>
                <a:schemeClr val="accent2">
                  <a:lumMod val="50000"/>
                </a:schemeClr>
              </a:solidFill>
              <a:latin typeface="AR P丸ゴシック体M" pitchFamily="50" charset="-128"/>
              <a:ea typeface="AR P丸ゴシック体M" pitchFamily="50" charset="-128"/>
            </a:rPr>
            <a:t>　成果報酬受け取り</a:t>
          </a:r>
          <a:r>
            <a:rPr kumimoji="1" lang="en-US" altLang="ja-JP" sz="1100">
              <a:solidFill>
                <a:schemeClr val="accent2">
                  <a:lumMod val="50000"/>
                </a:schemeClr>
              </a:solidFill>
              <a:latin typeface="AR P丸ゴシック体M" pitchFamily="50" charset="-128"/>
              <a:ea typeface="AR P丸ゴシック体M" pitchFamily="50" charset="-128"/>
            </a:rPr>
            <a:t>=2</a:t>
          </a:r>
          <a:r>
            <a:rPr kumimoji="1" lang="ja-JP" altLang="en-US" sz="1100">
              <a:solidFill>
                <a:schemeClr val="accent2">
                  <a:lumMod val="50000"/>
                </a:schemeClr>
              </a:solidFill>
              <a:latin typeface="AR P丸ゴシック体M" pitchFamily="50" charset="-128"/>
              <a:ea typeface="AR P丸ゴシック体M" pitchFamily="50" charset="-128"/>
            </a:rPr>
            <a:t>　と入力</a:t>
          </a:r>
          <a:endParaRPr kumimoji="1" lang="en-US" altLang="ja-JP" sz="1100">
            <a:solidFill>
              <a:schemeClr val="accent2">
                <a:lumMod val="50000"/>
              </a:schemeClr>
            </a:solidFill>
            <a:latin typeface="AR P丸ゴシック体M" pitchFamily="50" charset="-128"/>
            <a:ea typeface="AR P丸ゴシック体M" pitchFamily="50" charset="-128"/>
          </a:endParaRPr>
        </a:p>
        <a:p>
          <a:pPr algn="ctr">
            <a:lnSpc>
              <a:spcPts val="1300"/>
            </a:lnSpc>
          </a:pPr>
          <a:r>
            <a:rPr kumimoji="1" lang="ja-JP" altLang="en-US" sz="1100">
              <a:solidFill>
                <a:schemeClr val="accent2">
                  <a:lumMod val="50000"/>
                </a:schemeClr>
              </a:solidFill>
              <a:latin typeface="AR P丸ゴシック体M" pitchFamily="50" charset="-128"/>
              <a:ea typeface="AR P丸ゴシック体M" pitchFamily="50" charset="-128"/>
            </a:rPr>
            <a:t>成果確定時には摘要の月欄に何月分なのかを入力</a:t>
          </a:r>
        </a:p>
      </xdr:txBody>
    </xdr:sp>
    <xdr:clientData fPrintsWithSheet="0"/>
  </xdr:twoCellAnchor>
  <xdr:twoCellAnchor editAs="oneCell">
    <xdr:from>
      <xdr:col>0</xdr:col>
      <xdr:colOff>30480</xdr:colOff>
      <xdr:row>0</xdr:row>
      <xdr:rowOff>365760</xdr:rowOff>
    </xdr:from>
    <xdr:to>
      <xdr:col>1</xdr:col>
      <xdr:colOff>167640</xdr:colOff>
      <xdr:row>0</xdr:row>
      <xdr:rowOff>563880</xdr:rowOff>
    </xdr:to>
    <xdr:sp macro="" textlink="">
      <xdr:nvSpPr>
        <xdr:cNvPr id="4" name="角丸四角形 3">
          <a:hlinkClick xmlns:r="http://schemas.openxmlformats.org/officeDocument/2006/relationships" r:id="rId1" tooltip="アドセンス　売上帳へ"/>
        </xdr:cNvPr>
        <xdr:cNvSpPr/>
      </xdr:nvSpPr>
      <xdr:spPr>
        <a:xfrm>
          <a:off x="30480" y="365760"/>
          <a:ext cx="762000" cy="198120"/>
        </a:xfrm>
        <a:prstGeom prst="roundRect">
          <a:avLst/>
        </a:prstGeom>
        <a:solidFill>
          <a:schemeClr val="accent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20000"/>
                  <a:lumOff val="80000"/>
                </a:schemeClr>
              </a:solidFill>
              <a:latin typeface="AR丸ゴシック体M" pitchFamily="49" charset="-128"/>
              <a:ea typeface="AR丸ゴシック体M" pitchFamily="49" charset="-128"/>
            </a:rPr>
            <a:t>売上帳へ</a:t>
          </a:r>
        </a:p>
      </xdr:txBody>
    </xdr:sp>
    <xdr:clientData fPrintsWithSheet="0"/>
  </xdr:twoCellAnchor>
  <xdr:twoCellAnchor editAs="oneCell">
    <xdr:from>
      <xdr:col>0</xdr:col>
      <xdr:colOff>30480</xdr:colOff>
      <xdr:row>0</xdr:row>
      <xdr:rowOff>45720</xdr:rowOff>
    </xdr:from>
    <xdr:to>
      <xdr:col>1</xdr:col>
      <xdr:colOff>167640</xdr:colOff>
      <xdr:row>0</xdr:row>
      <xdr:rowOff>243840</xdr:rowOff>
    </xdr:to>
    <xdr:sp macro="" textlink="">
      <xdr:nvSpPr>
        <xdr:cNvPr id="5" name="角丸四角形 4">
          <a:hlinkClick xmlns:r="http://schemas.openxmlformats.org/officeDocument/2006/relationships" r:id="rId2" tooltip="グローバルメニュー（表の一覧）へ"/>
        </xdr:cNvPr>
        <xdr:cNvSpPr/>
      </xdr:nvSpPr>
      <xdr:spPr>
        <a:xfrm>
          <a:off x="30480" y="45720"/>
          <a:ext cx="7620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メニュー</a:t>
          </a:r>
        </a:p>
      </xdr:txBody>
    </xdr:sp>
    <xdr:clientData fPrintsWithSheet="0"/>
  </xdr:twoCellAnchor>
  <xdr:twoCellAnchor>
    <xdr:from>
      <xdr:col>6</xdr:col>
      <xdr:colOff>8608</xdr:colOff>
      <xdr:row>1</xdr:row>
      <xdr:rowOff>6086</xdr:rowOff>
    </xdr:from>
    <xdr:to>
      <xdr:col>6</xdr:col>
      <xdr:colOff>890608</xdr:colOff>
      <xdr:row>2</xdr:row>
      <xdr:rowOff>163701</xdr:rowOff>
    </xdr:to>
    <xdr:sp macro="" textlink="">
      <xdr:nvSpPr>
        <xdr:cNvPr id="8" name="正方形/長方形 7"/>
        <xdr:cNvSpPr/>
      </xdr:nvSpPr>
      <xdr:spPr>
        <a:xfrm>
          <a:off x="3574768" y="691886"/>
          <a:ext cx="882000" cy="325255"/>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7</xdr:col>
      <xdr:colOff>587</xdr:colOff>
      <xdr:row>1</xdr:row>
      <xdr:rowOff>1759</xdr:rowOff>
    </xdr:from>
    <xdr:to>
      <xdr:col>7</xdr:col>
      <xdr:colOff>882587</xdr:colOff>
      <xdr:row>2</xdr:row>
      <xdr:rowOff>159374</xdr:rowOff>
    </xdr:to>
    <xdr:sp macro="" textlink="">
      <xdr:nvSpPr>
        <xdr:cNvPr id="9" name="正方形/長方形 8"/>
        <xdr:cNvSpPr/>
      </xdr:nvSpPr>
      <xdr:spPr>
        <a:xfrm>
          <a:off x="4458287" y="687559"/>
          <a:ext cx="882000" cy="325255"/>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editAs="oneCell">
    <xdr:from>
      <xdr:col>1</xdr:col>
      <xdr:colOff>236220</xdr:colOff>
      <xdr:row>0</xdr:row>
      <xdr:rowOff>45720</xdr:rowOff>
    </xdr:from>
    <xdr:to>
      <xdr:col>4</xdr:col>
      <xdr:colOff>60960</xdr:colOff>
      <xdr:row>0</xdr:row>
      <xdr:rowOff>243840</xdr:rowOff>
    </xdr:to>
    <xdr:sp macro="" textlink="">
      <xdr:nvSpPr>
        <xdr:cNvPr id="7" name="角丸四角形 6">
          <a:hlinkClick xmlns:r="http://schemas.openxmlformats.org/officeDocument/2006/relationships" r:id="rId3" tooltip="記帳ガイドへ"/>
        </xdr:cNvPr>
        <xdr:cNvSpPr/>
      </xdr:nvSpPr>
      <xdr:spPr>
        <a:xfrm>
          <a:off x="861060" y="45720"/>
          <a:ext cx="7620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ガイド</a:t>
          </a:r>
        </a:p>
      </xdr:txBody>
    </xdr:sp>
    <xdr:clientData fPrintsWithSheet="0"/>
  </xdr:twoCellAnchor>
</xdr:wsDr>
</file>

<file path=xl/drawings/drawing34.xml><?xml version="1.0" encoding="utf-8"?>
<xdr:wsDr xmlns:xdr="http://schemas.openxmlformats.org/drawingml/2006/spreadsheetDrawing" xmlns:a="http://schemas.openxmlformats.org/drawingml/2006/main">
  <xdr:twoCellAnchor editAs="oneCell">
    <xdr:from>
      <xdr:col>0</xdr:col>
      <xdr:colOff>45720</xdr:colOff>
      <xdr:row>0</xdr:row>
      <xdr:rowOff>434340</xdr:rowOff>
    </xdr:from>
    <xdr:to>
      <xdr:col>2</xdr:col>
      <xdr:colOff>91440</xdr:colOff>
      <xdr:row>0</xdr:row>
      <xdr:rowOff>632460</xdr:rowOff>
    </xdr:to>
    <xdr:sp macro="" textlink="">
      <xdr:nvSpPr>
        <xdr:cNvPr id="3" name="角丸四角形 2">
          <a:hlinkClick xmlns:r="http://schemas.openxmlformats.org/officeDocument/2006/relationships" r:id="rId1" tooltip="アマゾン　売掛帳へ"/>
        </xdr:cNvPr>
        <xdr:cNvSpPr/>
      </xdr:nvSpPr>
      <xdr:spPr>
        <a:xfrm>
          <a:off x="45720" y="434340"/>
          <a:ext cx="762000" cy="198120"/>
        </a:xfrm>
        <a:prstGeom prst="roundRect">
          <a:avLst/>
        </a:prstGeom>
        <a:solidFill>
          <a:schemeClr val="accent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20000"/>
                  <a:lumOff val="80000"/>
                </a:schemeClr>
              </a:solidFill>
              <a:latin typeface="AR丸ゴシック体M" pitchFamily="49" charset="-128"/>
              <a:ea typeface="AR丸ゴシック体M" pitchFamily="49" charset="-128"/>
            </a:rPr>
            <a:t>売掛帳へ</a:t>
          </a:r>
        </a:p>
      </xdr:txBody>
    </xdr:sp>
    <xdr:clientData fPrintsWithSheet="0"/>
  </xdr:twoCellAnchor>
  <xdr:twoCellAnchor editAs="oneCell">
    <xdr:from>
      <xdr:col>0</xdr:col>
      <xdr:colOff>45720</xdr:colOff>
      <xdr:row>0</xdr:row>
      <xdr:rowOff>53340</xdr:rowOff>
    </xdr:from>
    <xdr:to>
      <xdr:col>2</xdr:col>
      <xdr:colOff>91440</xdr:colOff>
      <xdr:row>0</xdr:row>
      <xdr:rowOff>251460</xdr:rowOff>
    </xdr:to>
    <xdr:sp macro="" textlink="">
      <xdr:nvSpPr>
        <xdr:cNvPr id="4" name="角丸四角形 3">
          <a:hlinkClick xmlns:r="http://schemas.openxmlformats.org/officeDocument/2006/relationships" r:id="rId2" tooltip="グローバルメニュー（表の一覧）へ"/>
        </xdr:cNvPr>
        <xdr:cNvSpPr/>
      </xdr:nvSpPr>
      <xdr:spPr>
        <a:xfrm>
          <a:off x="45720" y="53340"/>
          <a:ext cx="7620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メニュー</a:t>
          </a:r>
        </a:p>
      </xdr:txBody>
    </xdr:sp>
    <xdr:clientData fPrintsWithSheet="0"/>
  </xdr:twoCellAnchor>
  <xdr:twoCellAnchor editAs="oneCell">
    <xdr:from>
      <xdr:col>2</xdr:col>
      <xdr:colOff>220980</xdr:colOff>
      <xdr:row>0</xdr:row>
      <xdr:rowOff>53340</xdr:rowOff>
    </xdr:from>
    <xdr:to>
      <xdr:col>2</xdr:col>
      <xdr:colOff>982980</xdr:colOff>
      <xdr:row>0</xdr:row>
      <xdr:rowOff>251460</xdr:rowOff>
    </xdr:to>
    <xdr:sp macro="" textlink="">
      <xdr:nvSpPr>
        <xdr:cNvPr id="6" name="角丸四角形 5">
          <a:hlinkClick xmlns:r="http://schemas.openxmlformats.org/officeDocument/2006/relationships" r:id="rId3" tooltip="記帳ガイドへ"/>
        </xdr:cNvPr>
        <xdr:cNvSpPr/>
      </xdr:nvSpPr>
      <xdr:spPr>
        <a:xfrm>
          <a:off x="937260" y="53340"/>
          <a:ext cx="7620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ガイド</a:t>
          </a:r>
        </a:p>
      </xdr:txBody>
    </xdr:sp>
    <xdr:clientData fPrintsWithSheet="0"/>
  </xdr:twoCellAnchor>
  <xdr:twoCellAnchor>
    <xdr:from>
      <xdr:col>5</xdr:col>
      <xdr:colOff>0</xdr:colOff>
      <xdr:row>1</xdr:row>
      <xdr:rowOff>1</xdr:rowOff>
    </xdr:from>
    <xdr:to>
      <xdr:col>6</xdr:col>
      <xdr:colOff>7620</xdr:colOff>
      <xdr:row>2</xdr:row>
      <xdr:rowOff>162501</xdr:rowOff>
    </xdr:to>
    <xdr:sp macro="" textlink="">
      <xdr:nvSpPr>
        <xdr:cNvPr id="11" name="正方形/長方形 10"/>
        <xdr:cNvSpPr/>
      </xdr:nvSpPr>
      <xdr:spPr>
        <a:xfrm>
          <a:off x="3733800" y="685801"/>
          <a:ext cx="1082040" cy="330140"/>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5</xdr:col>
      <xdr:colOff>1073149</xdr:colOff>
      <xdr:row>1</xdr:row>
      <xdr:rowOff>0</xdr:rowOff>
    </xdr:from>
    <xdr:to>
      <xdr:col>7</xdr:col>
      <xdr:colOff>6849</xdr:colOff>
      <xdr:row>2</xdr:row>
      <xdr:rowOff>162500</xdr:rowOff>
    </xdr:to>
    <xdr:sp macro="" textlink="">
      <xdr:nvSpPr>
        <xdr:cNvPr id="12" name="正方形/長方形 11"/>
        <xdr:cNvSpPr/>
      </xdr:nvSpPr>
      <xdr:spPr>
        <a:xfrm>
          <a:off x="4806949" y="685800"/>
          <a:ext cx="1082540" cy="330140"/>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wsDr>
</file>

<file path=xl/drawings/drawing35.xml><?xml version="1.0" encoding="utf-8"?>
<xdr:wsDr xmlns:xdr="http://schemas.openxmlformats.org/drawingml/2006/spreadsheetDrawing" xmlns:a="http://schemas.openxmlformats.org/drawingml/2006/main">
  <xdr:twoCellAnchor editAs="oneCell">
    <xdr:from>
      <xdr:col>4</xdr:col>
      <xdr:colOff>121920</xdr:colOff>
      <xdr:row>0</xdr:row>
      <xdr:rowOff>30480</xdr:rowOff>
    </xdr:from>
    <xdr:to>
      <xdr:col>8</xdr:col>
      <xdr:colOff>640080</xdr:colOff>
      <xdr:row>0</xdr:row>
      <xdr:rowOff>548640</xdr:rowOff>
    </xdr:to>
    <xdr:sp macro="" textlink="">
      <xdr:nvSpPr>
        <xdr:cNvPr id="3" name="角丸四角形 2"/>
        <xdr:cNvSpPr/>
      </xdr:nvSpPr>
      <xdr:spPr>
        <a:xfrm>
          <a:off x="1684020" y="30480"/>
          <a:ext cx="4305300" cy="518160"/>
        </a:xfrm>
        <a:prstGeom prst="roundRect">
          <a:avLst/>
        </a:prstGeom>
        <a:solidFill>
          <a:schemeClr val="accent2">
            <a:lumMod val="20000"/>
            <a:lumOff val="8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b="1">
              <a:solidFill>
                <a:schemeClr val="accent2">
                  <a:lumMod val="50000"/>
                </a:schemeClr>
              </a:solidFill>
              <a:latin typeface="AR P丸ゴシック体M" pitchFamily="50" charset="-128"/>
              <a:ea typeface="AR P丸ゴシック体M" pitchFamily="50" charset="-128"/>
            </a:rPr>
            <a:t>種別</a:t>
          </a:r>
          <a:r>
            <a:rPr kumimoji="1" lang="ja-JP" altLang="en-US" sz="1100">
              <a:solidFill>
                <a:schemeClr val="accent2">
                  <a:lumMod val="50000"/>
                </a:schemeClr>
              </a:solidFill>
              <a:latin typeface="AR P丸ゴシック体M" pitchFamily="50" charset="-128"/>
              <a:ea typeface="AR P丸ゴシック体M" pitchFamily="50" charset="-128"/>
            </a:rPr>
            <a:t>欄には　成果確定</a:t>
          </a:r>
          <a:r>
            <a:rPr kumimoji="1" lang="en-US" altLang="ja-JP" sz="1100">
              <a:solidFill>
                <a:schemeClr val="accent2">
                  <a:lumMod val="50000"/>
                </a:schemeClr>
              </a:solidFill>
              <a:latin typeface="AR P丸ゴシック体M" pitchFamily="50" charset="-128"/>
              <a:ea typeface="AR P丸ゴシック体M" pitchFamily="50" charset="-128"/>
            </a:rPr>
            <a:t>=1</a:t>
          </a:r>
          <a:r>
            <a:rPr kumimoji="1" lang="ja-JP" altLang="en-US" sz="1100">
              <a:solidFill>
                <a:schemeClr val="accent2">
                  <a:lumMod val="50000"/>
                </a:schemeClr>
              </a:solidFill>
              <a:latin typeface="AR P丸ゴシック体M" pitchFamily="50" charset="-128"/>
              <a:ea typeface="AR P丸ゴシック体M" pitchFamily="50" charset="-128"/>
            </a:rPr>
            <a:t>　成果報酬受け取り</a:t>
          </a:r>
          <a:r>
            <a:rPr kumimoji="1" lang="en-US" altLang="ja-JP" sz="1100">
              <a:solidFill>
                <a:schemeClr val="accent2">
                  <a:lumMod val="50000"/>
                </a:schemeClr>
              </a:solidFill>
              <a:latin typeface="AR P丸ゴシック体M" pitchFamily="50" charset="-128"/>
              <a:ea typeface="AR P丸ゴシック体M" pitchFamily="50" charset="-128"/>
            </a:rPr>
            <a:t>=2</a:t>
          </a:r>
          <a:r>
            <a:rPr kumimoji="1" lang="ja-JP" altLang="en-US" sz="1100">
              <a:solidFill>
                <a:schemeClr val="accent2">
                  <a:lumMod val="50000"/>
                </a:schemeClr>
              </a:solidFill>
              <a:latin typeface="AR P丸ゴシック体M" pitchFamily="50" charset="-128"/>
              <a:ea typeface="AR P丸ゴシック体M" pitchFamily="50" charset="-128"/>
            </a:rPr>
            <a:t>　と入力</a:t>
          </a:r>
          <a:endParaRPr kumimoji="1" lang="en-US" altLang="ja-JP" sz="1100">
            <a:solidFill>
              <a:schemeClr val="accent2">
                <a:lumMod val="50000"/>
              </a:schemeClr>
            </a:solidFill>
            <a:latin typeface="AR P丸ゴシック体M" pitchFamily="50" charset="-128"/>
            <a:ea typeface="AR P丸ゴシック体M" pitchFamily="50" charset="-128"/>
          </a:endParaRPr>
        </a:p>
        <a:p>
          <a:pPr algn="ctr">
            <a:lnSpc>
              <a:spcPts val="1300"/>
            </a:lnSpc>
          </a:pPr>
          <a:r>
            <a:rPr kumimoji="1" lang="ja-JP" altLang="en-US" sz="1100">
              <a:solidFill>
                <a:schemeClr val="accent2">
                  <a:lumMod val="50000"/>
                </a:schemeClr>
              </a:solidFill>
              <a:latin typeface="AR P丸ゴシック体M" pitchFamily="50" charset="-128"/>
              <a:ea typeface="AR P丸ゴシック体M" pitchFamily="50" charset="-128"/>
            </a:rPr>
            <a:t>成果確定時には摘要の月欄に何月分なのかを入力</a:t>
          </a:r>
        </a:p>
      </xdr:txBody>
    </xdr:sp>
    <xdr:clientData fPrintsWithSheet="0"/>
  </xdr:twoCellAnchor>
  <xdr:twoCellAnchor editAs="oneCell">
    <xdr:from>
      <xdr:col>0</xdr:col>
      <xdr:colOff>22860</xdr:colOff>
      <xdr:row>0</xdr:row>
      <xdr:rowOff>365760</xdr:rowOff>
    </xdr:from>
    <xdr:to>
      <xdr:col>1</xdr:col>
      <xdr:colOff>160020</xdr:colOff>
      <xdr:row>0</xdr:row>
      <xdr:rowOff>563880</xdr:rowOff>
    </xdr:to>
    <xdr:sp macro="" textlink="">
      <xdr:nvSpPr>
        <xdr:cNvPr id="4" name="角丸四角形 3">
          <a:hlinkClick xmlns:r="http://schemas.openxmlformats.org/officeDocument/2006/relationships" r:id="rId1" tooltip="アマゾン　売上帳へ"/>
        </xdr:cNvPr>
        <xdr:cNvSpPr/>
      </xdr:nvSpPr>
      <xdr:spPr>
        <a:xfrm>
          <a:off x="22860" y="365760"/>
          <a:ext cx="762000" cy="198120"/>
        </a:xfrm>
        <a:prstGeom prst="roundRect">
          <a:avLst/>
        </a:prstGeom>
        <a:solidFill>
          <a:schemeClr val="accent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20000"/>
                  <a:lumOff val="80000"/>
                </a:schemeClr>
              </a:solidFill>
              <a:latin typeface="AR丸ゴシック体M" pitchFamily="49" charset="-128"/>
              <a:ea typeface="AR丸ゴシック体M" pitchFamily="49" charset="-128"/>
            </a:rPr>
            <a:t>売上帳へ</a:t>
          </a:r>
        </a:p>
      </xdr:txBody>
    </xdr:sp>
    <xdr:clientData fPrintsWithSheet="0"/>
  </xdr:twoCellAnchor>
  <xdr:twoCellAnchor editAs="oneCell">
    <xdr:from>
      <xdr:col>0</xdr:col>
      <xdr:colOff>22860</xdr:colOff>
      <xdr:row>0</xdr:row>
      <xdr:rowOff>45720</xdr:rowOff>
    </xdr:from>
    <xdr:to>
      <xdr:col>1</xdr:col>
      <xdr:colOff>160020</xdr:colOff>
      <xdr:row>0</xdr:row>
      <xdr:rowOff>243840</xdr:rowOff>
    </xdr:to>
    <xdr:sp macro="" textlink="">
      <xdr:nvSpPr>
        <xdr:cNvPr id="6" name="角丸四角形 5">
          <a:hlinkClick xmlns:r="http://schemas.openxmlformats.org/officeDocument/2006/relationships" r:id="rId2" tooltip="グローバルメニュー（表の一覧）へ"/>
        </xdr:cNvPr>
        <xdr:cNvSpPr/>
      </xdr:nvSpPr>
      <xdr:spPr>
        <a:xfrm>
          <a:off x="22860" y="45720"/>
          <a:ext cx="7620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メニュー</a:t>
          </a:r>
        </a:p>
      </xdr:txBody>
    </xdr:sp>
    <xdr:clientData fPrintsWithSheet="0"/>
  </xdr:twoCellAnchor>
  <xdr:twoCellAnchor>
    <xdr:from>
      <xdr:col>6</xdr:col>
      <xdr:colOff>8608</xdr:colOff>
      <xdr:row>1</xdr:row>
      <xdr:rowOff>6086</xdr:rowOff>
    </xdr:from>
    <xdr:to>
      <xdr:col>6</xdr:col>
      <xdr:colOff>890608</xdr:colOff>
      <xdr:row>2</xdr:row>
      <xdr:rowOff>163701</xdr:rowOff>
    </xdr:to>
    <xdr:sp macro="" textlink="">
      <xdr:nvSpPr>
        <xdr:cNvPr id="8" name="正方形/長方形 7"/>
        <xdr:cNvSpPr/>
      </xdr:nvSpPr>
      <xdr:spPr>
        <a:xfrm>
          <a:off x="3574768" y="691886"/>
          <a:ext cx="882000" cy="325255"/>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7</xdr:col>
      <xdr:colOff>587</xdr:colOff>
      <xdr:row>1</xdr:row>
      <xdr:rowOff>1759</xdr:rowOff>
    </xdr:from>
    <xdr:to>
      <xdr:col>7</xdr:col>
      <xdr:colOff>882587</xdr:colOff>
      <xdr:row>2</xdr:row>
      <xdr:rowOff>159374</xdr:rowOff>
    </xdr:to>
    <xdr:sp macro="" textlink="">
      <xdr:nvSpPr>
        <xdr:cNvPr id="9" name="正方形/長方形 8"/>
        <xdr:cNvSpPr/>
      </xdr:nvSpPr>
      <xdr:spPr>
        <a:xfrm>
          <a:off x="4458287" y="687559"/>
          <a:ext cx="882000" cy="325255"/>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editAs="oneCell">
    <xdr:from>
      <xdr:col>1</xdr:col>
      <xdr:colOff>213360</xdr:colOff>
      <xdr:row>0</xdr:row>
      <xdr:rowOff>45720</xdr:rowOff>
    </xdr:from>
    <xdr:to>
      <xdr:col>4</xdr:col>
      <xdr:colOff>38100</xdr:colOff>
      <xdr:row>0</xdr:row>
      <xdr:rowOff>243840</xdr:rowOff>
    </xdr:to>
    <xdr:sp macro="" textlink="">
      <xdr:nvSpPr>
        <xdr:cNvPr id="7" name="角丸四角形 6">
          <a:hlinkClick xmlns:r="http://schemas.openxmlformats.org/officeDocument/2006/relationships" r:id="rId3" tooltip="記帳ガイドへ"/>
        </xdr:cNvPr>
        <xdr:cNvSpPr/>
      </xdr:nvSpPr>
      <xdr:spPr>
        <a:xfrm>
          <a:off x="838200" y="45720"/>
          <a:ext cx="7620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ガイド</a:t>
          </a:r>
        </a:p>
      </xdr:txBody>
    </xdr:sp>
    <xdr:clientData fPrintsWithSheet="0"/>
  </xdr:twoCellAnchor>
</xdr:wsDr>
</file>

<file path=xl/drawings/drawing36.xml><?xml version="1.0" encoding="utf-8"?>
<xdr:wsDr xmlns:xdr="http://schemas.openxmlformats.org/drawingml/2006/spreadsheetDrawing" xmlns:a="http://schemas.openxmlformats.org/drawingml/2006/main">
  <xdr:twoCellAnchor editAs="oneCell">
    <xdr:from>
      <xdr:col>0</xdr:col>
      <xdr:colOff>45720</xdr:colOff>
      <xdr:row>0</xdr:row>
      <xdr:rowOff>434340</xdr:rowOff>
    </xdr:from>
    <xdr:to>
      <xdr:col>2</xdr:col>
      <xdr:colOff>91440</xdr:colOff>
      <xdr:row>0</xdr:row>
      <xdr:rowOff>632460</xdr:rowOff>
    </xdr:to>
    <xdr:sp macro="" textlink="">
      <xdr:nvSpPr>
        <xdr:cNvPr id="3" name="角丸四角形 2">
          <a:hlinkClick xmlns:r="http://schemas.openxmlformats.org/officeDocument/2006/relationships" r:id="rId1" tooltip="楽天　売掛帳へ"/>
        </xdr:cNvPr>
        <xdr:cNvSpPr/>
      </xdr:nvSpPr>
      <xdr:spPr>
        <a:xfrm>
          <a:off x="45720" y="434340"/>
          <a:ext cx="762000" cy="198120"/>
        </a:xfrm>
        <a:prstGeom prst="roundRect">
          <a:avLst/>
        </a:prstGeom>
        <a:solidFill>
          <a:schemeClr val="accent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20000"/>
                  <a:lumOff val="80000"/>
                </a:schemeClr>
              </a:solidFill>
              <a:latin typeface="AR丸ゴシック体M" pitchFamily="49" charset="-128"/>
              <a:ea typeface="AR丸ゴシック体M" pitchFamily="49" charset="-128"/>
            </a:rPr>
            <a:t>売掛帳へ</a:t>
          </a:r>
        </a:p>
      </xdr:txBody>
    </xdr:sp>
    <xdr:clientData fPrintsWithSheet="0"/>
  </xdr:twoCellAnchor>
  <xdr:twoCellAnchor editAs="oneCell">
    <xdr:from>
      <xdr:col>0</xdr:col>
      <xdr:colOff>45720</xdr:colOff>
      <xdr:row>0</xdr:row>
      <xdr:rowOff>53340</xdr:rowOff>
    </xdr:from>
    <xdr:to>
      <xdr:col>2</xdr:col>
      <xdr:colOff>91440</xdr:colOff>
      <xdr:row>0</xdr:row>
      <xdr:rowOff>251460</xdr:rowOff>
    </xdr:to>
    <xdr:sp macro="" textlink="">
      <xdr:nvSpPr>
        <xdr:cNvPr id="5" name="角丸四角形 4">
          <a:hlinkClick xmlns:r="http://schemas.openxmlformats.org/officeDocument/2006/relationships" r:id="rId2" tooltip="グローバルメニュー（表の一覧）へ"/>
        </xdr:cNvPr>
        <xdr:cNvSpPr/>
      </xdr:nvSpPr>
      <xdr:spPr>
        <a:xfrm>
          <a:off x="45720" y="53340"/>
          <a:ext cx="7620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メニュー</a:t>
          </a:r>
        </a:p>
      </xdr:txBody>
    </xdr:sp>
    <xdr:clientData fPrintsWithSheet="0"/>
  </xdr:twoCellAnchor>
  <xdr:twoCellAnchor editAs="oneCell">
    <xdr:from>
      <xdr:col>2</xdr:col>
      <xdr:colOff>220980</xdr:colOff>
      <xdr:row>0</xdr:row>
      <xdr:rowOff>53340</xdr:rowOff>
    </xdr:from>
    <xdr:to>
      <xdr:col>2</xdr:col>
      <xdr:colOff>982980</xdr:colOff>
      <xdr:row>0</xdr:row>
      <xdr:rowOff>251460</xdr:rowOff>
    </xdr:to>
    <xdr:sp macro="" textlink="">
      <xdr:nvSpPr>
        <xdr:cNvPr id="6" name="角丸四角形 5">
          <a:hlinkClick xmlns:r="http://schemas.openxmlformats.org/officeDocument/2006/relationships" r:id="rId3" tooltip="記帳ガイドへ"/>
        </xdr:cNvPr>
        <xdr:cNvSpPr/>
      </xdr:nvSpPr>
      <xdr:spPr>
        <a:xfrm>
          <a:off x="937260" y="53340"/>
          <a:ext cx="7620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ガイド</a:t>
          </a:r>
        </a:p>
      </xdr:txBody>
    </xdr:sp>
    <xdr:clientData fPrintsWithSheet="0"/>
  </xdr:twoCellAnchor>
  <xdr:twoCellAnchor>
    <xdr:from>
      <xdr:col>5</xdr:col>
      <xdr:colOff>0</xdr:colOff>
      <xdr:row>1</xdr:row>
      <xdr:rowOff>1</xdr:rowOff>
    </xdr:from>
    <xdr:to>
      <xdr:col>6</xdr:col>
      <xdr:colOff>7620</xdr:colOff>
      <xdr:row>2</xdr:row>
      <xdr:rowOff>162501</xdr:rowOff>
    </xdr:to>
    <xdr:sp macro="" textlink="">
      <xdr:nvSpPr>
        <xdr:cNvPr id="11" name="正方形/長方形 10"/>
        <xdr:cNvSpPr/>
      </xdr:nvSpPr>
      <xdr:spPr>
        <a:xfrm>
          <a:off x="3733800" y="685801"/>
          <a:ext cx="1082040" cy="330140"/>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5</xdr:col>
      <xdr:colOff>1073149</xdr:colOff>
      <xdr:row>1</xdr:row>
      <xdr:rowOff>0</xdr:rowOff>
    </xdr:from>
    <xdr:to>
      <xdr:col>7</xdr:col>
      <xdr:colOff>6849</xdr:colOff>
      <xdr:row>2</xdr:row>
      <xdr:rowOff>162500</xdr:rowOff>
    </xdr:to>
    <xdr:sp macro="" textlink="">
      <xdr:nvSpPr>
        <xdr:cNvPr id="12" name="正方形/長方形 11"/>
        <xdr:cNvSpPr/>
      </xdr:nvSpPr>
      <xdr:spPr>
        <a:xfrm>
          <a:off x="4806949" y="685800"/>
          <a:ext cx="1082540" cy="330140"/>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wsDr>
</file>

<file path=xl/drawings/drawing37.xml><?xml version="1.0" encoding="utf-8"?>
<xdr:wsDr xmlns:xdr="http://schemas.openxmlformats.org/drawingml/2006/spreadsheetDrawing" xmlns:a="http://schemas.openxmlformats.org/drawingml/2006/main">
  <xdr:twoCellAnchor editAs="oneCell">
    <xdr:from>
      <xdr:col>4</xdr:col>
      <xdr:colOff>121920</xdr:colOff>
      <xdr:row>0</xdr:row>
      <xdr:rowOff>30480</xdr:rowOff>
    </xdr:from>
    <xdr:to>
      <xdr:col>8</xdr:col>
      <xdr:colOff>640080</xdr:colOff>
      <xdr:row>0</xdr:row>
      <xdr:rowOff>548640</xdr:rowOff>
    </xdr:to>
    <xdr:sp macro="" textlink="">
      <xdr:nvSpPr>
        <xdr:cNvPr id="3" name="角丸四角形 2"/>
        <xdr:cNvSpPr/>
      </xdr:nvSpPr>
      <xdr:spPr>
        <a:xfrm>
          <a:off x="1684020" y="30480"/>
          <a:ext cx="4305300" cy="518160"/>
        </a:xfrm>
        <a:prstGeom prst="roundRect">
          <a:avLst/>
        </a:prstGeom>
        <a:solidFill>
          <a:schemeClr val="accent2">
            <a:lumMod val="20000"/>
            <a:lumOff val="8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b="1">
              <a:solidFill>
                <a:schemeClr val="accent2">
                  <a:lumMod val="50000"/>
                </a:schemeClr>
              </a:solidFill>
              <a:latin typeface="AR P丸ゴシック体M" pitchFamily="50" charset="-128"/>
              <a:ea typeface="AR P丸ゴシック体M" pitchFamily="50" charset="-128"/>
            </a:rPr>
            <a:t>種別</a:t>
          </a:r>
          <a:r>
            <a:rPr kumimoji="1" lang="ja-JP" altLang="en-US" sz="1100">
              <a:solidFill>
                <a:schemeClr val="accent2">
                  <a:lumMod val="50000"/>
                </a:schemeClr>
              </a:solidFill>
              <a:latin typeface="AR P丸ゴシック体M" pitchFamily="50" charset="-128"/>
              <a:ea typeface="AR P丸ゴシック体M" pitchFamily="50" charset="-128"/>
            </a:rPr>
            <a:t>欄には　成果確定</a:t>
          </a:r>
          <a:r>
            <a:rPr kumimoji="1" lang="en-US" altLang="ja-JP" sz="1100">
              <a:solidFill>
                <a:schemeClr val="accent2">
                  <a:lumMod val="50000"/>
                </a:schemeClr>
              </a:solidFill>
              <a:latin typeface="AR P丸ゴシック体M" pitchFamily="50" charset="-128"/>
              <a:ea typeface="AR P丸ゴシック体M" pitchFamily="50" charset="-128"/>
            </a:rPr>
            <a:t>=1</a:t>
          </a:r>
          <a:r>
            <a:rPr kumimoji="1" lang="ja-JP" altLang="en-US" sz="1100">
              <a:solidFill>
                <a:schemeClr val="accent2">
                  <a:lumMod val="50000"/>
                </a:schemeClr>
              </a:solidFill>
              <a:latin typeface="AR P丸ゴシック体M" pitchFamily="50" charset="-128"/>
              <a:ea typeface="AR P丸ゴシック体M" pitchFamily="50" charset="-128"/>
            </a:rPr>
            <a:t>　成果報酬受け取り</a:t>
          </a:r>
          <a:r>
            <a:rPr kumimoji="1" lang="en-US" altLang="ja-JP" sz="1100">
              <a:solidFill>
                <a:schemeClr val="accent2">
                  <a:lumMod val="50000"/>
                </a:schemeClr>
              </a:solidFill>
              <a:latin typeface="AR P丸ゴシック体M" pitchFamily="50" charset="-128"/>
              <a:ea typeface="AR P丸ゴシック体M" pitchFamily="50" charset="-128"/>
            </a:rPr>
            <a:t>=2</a:t>
          </a:r>
          <a:r>
            <a:rPr kumimoji="1" lang="ja-JP" altLang="en-US" sz="1100">
              <a:solidFill>
                <a:schemeClr val="accent2">
                  <a:lumMod val="50000"/>
                </a:schemeClr>
              </a:solidFill>
              <a:latin typeface="AR P丸ゴシック体M" pitchFamily="50" charset="-128"/>
              <a:ea typeface="AR P丸ゴシック体M" pitchFamily="50" charset="-128"/>
            </a:rPr>
            <a:t>　と入力</a:t>
          </a:r>
          <a:endParaRPr kumimoji="1" lang="en-US" altLang="ja-JP" sz="1100">
            <a:solidFill>
              <a:schemeClr val="accent2">
                <a:lumMod val="50000"/>
              </a:schemeClr>
            </a:solidFill>
            <a:latin typeface="AR P丸ゴシック体M" pitchFamily="50" charset="-128"/>
            <a:ea typeface="AR P丸ゴシック体M" pitchFamily="50" charset="-128"/>
          </a:endParaRPr>
        </a:p>
        <a:p>
          <a:pPr algn="ctr">
            <a:lnSpc>
              <a:spcPts val="1300"/>
            </a:lnSpc>
          </a:pPr>
          <a:r>
            <a:rPr kumimoji="1" lang="ja-JP" altLang="en-US" sz="1100">
              <a:solidFill>
                <a:schemeClr val="accent2">
                  <a:lumMod val="50000"/>
                </a:schemeClr>
              </a:solidFill>
              <a:latin typeface="AR P丸ゴシック体M" pitchFamily="50" charset="-128"/>
              <a:ea typeface="AR P丸ゴシック体M" pitchFamily="50" charset="-128"/>
            </a:rPr>
            <a:t>成果確定時には摘要の月欄に何月分なのかを入力</a:t>
          </a:r>
        </a:p>
      </xdr:txBody>
    </xdr:sp>
    <xdr:clientData fPrintsWithSheet="0"/>
  </xdr:twoCellAnchor>
  <xdr:twoCellAnchor editAs="oneCell">
    <xdr:from>
      <xdr:col>0</xdr:col>
      <xdr:colOff>30480</xdr:colOff>
      <xdr:row>0</xdr:row>
      <xdr:rowOff>373380</xdr:rowOff>
    </xdr:from>
    <xdr:to>
      <xdr:col>1</xdr:col>
      <xdr:colOff>167640</xdr:colOff>
      <xdr:row>0</xdr:row>
      <xdr:rowOff>571500</xdr:rowOff>
    </xdr:to>
    <xdr:sp macro="" textlink="">
      <xdr:nvSpPr>
        <xdr:cNvPr id="4" name="角丸四角形 3">
          <a:hlinkClick xmlns:r="http://schemas.openxmlformats.org/officeDocument/2006/relationships" r:id="rId1" tooltip="楽天　売上帳へ"/>
        </xdr:cNvPr>
        <xdr:cNvSpPr/>
      </xdr:nvSpPr>
      <xdr:spPr>
        <a:xfrm>
          <a:off x="30480" y="373380"/>
          <a:ext cx="762000" cy="198120"/>
        </a:xfrm>
        <a:prstGeom prst="roundRect">
          <a:avLst/>
        </a:prstGeom>
        <a:solidFill>
          <a:schemeClr val="accent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20000"/>
                  <a:lumOff val="80000"/>
                </a:schemeClr>
              </a:solidFill>
              <a:latin typeface="AR丸ゴシック体M" pitchFamily="49" charset="-128"/>
              <a:ea typeface="AR丸ゴシック体M" pitchFamily="49" charset="-128"/>
            </a:rPr>
            <a:t>売上帳へ</a:t>
          </a:r>
        </a:p>
      </xdr:txBody>
    </xdr:sp>
    <xdr:clientData fPrintsWithSheet="0"/>
  </xdr:twoCellAnchor>
  <xdr:twoCellAnchor editAs="oneCell">
    <xdr:from>
      <xdr:col>0</xdr:col>
      <xdr:colOff>30480</xdr:colOff>
      <xdr:row>0</xdr:row>
      <xdr:rowOff>53340</xdr:rowOff>
    </xdr:from>
    <xdr:to>
      <xdr:col>1</xdr:col>
      <xdr:colOff>167640</xdr:colOff>
      <xdr:row>0</xdr:row>
      <xdr:rowOff>251460</xdr:rowOff>
    </xdr:to>
    <xdr:sp macro="" textlink="">
      <xdr:nvSpPr>
        <xdr:cNvPr id="6" name="角丸四角形 5">
          <a:hlinkClick xmlns:r="http://schemas.openxmlformats.org/officeDocument/2006/relationships" r:id="rId2" tooltip="グローバルメニュー（表の一覧）へ"/>
        </xdr:cNvPr>
        <xdr:cNvSpPr/>
      </xdr:nvSpPr>
      <xdr:spPr>
        <a:xfrm>
          <a:off x="30480" y="53340"/>
          <a:ext cx="7620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メニュー</a:t>
          </a:r>
        </a:p>
      </xdr:txBody>
    </xdr:sp>
    <xdr:clientData fPrintsWithSheet="0"/>
  </xdr:twoCellAnchor>
  <xdr:twoCellAnchor>
    <xdr:from>
      <xdr:col>6</xdr:col>
      <xdr:colOff>8608</xdr:colOff>
      <xdr:row>1</xdr:row>
      <xdr:rowOff>6086</xdr:rowOff>
    </xdr:from>
    <xdr:to>
      <xdr:col>6</xdr:col>
      <xdr:colOff>890608</xdr:colOff>
      <xdr:row>2</xdr:row>
      <xdr:rowOff>163701</xdr:rowOff>
    </xdr:to>
    <xdr:sp macro="" textlink="">
      <xdr:nvSpPr>
        <xdr:cNvPr id="5" name="正方形/長方形 4"/>
        <xdr:cNvSpPr/>
      </xdr:nvSpPr>
      <xdr:spPr>
        <a:xfrm>
          <a:off x="3574768" y="691886"/>
          <a:ext cx="882000" cy="325255"/>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7</xdr:col>
      <xdr:colOff>587</xdr:colOff>
      <xdr:row>1</xdr:row>
      <xdr:rowOff>1759</xdr:rowOff>
    </xdr:from>
    <xdr:to>
      <xdr:col>7</xdr:col>
      <xdr:colOff>882587</xdr:colOff>
      <xdr:row>2</xdr:row>
      <xdr:rowOff>159374</xdr:rowOff>
    </xdr:to>
    <xdr:sp macro="" textlink="">
      <xdr:nvSpPr>
        <xdr:cNvPr id="7" name="正方形/長方形 6"/>
        <xdr:cNvSpPr/>
      </xdr:nvSpPr>
      <xdr:spPr>
        <a:xfrm>
          <a:off x="4458287" y="687559"/>
          <a:ext cx="882000" cy="325255"/>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editAs="oneCell">
    <xdr:from>
      <xdr:col>1</xdr:col>
      <xdr:colOff>236220</xdr:colOff>
      <xdr:row>0</xdr:row>
      <xdr:rowOff>53340</xdr:rowOff>
    </xdr:from>
    <xdr:to>
      <xdr:col>4</xdr:col>
      <xdr:colOff>60960</xdr:colOff>
      <xdr:row>0</xdr:row>
      <xdr:rowOff>251460</xdr:rowOff>
    </xdr:to>
    <xdr:sp macro="" textlink="">
      <xdr:nvSpPr>
        <xdr:cNvPr id="8" name="角丸四角形 7">
          <a:hlinkClick xmlns:r="http://schemas.openxmlformats.org/officeDocument/2006/relationships" r:id="rId3" tooltip="記帳ガイドへ"/>
        </xdr:cNvPr>
        <xdr:cNvSpPr/>
      </xdr:nvSpPr>
      <xdr:spPr>
        <a:xfrm>
          <a:off x="861060" y="53340"/>
          <a:ext cx="7620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ガイド</a:t>
          </a:r>
        </a:p>
      </xdr:txBody>
    </xdr:sp>
    <xdr:clientData fPrintsWithSheet="0"/>
  </xdr:twoCellAnchor>
</xdr:wsDr>
</file>

<file path=xl/drawings/drawing38.xml><?xml version="1.0" encoding="utf-8"?>
<xdr:wsDr xmlns:xdr="http://schemas.openxmlformats.org/drawingml/2006/spreadsheetDrawing" xmlns:a="http://schemas.openxmlformats.org/drawingml/2006/main">
  <xdr:twoCellAnchor editAs="oneCell">
    <xdr:from>
      <xdr:col>0</xdr:col>
      <xdr:colOff>45720</xdr:colOff>
      <xdr:row>0</xdr:row>
      <xdr:rowOff>426720</xdr:rowOff>
    </xdr:from>
    <xdr:to>
      <xdr:col>2</xdr:col>
      <xdr:colOff>91440</xdr:colOff>
      <xdr:row>0</xdr:row>
      <xdr:rowOff>624840</xdr:rowOff>
    </xdr:to>
    <xdr:sp macro="" textlink="">
      <xdr:nvSpPr>
        <xdr:cNvPr id="3" name="角丸四角形 2">
          <a:hlinkClick xmlns:r="http://schemas.openxmlformats.org/officeDocument/2006/relationships" r:id="rId1" tooltip="ヤフー　売掛帳へ"/>
        </xdr:cNvPr>
        <xdr:cNvSpPr/>
      </xdr:nvSpPr>
      <xdr:spPr>
        <a:xfrm>
          <a:off x="45720" y="426720"/>
          <a:ext cx="762000" cy="198120"/>
        </a:xfrm>
        <a:prstGeom prst="roundRect">
          <a:avLst/>
        </a:prstGeom>
        <a:solidFill>
          <a:schemeClr val="accent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20000"/>
                  <a:lumOff val="80000"/>
                </a:schemeClr>
              </a:solidFill>
              <a:latin typeface="AR丸ゴシック体M" pitchFamily="49" charset="-128"/>
              <a:ea typeface="AR丸ゴシック体M" pitchFamily="49" charset="-128"/>
            </a:rPr>
            <a:t>売掛帳へ</a:t>
          </a:r>
        </a:p>
      </xdr:txBody>
    </xdr:sp>
    <xdr:clientData fPrintsWithSheet="0"/>
  </xdr:twoCellAnchor>
  <xdr:twoCellAnchor editAs="oneCell">
    <xdr:from>
      <xdr:col>0</xdr:col>
      <xdr:colOff>45720</xdr:colOff>
      <xdr:row>0</xdr:row>
      <xdr:rowOff>45720</xdr:rowOff>
    </xdr:from>
    <xdr:to>
      <xdr:col>2</xdr:col>
      <xdr:colOff>91440</xdr:colOff>
      <xdr:row>0</xdr:row>
      <xdr:rowOff>243840</xdr:rowOff>
    </xdr:to>
    <xdr:sp macro="" textlink="">
      <xdr:nvSpPr>
        <xdr:cNvPr id="15" name="角丸四角形 14">
          <a:hlinkClick xmlns:r="http://schemas.openxmlformats.org/officeDocument/2006/relationships" r:id="rId2" tooltip="グローバルメニュー（表の一覧）へ"/>
        </xdr:cNvPr>
        <xdr:cNvSpPr/>
      </xdr:nvSpPr>
      <xdr:spPr>
        <a:xfrm>
          <a:off x="45720" y="45720"/>
          <a:ext cx="7620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メニュー</a:t>
          </a:r>
        </a:p>
      </xdr:txBody>
    </xdr:sp>
    <xdr:clientData fPrintsWithSheet="0"/>
  </xdr:twoCellAnchor>
  <xdr:twoCellAnchor editAs="oneCell">
    <xdr:from>
      <xdr:col>2</xdr:col>
      <xdr:colOff>213360</xdr:colOff>
      <xdr:row>0</xdr:row>
      <xdr:rowOff>45720</xdr:rowOff>
    </xdr:from>
    <xdr:to>
      <xdr:col>2</xdr:col>
      <xdr:colOff>975360</xdr:colOff>
      <xdr:row>0</xdr:row>
      <xdr:rowOff>243840</xdr:rowOff>
    </xdr:to>
    <xdr:sp macro="" textlink="">
      <xdr:nvSpPr>
        <xdr:cNvPr id="8" name="角丸四角形 7">
          <a:hlinkClick xmlns:r="http://schemas.openxmlformats.org/officeDocument/2006/relationships" r:id="rId3" tooltip="記帳ガイドへ"/>
        </xdr:cNvPr>
        <xdr:cNvSpPr/>
      </xdr:nvSpPr>
      <xdr:spPr>
        <a:xfrm>
          <a:off x="929640" y="45720"/>
          <a:ext cx="7620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ガイド</a:t>
          </a:r>
        </a:p>
      </xdr:txBody>
    </xdr:sp>
    <xdr:clientData fPrintsWithSheet="0"/>
  </xdr:twoCellAnchor>
  <xdr:twoCellAnchor>
    <xdr:from>
      <xdr:col>5</xdr:col>
      <xdr:colOff>0</xdr:colOff>
      <xdr:row>1</xdr:row>
      <xdr:rowOff>1</xdr:rowOff>
    </xdr:from>
    <xdr:to>
      <xdr:col>6</xdr:col>
      <xdr:colOff>7620</xdr:colOff>
      <xdr:row>2</xdr:row>
      <xdr:rowOff>162501</xdr:rowOff>
    </xdr:to>
    <xdr:sp macro="" textlink="">
      <xdr:nvSpPr>
        <xdr:cNvPr id="11" name="正方形/長方形 10"/>
        <xdr:cNvSpPr/>
      </xdr:nvSpPr>
      <xdr:spPr>
        <a:xfrm>
          <a:off x="3733800" y="685801"/>
          <a:ext cx="1082040" cy="330140"/>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5</xdr:col>
      <xdr:colOff>1073149</xdr:colOff>
      <xdr:row>1</xdr:row>
      <xdr:rowOff>0</xdr:rowOff>
    </xdr:from>
    <xdr:to>
      <xdr:col>7</xdr:col>
      <xdr:colOff>6849</xdr:colOff>
      <xdr:row>2</xdr:row>
      <xdr:rowOff>162500</xdr:rowOff>
    </xdr:to>
    <xdr:sp macro="" textlink="">
      <xdr:nvSpPr>
        <xdr:cNvPr id="12" name="正方形/長方形 11"/>
        <xdr:cNvSpPr/>
      </xdr:nvSpPr>
      <xdr:spPr>
        <a:xfrm>
          <a:off x="4806949" y="685800"/>
          <a:ext cx="1082540" cy="330140"/>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wsDr>
</file>

<file path=xl/drawings/drawing39.xml><?xml version="1.0" encoding="utf-8"?>
<xdr:wsDr xmlns:xdr="http://schemas.openxmlformats.org/drawingml/2006/spreadsheetDrawing" xmlns:a="http://schemas.openxmlformats.org/drawingml/2006/main">
  <xdr:twoCellAnchor editAs="oneCell">
    <xdr:from>
      <xdr:col>0</xdr:col>
      <xdr:colOff>22860</xdr:colOff>
      <xdr:row>0</xdr:row>
      <xdr:rowOff>53340</xdr:rowOff>
    </xdr:from>
    <xdr:to>
      <xdr:col>1</xdr:col>
      <xdr:colOff>160020</xdr:colOff>
      <xdr:row>0</xdr:row>
      <xdr:rowOff>251460</xdr:rowOff>
    </xdr:to>
    <xdr:sp macro="" textlink="">
      <xdr:nvSpPr>
        <xdr:cNvPr id="2" name="角丸四角形 1">
          <a:hlinkClick xmlns:r="http://schemas.openxmlformats.org/officeDocument/2006/relationships" r:id="rId1" tooltip="グローバルメニュー（表の一覧）へ"/>
        </xdr:cNvPr>
        <xdr:cNvSpPr/>
      </xdr:nvSpPr>
      <xdr:spPr>
        <a:xfrm>
          <a:off x="22860" y="53340"/>
          <a:ext cx="7620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メニュー</a:t>
          </a:r>
        </a:p>
      </xdr:txBody>
    </xdr:sp>
    <xdr:clientData fPrintsWithSheet="0"/>
  </xdr:twoCellAnchor>
  <xdr:twoCellAnchor editAs="oneCell">
    <xdr:from>
      <xdr:col>4</xdr:col>
      <xdr:colOff>121920</xdr:colOff>
      <xdr:row>0</xdr:row>
      <xdr:rowOff>30480</xdr:rowOff>
    </xdr:from>
    <xdr:to>
      <xdr:col>8</xdr:col>
      <xdr:colOff>640080</xdr:colOff>
      <xdr:row>0</xdr:row>
      <xdr:rowOff>548640</xdr:rowOff>
    </xdr:to>
    <xdr:sp macro="" textlink="">
      <xdr:nvSpPr>
        <xdr:cNvPr id="3" name="角丸四角形 2"/>
        <xdr:cNvSpPr/>
      </xdr:nvSpPr>
      <xdr:spPr>
        <a:xfrm>
          <a:off x="1684020" y="30480"/>
          <a:ext cx="4305300" cy="518160"/>
        </a:xfrm>
        <a:prstGeom prst="roundRect">
          <a:avLst/>
        </a:prstGeom>
        <a:solidFill>
          <a:schemeClr val="accent2">
            <a:lumMod val="20000"/>
            <a:lumOff val="8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b="1">
              <a:solidFill>
                <a:schemeClr val="accent2">
                  <a:lumMod val="50000"/>
                </a:schemeClr>
              </a:solidFill>
              <a:latin typeface="AR P丸ゴシック体M" pitchFamily="50" charset="-128"/>
              <a:ea typeface="AR P丸ゴシック体M" pitchFamily="50" charset="-128"/>
            </a:rPr>
            <a:t>種別</a:t>
          </a:r>
          <a:r>
            <a:rPr kumimoji="1" lang="ja-JP" altLang="en-US" sz="1100">
              <a:solidFill>
                <a:schemeClr val="accent2">
                  <a:lumMod val="50000"/>
                </a:schemeClr>
              </a:solidFill>
              <a:latin typeface="AR P丸ゴシック体M" pitchFamily="50" charset="-128"/>
              <a:ea typeface="AR P丸ゴシック体M" pitchFamily="50" charset="-128"/>
            </a:rPr>
            <a:t>欄には　成果確定</a:t>
          </a:r>
          <a:r>
            <a:rPr kumimoji="1" lang="en-US" altLang="ja-JP" sz="1100">
              <a:solidFill>
                <a:schemeClr val="accent2">
                  <a:lumMod val="50000"/>
                </a:schemeClr>
              </a:solidFill>
              <a:latin typeface="AR P丸ゴシック体M" pitchFamily="50" charset="-128"/>
              <a:ea typeface="AR P丸ゴシック体M" pitchFamily="50" charset="-128"/>
            </a:rPr>
            <a:t>=1</a:t>
          </a:r>
          <a:r>
            <a:rPr kumimoji="1" lang="ja-JP" altLang="en-US" sz="1100">
              <a:solidFill>
                <a:schemeClr val="accent2">
                  <a:lumMod val="50000"/>
                </a:schemeClr>
              </a:solidFill>
              <a:latin typeface="AR P丸ゴシック体M" pitchFamily="50" charset="-128"/>
              <a:ea typeface="AR P丸ゴシック体M" pitchFamily="50" charset="-128"/>
            </a:rPr>
            <a:t>　成果報酬受け取り</a:t>
          </a:r>
          <a:r>
            <a:rPr kumimoji="1" lang="en-US" altLang="ja-JP" sz="1100">
              <a:solidFill>
                <a:schemeClr val="accent2">
                  <a:lumMod val="50000"/>
                </a:schemeClr>
              </a:solidFill>
              <a:latin typeface="AR P丸ゴシック体M" pitchFamily="50" charset="-128"/>
              <a:ea typeface="AR P丸ゴシック体M" pitchFamily="50" charset="-128"/>
            </a:rPr>
            <a:t>=2</a:t>
          </a:r>
          <a:r>
            <a:rPr kumimoji="1" lang="ja-JP" altLang="en-US" sz="1100">
              <a:solidFill>
                <a:schemeClr val="accent2">
                  <a:lumMod val="50000"/>
                </a:schemeClr>
              </a:solidFill>
              <a:latin typeface="AR P丸ゴシック体M" pitchFamily="50" charset="-128"/>
              <a:ea typeface="AR P丸ゴシック体M" pitchFamily="50" charset="-128"/>
            </a:rPr>
            <a:t>　と入力</a:t>
          </a:r>
          <a:endParaRPr kumimoji="1" lang="en-US" altLang="ja-JP" sz="1100">
            <a:solidFill>
              <a:schemeClr val="accent2">
                <a:lumMod val="50000"/>
              </a:schemeClr>
            </a:solidFill>
            <a:latin typeface="AR P丸ゴシック体M" pitchFamily="50" charset="-128"/>
            <a:ea typeface="AR P丸ゴシック体M" pitchFamily="50" charset="-128"/>
          </a:endParaRPr>
        </a:p>
        <a:p>
          <a:pPr algn="ctr">
            <a:lnSpc>
              <a:spcPts val="1300"/>
            </a:lnSpc>
          </a:pPr>
          <a:r>
            <a:rPr kumimoji="1" lang="ja-JP" altLang="en-US" sz="1100">
              <a:solidFill>
                <a:schemeClr val="accent2">
                  <a:lumMod val="50000"/>
                </a:schemeClr>
              </a:solidFill>
              <a:latin typeface="AR P丸ゴシック体M" pitchFamily="50" charset="-128"/>
              <a:ea typeface="AR P丸ゴシック体M" pitchFamily="50" charset="-128"/>
            </a:rPr>
            <a:t>成果確定時には摘要の月欄に何月分なのかを入力</a:t>
          </a:r>
        </a:p>
      </xdr:txBody>
    </xdr:sp>
    <xdr:clientData fPrintsWithSheet="0"/>
  </xdr:twoCellAnchor>
  <xdr:twoCellAnchor editAs="oneCell">
    <xdr:from>
      <xdr:col>0</xdr:col>
      <xdr:colOff>22860</xdr:colOff>
      <xdr:row>0</xdr:row>
      <xdr:rowOff>373380</xdr:rowOff>
    </xdr:from>
    <xdr:to>
      <xdr:col>1</xdr:col>
      <xdr:colOff>160020</xdr:colOff>
      <xdr:row>0</xdr:row>
      <xdr:rowOff>571500</xdr:rowOff>
    </xdr:to>
    <xdr:sp macro="" textlink="">
      <xdr:nvSpPr>
        <xdr:cNvPr id="4" name="角丸四角形 3">
          <a:hlinkClick xmlns:r="http://schemas.openxmlformats.org/officeDocument/2006/relationships" r:id="rId2" tooltip="ヤフー　売上帳へ"/>
        </xdr:cNvPr>
        <xdr:cNvSpPr/>
      </xdr:nvSpPr>
      <xdr:spPr>
        <a:xfrm>
          <a:off x="22860" y="373380"/>
          <a:ext cx="762000" cy="198120"/>
        </a:xfrm>
        <a:prstGeom prst="roundRect">
          <a:avLst/>
        </a:prstGeom>
        <a:solidFill>
          <a:schemeClr val="accent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20000"/>
                  <a:lumOff val="80000"/>
                </a:schemeClr>
              </a:solidFill>
              <a:latin typeface="AR丸ゴシック体M" pitchFamily="49" charset="-128"/>
              <a:ea typeface="AR丸ゴシック体M" pitchFamily="49" charset="-128"/>
            </a:rPr>
            <a:t>売上帳へ</a:t>
          </a:r>
        </a:p>
      </xdr:txBody>
    </xdr:sp>
    <xdr:clientData fPrintsWithSheet="0"/>
  </xdr:twoCellAnchor>
  <xdr:twoCellAnchor>
    <xdr:from>
      <xdr:col>6</xdr:col>
      <xdr:colOff>8608</xdr:colOff>
      <xdr:row>1</xdr:row>
      <xdr:rowOff>6086</xdr:rowOff>
    </xdr:from>
    <xdr:to>
      <xdr:col>6</xdr:col>
      <xdr:colOff>890608</xdr:colOff>
      <xdr:row>2</xdr:row>
      <xdr:rowOff>163701</xdr:rowOff>
    </xdr:to>
    <xdr:sp macro="" textlink="">
      <xdr:nvSpPr>
        <xdr:cNvPr id="7" name="正方形/長方形 6"/>
        <xdr:cNvSpPr/>
      </xdr:nvSpPr>
      <xdr:spPr>
        <a:xfrm>
          <a:off x="3574768" y="691886"/>
          <a:ext cx="882000" cy="325255"/>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7</xdr:col>
      <xdr:colOff>587</xdr:colOff>
      <xdr:row>1</xdr:row>
      <xdr:rowOff>1759</xdr:rowOff>
    </xdr:from>
    <xdr:to>
      <xdr:col>7</xdr:col>
      <xdr:colOff>882587</xdr:colOff>
      <xdr:row>2</xdr:row>
      <xdr:rowOff>159374</xdr:rowOff>
    </xdr:to>
    <xdr:sp macro="" textlink="">
      <xdr:nvSpPr>
        <xdr:cNvPr id="8" name="正方形/長方形 7"/>
        <xdr:cNvSpPr/>
      </xdr:nvSpPr>
      <xdr:spPr>
        <a:xfrm>
          <a:off x="4458287" y="687559"/>
          <a:ext cx="882000" cy="325255"/>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editAs="oneCell">
    <xdr:from>
      <xdr:col>1</xdr:col>
      <xdr:colOff>228600</xdr:colOff>
      <xdr:row>0</xdr:row>
      <xdr:rowOff>53340</xdr:rowOff>
    </xdr:from>
    <xdr:to>
      <xdr:col>4</xdr:col>
      <xdr:colOff>53340</xdr:colOff>
      <xdr:row>0</xdr:row>
      <xdr:rowOff>251460</xdr:rowOff>
    </xdr:to>
    <xdr:sp macro="" textlink="">
      <xdr:nvSpPr>
        <xdr:cNvPr id="9" name="角丸四角形 8">
          <a:hlinkClick xmlns:r="http://schemas.openxmlformats.org/officeDocument/2006/relationships" r:id="rId3" tooltip="記帳ガイドへ"/>
        </xdr:cNvPr>
        <xdr:cNvSpPr/>
      </xdr:nvSpPr>
      <xdr:spPr>
        <a:xfrm>
          <a:off x="853440" y="53340"/>
          <a:ext cx="7620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ガイド</a:t>
          </a: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editAs="oneCell">
    <xdr:from>
      <xdr:col>5</xdr:col>
      <xdr:colOff>0</xdr:colOff>
      <xdr:row>676</xdr:row>
      <xdr:rowOff>0</xdr:rowOff>
    </xdr:from>
    <xdr:to>
      <xdr:col>5</xdr:col>
      <xdr:colOff>762000</xdr:colOff>
      <xdr:row>676</xdr:row>
      <xdr:rowOff>198120</xdr:rowOff>
    </xdr:to>
    <xdr:sp macro="" textlink="">
      <xdr:nvSpPr>
        <xdr:cNvPr id="26" name="角丸四角形 25">
          <a:hlinkClick xmlns:r="http://schemas.openxmlformats.org/officeDocument/2006/relationships" r:id="rId1" tooltip="12月の先頭へ"/>
        </xdr:cNvPr>
        <xdr:cNvSpPr/>
      </xdr:nvSpPr>
      <xdr:spPr>
        <a:xfrm>
          <a:off x="6195060" y="1202283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月の先頭</a:t>
          </a:r>
        </a:p>
      </xdr:txBody>
    </xdr:sp>
    <xdr:clientData fPrintsWithSheet="0"/>
  </xdr:twoCellAnchor>
  <xdr:twoCellAnchor editAs="oneCell">
    <xdr:from>
      <xdr:col>6</xdr:col>
      <xdr:colOff>0</xdr:colOff>
      <xdr:row>2</xdr:row>
      <xdr:rowOff>0</xdr:rowOff>
    </xdr:from>
    <xdr:to>
      <xdr:col>7</xdr:col>
      <xdr:colOff>137160</xdr:colOff>
      <xdr:row>3</xdr:row>
      <xdr:rowOff>30480</xdr:rowOff>
    </xdr:to>
    <xdr:sp macro="" textlink="">
      <xdr:nvSpPr>
        <xdr:cNvPr id="28" name="角丸四角形 27">
          <a:hlinkClick xmlns:r="http://schemas.openxmlformats.org/officeDocument/2006/relationships" r:id="rId2" tooltip="12月の先頭へ"/>
        </xdr:cNvPr>
        <xdr:cNvSpPr/>
      </xdr:nvSpPr>
      <xdr:spPr>
        <a:xfrm>
          <a:off x="7109460" y="7467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2</xdr:row>
      <xdr:rowOff>0</xdr:rowOff>
    </xdr:from>
    <xdr:to>
      <xdr:col>7</xdr:col>
      <xdr:colOff>137160</xdr:colOff>
      <xdr:row>3</xdr:row>
      <xdr:rowOff>30480</xdr:rowOff>
    </xdr:to>
    <xdr:sp macro="" textlink="">
      <xdr:nvSpPr>
        <xdr:cNvPr id="40" name="角丸四角形 39">
          <a:hlinkClick xmlns:r="http://schemas.openxmlformats.org/officeDocument/2006/relationships" r:id="rId3" tooltip="1月の先頭へ"/>
        </xdr:cNvPr>
        <xdr:cNvSpPr/>
      </xdr:nvSpPr>
      <xdr:spPr>
        <a:xfrm>
          <a:off x="7109460" y="74676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6</xdr:col>
      <xdr:colOff>0</xdr:colOff>
      <xdr:row>4</xdr:row>
      <xdr:rowOff>0</xdr:rowOff>
    </xdr:from>
    <xdr:to>
      <xdr:col>7</xdr:col>
      <xdr:colOff>137160</xdr:colOff>
      <xdr:row>5</xdr:row>
      <xdr:rowOff>30480</xdr:rowOff>
    </xdr:to>
    <xdr:sp macro="" textlink="">
      <xdr:nvSpPr>
        <xdr:cNvPr id="41" name="角丸四角形 40">
          <a:hlinkClick xmlns:r="http://schemas.openxmlformats.org/officeDocument/2006/relationships" r:id="rId4" tooltip="2月の先頭へ"/>
        </xdr:cNvPr>
        <xdr:cNvSpPr/>
      </xdr:nvSpPr>
      <xdr:spPr>
        <a:xfrm>
          <a:off x="7109460" y="108204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6</xdr:row>
      <xdr:rowOff>0</xdr:rowOff>
    </xdr:from>
    <xdr:to>
      <xdr:col>7</xdr:col>
      <xdr:colOff>137160</xdr:colOff>
      <xdr:row>7</xdr:row>
      <xdr:rowOff>30480</xdr:rowOff>
    </xdr:to>
    <xdr:sp macro="" textlink="">
      <xdr:nvSpPr>
        <xdr:cNvPr id="42" name="角丸四角形 41">
          <a:hlinkClick xmlns:r="http://schemas.openxmlformats.org/officeDocument/2006/relationships" r:id="rId5" tooltip="３月の先頭へ"/>
        </xdr:cNvPr>
        <xdr:cNvSpPr/>
      </xdr:nvSpPr>
      <xdr:spPr>
        <a:xfrm>
          <a:off x="7109460" y="14173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6</xdr:col>
      <xdr:colOff>0</xdr:colOff>
      <xdr:row>8</xdr:row>
      <xdr:rowOff>0</xdr:rowOff>
    </xdr:from>
    <xdr:to>
      <xdr:col>7</xdr:col>
      <xdr:colOff>137160</xdr:colOff>
      <xdr:row>9</xdr:row>
      <xdr:rowOff>30480</xdr:rowOff>
    </xdr:to>
    <xdr:sp macro="" textlink="">
      <xdr:nvSpPr>
        <xdr:cNvPr id="43" name="角丸四角形 42">
          <a:hlinkClick xmlns:r="http://schemas.openxmlformats.org/officeDocument/2006/relationships" r:id="rId6" tooltip="４月の先頭へ"/>
        </xdr:cNvPr>
        <xdr:cNvSpPr/>
      </xdr:nvSpPr>
      <xdr:spPr>
        <a:xfrm>
          <a:off x="7109460" y="17526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6</xdr:col>
      <xdr:colOff>0</xdr:colOff>
      <xdr:row>12</xdr:row>
      <xdr:rowOff>0</xdr:rowOff>
    </xdr:from>
    <xdr:to>
      <xdr:col>7</xdr:col>
      <xdr:colOff>137160</xdr:colOff>
      <xdr:row>13</xdr:row>
      <xdr:rowOff>30480</xdr:rowOff>
    </xdr:to>
    <xdr:sp macro="" textlink="">
      <xdr:nvSpPr>
        <xdr:cNvPr id="44" name="角丸四角形 43">
          <a:hlinkClick xmlns:r="http://schemas.openxmlformats.org/officeDocument/2006/relationships" r:id="rId7" tooltip="６月の先頭へ"/>
        </xdr:cNvPr>
        <xdr:cNvSpPr/>
      </xdr:nvSpPr>
      <xdr:spPr>
        <a:xfrm>
          <a:off x="7109460" y="24231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6</xdr:col>
      <xdr:colOff>0</xdr:colOff>
      <xdr:row>16</xdr:row>
      <xdr:rowOff>0</xdr:rowOff>
    </xdr:from>
    <xdr:to>
      <xdr:col>7</xdr:col>
      <xdr:colOff>137160</xdr:colOff>
      <xdr:row>17</xdr:row>
      <xdr:rowOff>30480</xdr:rowOff>
    </xdr:to>
    <xdr:sp macro="" textlink="">
      <xdr:nvSpPr>
        <xdr:cNvPr id="45" name="角丸四角形 44">
          <a:hlinkClick xmlns:r="http://schemas.openxmlformats.org/officeDocument/2006/relationships" r:id="rId8" tooltip="８月の先頭へ"/>
        </xdr:cNvPr>
        <xdr:cNvSpPr/>
      </xdr:nvSpPr>
      <xdr:spPr>
        <a:xfrm>
          <a:off x="7109460" y="30937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6</xdr:col>
      <xdr:colOff>0</xdr:colOff>
      <xdr:row>20</xdr:row>
      <xdr:rowOff>0</xdr:rowOff>
    </xdr:from>
    <xdr:to>
      <xdr:col>7</xdr:col>
      <xdr:colOff>137160</xdr:colOff>
      <xdr:row>21</xdr:row>
      <xdr:rowOff>30480</xdr:rowOff>
    </xdr:to>
    <xdr:sp macro="" textlink="">
      <xdr:nvSpPr>
        <xdr:cNvPr id="46" name="角丸四角形 45">
          <a:hlinkClick xmlns:r="http://schemas.openxmlformats.org/officeDocument/2006/relationships" r:id="rId9" tooltip="１０月の先頭へ"/>
        </xdr:cNvPr>
        <xdr:cNvSpPr/>
      </xdr:nvSpPr>
      <xdr:spPr>
        <a:xfrm>
          <a:off x="7109460" y="376428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6</xdr:col>
      <xdr:colOff>0</xdr:colOff>
      <xdr:row>10</xdr:row>
      <xdr:rowOff>0</xdr:rowOff>
    </xdr:from>
    <xdr:to>
      <xdr:col>7</xdr:col>
      <xdr:colOff>137160</xdr:colOff>
      <xdr:row>11</xdr:row>
      <xdr:rowOff>30480</xdr:rowOff>
    </xdr:to>
    <xdr:sp macro="" textlink="">
      <xdr:nvSpPr>
        <xdr:cNvPr id="47" name="角丸四角形 46">
          <a:hlinkClick xmlns:r="http://schemas.openxmlformats.org/officeDocument/2006/relationships" r:id="rId10" tooltip="５月の先頭へ"/>
        </xdr:cNvPr>
        <xdr:cNvSpPr/>
      </xdr:nvSpPr>
      <xdr:spPr>
        <a:xfrm>
          <a:off x="7109460" y="208788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6</xdr:col>
      <xdr:colOff>0</xdr:colOff>
      <xdr:row>14</xdr:row>
      <xdr:rowOff>0</xdr:rowOff>
    </xdr:from>
    <xdr:to>
      <xdr:col>7</xdr:col>
      <xdr:colOff>137160</xdr:colOff>
      <xdr:row>15</xdr:row>
      <xdr:rowOff>30480</xdr:rowOff>
    </xdr:to>
    <xdr:sp macro="" textlink="">
      <xdr:nvSpPr>
        <xdr:cNvPr id="48" name="角丸四角形 47">
          <a:hlinkClick xmlns:r="http://schemas.openxmlformats.org/officeDocument/2006/relationships" r:id="rId11" tooltip="７月の先頭へ"/>
        </xdr:cNvPr>
        <xdr:cNvSpPr/>
      </xdr:nvSpPr>
      <xdr:spPr>
        <a:xfrm>
          <a:off x="7109460" y="275844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6</xdr:col>
      <xdr:colOff>0</xdr:colOff>
      <xdr:row>18</xdr:row>
      <xdr:rowOff>0</xdr:rowOff>
    </xdr:from>
    <xdr:to>
      <xdr:col>7</xdr:col>
      <xdr:colOff>137160</xdr:colOff>
      <xdr:row>19</xdr:row>
      <xdr:rowOff>30480</xdr:rowOff>
    </xdr:to>
    <xdr:sp macro="" textlink="">
      <xdr:nvSpPr>
        <xdr:cNvPr id="49" name="角丸四角形 48">
          <a:hlinkClick xmlns:r="http://schemas.openxmlformats.org/officeDocument/2006/relationships" r:id="rId12" tooltip="９月の先頭へ"/>
        </xdr:cNvPr>
        <xdr:cNvSpPr/>
      </xdr:nvSpPr>
      <xdr:spPr>
        <a:xfrm>
          <a:off x="7109460" y="342900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6</xdr:col>
      <xdr:colOff>0</xdr:colOff>
      <xdr:row>22</xdr:row>
      <xdr:rowOff>0</xdr:rowOff>
    </xdr:from>
    <xdr:to>
      <xdr:col>7</xdr:col>
      <xdr:colOff>137160</xdr:colOff>
      <xdr:row>23</xdr:row>
      <xdr:rowOff>30480</xdr:rowOff>
    </xdr:to>
    <xdr:sp macro="" textlink="">
      <xdr:nvSpPr>
        <xdr:cNvPr id="50" name="角丸四角形 49">
          <a:hlinkClick xmlns:r="http://schemas.openxmlformats.org/officeDocument/2006/relationships" r:id="rId13" tooltip="１１月の先頭へ"/>
        </xdr:cNvPr>
        <xdr:cNvSpPr/>
      </xdr:nvSpPr>
      <xdr:spPr>
        <a:xfrm>
          <a:off x="7109460" y="409956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6</xdr:col>
      <xdr:colOff>0</xdr:colOff>
      <xdr:row>24</xdr:row>
      <xdr:rowOff>0</xdr:rowOff>
    </xdr:from>
    <xdr:to>
      <xdr:col>7</xdr:col>
      <xdr:colOff>137160</xdr:colOff>
      <xdr:row>25</xdr:row>
      <xdr:rowOff>30480</xdr:rowOff>
    </xdr:to>
    <xdr:sp macro="" textlink="">
      <xdr:nvSpPr>
        <xdr:cNvPr id="51" name="角丸四角形 50">
          <a:hlinkClick xmlns:r="http://schemas.openxmlformats.org/officeDocument/2006/relationships" r:id="rId1" tooltip="12月の先頭へ"/>
        </xdr:cNvPr>
        <xdr:cNvSpPr/>
      </xdr:nvSpPr>
      <xdr:spPr>
        <a:xfrm>
          <a:off x="7109460" y="443484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6</xdr:col>
      <xdr:colOff>0</xdr:colOff>
      <xdr:row>60</xdr:row>
      <xdr:rowOff>0</xdr:rowOff>
    </xdr:from>
    <xdr:to>
      <xdr:col>7</xdr:col>
      <xdr:colOff>137160</xdr:colOff>
      <xdr:row>61</xdr:row>
      <xdr:rowOff>30480</xdr:rowOff>
    </xdr:to>
    <xdr:sp macro="" textlink="">
      <xdr:nvSpPr>
        <xdr:cNvPr id="52" name="角丸四角形 51">
          <a:hlinkClick xmlns:r="http://schemas.openxmlformats.org/officeDocument/2006/relationships" r:id="rId14" tooltip="1月の先頭へ"/>
        </xdr:cNvPr>
        <xdr:cNvSpPr/>
      </xdr:nvSpPr>
      <xdr:spPr>
        <a:xfrm>
          <a:off x="7109460" y="110566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6</xdr:col>
      <xdr:colOff>0</xdr:colOff>
      <xdr:row>62</xdr:row>
      <xdr:rowOff>0</xdr:rowOff>
    </xdr:from>
    <xdr:to>
      <xdr:col>7</xdr:col>
      <xdr:colOff>137160</xdr:colOff>
      <xdr:row>63</xdr:row>
      <xdr:rowOff>30480</xdr:rowOff>
    </xdr:to>
    <xdr:sp macro="" textlink="">
      <xdr:nvSpPr>
        <xdr:cNvPr id="53" name="角丸四角形 52">
          <a:hlinkClick xmlns:r="http://schemas.openxmlformats.org/officeDocument/2006/relationships" r:id="rId15" tooltip="2月の先頭へ"/>
        </xdr:cNvPr>
        <xdr:cNvSpPr/>
      </xdr:nvSpPr>
      <xdr:spPr>
        <a:xfrm>
          <a:off x="7109460" y="113919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64</xdr:row>
      <xdr:rowOff>0</xdr:rowOff>
    </xdr:from>
    <xdr:to>
      <xdr:col>7</xdr:col>
      <xdr:colOff>137160</xdr:colOff>
      <xdr:row>65</xdr:row>
      <xdr:rowOff>30480</xdr:rowOff>
    </xdr:to>
    <xdr:sp macro="" textlink="">
      <xdr:nvSpPr>
        <xdr:cNvPr id="54" name="角丸四角形 53">
          <a:hlinkClick xmlns:r="http://schemas.openxmlformats.org/officeDocument/2006/relationships" r:id="rId16" tooltip="３月の先頭へ"/>
        </xdr:cNvPr>
        <xdr:cNvSpPr/>
      </xdr:nvSpPr>
      <xdr:spPr>
        <a:xfrm>
          <a:off x="7109460" y="1172718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6</xdr:col>
      <xdr:colOff>0</xdr:colOff>
      <xdr:row>66</xdr:row>
      <xdr:rowOff>0</xdr:rowOff>
    </xdr:from>
    <xdr:to>
      <xdr:col>7</xdr:col>
      <xdr:colOff>137160</xdr:colOff>
      <xdr:row>67</xdr:row>
      <xdr:rowOff>30480</xdr:rowOff>
    </xdr:to>
    <xdr:sp macro="" textlink="">
      <xdr:nvSpPr>
        <xdr:cNvPr id="55" name="角丸四角形 54">
          <a:hlinkClick xmlns:r="http://schemas.openxmlformats.org/officeDocument/2006/relationships" r:id="rId17" tooltip="４月の先頭へ"/>
        </xdr:cNvPr>
        <xdr:cNvSpPr/>
      </xdr:nvSpPr>
      <xdr:spPr>
        <a:xfrm>
          <a:off x="7109460" y="120624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6</xdr:col>
      <xdr:colOff>0</xdr:colOff>
      <xdr:row>70</xdr:row>
      <xdr:rowOff>0</xdr:rowOff>
    </xdr:from>
    <xdr:to>
      <xdr:col>7</xdr:col>
      <xdr:colOff>137160</xdr:colOff>
      <xdr:row>71</xdr:row>
      <xdr:rowOff>30480</xdr:rowOff>
    </xdr:to>
    <xdr:sp macro="" textlink="">
      <xdr:nvSpPr>
        <xdr:cNvPr id="56" name="角丸四角形 55">
          <a:hlinkClick xmlns:r="http://schemas.openxmlformats.org/officeDocument/2006/relationships" r:id="rId18" tooltip="６月の先頭へ"/>
        </xdr:cNvPr>
        <xdr:cNvSpPr/>
      </xdr:nvSpPr>
      <xdr:spPr>
        <a:xfrm>
          <a:off x="7109460" y="127330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6</xdr:col>
      <xdr:colOff>0</xdr:colOff>
      <xdr:row>74</xdr:row>
      <xdr:rowOff>0</xdr:rowOff>
    </xdr:from>
    <xdr:to>
      <xdr:col>7</xdr:col>
      <xdr:colOff>137160</xdr:colOff>
      <xdr:row>75</xdr:row>
      <xdr:rowOff>30480</xdr:rowOff>
    </xdr:to>
    <xdr:sp macro="" textlink="">
      <xdr:nvSpPr>
        <xdr:cNvPr id="57" name="角丸四角形 56">
          <a:hlinkClick xmlns:r="http://schemas.openxmlformats.org/officeDocument/2006/relationships" r:id="rId19" tooltip="８月の先頭へ"/>
        </xdr:cNvPr>
        <xdr:cNvSpPr/>
      </xdr:nvSpPr>
      <xdr:spPr>
        <a:xfrm>
          <a:off x="7109460" y="1340358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6</xdr:col>
      <xdr:colOff>0</xdr:colOff>
      <xdr:row>78</xdr:row>
      <xdr:rowOff>0</xdr:rowOff>
    </xdr:from>
    <xdr:to>
      <xdr:col>7</xdr:col>
      <xdr:colOff>137160</xdr:colOff>
      <xdr:row>79</xdr:row>
      <xdr:rowOff>30480</xdr:rowOff>
    </xdr:to>
    <xdr:sp macro="" textlink="">
      <xdr:nvSpPr>
        <xdr:cNvPr id="58" name="角丸四角形 57">
          <a:hlinkClick xmlns:r="http://schemas.openxmlformats.org/officeDocument/2006/relationships" r:id="rId20" tooltip="１０月の先頭へ"/>
        </xdr:cNvPr>
        <xdr:cNvSpPr/>
      </xdr:nvSpPr>
      <xdr:spPr>
        <a:xfrm>
          <a:off x="7109460" y="1407414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6</xdr:col>
      <xdr:colOff>0</xdr:colOff>
      <xdr:row>68</xdr:row>
      <xdr:rowOff>0</xdr:rowOff>
    </xdr:from>
    <xdr:to>
      <xdr:col>7</xdr:col>
      <xdr:colOff>137160</xdr:colOff>
      <xdr:row>69</xdr:row>
      <xdr:rowOff>30480</xdr:rowOff>
    </xdr:to>
    <xdr:sp macro="" textlink="">
      <xdr:nvSpPr>
        <xdr:cNvPr id="59" name="角丸四角形 58">
          <a:hlinkClick xmlns:r="http://schemas.openxmlformats.org/officeDocument/2006/relationships" r:id="rId21" tooltip="５月の先頭へ"/>
        </xdr:cNvPr>
        <xdr:cNvSpPr/>
      </xdr:nvSpPr>
      <xdr:spPr>
        <a:xfrm>
          <a:off x="7109460" y="1239774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6</xdr:col>
      <xdr:colOff>0</xdr:colOff>
      <xdr:row>72</xdr:row>
      <xdr:rowOff>0</xdr:rowOff>
    </xdr:from>
    <xdr:to>
      <xdr:col>7</xdr:col>
      <xdr:colOff>137160</xdr:colOff>
      <xdr:row>73</xdr:row>
      <xdr:rowOff>30480</xdr:rowOff>
    </xdr:to>
    <xdr:sp macro="" textlink="">
      <xdr:nvSpPr>
        <xdr:cNvPr id="60" name="角丸四角形 59">
          <a:hlinkClick xmlns:r="http://schemas.openxmlformats.org/officeDocument/2006/relationships" r:id="rId22" tooltip="７月の先頭へ"/>
        </xdr:cNvPr>
        <xdr:cNvSpPr/>
      </xdr:nvSpPr>
      <xdr:spPr>
        <a:xfrm>
          <a:off x="7109460" y="1306830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6</xdr:col>
      <xdr:colOff>0</xdr:colOff>
      <xdr:row>76</xdr:row>
      <xdr:rowOff>0</xdr:rowOff>
    </xdr:from>
    <xdr:to>
      <xdr:col>7</xdr:col>
      <xdr:colOff>137160</xdr:colOff>
      <xdr:row>77</xdr:row>
      <xdr:rowOff>30480</xdr:rowOff>
    </xdr:to>
    <xdr:sp macro="" textlink="">
      <xdr:nvSpPr>
        <xdr:cNvPr id="61" name="角丸四角形 60">
          <a:hlinkClick xmlns:r="http://schemas.openxmlformats.org/officeDocument/2006/relationships" r:id="rId23" tooltip="９月の先頭へ"/>
        </xdr:cNvPr>
        <xdr:cNvSpPr/>
      </xdr:nvSpPr>
      <xdr:spPr>
        <a:xfrm>
          <a:off x="7109460" y="1373886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6</xdr:col>
      <xdr:colOff>0</xdr:colOff>
      <xdr:row>80</xdr:row>
      <xdr:rowOff>0</xdr:rowOff>
    </xdr:from>
    <xdr:to>
      <xdr:col>7</xdr:col>
      <xdr:colOff>137160</xdr:colOff>
      <xdr:row>81</xdr:row>
      <xdr:rowOff>30480</xdr:rowOff>
    </xdr:to>
    <xdr:sp macro="" textlink="">
      <xdr:nvSpPr>
        <xdr:cNvPr id="62" name="角丸四角形 61">
          <a:hlinkClick xmlns:r="http://schemas.openxmlformats.org/officeDocument/2006/relationships" r:id="rId24" tooltip="１１月の先頭へ"/>
        </xdr:cNvPr>
        <xdr:cNvSpPr/>
      </xdr:nvSpPr>
      <xdr:spPr>
        <a:xfrm>
          <a:off x="7109460" y="144094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6</xdr:col>
      <xdr:colOff>0</xdr:colOff>
      <xdr:row>82</xdr:row>
      <xdr:rowOff>0</xdr:rowOff>
    </xdr:from>
    <xdr:to>
      <xdr:col>7</xdr:col>
      <xdr:colOff>137160</xdr:colOff>
      <xdr:row>83</xdr:row>
      <xdr:rowOff>30480</xdr:rowOff>
    </xdr:to>
    <xdr:sp macro="" textlink="">
      <xdr:nvSpPr>
        <xdr:cNvPr id="63" name="角丸四角形 62">
          <a:hlinkClick xmlns:r="http://schemas.openxmlformats.org/officeDocument/2006/relationships" r:id="rId25" tooltip="12月の先頭へ"/>
        </xdr:cNvPr>
        <xdr:cNvSpPr/>
      </xdr:nvSpPr>
      <xdr:spPr>
        <a:xfrm>
          <a:off x="7109460" y="147447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6</xdr:col>
      <xdr:colOff>0</xdr:colOff>
      <xdr:row>116</xdr:row>
      <xdr:rowOff>0</xdr:rowOff>
    </xdr:from>
    <xdr:to>
      <xdr:col>7</xdr:col>
      <xdr:colOff>137160</xdr:colOff>
      <xdr:row>117</xdr:row>
      <xdr:rowOff>30480</xdr:rowOff>
    </xdr:to>
    <xdr:sp macro="" textlink="">
      <xdr:nvSpPr>
        <xdr:cNvPr id="64" name="角丸四角形 63">
          <a:hlinkClick xmlns:r="http://schemas.openxmlformats.org/officeDocument/2006/relationships" r:id="rId14" tooltip="1月の先頭へ"/>
        </xdr:cNvPr>
        <xdr:cNvSpPr/>
      </xdr:nvSpPr>
      <xdr:spPr>
        <a:xfrm>
          <a:off x="7109460" y="2103120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6</xdr:col>
      <xdr:colOff>0</xdr:colOff>
      <xdr:row>118</xdr:row>
      <xdr:rowOff>0</xdr:rowOff>
    </xdr:from>
    <xdr:to>
      <xdr:col>7</xdr:col>
      <xdr:colOff>137160</xdr:colOff>
      <xdr:row>119</xdr:row>
      <xdr:rowOff>30480</xdr:rowOff>
    </xdr:to>
    <xdr:sp macro="" textlink="">
      <xdr:nvSpPr>
        <xdr:cNvPr id="65" name="角丸四角形 64">
          <a:hlinkClick xmlns:r="http://schemas.openxmlformats.org/officeDocument/2006/relationships" r:id="rId2" tooltip="2月の先頭へ"/>
        </xdr:cNvPr>
        <xdr:cNvSpPr/>
      </xdr:nvSpPr>
      <xdr:spPr>
        <a:xfrm>
          <a:off x="7109460" y="2136648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120</xdr:row>
      <xdr:rowOff>0</xdr:rowOff>
    </xdr:from>
    <xdr:to>
      <xdr:col>7</xdr:col>
      <xdr:colOff>137160</xdr:colOff>
      <xdr:row>121</xdr:row>
      <xdr:rowOff>30480</xdr:rowOff>
    </xdr:to>
    <xdr:sp macro="" textlink="">
      <xdr:nvSpPr>
        <xdr:cNvPr id="66" name="角丸四角形 65">
          <a:hlinkClick xmlns:r="http://schemas.openxmlformats.org/officeDocument/2006/relationships" r:id="rId16" tooltip="３月の先頭へ"/>
        </xdr:cNvPr>
        <xdr:cNvSpPr/>
      </xdr:nvSpPr>
      <xdr:spPr>
        <a:xfrm>
          <a:off x="7109460" y="2170176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6</xdr:col>
      <xdr:colOff>0</xdr:colOff>
      <xdr:row>122</xdr:row>
      <xdr:rowOff>0</xdr:rowOff>
    </xdr:from>
    <xdr:to>
      <xdr:col>7</xdr:col>
      <xdr:colOff>137160</xdr:colOff>
      <xdr:row>123</xdr:row>
      <xdr:rowOff>30480</xdr:rowOff>
    </xdr:to>
    <xdr:sp macro="" textlink="">
      <xdr:nvSpPr>
        <xdr:cNvPr id="67" name="角丸四角形 66">
          <a:hlinkClick xmlns:r="http://schemas.openxmlformats.org/officeDocument/2006/relationships" r:id="rId17" tooltip="４月の先頭へ"/>
        </xdr:cNvPr>
        <xdr:cNvSpPr/>
      </xdr:nvSpPr>
      <xdr:spPr>
        <a:xfrm>
          <a:off x="7109460" y="2203704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6</xdr:col>
      <xdr:colOff>0</xdr:colOff>
      <xdr:row>126</xdr:row>
      <xdr:rowOff>0</xdr:rowOff>
    </xdr:from>
    <xdr:to>
      <xdr:col>7</xdr:col>
      <xdr:colOff>137160</xdr:colOff>
      <xdr:row>127</xdr:row>
      <xdr:rowOff>30480</xdr:rowOff>
    </xdr:to>
    <xdr:sp macro="" textlink="">
      <xdr:nvSpPr>
        <xdr:cNvPr id="68" name="角丸四角形 67">
          <a:hlinkClick xmlns:r="http://schemas.openxmlformats.org/officeDocument/2006/relationships" r:id="rId18" tooltip="６月の先頭へ"/>
        </xdr:cNvPr>
        <xdr:cNvSpPr/>
      </xdr:nvSpPr>
      <xdr:spPr>
        <a:xfrm>
          <a:off x="7109460" y="227076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6</xdr:col>
      <xdr:colOff>0</xdr:colOff>
      <xdr:row>130</xdr:row>
      <xdr:rowOff>0</xdr:rowOff>
    </xdr:from>
    <xdr:to>
      <xdr:col>7</xdr:col>
      <xdr:colOff>137160</xdr:colOff>
      <xdr:row>131</xdr:row>
      <xdr:rowOff>30480</xdr:rowOff>
    </xdr:to>
    <xdr:sp macro="" textlink="">
      <xdr:nvSpPr>
        <xdr:cNvPr id="69" name="角丸四角形 68">
          <a:hlinkClick xmlns:r="http://schemas.openxmlformats.org/officeDocument/2006/relationships" r:id="rId19" tooltip="８月の先頭へ"/>
        </xdr:cNvPr>
        <xdr:cNvSpPr/>
      </xdr:nvSpPr>
      <xdr:spPr>
        <a:xfrm>
          <a:off x="7109460" y="233781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6</xdr:col>
      <xdr:colOff>0</xdr:colOff>
      <xdr:row>134</xdr:row>
      <xdr:rowOff>0</xdr:rowOff>
    </xdr:from>
    <xdr:to>
      <xdr:col>7</xdr:col>
      <xdr:colOff>137160</xdr:colOff>
      <xdr:row>135</xdr:row>
      <xdr:rowOff>30480</xdr:rowOff>
    </xdr:to>
    <xdr:sp macro="" textlink="">
      <xdr:nvSpPr>
        <xdr:cNvPr id="70" name="角丸四角形 69">
          <a:hlinkClick xmlns:r="http://schemas.openxmlformats.org/officeDocument/2006/relationships" r:id="rId20" tooltip="１０月の先頭へ"/>
        </xdr:cNvPr>
        <xdr:cNvSpPr/>
      </xdr:nvSpPr>
      <xdr:spPr>
        <a:xfrm>
          <a:off x="7109460" y="240487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6</xdr:col>
      <xdr:colOff>0</xdr:colOff>
      <xdr:row>124</xdr:row>
      <xdr:rowOff>0</xdr:rowOff>
    </xdr:from>
    <xdr:to>
      <xdr:col>7</xdr:col>
      <xdr:colOff>137160</xdr:colOff>
      <xdr:row>125</xdr:row>
      <xdr:rowOff>30480</xdr:rowOff>
    </xdr:to>
    <xdr:sp macro="" textlink="">
      <xdr:nvSpPr>
        <xdr:cNvPr id="71" name="角丸四角形 70">
          <a:hlinkClick xmlns:r="http://schemas.openxmlformats.org/officeDocument/2006/relationships" r:id="rId21" tooltip="５月の先頭へ"/>
        </xdr:cNvPr>
        <xdr:cNvSpPr/>
      </xdr:nvSpPr>
      <xdr:spPr>
        <a:xfrm>
          <a:off x="7109460" y="223723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6</xdr:col>
      <xdr:colOff>0</xdr:colOff>
      <xdr:row>128</xdr:row>
      <xdr:rowOff>0</xdr:rowOff>
    </xdr:from>
    <xdr:to>
      <xdr:col>7</xdr:col>
      <xdr:colOff>137160</xdr:colOff>
      <xdr:row>129</xdr:row>
      <xdr:rowOff>30480</xdr:rowOff>
    </xdr:to>
    <xdr:sp macro="" textlink="">
      <xdr:nvSpPr>
        <xdr:cNvPr id="72" name="角丸四角形 71">
          <a:hlinkClick xmlns:r="http://schemas.openxmlformats.org/officeDocument/2006/relationships" r:id="rId22" tooltip="７月の先頭へ"/>
        </xdr:cNvPr>
        <xdr:cNvSpPr/>
      </xdr:nvSpPr>
      <xdr:spPr>
        <a:xfrm>
          <a:off x="7109460" y="2304288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6</xdr:col>
      <xdr:colOff>0</xdr:colOff>
      <xdr:row>132</xdr:row>
      <xdr:rowOff>0</xdr:rowOff>
    </xdr:from>
    <xdr:to>
      <xdr:col>7</xdr:col>
      <xdr:colOff>137160</xdr:colOff>
      <xdr:row>133</xdr:row>
      <xdr:rowOff>30480</xdr:rowOff>
    </xdr:to>
    <xdr:sp macro="" textlink="">
      <xdr:nvSpPr>
        <xdr:cNvPr id="73" name="角丸四角形 72">
          <a:hlinkClick xmlns:r="http://schemas.openxmlformats.org/officeDocument/2006/relationships" r:id="rId23" tooltip="９月の先頭へ"/>
        </xdr:cNvPr>
        <xdr:cNvSpPr/>
      </xdr:nvSpPr>
      <xdr:spPr>
        <a:xfrm>
          <a:off x="7109460" y="2371344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6</xdr:col>
      <xdr:colOff>0</xdr:colOff>
      <xdr:row>136</xdr:row>
      <xdr:rowOff>0</xdr:rowOff>
    </xdr:from>
    <xdr:to>
      <xdr:col>7</xdr:col>
      <xdr:colOff>137160</xdr:colOff>
      <xdr:row>137</xdr:row>
      <xdr:rowOff>30480</xdr:rowOff>
    </xdr:to>
    <xdr:sp macro="" textlink="">
      <xdr:nvSpPr>
        <xdr:cNvPr id="74" name="角丸四角形 73">
          <a:hlinkClick xmlns:r="http://schemas.openxmlformats.org/officeDocument/2006/relationships" r:id="rId24" tooltip="１１月の先頭へ"/>
        </xdr:cNvPr>
        <xdr:cNvSpPr/>
      </xdr:nvSpPr>
      <xdr:spPr>
        <a:xfrm>
          <a:off x="7109460" y="2438400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6</xdr:col>
      <xdr:colOff>0</xdr:colOff>
      <xdr:row>138</xdr:row>
      <xdr:rowOff>0</xdr:rowOff>
    </xdr:from>
    <xdr:to>
      <xdr:col>7</xdr:col>
      <xdr:colOff>137160</xdr:colOff>
      <xdr:row>139</xdr:row>
      <xdr:rowOff>30480</xdr:rowOff>
    </xdr:to>
    <xdr:sp macro="" textlink="">
      <xdr:nvSpPr>
        <xdr:cNvPr id="75" name="角丸四角形 74">
          <a:hlinkClick xmlns:r="http://schemas.openxmlformats.org/officeDocument/2006/relationships" r:id="rId25" tooltip="12月の先頭へ"/>
        </xdr:cNvPr>
        <xdr:cNvSpPr/>
      </xdr:nvSpPr>
      <xdr:spPr>
        <a:xfrm>
          <a:off x="7109460" y="2471928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6</xdr:col>
      <xdr:colOff>0</xdr:colOff>
      <xdr:row>172</xdr:row>
      <xdr:rowOff>0</xdr:rowOff>
    </xdr:from>
    <xdr:to>
      <xdr:col>7</xdr:col>
      <xdr:colOff>137160</xdr:colOff>
      <xdr:row>173</xdr:row>
      <xdr:rowOff>30480</xdr:rowOff>
    </xdr:to>
    <xdr:sp macro="" textlink="">
      <xdr:nvSpPr>
        <xdr:cNvPr id="76" name="角丸四角形 75">
          <a:hlinkClick xmlns:r="http://schemas.openxmlformats.org/officeDocument/2006/relationships" r:id="rId14" tooltip="1月の先頭へ"/>
        </xdr:cNvPr>
        <xdr:cNvSpPr/>
      </xdr:nvSpPr>
      <xdr:spPr>
        <a:xfrm>
          <a:off x="7109460" y="3100578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6</xdr:col>
      <xdr:colOff>0</xdr:colOff>
      <xdr:row>174</xdr:row>
      <xdr:rowOff>0</xdr:rowOff>
    </xdr:from>
    <xdr:to>
      <xdr:col>7</xdr:col>
      <xdr:colOff>137160</xdr:colOff>
      <xdr:row>175</xdr:row>
      <xdr:rowOff>30480</xdr:rowOff>
    </xdr:to>
    <xdr:sp macro="" textlink="">
      <xdr:nvSpPr>
        <xdr:cNvPr id="77" name="角丸四角形 76">
          <a:hlinkClick xmlns:r="http://schemas.openxmlformats.org/officeDocument/2006/relationships" r:id="rId2" tooltip="2月の先頭へ"/>
        </xdr:cNvPr>
        <xdr:cNvSpPr/>
      </xdr:nvSpPr>
      <xdr:spPr>
        <a:xfrm>
          <a:off x="7109460" y="313410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176</xdr:row>
      <xdr:rowOff>0</xdr:rowOff>
    </xdr:from>
    <xdr:to>
      <xdr:col>7</xdr:col>
      <xdr:colOff>137160</xdr:colOff>
      <xdr:row>177</xdr:row>
      <xdr:rowOff>30480</xdr:rowOff>
    </xdr:to>
    <xdr:sp macro="" textlink="">
      <xdr:nvSpPr>
        <xdr:cNvPr id="78" name="角丸四角形 77">
          <a:hlinkClick xmlns:r="http://schemas.openxmlformats.org/officeDocument/2006/relationships" r:id="rId16" tooltip="３月の先頭へ"/>
        </xdr:cNvPr>
        <xdr:cNvSpPr/>
      </xdr:nvSpPr>
      <xdr:spPr>
        <a:xfrm>
          <a:off x="7109460" y="3167634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6</xdr:col>
      <xdr:colOff>0</xdr:colOff>
      <xdr:row>178</xdr:row>
      <xdr:rowOff>0</xdr:rowOff>
    </xdr:from>
    <xdr:to>
      <xdr:col>7</xdr:col>
      <xdr:colOff>137160</xdr:colOff>
      <xdr:row>179</xdr:row>
      <xdr:rowOff>30480</xdr:rowOff>
    </xdr:to>
    <xdr:sp macro="" textlink="">
      <xdr:nvSpPr>
        <xdr:cNvPr id="79" name="角丸四角形 78">
          <a:hlinkClick xmlns:r="http://schemas.openxmlformats.org/officeDocument/2006/relationships" r:id="rId17" tooltip="４月の先頭へ"/>
        </xdr:cNvPr>
        <xdr:cNvSpPr/>
      </xdr:nvSpPr>
      <xdr:spPr>
        <a:xfrm>
          <a:off x="7109460" y="320116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6</xdr:col>
      <xdr:colOff>0</xdr:colOff>
      <xdr:row>182</xdr:row>
      <xdr:rowOff>0</xdr:rowOff>
    </xdr:from>
    <xdr:to>
      <xdr:col>7</xdr:col>
      <xdr:colOff>137160</xdr:colOff>
      <xdr:row>183</xdr:row>
      <xdr:rowOff>30480</xdr:rowOff>
    </xdr:to>
    <xdr:sp macro="" textlink="">
      <xdr:nvSpPr>
        <xdr:cNvPr id="80" name="角丸四角形 79">
          <a:hlinkClick xmlns:r="http://schemas.openxmlformats.org/officeDocument/2006/relationships" r:id="rId18" tooltip="６月の先頭へ"/>
        </xdr:cNvPr>
        <xdr:cNvSpPr/>
      </xdr:nvSpPr>
      <xdr:spPr>
        <a:xfrm>
          <a:off x="7109460" y="3268218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6</xdr:col>
      <xdr:colOff>0</xdr:colOff>
      <xdr:row>186</xdr:row>
      <xdr:rowOff>0</xdr:rowOff>
    </xdr:from>
    <xdr:to>
      <xdr:col>7</xdr:col>
      <xdr:colOff>137160</xdr:colOff>
      <xdr:row>187</xdr:row>
      <xdr:rowOff>30480</xdr:rowOff>
    </xdr:to>
    <xdr:sp macro="" textlink="">
      <xdr:nvSpPr>
        <xdr:cNvPr id="81" name="角丸四角形 80">
          <a:hlinkClick xmlns:r="http://schemas.openxmlformats.org/officeDocument/2006/relationships" r:id="rId19" tooltip="８月の先頭へ"/>
        </xdr:cNvPr>
        <xdr:cNvSpPr/>
      </xdr:nvSpPr>
      <xdr:spPr>
        <a:xfrm>
          <a:off x="7109460" y="3335274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6</xdr:col>
      <xdr:colOff>0</xdr:colOff>
      <xdr:row>190</xdr:row>
      <xdr:rowOff>0</xdr:rowOff>
    </xdr:from>
    <xdr:to>
      <xdr:col>7</xdr:col>
      <xdr:colOff>137160</xdr:colOff>
      <xdr:row>191</xdr:row>
      <xdr:rowOff>30480</xdr:rowOff>
    </xdr:to>
    <xdr:sp macro="" textlink="">
      <xdr:nvSpPr>
        <xdr:cNvPr id="82" name="角丸四角形 81">
          <a:hlinkClick xmlns:r="http://schemas.openxmlformats.org/officeDocument/2006/relationships" r:id="rId20" tooltip="１０月の先頭へ"/>
        </xdr:cNvPr>
        <xdr:cNvSpPr/>
      </xdr:nvSpPr>
      <xdr:spPr>
        <a:xfrm>
          <a:off x="7109460" y="340233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6</xdr:col>
      <xdr:colOff>0</xdr:colOff>
      <xdr:row>180</xdr:row>
      <xdr:rowOff>0</xdr:rowOff>
    </xdr:from>
    <xdr:to>
      <xdr:col>7</xdr:col>
      <xdr:colOff>137160</xdr:colOff>
      <xdr:row>181</xdr:row>
      <xdr:rowOff>30480</xdr:rowOff>
    </xdr:to>
    <xdr:sp macro="" textlink="">
      <xdr:nvSpPr>
        <xdr:cNvPr id="83" name="角丸四角形 82">
          <a:hlinkClick xmlns:r="http://schemas.openxmlformats.org/officeDocument/2006/relationships" r:id="rId21" tooltip="５月の先頭へ"/>
        </xdr:cNvPr>
        <xdr:cNvSpPr/>
      </xdr:nvSpPr>
      <xdr:spPr>
        <a:xfrm>
          <a:off x="7109460" y="3234690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6</xdr:col>
      <xdr:colOff>0</xdr:colOff>
      <xdr:row>184</xdr:row>
      <xdr:rowOff>0</xdr:rowOff>
    </xdr:from>
    <xdr:to>
      <xdr:col>7</xdr:col>
      <xdr:colOff>137160</xdr:colOff>
      <xdr:row>185</xdr:row>
      <xdr:rowOff>30480</xdr:rowOff>
    </xdr:to>
    <xdr:sp macro="" textlink="">
      <xdr:nvSpPr>
        <xdr:cNvPr id="84" name="角丸四角形 83">
          <a:hlinkClick xmlns:r="http://schemas.openxmlformats.org/officeDocument/2006/relationships" r:id="rId22" tooltip="７月の先頭へ"/>
        </xdr:cNvPr>
        <xdr:cNvSpPr/>
      </xdr:nvSpPr>
      <xdr:spPr>
        <a:xfrm>
          <a:off x="7109460" y="3301746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6</xdr:col>
      <xdr:colOff>0</xdr:colOff>
      <xdr:row>188</xdr:row>
      <xdr:rowOff>0</xdr:rowOff>
    </xdr:from>
    <xdr:to>
      <xdr:col>7</xdr:col>
      <xdr:colOff>137160</xdr:colOff>
      <xdr:row>189</xdr:row>
      <xdr:rowOff>30480</xdr:rowOff>
    </xdr:to>
    <xdr:sp macro="" textlink="">
      <xdr:nvSpPr>
        <xdr:cNvPr id="85" name="角丸四角形 84">
          <a:hlinkClick xmlns:r="http://schemas.openxmlformats.org/officeDocument/2006/relationships" r:id="rId23" tooltip="９月の先頭へ"/>
        </xdr:cNvPr>
        <xdr:cNvSpPr/>
      </xdr:nvSpPr>
      <xdr:spPr>
        <a:xfrm>
          <a:off x="7109460" y="336880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6</xdr:col>
      <xdr:colOff>0</xdr:colOff>
      <xdr:row>192</xdr:row>
      <xdr:rowOff>0</xdr:rowOff>
    </xdr:from>
    <xdr:to>
      <xdr:col>7</xdr:col>
      <xdr:colOff>137160</xdr:colOff>
      <xdr:row>193</xdr:row>
      <xdr:rowOff>30480</xdr:rowOff>
    </xdr:to>
    <xdr:sp macro="" textlink="">
      <xdr:nvSpPr>
        <xdr:cNvPr id="86" name="角丸四角形 85">
          <a:hlinkClick xmlns:r="http://schemas.openxmlformats.org/officeDocument/2006/relationships" r:id="rId24" tooltip="１１月の先頭へ"/>
        </xdr:cNvPr>
        <xdr:cNvSpPr/>
      </xdr:nvSpPr>
      <xdr:spPr>
        <a:xfrm>
          <a:off x="7109460" y="3435858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6</xdr:col>
      <xdr:colOff>0</xdr:colOff>
      <xdr:row>194</xdr:row>
      <xdr:rowOff>0</xdr:rowOff>
    </xdr:from>
    <xdr:to>
      <xdr:col>7</xdr:col>
      <xdr:colOff>137160</xdr:colOff>
      <xdr:row>195</xdr:row>
      <xdr:rowOff>30480</xdr:rowOff>
    </xdr:to>
    <xdr:sp macro="" textlink="">
      <xdr:nvSpPr>
        <xdr:cNvPr id="87" name="角丸四角形 86">
          <a:hlinkClick xmlns:r="http://schemas.openxmlformats.org/officeDocument/2006/relationships" r:id="rId25" tooltip="12月の先頭へ"/>
        </xdr:cNvPr>
        <xdr:cNvSpPr/>
      </xdr:nvSpPr>
      <xdr:spPr>
        <a:xfrm>
          <a:off x="7109460" y="346938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6</xdr:col>
      <xdr:colOff>0</xdr:colOff>
      <xdr:row>228</xdr:row>
      <xdr:rowOff>0</xdr:rowOff>
    </xdr:from>
    <xdr:to>
      <xdr:col>7</xdr:col>
      <xdr:colOff>137160</xdr:colOff>
      <xdr:row>229</xdr:row>
      <xdr:rowOff>30480</xdr:rowOff>
    </xdr:to>
    <xdr:sp macro="" textlink="">
      <xdr:nvSpPr>
        <xdr:cNvPr id="88" name="角丸四角形 87">
          <a:hlinkClick xmlns:r="http://schemas.openxmlformats.org/officeDocument/2006/relationships" r:id="rId14" tooltip="1月の先頭へ"/>
        </xdr:cNvPr>
        <xdr:cNvSpPr/>
      </xdr:nvSpPr>
      <xdr:spPr>
        <a:xfrm>
          <a:off x="7109460" y="4098036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6</xdr:col>
      <xdr:colOff>0</xdr:colOff>
      <xdr:row>230</xdr:row>
      <xdr:rowOff>0</xdr:rowOff>
    </xdr:from>
    <xdr:to>
      <xdr:col>7</xdr:col>
      <xdr:colOff>137160</xdr:colOff>
      <xdr:row>231</xdr:row>
      <xdr:rowOff>30480</xdr:rowOff>
    </xdr:to>
    <xdr:sp macro="" textlink="">
      <xdr:nvSpPr>
        <xdr:cNvPr id="89" name="角丸四角形 88">
          <a:hlinkClick xmlns:r="http://schemas.openxmlformats.org/officeDocument/2006/relationships" r:id="rId2" tooltip="2月の先頭へ"/>
        </xdr:cNvPr>
        <xdr:cNvSpPr/>
      </xdr:nvSpPr>
      <xdr:spPr>
        <a:xfrm>
          <a:off x="7109460" y="4131564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232</xdr:row>
      <xdr:rowOff>0</xdr:rowOff>
    </xdr:from>
    <xdr:to>
      <xdr:col>7</xdr:col>
      <xdr:colOff>137160</xdr:colOff>
      <xdr:row>233</xdr:row>
      <xdr:rowOff>30480</xdr:rowOff>
    </xdr:to>
    <xdr:sp macro="" textlink="">
      <xdr:nvSpPr>
        <xdr:cNvPr id="90" name="角丸四角形 89">
          <a:hlinkClick xmlns:r="http://schemas.openxmlformats.org/officeDocument/2006/relationships" r:id="rId16" tooltip="３月の先頭へ"/>
        </xdr:cNvPr>
        <xdr:cNvSpPr/>
      </xdr:nvSpPr>
      <xdr:spPr>
        <a:xfrm>
          <a:off x="7109460" y="416509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6</xdr:col>
      <xdr:colOff>0</xdr:colOff>
      <xdr:row>234</xdr:row>
      <xdr:rowOff>0</xdr:rowOff>
    </xdr:from>
    <xdr:to>
      <xdr:col>7</xdr:col>
      <xdr:colOff>137160</xdr:colOff>
      <xdr:row>235</xdr:row>
      <xdr:rowOff>30480</xdr:rowOff>
    </xdr:to>
    <xdr:sp macro="" textlink="">
      <xdr:nvSpPr>
        <xdr:cNvPr id="91" name="角丸四角形 90">
          <a:hlinkClick xmlns:r="http://schemas.openxmlformats.org/officeDocument/2006/relationships" r:id="rId17" tooltip="４月の先頭へ"/>
        </xdr:cNvPr>
        <xdr:cNvSpPr/>
      </xdr:nvSpPr>
      <xdr:spPr>
        <a:xfrm>
          <a:off x="7109460" y="419862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6</xdr:col>
      <xdr:colOff>0</xdr:colOff>
      <xdr:row>238</xdr:row>
      <xdr:rowOff>0</xdr:rowOff>
    </xdr:from>
    <xdr:to>
      <xdr:col>7</xdr:col>
      <xdr:colOff>137160</xdr:colOff>
      <xdr:row>239</xdr:row>
      <xdr:rowOff>30480</xdr:rowOff>
    </xdr:to>
    <xdr:sp macro="" textlink="">
      <xdr:nvSpPr>
        <xdr:cNvPr id="92" name="角丸四角形 91">
          <a:hlinkClick xmlns:r="http://schemas.openxmlformats.org/officeDocument/2006/relationships" r:id="rId18" tooltip="６月の先頭へ"/>
        </xdr:cNvPr>
        <xdr:cNvSpPr/>
      </xdr:nvSpPr>
      <xdr:spPr>
        <a:xfrm>
          <a:off x="7109460" y="426567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6</xdr:col>
      <xdr:colOff>0</xdr:colOff>
      <xdr:row>242</xdr:row>
      <xdr:rowOff>0</xdr:rowOff>
    </xdr:from>
    <xdr:to>
      <xdr:col>7</xdr:col>
      <xdr:colOff>137160</xdr:colOff>
      <xdr:row>243</xdr:row>
      <xdr:rowOff>30480</xdr:rowOff>
    </xdr:to>
    <xdr:sp macro="" textlink="">
      <xdr:nvSpPr>
        <xdr:cNvPr id="93" name="角丸四角形 92">
          <a:hlinkClick xmlns:r="http://schemas.openxmlformats.org/officeDocument/2006/relationships" r:id="rId19" tooltip="８月の先頭へ"/>
        </xdr:cNvPr>
        <xdr:cNvSpPr/>
      </xdr:nvSpPr>
      <xdr:spPr>
        <a:xfrm>
          <a:off x="7109460" y="433273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6</xdr:col>
      <xdr:colOff>0</xdr:colOff>
      <xdr:row>246</xdr:row>
      <xdr:rowOff>0</xdr:rowOff>
    </xdr:from>
    <xdr:to>
      <xdr:col>7</xdr:col>
      <xdr:colOff>137160</xdr:colOff>
      <xdr:row>247</xdr:row>
      <xdr:rowOff>30480</xdr:rowOff>
    </xdr:to>
    <xdr:sp macro="" textlink="">
      <xdr:nvSpPr>
        <xdr:cNvPr id="94" name="角丸四角形 93">
          <a:hlinkClick xmlns:r="http://schemas.openxmlformats.org/officeDocument/2006/relationships" r:id="rId20" tooltip="１０月の先頭へ"/>
        </xdr:cNvPr>
        <xdr:cNvSpPr/>
      </xdr:nvSpPr>
      <xdr:spPr>
        <a:xfrm>
          <a:off x="7109460" y="4399788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6</xdr:col>
      <xdr:colOff>0</xdr:colOff>
      <xdr:row>236</xdr:row>
      <xdr:rowOff>0</xdr:rowOff>
    </xdr:from>
    <xdr:to>
      <xdr:col>7</xdr:col>
      <xdr:colOff>137160</xdr:colOff>
      <xdr:row>237</xdr:row>
      <xdr:rowOff>30480</xdr:rowOff>
    </xdr:to>
    <xdr:sp macro="" textlink="">
      <xdr:nvSpPr>
        <xdr:cNvPr id="95" name="角丸四角形 94">
          <a:hlinkClick xmlns:r="http://schemas.openxmlformats.org/officeDocument/2006/relationships" r:id="rId21" tooltip="５月の先頭へ"/>
        </xdr:cNvPr>
        <xdr:cNvSpPr/>
      </xdr:nvSpPr>
      <xdr:spPr>
        <a:xfrm>
          <a:off x="7109460" y="4232148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6</xdr:col>
      <xdr:colOff>0</xdr:colOff>
      <xdr:row>240</xdr:row>
      <xdr:rowOff>0</xdr:rowOff>
    </xdr:from>
    <xdr:to>
      <xdr:col>7</xdr:col>
      <xdr:colOff>137160</xdr:colOff>
      <xdr:row>241</xdr:row>
      <xdr:rowOff>30480</xdr:rowOff>
    </xdr:to>
    <xdr:sp macro="" textlink="">
      <xdr:nvSpPr>
        <xdr:cNvPr id="96" name="角丸四角形 95">
          <a:hlinkClick xmlns:r="http://schemas.openxmlformats.org/officeDocument/2006/relationships" r:id="rId22" tooltip="７月の先頭へ"/>
        </xdr:cNvPr>
        <xdr:cNvSpPr/>
      </xdr:nvSpPr>
      <xdr:spPr>
        <a:xfrm>
          <a:off x="7109460" y="4299204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6</xdr:col>
      <xdr:colOff>0</xdr:colOff>
      <xdr:row>244</xdr:row>
      <xdr:rowOff>0</xdr:rowOff>
    </xdr:from>
    <xdr:to>
      <xdr:col>7</xdr:col>
      <xdr:colOff>137160</xdr:colOff>
      <xdr:row>245</xdr:row>
      <xdr:rowOff>30480</xdr:rowOff>
    </xdr:to>
    <xdr:sp macro="" textlink="">
      <xdr:nvSpPr>
        <xdr:cNvPr id="97" name="角丸四角形 96">
          <a:hlinkClick xmlns:r="http://schemas.openxmlformats.org/officeDocument/2006/relationships" r:id="rId23" tooltip="９月の先頭へ"/>
        </xdr:cNvPr>
        <xdr:cNvSpPr/>
      </xdr:nvSpPr>
      <xdr:spPr>
        <a:xfrm>
          <a:off x="7109460" y="4366260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6</xdr:col>
      <xdr:colOff>0</xdr:colOff>
      <xdr:row>248</xdr:row>
      <xdr:rowOff>0</xdr:rowOff>
    </xdr:from>
    <xdr:to>
      <xdr:col>7</xdr:col>
      <xdr:colOff>137160</xdr:colOff>
      <xdr:row>249</xdr:row>
      <xdr:rowOff>30480</xdr:rowOff>
    </xdr:to>
    <xdr:sp macro="" textlink="">
      <xdr:nvSpPr>
        <xdr:cNvPr id="98" name="角丸四角形 97">
          <a:hlinkClick xmlns:r="http://schemas.openxmlformats.org/officeDocument/2006/relationships" r:id="rId24" tooltip="１１月の先頭へ"/>
        </xdr:cNvPr>
        <xdr:cNvSpPr/>
      </xdr:nvSpPr>
      <xdr:spPr>
        <a:xfrm>
          <a:off x="7109460" y="4433316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6</xdr:col>
      <xdr:colOff>0</xdr:colOff>
      <xdr:row>250</xdr:row>
      <xdr:rowOff>0</xdr:rowOff>
    </xdr:from>
    <xdr:to>
      <xdr:col>7</xdr:col>
      <xdr:colOff>137160</xdr:colOff>
      <xdr:row>251</xdr:row>
      <xdr:rowOff>30480</xdr:rowOff>
    </xdr:to>
    <xdr:sp macro="" textlink="">
      <xdr:nvSpPr>
        <xdr:cNvPr id="99" name="角丸四角形 98">
          <a:hlinkClick xmlns:r="http://schemas.openxmlformats.org/officeDocument/2006/relationships" r:id="rId25" tooltip="12月の先頭へ"/>
        </xdr:cNvPr>
        <xdr:cNvSpPr/>
      </xdr:nvSpPr>
      <xdr:spPr>
        <a:xfrm>
          <a:off x="7109460" y="4466844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6</xdr:col>
      <xdr:colOff>0</xdr:colOff>
      <xdr:row>284</xdr:row>
      <xdr:rowOff>0</xdr:rowOff>
    </xdr:from>
    <xdr:to>
      <xdr:col>7</xdr:col>
      <xdr:colOff>137160</xdr:colOff>
      <xdr:row>285</xdr:row>
      <xdr:rowOff>30480</xdr:rowOff>
    </xdr:to>
    <xdr:sp macro="" textlink="">
      <xdr:nvSpPr>
        <xdr:cNvPr id="100" name="角丸四角形 99">
          <a:hlinkClick xmlns:r="http://schemas.openxmlformats.org/officeDocument/2006/relationships" r:id="rId14" tooltip="1月の先頭へ"/>
        </xdr:cNvPr>
        <xdr:cNvSpPr/>
      </xdr:nvSpPr>
      <xdr:spPr>
        <a:xfrm>
          <a:off x="7109460" y="5095494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6</xdr:col>
      <xdr:colOff>0</xdr:colOff>
      <xdr:row>286</xdr:row>
      <xdr:rowOff>0</xdr:rowOff>
    </xdr:from>
    <xdr:to>
      <xdr:col>7</xdr:col>
      <xdr:colOff>137160</xdr:colOff>
      <xdr:row>287</xdr:row>
      <xdr:rowOff>30480</xdr:rowOff>
    </xdr:to>
    <xdr:sp macro="" textlink="">
      <xdr:nvSpPr>
        <xdr:cNvPr id="101" name="角丸四角形 100">
          <a:hlinkClick xmlns:r="http://schemas.openxmlformats.org/officeDocument/2006/relationships" r:id="rId2" tooltip="2月の先頭へ"/>
        </xdr:cNvPr>
        <xdr:cNvSpPr/>
      </xdr:nvSpPr>
      <xdr:spPr>
        <a:xfrm>
          <a:off x="7109460" y="512902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288</xdr:row>
      <xdr:rowOff>0</xdr:rowOff>
    </xdr:from>
    <xdr:to>
      <xdr:col>7</xdr:col>
      <xdr:colOff>137160</xdr:colOff>
      <xdr:row>289</xdr:row>
      <xdr:rowOff>30480</xdr:rowOff>
    </xdr:to>
    <xdr:sp macro="" textlink="">
      <xdr:nvSpPr>
        <xdr:cNvPr id="102" name="角丸四角形 101">
          <a:hlinkClick xmlns:r="http://schemas.openxmlformats.org/officeDocument/2006/relationships" r:id="rId16" tooltip="３月の先頭へ"/>
        </xdr:cNvPr>
        <xdr:cNvSpPr/>
      </xdr:nvSpPr>
      <xdr:spPr>
        <a:xfrm>
          <a:off x="7109460" y="5162550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6</xdr:col>
      <xdr:colOff>0</xdr:colOff>
      <xdr:row>290</xdr:row>
      <xdr:rowOff>0</xdr:rowOff>
    </xdr:from>
    <xdr:to>
      <xdr:col>7</xdr:col>
      <xdr:colOff>137160</xdr:colOff>
      <xdr:row>291</xdr:row>
      <xdr:rowOff>30480</xdr:rowOff>
    </xdr:to>
    <xdr:sp macro="" textlink="">
      <xdr:nvSpPr>
        <xdr:cNvPr id="103" name="角丸四角形 102">
          <a:hlinkClick xmlns:r="http://schemas.openxmlformats.org/officeDocument/2006/relationships" r:id="rId17" tooltip="４月の先頭へ"/>
        </xdr:cNvPr>
        <xdr:cNvSpPr/>
      </xdr:nvSpPr>
      <xdr:spPr>
        <a:xfrm>
          <a:off x="7109460" y="5196078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6</xdr:col>
      <xdr:colOff>0</xdr:colOff>
      <xdr:row>294</xdr:row>
      <xdr:rowOff>0</xdr:rowOff>
    </xdr:from>
    <xdr:to>
      <xdr:col>7</xdr:col>
      <xdr:colOff>137160</xdr:colOff>
      <xdr:row>295</xdr:row>
      <xdr:rowOff>30480</xdr:rowOff>
    </xdr:to>
    <xdr:sp macro="" textlink="">
      <xdr:nvSpPr>
        <xdr:cNvPr id="104" name="角丸四角形 103">
          <a:hlinkClick xmlns:r="http://schemas.openxmlformats.org/officeDocument/2006/relationships" r:id="rId18" tooltip="６月の先頭へ"/>
        </xdr:cNvPr>
        <xdr:cNvSpPr/>
      </xdr:nvSpPr>
      <xdr:spPr>
        <a:xfrm>
          <a:off x="7109460" y="5263134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6</xdr:col>
      <xdr:colOff>0</xdr:colOff>
      <xdr:row>298</xdr:row>
      <xdr:rowOff>0</xdr:rowOff>
    </xdr:from>
    <xdr:to>
      <xdr:col>7</xdr:col>
      <xdr:colOff>137160</xdr:colOff>
      <xdr:row>299</xdr:row>
      <xdr:rowOff>30480</xdr:rowOff>
    </xdr:to>
    <xdr:sp macro="" textlink="">
      <xdr:nvSpPr>
        <xdr:cNvPr id="105" name="角丸四角形 104">
          <a:hlinkClick xmlns:r="http://schemas.openxmlformats.org/officeDocument/2006/relationships" r:id="rId19" tooltip="８月の先頭へ"/>
        </xdr:cNvPr>
        <xdr:cNvSpPr/>
      </xdr:nvSpPr>
      <xdr:spPr>
        <a:xfrm>
          <a:off x="7109460" y="533019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6</xdr:col>
      <xdr:colOff>0</xdr:colOff>
      <xdr:row>302</xdr:row>
      <xdr:rowOff>0</xdr:rowOff>
    </xdr:from>
    <xdr:to>
      <xdr:col>7</xdr:col>
      <xdr:colOff>137160</xdr:colOff>
      <xdr:row>303</xdr:row>
      <xdr:rowOff>30480</xdr:rowOff>
    </xdr:to>
    <xdr:sp macro="" textlink="">
      <xdr:nvSpPr>
        <xdr:cNvPr id="106" name="角丸四角形 105">
          <a:hlinkClick xmlns:r="http://schemas.openxmlformats.org/officeDocument/2006/relationships" r:id="rId20" tooltip="１０月の先頭へ"/>
        </xdr:cNvPr>
        <xdr:cNvSpPr/>
      </xdr:nvSpPr>
      <xdr:spPr>
        <a:xfrm>
          <a:off x="7109460" y="539724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6</xdr:col>
      <xdr:colOff>0</xdr:colOff>
      <xdr:row>292</xdr:row>
      <xdr:rowOff>0</xdr:rowOff>
    </xdr:from>
    <xdr:to>
      <xdr:col>7</xdr:col>
      <xdr:colOff>137160</xdr:colOff>
      <xdr:row>293</xdr:row>
      <xdr:rowOff>30480</xdr:rowOff>
    </xdr:to>
    <xdr:sp macro="" textlink="">
      <xdr:nvSpPr>
        <xdr:cNvPr id="107" name="角丸四角形 106">
          <a:hlinkClick xmlns:r="http://schemas.openxmlformats.org/officeDocument/2006/relationships" r:id="rId21" tooltip="５月の先頭へ"/>
        </xdr:cNvPr>
        <xdr:cNvSpPr/>
      </xdr:nvSpPr>
      <xdr:spPr>
        <a:xfrm>
          <a:off x="7109460" y="5229606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6</xdr:col>
      <xdr:colOff>0</xdr:colOff>
      <xdr:row>296</xdr:row>
      <xdr:rowOff>0</xdr:rowOff>
    </xdr:from>
    <xdr:to>
      <xdr:col>7</xdr:col>
      <xdr:colOff>137160</xdr:colOff>
      <xdr:row>297</xdr:row>
      <xdr:rowOff>30480</xdr:rowOff>
    </xdr:to>
    <xdr:sp macro="" textlink="">
      <xdr:nvSpPr>
        <xdr:cNvPr id="108" name="角丸四角形 107">
          <a:hlinkClick xmlns:r="http://schemas.openxmlformats.org/officeDocument/2006/relationships" r:id="rId22" tooltip="７月の先頭へ"/>
        </xdr:cNvPr>
        <xdr:cNvSpPr/>
      </xdr:nvSpPr>
      <xdr:spPr>
        <a:xfrm>
          <a:off x="7109460" y="529666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6</xdr:col>
      <xdr:colOff>0</xdr:colOff>
      <xdr:row>300</xdr:row>
      <xdr:rowOff>0</xdr:rowOff>
    </xdr:from>
    <xdr:to>
      <xdr:col>7</xdr:col>
      <xdr:colOff>137160</xdr:colOff>
      <xdr:row>301</xdr:row>
      <xdr:rowOff>30480</xdr:rowOff>
    </xdr:to>
    <xdr:sp macro="" textlink="">
      <xdr:nvSpPr>
        <xdr:cNvPr id="109" name="角丸四角形 108">
          <a:hlinkClick xmlns:r="http://schemas.openxmlformats.org/officeDocument/2006/relationships" r:id="rId23" tooltip="９月の先頭へ"/>
        </xdr:cNvPr>
        <xdr:cNvSpPr/>
      </xdr:nvSpPr>
      <xdr:spPr>
        <a:xfrm>
          <a:off x="7109460" y="5363718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6</xdr:col>
      <xdr:colOff>0</xdr:colOff>
      <xdr:row>304</xdr:row>
      <xdr:rowOff>0</xdr:rowOff>
    </xdr:from>
    <xdr:to>
      <xdr:col>7</xdr:col>
      <xdr:colOff>137160</xdr:colOff>
      <xdr:row>305</xdr:row>
      <xdr:rowOff>30480</xdr:rowOff>
    </xdr:to>
    <xdr:sp macro="" textlink="">
      <xdr:nvSpPr>
        <xdr:cNvPr id="110" name="角丸四角形 109">
          <a:hlinkClick xmlns:r="http://schemas.openxmlformats.org/officeDocument/2006/relationships" r:id="rId24" tooltip="１１月の先頭へ"/>
        </xdr:cNvPr>
        <xdr:cNvSpPr/>
      </xdr:nvSpPr>
      <xdr:spPr>
        <a:xfrm>
          <a:off x="7109460" y="5430774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6</xdr:col>
      <xdr:colOff>0</xdr:colOff>
      <xdr:row>306</xdr:row>
      <xdr:rowOff>0</xdr:rowOff>
    </xdr:from>
    <xdr:to>
      <xdr:col>7</xdr:col>
      <xdr:colOff>137160</xdr:colOff>
      <xdr:row>307</xdr:row>
      <xdr:rowOff>30480</xdr:rowOff>
    </xdr:to>
    <xdr:sp macro="" textlink="">
      <xdr:nvSpPr>
        <xdr:cNvPr id="111" name="角丸四角形 110">
          <a:hlinkClick xmlns:r="http://schemas.openxmlformats.org/officeDocument/2006/relationships" r:id="rId25" tooltip="12月の先頭へ"/>
        </xdr:cNvPr>
        <xdr:cNvSpPr/>
      </xdr:nvSpPr>
      <xdr:spPr>
        <a:xfrm>
          <a:off x="7109460" y="546430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6</xdr:col>
      <xdr:colOff>0</xdr:colOff>
      <xdr:row>340</xdr:row>
      <xdr:rowOff>0</xdr:rowOff>
    </xdr:from>
    <xdr:to>
      <xdr:col>7</xdr:col>
      <xdr:colOff>137160</xdr:colOff>
      <xdr:row>341</xdr:row>
      <xdr:rowOff>30480</xdr:rowOff>
    </xdr:to>
    <xdr:sp macro="" textlink="">
      <xdr:nvSpPr>
        <xdr:cNvPr id="112" name="角丸四角形 111">
          <a:hlinkClick xmlns:r="http://schemas.openxmlformats.org/officeDocument/2006/relationships" r:id="rId14" tooltip="1月の先頭へ"/>
        </xdr:cNvPr>
        <xdr:cNvSpPr/>
      </xdr:nvSpPr>
      <xdr:spPr>
        <a:xfrm>
          <a:off x="7109460" y="609295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6</xdr:col>
      <xdr:colOff>0</xdr:colOff>
      <xdr:row>342</xdr:row>
      <xdr:rowOff>0</xdr:rowOff>
    </xdr:from>
    <xdr:to>
      <xdr:col>7</xdr:col>
      <xdr:colOff>137160</xdr:colOff>
      <xdr:row>343</xdr:row>
      <xdr:rowOff>30480</xdr:rowOff>
    </xdr:to>
    <xdr:sp macro="" textlink="">
      <xdr:nvSpPr>
        <xdr:cNvPr id="113" name="角丸四角形 112">
          <a:hlinkClick xmlns:r="http://schemas.openxmlformats.org/officeDocument/2006/relationships" r:id="rId2" tooltip="2月の先頭へ"/>
        </xdr:cNvPr>
        <xdr:cNvSpPr/>
      </xdr:nvSpPr>
      <xdr:spPr>
        <a:xfrm>
          <a:off x="7109460" y="612648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344</xdr:row>
      <xdr:rowOff>0</xdr:rowOff>
    </xdr:from>
    <xdr:to>
      <xdr:col>7</xdr:col>
      <xdr:colOff>137160</xdr:colOff>
      <xdr:row>345</xdr:row>
      <xdr:rowOff>30480</xdr:rowOff>
    </xdr:to>
    <xdr:sp macro="" textlink="">
      <xdr:nvSpPr>
        <xdr:cNvPr id="114" name="角丸四角形 113">
          <a:hlinkClick xmlns:r="http://schemas.openxmlformats.org/officeDocument/2006/relationships" r:id="rId16" tooltip="３月の先頭へ"/>
        </xdr:cNvPr>
        <xdr:cNvSpPr/>
      </xdr:nvSpPr>
      <xdr:spPr>
        <a:xfrm>
          <a:off x="7109460" y="6160008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6</xdr:col>
      <xdr:colOff>0</xdr:colOff>
      <xdr:row>346</xdr:row>
      <xdr:rowOff>0</xdr:rowOff>
    </xdr:from>
    <xdr:to>
      <xdr:col>7</xdr:col>
      <xdr:colOff>137160</xdr:colOff>
      <xdr:row>347</xdr:row>
      <xdr:rowOff>30480</xdr:rowOff>
    </xdr:to>
    <xdr:sp macro="" textlink="">
      <xdr:nvSpPr>
        <xdr:cNvPr id="115" name="角丸四角形 114">
          <a:hlinkClick xmlns:r="http://schemas.openxmlformats.org/officeDocument/2006/relationships" r:id="rId17" tooltip="４月の先頭へ"/>
        </xdr:cNvPr>
        <xdr:cNvSpPr/>
      </xdr:nvSpPr>
      <xdr:spPr>
        <a:xfrm>
          <a:off x="7109460" y="619353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6</xdr:col>
      <xdr:colOff>0</xdr:colOff>
      <xdr:row>350</xdr:row>
      <xdr:rowOff>0</xdr:rowOff>
    </xdr:from>
    <xdr:to>
      <xdr:col>7</xdr:col>
      <xdr:colOff>137160</xdr:colOff>
      <xdr:row>351</xdr:row>
      <xdr:rowOff>30480</xdr:rowOff>
    </xdr:to>
    <xdr:sp macro="" textlink="">
      <xdr:nvSpPr>
        <xdr:cNvPr id="116" name="角丸四角形 115">
          <a:hlinkClick xmlns:r="http://schemas.openxmlformats.org/officeDocument/2006/relationships" r:id="rId18" tooltip="６月の先頭へ"/>
        </xdr:cNvPr>
        <xdr:cNvSpPr/>
      </xdr:nvSpPr>
      <xdr:spPr>
        <a:xfrm>
          <a:off x="7109460" y="626059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6</xdr:col>
      <xdr:colOff>0</xdr:colOff>
      <xdr:row>354</xdr:row>
      <xdr:rowOff>0</xdr:rowOff>
    </xdr:from>
    <xdr:to>
      <xdr:col>7</xdr:col>
      <xdr:colOff>137160</xdr:colOff>
      <xdr:row>355</xdr:row>
      <xdr:rowOff>30480</xdr:rowOff>
    </xdr:to>
    <xdr:sp macro="" textlink="">
      <xdr:nvSpPr>
        <xdr:cNvPr id="117" name="角丸四角形 116">
          <a:hlinkClick xmlns:r="http://schemas.openxmlformats.org/officeDocument/2006/relationships" r:id="rId19" tooltip="８月の先頭へ"/>
        </xdr:cNvPr>
        <xdr:cNvSpPr/>
      </xdr:nvSpPr>
      <xdr:spPr>
        <a:xfrm>
          <a:off x="7109460" y="6327648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6</xdr:col>
      <xdr:colOff>0</xdr:colOff>
      <xdr:row>358</xdr:row>
      <xdr:rowOff>0</xdr:rowOff>
    </xdr:from>
    <xdr:to>
      <xdr:col>7</xdr:col>
      <xdr:colOff>137160</xdr:colOff>
      <xdr:row>359</xdr:row>
      <xdr:rowOff>30480</xdr:rowOff>
    </xdr:to>
    <xdr:sp macro="" textlink="">
      <xdr:nvSpPr>
        <xdr:cNvPr id="118" name="角丸四角形 117">
          <a:hlinkClick xmlns:r="http://schemas.openxmlformats.org/officeDocument/2006/relationships" r:id="rId20" tooltip="１０月の先頭へ"/>
        </xdr:cNvPr>
        <xdr:cNvSpPr/>
      </xdr:nvSpPr>
      <xdr:spPr>
        <a:xfrm>
          <a:off x="7109460" y="6394704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6</xdr:col>
      <xdr:colOff>0</xdr:colOff>
      <xdr:row>348</xdr:row>
      <xdr:rowOff>0</xdr:rowOff>
    </xdr:from>
    <xdr:to>
      <xdr:col>7</xdr:col>
      <xdr:colOff>137160</xdr:colOff>
      <xdr:row>349</xdr:row>
      <xdr:rowOff>30480</xdr:rowOff>
    </xdr:to>
    <xdr:sp macro="" textlink="">
      <xdr:nvSpPr>
        <xdr:cNvPr id="119" name="角丸四角形 118">
          <a:hlinkClick xmlns:r="http://schemas.openxmlformats.org/officeDocument/2006/relationships" r:id="rId21" tooltip="５月の先頭へ"/>
        </xdr:cNvPr>
        <xdr:cNvSpPr/>
      </xdr:nvSpPr>
      <xdr:spPr>
        <a:xfrm>
          <a:off x="7109460" y="6227064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6</xdr:col>
      <xdr:colOff>0</xdr:colOff>
      <xdr:row>352</xdr:row>
      <xdr:rowOff>0</xdr:rowOff>
    </xdr:from>
    <xdr:to>
      <xdr:col>7</xdr:col>
      <xdr:colOff>137160</xdr:colOff>
      <xdr:row>353</xdr:row>
      <xdr:rowOff>30480</xdr:rowOff>
    </xdr:to>
    <xdr:sp macro="" textlink="">
      <xdr:nvSpPr>
        <xdr:cNvPr id="120" name="角丸四角形 119">
          <a:hlinkClick xmlns:r="http://schemas.openxmlformats.org/officeDocument/2006/relationships" r:id="rId22" tooltip="７月の先頭へ"/>
        </xdr:cNvPr>
        <xdr:cNvSpPr/>
      </xdr:nvSpPr>
      <xdr:spPr>
        <a:xfrm>
          <a:off x="7109460" y="6294120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6</xdr:col>
      <xdr:colOff>0</xdr:colOff>
      <xdr:row>356</xdr:row>
      <xdr:rowOff>0</xdr:rowOff>
    </xdr:from>
    <xdr:to>
      <xdr:col>7</xdr:col>
      <xdr:colOff>137160</xdr:colOff>
      <xdr:row>357</xdr:row>
      <xdr:rowOff>30480</xdr:rowOff>
    </xdr:to>
    <xdr:sp macro="" textlink="">
      <xdr:nvSpPr>
        <xdr:cNvPr id="121" name="角丸四角形 120">
          <a:hlinkClick xmlns:r="http://schemas.openxmlformats.org/officeDocument/2006/relationships" r:id="rId23" tooltip="９月の先頭へ"/>
        </xdr:cNvPr>
        <xdr:cNvSpPr/>
      </xdr:nvSpPr>
      <xdr:spPr>
        <a:xfrm>
          <a:off x="7109460" y="6361176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6</xdr:col>
      <xdr:colOff>0</xdr:colOff>
      <xdr:row>360</xdr:row>
      <xdr:rowOff>0</xdr:rowOff>
    </xdr:from>
    <xdr:to>
      <xdr:col>7</xdr:col>
      <xdr:colOff>137160</xdr:colOff>
      <xdr:row>361</xdr:row>
      <xdr:rowOff>30480</xdr:rowOff>
    </xdr:to>
    <xdr:sp macro="" textlink="">
      <xdr:nvSpPr>
        <xdr:cNvPr id="122" name="角丸四角形 121">
          <a:hlinkClick xmlns:r="http://schemas.openxmlformats.org/officeDocument/2006/relationships" r:id="rId24" tooltip="１１月の先頭へ"/>
        </xdr:cNvPr>
        <xdr:cNvSpPr/>
      </xdr:nvSpPr>
      <xdr:spPr>
        <a:xfrm>
          <a:off x="7109460" y="642823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6</xdr:col>
      <xdr:colOff>0</xdr:colOff>
      <xdr:row>362</xdr:row>
      <xdr:rowOff>0</xdr:rowOff>
    </xdr:from>
    <xdr:to>
      <xdr:col>7</xdr:col>
      <xdr:colOff>137160</xdr:colOff>
      <xdr:row>363</xdr:row>
      <xdr:rowOff>30480</xdr:rowOff>
    </xdr:to>
    <xdr:sp macro="" textlink="">
      <xdr:nvSpPr>
        <xdr:cNvPr id="123" name="角丸四角形 122">
          <a:hlinkClick xmlns:r="http://schemas.openxmlformats.org/officeDocument/2006/relationships" r:id="rId25" tooltip="12月の先頭へ"/>
        </xdr:cNvPr>
        <xdr:cNvSpPr/>
      </xdr:nvSpPr>
      <xdr:spPr>
        <a:xfrm>
          <a:off x="7109460" y="646176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6</xdr:col>
      <xdr:colOff>0</xdr:colOff>
      <xdr:row>396</xdr:row>
      <xdr:rowOff>0</xdr:rowOff>
    </xdr:from>
    <xdr:to>
      <xdr:col>7</xdr:col>
      <xdr:colOff>137160</xdr:colOff>
      <xdr:row>397</xdr:row>
      <xdr:rowOff>30480</xdr:rowOff>
    </xdr:to>
    <xdr:sp macro="" textlink="">
      <xdr:nvSpPr>
        <xdr:cNvPr id="124" name="角丸四角形 123">
          <a:hlinkClick xmlns:r="http://schemas.openxmlformats.org/officeDocument/2006/relationships" r:id="rId14" tooltip="1月の先頭へ"/>
        </xdr:cNvPr>
        <xdr:cNvSpPr/>
      </xdr:nvSpPr>
      <xdr:spPr>
        <a:xfrm>
          <a:off x="7109460" y="7090410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6</xdr:col>
      <xdr:colOff>0</xdr:colOff>
      <xdr:row>398</xdr:row>
      <xdr:rowOff>0</xdr:rowOff>
    </xdr:from>
    <xdr:to>
      <xdr:col>7</xdr:col>
      <xdr:colOff>137160</xdr:colOff>
      <xdr:row>399</xdr:row>
      <xdr:rowOff>30480</xdr:rowOff>
    </xdr:to>
    <xdr:sp macro="" textlink="">
      <xdr:nvSpPr>
        <xdr:cNvPr id="125" name="角丸四角形 124">
          <a:hlinkClick xmlns:r="http://schemas.openxmlformats.org/officeDocument/2006/relationships" r:id="rId2" tooltip="2月の先頭へ"/>
        </xdr:cNvPr>
        <xdr:cNvSpPr/>
      </xdr:nvSpPr>
      <xdr:spPr>
        <a:xfrm>
          <a:off x="7109460" y="7123938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400</xdr:row>
      <xdr:rowOff>0</xdr:rowOff>
    </xdr:from>
    <xdr:to>
      <xdr:col>7</xdr:col>
      <xdr:colOff>137160</xdr:colOff>
      <xdr:row>401</xdr:row>
      <xdr:rowOff>30480</xdr:rowOff>
    </xdr:to>
    <xdr:sp macro="" textlink="">
      <xdr:nvSpPr>
        <xdr:cNvPr id="126" name="角丸四角形 125">
          <a:hlinkClick xmlns:r="http://schemas.openxmlformats.org/officeDocument/2006/relationships" r:id="rId16" tooltip="３月の先頭へ"/>
        </xdr:cNvPr>
        <xdr:cNvSpPr/>
      </xdr:nvSpPr>
      <xdr:spPr>
        <a:xfrm>
          <a:off x="7109460" y="7157466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6</xdr:col>
      <xdr:colOff>0</xdr:colOff>
      <xdr:row>402</xdr:row>
      <xdr:rowOff>0</xdr:rowOff>
    </xdr:from>
    <xdr:to>
      <xdr:col>7</xdr:col>
      <xdr:colOff>137160</xdr:colOff>
      <xdr:row>403</xdr:row>
      <xdr:rowOff>30480</xdr:rowOff>
    </xdr:to>
    <xdr:sp macro="" textlink="">
      <xdr:nvSpPr>
        <xdr:cNvPr id="127" name="角丸四角形 126">
          <a:hlinkClick xmlns:r="http://schemas.openxmlformats.org/officeDocument/2006/relationships" r:id="rId17" tooltip="４月の先頭へ"/>
        </xdr:cNvPr>
        <xdr:cNvSpPr/>
      </xdr:nvSpPr>
      <xdr:spPr>
        <a:xfrm>
          <a:off x="7109460" y="7190994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6</xdr:col>
      <xdr:colOff>0</xdr:colOff>
      <xdr:row>406</xdr:row>
      <xdr:rowOff>0</xdr:rowOff>
    </xdr:from>
    <xdr:to>
      <xdr:col>7</xdr:col>
      <xdr:colOff>137160</xdr:colOff>
      <xdr:row>407</xdr:row>
      <xdr:rowOff>30480</xdr:rowOff>
    </xdr:to>
    <xdr:sp macro="" textlink="">
      <xdr:nvSpPr>
        <xdr:cNvPr id="128" name="角丸四角形 127">
          <a:hlinkClick xmlns:r="http://schemas.openxmlformats.org/officeDocument/2006/relationships" r:id="rId18" tooltip="６月の先頭へ"/>
        </xdr:cNvPr>
        <xdr:cNvSpPr/>
      </xdr:nvSpPr>
      <xdr:spPr>
        <a:xfrm>
          <a:off x="7109460" y="725805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6</xdr:col>
      <xdr:colOff>0</xdr:colOff>
      <xdr:row>410</xdr:row>
      <xdr:rowOff>0</xdr:rowOff>
    </xdr:from>
    <xdr:to>
      <xdr:col>7</xdr:col>
      <xdr:colOff>137160</xdr:colOff>
      <xdr:row>411</xdr:row>
      <xdr:rowOff>30480</xdr:rowOff>
    </xdr:to>
    <xdr:sp macro="" textlink="">
      <xdr:nvSpPr>
        <xdr:cNvPr id="129" name="角丸四角形 128">
          <a:hlinkClick xmlns:r="http://schemas.openxmlformats.org/officeDocument/2006/relationships" r:id="rId19" tooltip="８月の先頭へ"/>
        </xdr:cNvPr>
        <xdr:cNvSpPr/>
      </xdr:nvSpPr>
      <xdr:spPr>
        <a:xfrm>
          <a:off x="7109460" y="732510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6</xdr:col>
      <xdr:colOff>0</xdr:colOff>
      <xdr:row>414</xdr:row>
      <xdr:rowOff>0</xdr:rowOff>
    </xdr:from>
    <xdr:to>
      <xdr:col>7</xdr:col>
      <xdr:colOff>137160</xdr:colOff>
      <xdr:row>415</xdr:row>
      <xdr:rowOff>30480</xdr:rowOff>
    </xdr:to>
    <xdr:sp macro="" textlink="">
      <xdr:nvSpPr>
        <xdr:cNvPr id="130" name="角丸四角形 129">
          <a:hlinkClick xmlns:r="http://schemas.openxmlformats.org/officeDocument/2006/relationships" r:id="rId20" tooltip="１０月の先頭へ"/>
        </xdr:cNvPr>
        <xdr:cNvSpPr/>
      </xdr:nvSpPr>
      <xdr:spPr>
        <a:xfrm>
          <a:off x="7109460" y="739216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6</xdr:col>
      <xdr:colOff>0</xdr:colOff>
      <xdr:row>404</xdr:row>
      <xdr:rowOff>0</xdr:rowOff>
    </xdr:from>
    <xdr:to>
      <xdr:col>7</xdr:col>
      <xdr:colOff>137160</xdr:colOff>
      <xdr:row>405</xdr:row>
      <xdr:rowOff>30480</xdr:rowOff>
    </xdr:to>
    <xdr:sp macro="" textlink="">
      <xdr:nvSpPr>
        <xdr:cNvPr id="131" name="角丸四角形 130">
          <a:hlinkClick xmlns:r="http://schemas.openxmlformats.org/officeDocument/2006/relationships" r:id="rId21" tooltip="５月の先頭へ"/>
        </xdr:cNvPr>
        <xdr:cNvSpPr/>
      </xdr:nvSpPr>
      <xdr:spPr>
        <a:xfrm>
          <a:off x="7109460" y="722452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6</xdr:col>
      <xdr:colOff>0</xdr:colOff>
      <xdr:row>408</xdr:row>
      <xdr:rowOff>0</xdr:rowOff>
    </xdr:from>
    <xdr:to>
      <xdr:col>7</xdr:col>
      <xdr:colOff>137160</xdr:colOff>
      <xdr:row>409</xdr:row>
      <xdr:rowOff>30480</xdr:rowOff>
    </xdr:to>
    <xdr:sp macro="" textlink="">
      <xdr:nvSpPr>
        <xdr:cNvPr id="132" name="角丸四角形 131">
          <a:hlinkClick xmlns:r="http://schemas.openxmlformats.org/officeDocument/2006/relationships" r:id="rId22" tooltip="７月の先頭へ"/>
        </xdr:cNvPr>
        <xdr:cNvSpPr/>
      </xdr:nvSpPr>
      <xdr:spPr>
        <a:xfrm>
          <a:off x="7109460" y="7291578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6</xdr:col>
      <xdr:colOff>0</xdr:colOff>
      <xdr:row>412</xdr:row>
      <xdr:rowOff>0</xdr:rowOff>
    </xdr:from>
    <xdr:to>
      <xdr:col>7</xdr:col>
      <xdr:colOff>137160</xdr:colOff>
      <xdr:row>413</xdr:row>
      <xdr:rowOff>30480</xdr:rowOff>
    </xdr:to>
    <xdr:sp macro="" textlink="">
      <xdr:nvSpPr>
        <xdr:cNvPr id="133" name="角丸四角形 132">
          <a:hlinkClick xmlns:r="http://schemas.openxmlformats.org/officeDocument/2006/relationships" r:id="rId23" tooltip="９月の先頭へ"/>
        </xdr:cNvPr>
        <xdr:cNvSpPr/>
      </xdr:nvSpPr>
      <xdr:spPr>
        <a:xfrm>
          <a:off x="7109460" y="7358634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6</xdr:col>
      <xdr:colOff>0</xdr:colOff>
      <xdr:row>416</xdr:row>
      <xdr:rowOff>0</xdr:rowOff>
    </xdr:from>
    <xdr:to>
      <xdr:col>7</xdr:col>
      <xdr:colOff>137160</xdr:colOff>
      <xdr:row>417</xdr:row>
      <xdr:rowOff>30480</xdr:rowOff>
    </xdr:to>
    <xdr:sp macro="" textlink="">
      <xdr:nvSpPr>
        <xdr:cNvPr id="134" name="角丸四角形 133">
          <a:hlinkClick xmlns:r="http://schemas.openxmlformats.org/officeDocument/2006/relationships" r:id="rId24" tooltip="１１月の先頭へ"/>
        </xdr:cNvPr>
        <xdr:cNvSpPr/>
      </xdr:nvSpPr>
      <xdr:spPr>
        <a:xfrm>
          <a:off x="7109460" y="7425690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6</xdr:col>
      <xdr:colOff>0</xdr:colOff>
      <xdr:row>418</xdr:row>
      <xdr:rowOff>0</xdr:rowOff>
    </xdr:from>
    <xdr:to>
      <xdr:col>7</xdr:col>
      <xdr:colOff>137160</xdr:colOff>
      <xdr:row>419</xdr:row>
      <xdr:rowOff>30480</xdr:rowOff>
    </xdr:to>
    <xdr:sp macro="" textlink="">
      <xdr:nvSpPr>
        <xdr:cNvPr id="135" name="角丸四角形 134">
          <a:hlinkClick xmlns:r="http://schemas.openxmlformats.org/officeDocument/2006/relationships" r:id="rId25" tooltip="12月の先頭へ"/>
        </xdr:cNvPr>
        <xdr:cNvSpPr/>
      </xdr:nvSpPr>
      <xdr:spPr>
        <a:xfrm>
          <a:off x="7109460" y="7459218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6</xdr:col>
      <xdr:colOff>0</xdr:colOff>
      <xdr:row>462</xdr:row>
      <xdr:rowOff>0</xdr:rowOff>
    </xdr:from>
    <xdr:to>
      <xdr:col>7</xdr:col>
      <xdr:colOff>137160</xdr:colOff>
      <xdr:row>463</xdr:row>
      <xdr:rowOff>30480</xdr:rowOff>
    </xdr:to>
    <xdr:sp macro="" textlink="">
      <xdr:nvSpPr>
        <xdr:cNvPr id="140" name="角丸四角形 139">
          <a:hlinkClick xmlns:r="http://schemas.openxmlformats.org/officeDocument/2006/relationships" r:id="rId18" tooltip="６月の先頭へ"/>
        </xdr:cNvPr>
        <xdr:cNvSpPr/>
      </xdr:nvSpPr>
      <xdr:spPr>
        <a:xfrm>
          <a:off x="7109460" y="8255508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6</xdr:col>
      <xdr:colOff>0</xdr:colOff>
      <xdr:row>60</xdr:row>
      <xdr:rowOff>0</xdr:rowOff>
    </xdr:from>
    <xdr:to>
      <xdr:col>7</xdr:col>
      <xdr:colOff>137160</xdr:colOff>
      <xdr:row>61</xdr:row>
      <xdr:rowOff>30480</xdr:rowOff>
    </xdr:to>
    <xdr:sp macro="" textlink="">
      <xdr:nvSpPr>
        <xdr:cNvPr id="172" name="角丸四角形 171">
          <a:hlinkClick xmlns:r="http://schemas.openxmlformats.org/officeDocument/2006/relationships" r:id="rId2" tooltip="12月の先頭へ"/>
        </xdr:cNvPr>
        <xdr:cNvSpPr/>
      </xdr:nvSpPr>
      <xdr:spPr>
        <a:xfrm>
          <a:off x="7109460" y="110566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60</xdr:row>
      <xdr:rowOff>0</xdr:rowOff>
    </xdr:from>
    <xdr:to>
      <xdr:col>7</xdr:col>
      <xdr:colOff>137160</xdr:colOff>
      <xdr:row>61</xdr:row>
      <xdr:rowOff>30480</xdr:rowOff>
    </xdr:to>
    <xdr:sp macro="" textlink="">
      <xdr:nvSpPr>
        <xdr:cNvPr id="173" name="角丸四角形 172">
          <a:hlinkClick xmlns:r="http://schemas.openxmlformats.org/officeDocument/2006/relationships" r:id="rId3" tooltip="1月の先頭へ"/>
        </xdr:cNvPr>
        <xdr:cNvSpPr/>
      </xdr:nvSpPr>
      <xdr:spPr>
        <a:xfrm>
          <a:off x="7109460" y="110566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6</xdr:col>
      <xdr:colOff>0</xdr:colOff>
      <xdr:row>62</xdr:row>
      <xdr:rowOff>0</xdr:rowOff>
    </xdr:from>
    <xdr:to>
      <xdr:col>7</xdr:col>
      <xdr:colOff>137160</xdr:colOff>
      <xdr:row>63</xdr:row>
      <xdr:rowOff>30480</xdr:rowOff>
    </xdr:to>
    <xdr:sp macro="" textlink="">
      <xdr:nvSpPr>
        <xdr:cNvPr id="174" name="角丸四角形 173">
          <a:hlinkClick xmlns:r="http://schemas.openxmlformats.org/officeDocument/2006/relationships" r:id="rId4" tooltip="2月の先頭へ"/>
        </xdr:cNvPr>
        <xdr:cNvSpPr/>
      </xdr:nvSpPr>
      <xdr:spPr>
        <a:xfrm>
          <a:off x="7109460" y="113919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64</xdr:row>
      <xdr:rowOff>0</xdr:rowOff>
    </xdr:from>
    <xdr:to>
      <xdr:col>7</xdr:col>
      <xdr:colOff>137160</xdr:colOff>
      <xdr:row>65</xdr:row>
      <xdr:rowOff>30480</xdr:rowOff>
    </xdr:to>
    <xdr:sp macro="" textlink="">
      <xdr:nvSpPr>
        <xdr:cNvPr id="175" name="角丸四角形 174">
          <a:hlinkClick xmlns:r="http://schemas.openxmlformats.org/officeDocument/2006/relationships" r:id="rId5" tooltip="３月の先頭へ"/>
        </xdr:cNvPr>
        <xdr:cNvSpPr/>
      </xdr:nvSpPr>
      <xdr:spPr>
        <a:xfrm>
          <a:off x="7109460" y="1172718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6</xdr:col>
      <xdr:colOff>0</xdr:colOff>
      <xdr:row>66</xdr:row>
      <xdr:rowOff>0</xdr:rowOff>
    </xdr:from>
    <xdr:to>
      <xdr:col>7</xdr:col>
      <xdr:colOff>137160</xdr:colOff>
      <xdr:row>67</xdr:row>
      <xdr:rowOff>30480</xdr:rowOff>
    </xdr:to>
    <xdr:sp macro="" textlink="">
      <xdr:nvSpPr>
        <xdr:cNvPr id="176" name="角丸四角形 175">
          <a:hlinkClick xmlns:r="http://schemas.openxmlformats.org/officeDocument/2006/relationships" r:id="rId6" tooltip="４月の先頭へ"/>
        </xdr:cNvPr>
        <xdr:cNvSpPr/>
      </xdr:nvSpPr>
      <xdr:spPr>
        <a:xfrm>
          <a:off x="7109460" y="120624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6</xdr:col>
      <xdr:colOff>0</xdr:colOff>
      <xdr:row>70</xdr:row>
      <xdr:rowOff>0</xdr:rowOff>
    </xdr:from>
    <xdr:to>
      <xdr:col>7</xdr:col>
      <xdr:colOff>137160</xdr:colOff>
      <xdr:row>71</xdr:row>
      <xdr:rowOff>30480</xdr:rowOff>
    </xdr:to>
    <xdr:sp macro="" textlink="">
      <xdr:nvSpPr>
        <xdr:cNvPr id="177" name="角丸四角形 176">
          <a:hlinkClick xmlns:r="http://schemas.openxmlformats.org/officeDocument/2006/relationships" r:id="rId7" tooltip="６月の先頭へ"/>
        </xdr:cNvPr>
        <xdr:cNvSpPr/>
      </xdr:nvSpPr>
      <xdr:spPr>
        <a:xfrm>
          <a:off x="7109460" y="127330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6</xdr:col>
      <xdr:colOff>0</xdr:colOff>
      <xdr:row>74</xdr:row>
      <xdr:rowOff>0</xdr:rowOff>
    </xdr:from>
    <xdr:to>
      <xdr:col>7</xdr:col>
      <xdr:colOff>137160</xdr:colOff>
      <xdr:row>75</xdr:row>
      <xdr:rowOff>30480</xdr:rowOff>
    </xdr:to>
    <xdr:sp macro="" textlink="">
      <xdr:nvSpPr>
        <xdr:cNvPr id="178" name="角丸四角形 177">
          <a:hlinkClick xmlns:r="http://schemas.openxmlformats.org/officeDocument/2006/relationships" r:id="rId8" tooltip="８月の先頭へ"/>
        </xdr:cNvPr>
        <xdr:cNvSpPr/>
      </xdr:nvSpPr>
      <xdr:spPr>
        <a:xfrm>
          <a:off x="7109460" y="1340358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6</xdr:col>
      <xdr:colOff>0</xdr:colOff>
      <xdr:row>78</xdr:row>
      <xdr:rowOff>0</xdr:rowOff>
    </xdr:from>
    <xdr:to>
      <xdr:col>7</xdr:col>
      <xdr:colOff>137160</xdr:colOff>
      <xdr:row>79</xdr:row>
      <xdr:rowOff>30480</xdr:rowOff>
    </xdr:to>
    <xdr:sp macro="" textlink="">
      <xdr:nvSpPr>
        <xdr:cNvPr id="179" name="角丸四角形 178">
          <a:hlinkClick xmlns:r="http://schemas.openxmlformats.org/officeDocument/2006/relationships" r:id="rId9" tooltip="１０月の先頭へ"/>
        </xdr:cNvPr>
        <xdr:cNvSpPr/>
      </xdr:nvSpPr>
      <xdr:spPr>
        <a:xfrm>
          <a:off x="7109460" y="1407414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6</xdr:col>
      <xdr:colOff>0</xdr:colOff>
      <xdr:row>68</xdr:row>
      <xdr:rowOff>0</xdr:rowOff>
    </xdr:from>
    <xdr:to>
      <xdr:col>7</xdr:col>
      <xdr:colOff>137160</xdr:colOff>
      <xdr:row>69</xdr:row>
      <xdr:rowOff>30480</xdr:rowOff>
    </xdr:to>
    <xdr:sp macro="" textlink="">
      <xdr:nvSpPr>
        <xdr:cNvPr id="180" name="角丸四角形 179">
          <a:hlinkClick xmlns:r="http://schemas.openxmlformats.org/officeDocument/2006/relationships" r:id="rId10" tooltip="５月の先頭へ"/>
        </xdr:cNvPr>
        <xdr:cNvSpPr/>
      </xdr:nvSpPr>
      <xdr:spPr>
        <a:xfrm>
          <a:off x="7109460" y="1239774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6</xdr:col>
      <xdr:colOff>0</xdr:colOff>
      <xdr:row>72</xdr:row>
      <xdr:rowOff>0</xdr:rowOff>
    </xdr:from>
    <xdr:to>
      <xdr:col>7</xdr:col>
      <xdr:colOff>137160</xdr:colOff>
      <xdr:row>73</xdr:row>
      <xdr:rowOff>30480</xdr:rowOff>
    </xdr:to>
    <xdr:sp macro="" textlink="">
      <xdr:nvSpPr>
        <xdr:cNvPr id="181" name="角丸四角形 180">
          <a:hlinkClick xmlns:r="http://schemas.openxmlformats.org/officeDocument/2006/relationships" r:id="rId11" tooltip="７月の先頭へ"/>
        </xdr:cNvPr>
        <xdr:cNvSpPr/>
      </xdr:nvSpPr>
      <xdr:spPr>
        <a:xfrm>
          <a:off x="7109460" y="1306830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6</xdr:col>
      <xdr:colOff>0</xdr:colOff>
      <xdr:row>76</xdr:row>
      <xdr:rowOff>0</xdr:rowOff>
    </xdr:from>
    <xdr:to>
      <xdr:col>7</xdr:col>
      <xdr:colOff>137160</xdr:colOff>
      <xdr:row>77</xdr:row>
      <xdr:rowOff>30480</xdr:rowOff>
    </xdr:to>
    <xdr:sp macro="" textlink="">
      <xdr:nvSpPr>
        <xdr:cNvPr id="182" name="角丸四角形 181">
          <a:hlinkClick xmlns:r="http://schemas.openxmlformats.org/officeDocument/2006/relationships" r:id="rId12" tooltip="９月の先頭へ"/>
        </xdr:cNvPr>
        <xdr:cNvSpPr/>
      </xdr:nvSpPr>
      <xdr:spPr>
        <a:xfrm>
          <a:off x="7109460" y="1373886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6</xdr:col>
      <xdr:colOff>0</xdr:colOff>
      <xdr:row>80</xdr:row>
      <xdr:rowOff>0</xdr:rowOff>
    </xdr:from>
    <xdr:to>
      <xdr:col>7</xdr:col>
      <xdr:colOff>137160</xdr:colOff>
      <xdr:row>81</xdr:row>
      <xdr:rowOff>30480</xdr:rowOff>
    </xdr:to>
    <xdr:sp macro="" textlink="">
      <xdr:nvSpPr>
        <xdr:cNvPr id="183" name="角丸四角形 182">
          <a:hlinkClick xmlns:r="http://schemas.openxmlformats.org/officeDocument/2006/relationships" r:id="rId13" tooltip="１１月の先頭へ"/>
        </xdr:cNvPr>
        <xdr:cNvSpPr/>
      </xdr:nvSpPr>
      <xdr:spPr>
        <a:xfrm>
          <a:off x="7109460" y="144094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6</xdr:col>
      <xdr:colOff>0</xdr:colOff>
      <xdr:row>82</xdr:row>
      <xdr:rowOff>0</xdr:rowOff>
    </xdr:from>
    <xdr:to>
      <xdr:col>7</xdr:col>
      <xdr:colOff>137160</xdr:colOff>
      <xdr:row>83</xdr:row>
      <xdr:rowOff>30480</xdr:rowOff>
    </xdr:to>
    <xdr:sp macro="" textlink="">
      <xdr:nvSpPr>
        <xdr:cNvPr id="184" name="角丸四角形 183">
          <a:hlinkClick xmlns:r="http://schemas.openxmlformats.org/officeDocument/2006/relationships" r:id="rId1" tooltip="12月の先頭へ"/>
        </xdr:cNvPr>
        <xdr:cNvSpPr/>
      </xdr:nvSpPr>
      <xdr:spPr>
        <a:xfrm>
          <a:off x="7109460" y="147447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6</xdr:col>
      <xdr:colOff>0</xdr:colOff>
      <xdr:row>116</xdr:row>
      <xdr:rowOff>0</xdr:rowOff>
    </xdr:from>
    <xdr:to>
      <xdr:col>7</xdr:col>
      <xdr:colOff>137160</xdr:colOff>
      <xdr:row>117</xdr:row>
      <xdr:rowOff>30480</xdr:rowOff>
    </xdr:to>
    <xdr:sp macro="" textlink="">
      <xdr:nvSpPr>
        <xdr:cNvPr id="185" name="角丸四角形 184">
          <a:hlinkClick xmlns:r="http://schemas.openxmlformats.org/officeDocument/2006/relationships" r:id="rId2" tooltip="12月の先頭へ"/>
        </xdr:cNvPr>
        <xdr:cNvSpPr/>
      </xdr:nvSpPr>
      <xdr:spPr>
        <a:xfrm>
          <a:off x="7109460" y="210312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116</xdr:row>
      <xdr:rowOff>0</xdr:rowOff>
    </xdr:from>
    <xdr:to>
      <xdr:col>7</xdr:col>
      <xdr:colOff>137160</xdr:colOff>
      <xdr:row>117</xdr:row>
      <xdr:rowOff>30480</xdr:rowOff>
    </xdr:to>
    <xdr:sp macro="" textlink="">
      <xdr:nvSpPr>
        <xdr:cNvPr id="186" name="角丸四角形 185">
          <a:hlinkClick xmlns:r="http://schemas.openxmlformats.org/officeDocument/2006/relationships" r:id="rId14" tooltip="1月の先頭へ"/>
        </xdr:cNvPr>
        <xdr:cNvSpPr/>
      </xdr:nvSpPr>
      <xdr:spPr>
        <a:xfrm>
          <a:off x="7109460" y="2103120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6</xdr:col>
      <xdr:colOff>0</xdr:colOff>
      <xdr:row>118</xdr:row>
      <xdr:rowOff>0</xdr:rowOff>
    </xdr:from>
    <xdr:to>
      <xdr:col>7</xdr:col>
      <xdr:colOff>137160</xdr:colOff>
      <xdr:row>119</xdr:row>
      <xdr:rowOff>30480</xdr:rowOff>
    </xdr:to>
    <xdr:sp macro="" textlink="">
      <xdr:nvSpPr>
        <xdr:cNvPr id="187" name="角丸四角形 186">
          <a:hlinkClick xmlns:r="http://schemas.openxmlformats.org/officeDocument/2006/relationships" r:id="rId15" tooltip="2月の先頭へ"/>
        </xdr:cNvPr>
        <xdr:cNvSpPr/>
      </xdr:nvSpPr>
      <xdr:spPr>
        <a:xfrm>
          <a:off x="7109460" y="2136648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120</xdr:row>
      <xdr:rowOff>0</xdr:rowOff>
    </xdr:from>
    <xdr:to>
      <xdr:col>7</xdr:col>
      <xdr:colOff>137160</xdr:colOff>
      <xdr:row>121</xdr:row>
      <xdr:rowOff>30480</xdr:rowOff>
    </xdr:to>
    <xdr:sp macro="" textlink="">
      <xdr:nvSpPr>
        <xdr:cNvPr id="188" name="角丸四角形 187">
          <a:hlinkClick xmlns:r="http://schemas.openxmlformats.org/officeDocument/2006/relationships" r:id="rId26" tooltip="３月の先頭へ"/>
        </xdr:cNvPr>
        <xdr:cNvSpPr/>
      </xdr:nvSpPr>
      <xdr:spPr>
        <a:xfrm>
          <a:off x="7109460" y="2170176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6</xdr:col>
      <xdr:colOff>0</xdr:colOff>
      <xdr:row>122</xdr:row>
      <xdr:rowOff>0</xdr:rowOff>
    </xdr:from>
    <xdr:to>
      <xdr:col>7</xdr:col>
      <xdr:colOff>137160</xdr:colOff>
      <xdr:row>123</xdr:row>
      <xdr:rowOff>30480</xdr:rowOff>
    </xdr:to>
    <xdr:sp macro="" textlink="">
      <xdr:nvSpPr>
        <xdr:cNvPr id="189" name="角丸四角形 188">
          <a:hlinkClick xmlns:r="http://schemas.openxmlformats.org/officeDocument/2006/relationships" r:id="rId27" tooltip="４月の先頭へ"/>
        </xdr:cNvPr>
        <xdr:cNvSpPr/>
      </xdr:nvSpPr>
      <xdr:spPr>
        <a:xfrm>
          <a:off x="7109460" y="2203704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6</xdr:col>
      <xdr:colOff>0</xdr:colOff>
      <xdr:row>126</xdr:row>
      <xdr:rowOff>0</xdr:rowOff>
    </xdr:from>
    <xdr:to>
      <xdr:col>7</xdr:col>
      <xdr:colOff>137160</xdr:colOff>
      <xdr:row>127</xdr:row>
      <xdr:rowOff>30480</xdr:rowOff>
    </xdr:to>
    <xdr:sp macro="" textlink="">
      <xdr:nvSpPr>
        <xdr:cNvPr id="190" name="角丸四角形 189">
          <a:hlinkClick xmlns:r="http://schemas.openxmlformats.org/officeDocument/2006/relationships" r:id="rId28" tooltip="６月の先頭へ"/>
        </xdr:cNvPr>
        <xdr:cNvSpPr/>
      </xdr:nvSpPr>
      <xdr:spPr>
        <a:xfrm>
          <a:off x="7109460" y="227076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6</xdr:col>
      <xdr:colOff>0</xdr:colOff>
      <xdr:row>130</xdr:row>
      <xdr:rowOff>0</xdr:rowOff>
    </xdr:from>
    <xdr:to>
      <xdr:col>7</xdr:col>
      <xdr:colOff>137160</xdr:colOff>
      <xdr:row>131</xdr:row>
      <xdr:rowOff>30480</xdr:rowOff>
    </xdr:to>
    <xdr:sp macro="" textlink="">
      <xdr:nvSpPr>
        <xdr:cNvPr id="191" name="角丸四角形 190">
          <a:hlinkClick xmlns:r="http://schemas.openxmlformats.org/officeDocument/2006/relationships" r:id="rId29" tooltip="８月の先頭へ"/>
        </xdr:cNvPr>
        <xdr:cNvSpPr/>
      </xdr:nvSpPr>
      <xdr:spPr>
        <a:xfrm>
          <a:off x="7109460" y="233781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6</xdr:col>
      <xdr:colOff>0</xdr:colOff>
      <xdr:row>134</xdr:row>
      <xdr:rowOff>0</xdr:rowOff>
    </xdr:from>
    <xdr:to>
      <xdr:col>7</xdr:col>
      <xdr:colOff>137160</xdr:colOff>
      <xdr:row>135</xdr:row>
      <xdr:rowOff>30480</xdr:rowOff>
    </xdr:to>
    <xdr:sp macro="" textlink="">
      <xdr:nvSpPr>
        <xdr:cNvPr id="192" name="角丸四角形 191">
          <a:hlinkClick xmlns:r="http://schemas.openxmlformats.org/officeDocument/2006/relationships" r:id="rId30" tooltip="１０月の先頭へ"/>
        </xdr:cNvPr>
        <xdr:cNvSpPr/>
      </xdr:nvSpPr>
      <xdr:spPr>
        <a:xfrm>
          <a:off x="7109460" y="240487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6</xdr:col>
      <xdr:colOff>0</xdr:colOff>
      <xdr:row>124</xdr:row>
      <xdr:rowOff>0</xdr:rowOff>
    </xdr:from>
    <xdr:to>
      <xdr:col>7</xdr:col>
      <xdr:colOff>137160</xdr:colOff>
      <xdr:row>125</xdr:row>
      <xdr:rowOff>30480</xdr:rowOff>
    </xdr:to>
    <xdr:sp macro="" textlink="">
      <xdr:nvSpPr>
        <xdr:cNvPr id="193" name="角丸四角形 192">
          <a:hlinkClick xmlns:r="http://schemas.openxmlformats.org/officeDocument/2006/relationships" r:id="rId31" tooltip="５月の先頭へ"/>
        </xdr:cNvPr>
        <xdr:cNvSpPr/>
      </xdr:nvSpPr>
      <xdr:spPr>
        <a:xfrm>
          <a:off x="7109460" y="223723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6</xdr:col>
      <xdr:colOff>0</xdr:colOff>
      <xdr:row>128</xdr:row>
      <xdr:rowOff>0</xdr:rowOff>
    </xdr:from>
    <xdr:to>
      <xdr:col>7</xdr:col>
      <xdr:colOff>137160</xdr:colOff>
      <xdr:row>129</xdr:row>
      <xdr:rowOff>30480</xdr:rowOff>
    </xdr:to>
    <xdr:sp macro="" textlink="">
      <xdr:nvSpPr>
        <xdr:cNvPr id="194" name="角丸四角形 193">
          <a:hlinkClick xmlns:r="http://schemas.openxmlformats.org/officeDocument/2006/relationships" r:id="rId32" tooltip="７月の先頭へ"/>
        </xdr:cNvPr>
        <xdr:cNvSpPr/>
      </xdr:nvSpPr>
      <xdr:spPr>
        <a:xfrm>
          <a:off x="7109460" y="2304288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6</xdr:col>
      <xdr:colOff>0</xdr:colOff>
      <xdr:row>132</xdr:row>
      <xdr:rowOff>0</xdr:rowOff>
    </xdr:from>
    <xdr:to>
      <xdr:col>7</xdr:col>
      <xdr:colOff>137160</xdr:colOff>
      <xdr:row>133</xdr:row>
      <xdr:rowOff>30480</xdr:rowOff>
    </xdr:to>
    <xdr:sp macro="" textlink="">
      <xdr:nvSpPr>
        <xdr:cNvPr id="195" name="角丸四角形 194">
          <a:hlinkClick xmlns:r="http://schemas.openxmlformats.org/officeDocument/2006/relationships" r:id="rId33" tooltip="９月の先頭へ"/>
        </xdr:cNvPr>
        <xdr:cNvSpPr/>
      </xdr:nvSpPr>
      <xdr:spPr>
        <a:xfrm>
          <a:off x="7109460" y="2371344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6</xdr:col>
      <xdr:colOff>0</xdr:colOff>
      <xdr:row>136</xdr:row>
      <xdr:rowOff>0</xdr:rowOff>
    </xdr:from>
    <xdr:to>
      <xdr:col>7</xdr:col>
      <xdr:colOff>137160</xdr:colOff>
      <xdr:row>137</xdr:row>
      <xdr:rowOff>30480</xdr:rowOff>
    </xdr:to>
    <xdr:sp macro="" textlink="">
      <xdr:nvSpPr>
        <xdr:cNvPr id="196" name="角丸四角形 195">
          <a:hlinkClick xmlns:r="http://schemas.openxmlformats.org/officeDocument/2006/relationships" r:id="rId34" tooltip="１１月の先頭へ"/>
        </xdr:cNvPr>
        <xdr:cNvSpPr/>
      </xdr:nvSpPr>
      <xdr:spPr>
        <a:xfrm>
          <a:off x="7109460" y="2438400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6</xdr:col>
      <xdr:colOff>0</xdr:colOff>
      <xdr:row>138</xdr:row>
      <xdr:rowOff>0</xdr:rowOff>
    </xdr:from>
    <xdr:to>
      <xdr:col>7</xdr:col>
      <xdr:colOff>137160</xdr:colOff>
      <xdr:row>139</xdr:row>
      <xdr:rowOff>30480</xdr:rowOff>
    </xdr:to>
    <xdr:sp macro="" textlink="">
      <xdr:nvSpPr>
        <xdr:cNvPr id="197" name="角丸四角形 196">
          <a:hlinkClick xmlns:r="http://schemas.openxmlformats.org/officeDocument/2006/relationships" r:id="rId35" tooltip="12月の先頭へ"/>
        </xdr:cNvPr>
        <xdr:cNvSpPr/>
      </xdr:nvSpPr>
      <xdr:spPr>
        <a:xfrm>
          <a:off x="7109460" y="2471928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6</xdr:col>
      <xdr:colOff>0</xdr:colOff>
      <xdr:row>172</xdr:row>
      <xdr:rowOff>0</xdr:rowOff>
    </xdr:from>
    <xdr:to>
      <xdr:col>7</xdr:col>
      <xdr:colOff>137160</xdr:colOff>
      <xdr:row>173</xdr:row>
      <xdr:rowOff>30480</xdr:rowOff>
    </xdr:to>
    <xdr:sp macro="" textlink="">
      <xdr:nvSpPr>
        <xdr:cNvPr id="198" name="角丸四角形 197">
          <a:hlinkClick xmlns:r="http://schemas.openxmlformats.org/officeDocument/2006/relationships" r:id="rId2" tooltip="12月の先頭へ"/>
        </xdr:cNvPr>
        <xdr:cNvSpPr/>
      </xdr:nvSpPr>
      <xdr:spPr>
        <a:xfrm>
          <a:off x="7109460" y="3100578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172</xdr:row>
      <xdr:rowOff>0</xdr:rowOff>
    </xdr:from>
    <xdr:to>
      <xdr:col>7</xdr:col>
      <xdr:colOff>137160</xdr:colOff>
      <xdr:row>173</xdr:row>
      <xdr:rowOff>30480</xdr:rowOff>
    </xdr:to>
    <xdr:sp macro="" textlink="">
      <xdr:nvSpPr>
        <xdr:cNvPr id="199" name="角丸四角形 198">
          <a:hlinkClick xmlns:r="http://schemas.openxmlformats.org/officeDocument/2006/relationships" r:id="rId14" tooltip="1月の先頭へ"/>
        </xdr:cNvPr>
        <xdr:cNvSpPr/>
      </xdr:nvSpPr>
      <xdr:spPr>
        <a:xfrm>
          <a:off x="7109460" y="3100578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6</xdr:col>
      <xdr:colOff>0</xdr:colOff>
      <xdr:row>174</xdr:row>
      <xdr:rowOff>0</xdr:rowOff>
    </xdr:from>
    <xdr:to>
      <xdr:col>7</xdr:col>
      <xdr:colOff>137160</xdr:colOff>
      <xdr:row>175</xdr:row>
      <xdr:rowOff>30480</xdr:rowOff>
    </xdr:to>
    <xdr:sp macro="" textlink="">
      <xdr:nvSpPr>
        <xdr:cNvPr id="200" name="角丸四角形 199">
          <a:hlinkClick xmlns:r="http://schemas.openxmlformats.org/officeDocument/2006/relationships" r:id="rId15" tooltip="2月の先頭へ"/>
        </xdr:cNvPr>
        <xdr:cNvSpPr/>
      </xdr:nvSpPr>
      <xdr:spPr>
        <a:xfrm>
          <a:off x="7109460" y="313410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176</xdr:row>
      <xdr:rowOff>0</xdr:rowOff>
    </xdr:from>
    <xdr:to>
      <xdr:col>7</xdr:col>
      <xdr:colOff>137160</xdr:colOff>
      <xdr:row>177</xdr:row>
      <xdr:rowOff>30480</xdr:rowOff>
    </xdr:to>
    <xdr:sp macro="" textlink="">
      <xdr:nvSpPr>
        <xdr:cNvPr id="201" name="角丸四角形 200">
          <a:hlinkClick xmlns:r="http://schemas.openxmlformats.org/officeDocument/2006/relationships" r:id="rId26" tooltip="３月の先頭へ"/>
        </xdr:cNvPr>
        <xdr:cNvSpPr/>
      </xdr:nvSpPr>
      <xdr:spPr>
        <a:xfrm>
          <a:off x="7109460" y="3167634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6</xdr:col>
      <xdr:colOff>0</xdr:colOff>
      <xdr:row>178</xdr:row>
      <xdr:rowOff>0</xdr:rowOff>
    </xdr:from>
    <xdr:to>
      <xdr:col>7</xdr:col>
      <xdr:colOff>137160</xdr:colOff>
      <xdr:row>179</xdr:row>
      <xdr:rowOff>30480</xdr:rowOff>
    </xdr:to>
    <xdr:sp macro="" textlink="">
      <xdr:nvSpPr>
        <xdr:cNvPr id="202" name="角丸四角形 201">
          <a:hlinkClick xmlns:r="http://schemas.openxmlformats.org/officeDocument/2006/relationships" r:id="rId27" tooltip="４月の先頭へ"/>
        </xdr:cNvPr>
        <xdr:cNvSpPr/>
      </xdr:nvSpPr>
      <xdr:spPr>
        <a:xfrm>
          <a:off x="7109460" y="320116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6</xdr:col>
      <xdr:colOff>0</xdr:colOff>
      <xdr:row>182</xdr:row>
      <xdr:rowOff>0</xdr:rowOff>
    </xdr:from>
    <xdr:to>
      <xdr:col>7</xdr:col>
      <xdr:colOff>137160</xdr:colOff>
      <xdr:row>183</xdr:row>
      <xdr:rowOff>30480</xdr:rowOff>
    </xdr:to>
    <xdr:sp macro="" textlink="">
      <xdr:nvSpPr>
        <xdr:cNvPr id="203" name="角丸四角形 202">
          <a:hlinkClick xmlns:r="http://schemas.openxmlformats.org/officeDocument/2006/relationships" r:id="rId28" tooltip="６月の先頭へ"/>
        </xdr:cNvPr>
        <xdr:cNvSpPr/>
      </xdr:nvSpPr>
      <xdr:spPr>
        <a:xfrm>
          <a:off x="7109460" y="3268218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6</xdr:col>
      <xdr:colOff>0</xdr:colOff>
      <xdr:row>186</xdr:row>
      <xdr:rowOff>0</xdr:rowOff>
    </xdr:from>
    <xdr:to>
      <xdr:col>7</xdr:col>
      <xdr:colOff>137160</xdr:colOff>
      <xdr:row>187</xdr:row>
      <xdr:rowOff>30480</xdr:rowOff>
    </xdr:to>
    <xdr:sp macro="" textlink="">
      <xdr:nvSpPr>
        <xdr:cNvPr id="204" name="角丸四角形 203">
          <a:hlinkClick xmlns:r="http://schemas.openxmlformats.org/officeDocument/2006/relationships" r:id="rId29" tooltip="８月の先頭へ"/>
        </xdr:cNvPr>
        <xdr:cNvSpPr/>
      </xdr:nvSpPr>
      <xdr:spPr>
        <a:xfrm>
          <a:off x="7109460" y="3335274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6</xdr:col>
      <xdr:colOff>0</xdr:colOff>
      <xdr:row>190</xdr:row>
      <xdr:rowOff>0</xdr:rowOff>
    </xdr:from>
    <xdr:to>
      <xdr:col>7</xdr:col>
      <xdr:colOff>137160</xdr:colOff>
      <xdr:row>191</xdr:row>
      <xdr:rowOff>30480</xdr:rowOff>
    </xdr:to>
    <xdr:sp macro="" textlink="">
      <xdr:nvSpPr>
        <xdr:cNvPr id="205" name="角丸四角形 204">
          <a:hlinkClick xmlns:r="http://schemas.openxmlformats.org/officeDocument/2006/relationships" r:id="rId30" tooltip="１０月の先頭へ"/>
        </xdr:cNvPr>
        <xdr:cNvSpPr/>
      </xdr:nvSpPr>
      <xdr:spPr>
        <a:xfrm>
          <a:off x="7109460" y="340233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6</xdr:col>
      <xdr:colOff>0</xdr:colOff>
      <xdr:row>180</xdr:row>
      <xdr:rowOff>0</xdr:rowOff>
    </xdr:from>
    <xdr:to>
      <xdr:col>7</xdr:col>
      <xdr:colOff>137160</xdr:colOff>
      <xdr:row>181</xdr:row>
      <xdr:rowOff>30480</xdr:rowOff>
    </xdr:to>
    <xdr:sp macro="" textlink="">
      <xdr:nvSpPr>
        <xdr:cNvPr id="206" name="角丸四角形 205">
          <a:hlinkClick xmlns:r="http://schemas.openxmlformats.org/officeDocument/2006/relationships" r:id="rId31" tooltip="５月の先頭へ"/>
        </xdr:cNvPr>
        <xdr:cNvSpPr/>
      </xdr:nvSpPr>
      <xdr:spPr>
        <a:xfrm>
          <a:off x="7109460" y="3234690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6</xdr:col>
      <xdr:colOff>0</xdr:colOff>
      <xdr:row>184</xdr:row>
      <xdr:rowOff>0</xdr:rowOff>
    </xdr:from>
    <xdr:to>
      <xdr:col>7</xdr:col>
      <xdr:colOff>137160</xdr:colOff>
      <xdr:row>185</xdr:row>
      <xdr:rowOff>30480</xdr:rowOff>
    </xdr:to>
    <xdr:sp macro="" textlink="">
      <xdr:nvSpPr>
        <xdr:cNvPr id="207" name="角丸四角形 206">
          <a:hlinkClick xmlns:r="http://schemas.openxmlformats.org/officeDocument/2006/relationships" r:id="rId32" tooltip="７月の先頭へ"/>
        </xdr:cNvPr>
        <xdr:cNvSpPr/>
      </xdr:nvSpPr>
      <xdr:spPr>
        <a:xfrm>
          <a:off x="7109460" y="3301746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6</xdr:col>
      <xdr:colOff>0</xdr:colOff>
      <xdr:row>188</xdr:row>
      <xdr:rowOff>0</xdr:rowOff>
    </xdr:from>
    <xdr:to>
      <xdr:col>7</xdr:col>
      <xdr:colOff>137160</xdr:colOff>
      <xdr:row>189</xdr:row>
      <xdr:rowOff>30480</xdr:rowOff>
    </xdr:to>
    <xdr:sp macro="" textlink="">
      <xdr:nvSpPr>
        <xdr:cNvPr id="208" name="角丸四角形 207">
          <a:hlinkClick xmlns:r="http://schemas.openxmlformats.org/officeDocument/2006/relationships" r:id="rId33" tooltip="９月の先頭へ"/>
        </xdr:cNvPr>
        <xdr:cNvSpPr/>
      </xdr:nvSpPr>
      <xdr:spPr>
        <a:xfrm>
          <a:off x="7109460" y="336880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6</xdr:col>
      <xdr:colOff>0</xdr:colOff>
      <xdr:row>192</xdr:row>
      <xdr:rowOff>0</xdr:rowOff>
    </xdr:from>
    <xdr:to>
      <xdr:col>7</xdr:col>
      <xdr:colOff>137160</xdr:colOff>
      <xdr:row>193</xdr:row>
      <xdr:rowOff>30480</xdr:rowOff>
    </xdr:to>
    <xdr:sp macro="" textlink="">
      <xdr:nvSpPr>
        <xdr:cNvPr id="209" name="角丸四角形 208">
          <a:hlinkClick xmlns:r="http://schemas.openxmlformats.org/officeDocument/2006/relationships" r:id="rId34" tooltip="１１月の先頭へ"/>
        </xdr:cNvPr>
        <xdr:cNvSpPr/>
      </xdr:nvSpPr>
      <xdr:spPr>
        <a:xfrm>
          <a:off x="7109460" y="3435858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6</xdr:col>
      <xdr:colOff>0</xdr:colOff>
      <xdr:row>194</xdr:row>
      <xdr:rowOff>0</xdr:rowOff>
    </xdr:from>
    <xdr:to>
      <xdr:col>7</xdr:col>
      <xdr:colOff>137160</xdr:colOff>
      <xdr:row>195</xdr:row>
      <xdr:rowOff>30480</xdr:rowOff>
    </xdr:to>
    <xdr:sp macro="" textlink="">
      <xdr:nvSpPr>
        <xdr:cNvPr id="210" name="角丸四角形 209">
          <a:hlinkClick xmlns:r="http://schemas.openxmlformats.org/officeDocument/2006/relationships" r:id="rId35" tooltip="12月の先頭へ"/>
        </xdr:cNvPr>
        <xdr:cNvSpPr/>
      </xdr:nvSpPr>
      <xdr:spPr>
        <a:xfrm>
          <a:off x="7109460" y="346938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6</xdr:col>
      <xdr:colOff>0</xdr:colOff>
      <xdr:row>228</xdr:row>
      <xdr:rowOff>0</xdr:rowOff>
    </xdr:from>
    <xdr:to>
      <xdr:col>7</xdr:col>
      <xdr:colOff>137160</xdr:colOff>
      <xdr:row>229</xdr:row>
      <xdr:rowOff>30480</xdr:rowOff>
    </xdr:to>
    <xdr:sp macro="" textlink="">
      <xdr:nvSpPr>
        <xdr:cNvPr id="211" name="角丸四角形 210">
          <a:hlinkClick xmlns:r="http://schemas.openxmlformats.org/officeDocument/2006/relationships" r:id="rId2" tooltip="12月の先頭へ"/>
        </xdr:cNvPr>
        <xdr:cNvSpPr/>
      </xdr:nvSpPr>
      <xdr:spPr>
        <a:xfrm>
          <a:off x="7109460" y="409803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228</xdr:row>
      <xdr:rowOff>0</xdr:rowOff>
    </xdr:from>
    <xdr:to>
      <xdr:col>7</xdr:col>
      <xdr:colOff>137160</xdr:colOff>
      <xdr:row>229</xdr:row>
      <xdr:rowOff>30480</xdr:rowOff>
    </xdr:to>
    <xdr:sp macro="" textlink="">
      <xdr:nvSpPr>
        <xdr:cNvPr id="212" name="角丸四角形 211">
          <a:hlinkClick xmlns:r="http://schemas.openxmlformats.org/officeDocument/2006/relationships" r:id="rId14" tooltip="1月の先頭へ"/>
        </xdr:cNvPr>
        <xdr:cNvSpPr/>
      </xdr:nvSpPr>
      <xdr:spPr>
        <a:xfrm>
          <a:off x="7109460" y="4098036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6</xdr:col>
      <xdr:colOff>0</xdr:colOff>
      <xdr:row>230</xdr:row>
      <xdr:rowOff>0</xdr:rowOff>
    </xdr:from>
    <xdr:to>
      <xdr:col>7</xdr:col>
      <xdr:colOff>137160</xdr:colOff>
      <xdr:row>231</xdr:row>
      <xdr:rowOff>30480</xdr:rowOff>
    </xdr:to>
    <xdr:sp macro="" textlink="">
      <xdr:nvSpPr>
        <xdr:cNvPr id="213" name="角丸四角形 212">
          <a:hlinkClick xmlns:r="http://schemas.openxmlformats.org/officeDocument/2006/relationships" r:id="rId15" tooltip="2月の先頭へ"/>
        </xdr:cNvPr>
        <xdr:cNvSpPr/>
      </xdr:nvSpPr>
      <xdr:spPr>
        <a:xfrm>
          <a:off x="7109460" y="4131564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232</xdr:row>
      <xdr:rowOff>0</xdr:rowOff>
    </xdr:from>
    <xdr:to>
      <xdr:col>7</xdr:col>
      <xdr:colOff>137160</xdr:colOff>
      <xdr:row>233</xdr:row>
      <xdr:rowOff>30480</xdr:rowOff>
    </xdr:to>
    <xdr:sp macro="" textlink="">
      <xdr:nvSpPr>
        <xdr:cNvPr id="214" name="角丸四角形 213">
          <a:hlinkClick xmlns:r="http://schemas.openxmlformats.org/officeDocument/2006/relationships" r:id="rId26" tooltip="３月の先頭へ"/>
        </xdr:cNvPr>
        <xdr:cNvSpPr/>
      </xdr:nvSpPr>
      <xdr:spPr>
        <a:xfrm>
          <a:off x="7109460" y="416509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6</xdr:col>
      <xdr:colOff>0</xdr:colOff>
      <xdr:row>234</xdr:row>
      <xdr:rowOff>0</xdr:rowOff>
    </xdr:from>
    <xdr:to>
      <xdr:col>7</xdr:col>
      <xdr:colOff>137160</xdr:colOff>
      <xdr:row>235</xdr:row>
      <xdr:rowOff>30480</xdr:rowOff>
    </xdr:to>
    <xdr:sp macro="" textlink="">
      <xdr:nvSpPr>
        <xdr:cNvPr id="215" name="角丸四角形 214">
          <a:hlinkClick xmlns:r="http://schemas.openxmlformats.org/officeDocument/2006/relationships" r:id="rId27" tooltip="４月の先頭へ"/>
        </xdr:cNvPr>
        <xdr:cNvSpPr/>
      </xdr:nvSpPr>
      <xdr:spPr>
        <a:xfrm>
          <a:off x="7109460" y="419862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6</xdr:col>
      <xdr:colOff>0</xdr:colOff>
      <xdr:row>238</xdr:row>
      <xdr:rowOff>0</xdr:rowOff>
    </xdr:from>
    <xdr:to>
      <xdr:col>7</xdr:col>
      <xdr:colOff>137160</xdr:colOff>
      <xdr:row>239</xdr:row>
      <xdr:rowOff>30480</xdr:rowOff>
    </xdr:to>
    <xdr:sp macro="" textlink="">
      <xdr:nvSpPr>
        <xdr:cNvPr id="216" name="角丸四角形 215">
          <a:hlinkClick xmlns:r="http://schemas.openxmlformats.org/officeDocument/2006/relationships" r:id="rId28" tooltip="６月の先頭へ"/>
        </xdr:cNvPr>
        <xdr:cNvSpPr/>
      </xdr:nvSpPr>
      <xdr:spPr>
        <a:xfrm>
          <a:off x="7109460" y="426567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6</xdr:col>
      <xdr:colOff>0</xdr:colOff>
      <xdr:row>242</xdr:row>
      <xdr:rowOff>0</xdr:rowOff>
    </xdr:from>
    <xdr:to>
      <xdr:col>7</xdr:col>
      <xdr:colOff>137160</xdr:colOff>
      <xdr:row>243</xdr:row>
      <xdr:rowOff>30480</xdr:rowOff>
    </xdr:to>
    <xdr:sp macro="" textlink="">
      <xdr:nvSpPr>
        <xdr:cNvPr id="217" name="角丸四角形 216">
          <a:hlinkClick xmlns:r="http://schemas.openxmlformats.org/officeDocument/2006/relationships" r:id="rId29" tooltip="８月の先頭へ"/>
        </xdr:cNvPr>
        <xdr:cNvSpPr/>
      </xdr:nvSpPr>
      <xdr:spPr>
        <a:xfrm>
          <a:off x="7109460" y="433273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6</xdr:col>
      <xdr:colOff>0</xdr:colOff>
      <xdr:row>246</xdr:row>
      <xdr:rowOff>0</xdr:rowOff>
    </xdr:from>
    <xdr:to>
      <xdr:col>7</xdr:col>
      <xdr:colOff>137160</xdr:colOff>
      <xdr:row>247</xdr:row>
      <xdr:rowOff>30480</xdr:rowOff>
    </xdr:to>
    <xdr:sp macro="" textlink="">
      <xdr:nvSpPr>
        <xdr:cNvPr id="218" name="角丸四角形 217">
          <a:hlinkClick xmlns:r="http://schemas.openxmlformats.org/officeDocument/2006/relationships" r:id="rId30" tooltip="１０月の先頭へ"/>
        </xdr:cNvPr>
        <xdr:cNvSpPr/>
      </xdr:nvSpPr>
      <xdr:spPr>
        <a:xfrm>
          <a:off x="7109460" y="4399788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6</xdr:col>
      <xdr:colOff>0</xdr:colOff>
      <xdr:row>236</xdr:row>
      <xdr:rowOff>0</xdr:rowOff>
    </xdr:from>
    <xdr:to>
      <xdr:col>7</xdr:col>
      <xdr:colOff>137160</xdr:colOff>
      <xdr:row>237</xdr:row>
      <xdr:rowOff>30480</xdr:rowOff>
    </xdr:to>
    <xdr:sp macro="" textlink="">
      <xdr:nvSpPr>
        <xdr:cNvPr id="219" name="角丸四角形 218">
          <a:hlinkClick xmlns:r="http://schemas.openxmlformats.org/officeDocument/2006/relationships" r:id="rId31" tooltip="５月の先頭へ"/>
        </xdr:cNvPr>
        <xdr:cNvSpPr/>
      </xdr:nvSpPr>
      <xdr:spPr>
        <a:xfrm>
          <a:off x="7109460" y="4232148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6</xdr:col>
      <xdr:colOff>0</xdr:colOff>
      <xdr:row>240</xdr:row>
      <xdr:rowOff>0</xdr:rowOff>
    </xdr:from>
    <xdr:to>
      <xdr:col>7</xdr:col>
      <xdr:colOff>137160</xdr:colOff>
      <xdr:row>241</xdr:row>
      <xdr:rowOff>30480</xdr:rowOff>
    </xdr:to>
    <xdr:sp macro="" textlink="">
      <xdr:nvSpPr>
        <xdr:cNvPr id="220" name="角丸四角形 219">
          <a:hlinkClick xmlns:r="http://schemas.openxmlformats.org/officeDocument/2006/relationships" r:id="rId32" tooltip="７月の先頭へ"/>
        </xdr:cNvPr>
        <xdr:cNvSpPr/>
      </xdr:nvSpPr>
      <xdr:spPr>
        <a:xfrm>
          <a:off x="7109460" y="4299204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6</xdr:col>
      <xdr:colOff>0</xdr:colOff>
      <xdr:row>244</xdr:row>
      <xdr:rowOff>0</xdr:rowOff>
    </xdr:from>
    <xdr:to>
      <xdr:col>7</xdr:col>
      <xdr:colOff>137160</xdr:colOff>
      <xdr:row>245</xdr:row>
      <xdr:rowOff>30480</xdr:rowOff>
    </xdr:to>
    <xdr:sp macro="" textlink="">
      <xdr:nvSpPr>
        <xdr:cNvPr id="221" name="角丸四角形 220">
          <a:hlinkClick xmlns:r="http://schemas.openxmlformats.org/officeDocument/2006/relationships" r:id="rId33" tooltip="９月の先頭へ"/>
        </xdr:cNvPr>
        <xdr:cNvSpPr/>
      </xdr:nvSpPr>
      <xdr:spPr>
        <a:xfrm>
          <a:off x="7109460" y="4366260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6</xdr:col>
      <xdr:colOff>0</xdr:colOff>
      <xdr:row>248</xdr:row>
      <xdr:rowOff>0</xdr:rowOff>
    </xdr:from>
    <xdr:to>
      <xdr:col>7</xdr:col>
      <xdr:colOff>137160</xdr:colOff>
      <xdr:row>249</xdr:row>
      <xdr:rowOff>30480</xdr:rowOff>
    </xdr:to>
    <xdr:sp macro="" textlink="">
      <xdr:nvSpPr>
        <xdr:cNvPr id="222" name="角丸四角形 221">
          <a:hlinkClick xmlns:r="http://schemas.openxmlformats.org/officeDocument/2006/relationships" r:id="rId34" tooltip="１１月の先頭へ"/>
        </xdr:cNvPr>
        <xdr:cNvSpPr/>
      </xdr:nvSpPr>
      <xdr:spPr>
        <a:xfrm>
          <a:off x="7109460" y="4433316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6</xdr:col>
      <xdr:colOff>0</xdr:colOff>
      <xdr:row>250</xdr:row>
      <xdr:rowOff>0</xdr:rowOff>
    </xdr:from>
    <xdr:to>
      <xdr:col>7</xdr:col>
      <xdr:colOff>137160</xdr:colOff>
      <xdr:row>251</xdr:row>
      <xdr:rowOff>30480</xdr:rowOff>
    </xdr:to>
    <xdr:sp macro="" textlink="">
      <xdr:nvSpPr>
        <xdr:cNvPr id="223" name="角丸四角形 222">
          <a:hlinkClick xmlns:r="http://schemas.openxmlformats.org/officeDocument/2006/relationships" r:id="rId35" tooltip="12月の先頭へ"/>
        </xdr:cNvPr>
        <xdr:cNvSpPr/>
      </xdr:nvSpPr>
      <xdr:spPr>
        <a:xfrm>
          <a:off x="7109460" y="4466844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6</xdr:col>
      <xdr:colOff>0</xdr:colOff>
      <xdr:row>284</xdr:row>
      <xdr:rowOff>0</xdr:rowOff>
    </xdr:from>
    <xdr:to>
      <xdr:col>7</xdr:col>
      <xdr:colOff>137160</xdr:colOff>
      <xdr:row>285</xdr:row>
      <xdr:rowOff>30480</xdr:rowOff>
    </xdr:to>
    <xdr:sp macro="" textlink="">
      <xdr:nvSpPr>
        <xdr:cNvPr id="224" name="角丸四角形 223">
          <a:hlinkClick xmlns:r="http://schemas.openxmlformats.org/officeDocument/2006/relationships" r:id="rId2" tooltip="12月の先頭へ"/>
        </xdr:cNvPr>
        <xdr:cNvSpPr/>
      </xdr:nvSpPr>
      <xdr:spPr>
        <a:xfrm>
          <a:off x="7109460" y="5095494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284</xdr:row>
      <xdr:rowOff>0</xdr:rowOff>
    </xdr:from>
    <xdr:to>
      <xdr:col>7</xdr:col>
      <xdr:colOff>137160</xdr:colOff>
      <xdr:row>285</xdr:row>
      <xdr:rowOff>30480</xdr:rowOff>
    </xdr:to>
    <xdr:sp macro="" textlink="">
      <xdr:nvSpPr>
        <xdr:cNvPr id="225" name="角丸四角形 224">
          <a:hlinkClick xmlns:r="http://schemas.openxmlformats.org/officeDocument/2006/relationships" r:id="rId14" tooltip="1月の先頭へ"/>
        </xdr:cNvPr>
        <xdr:cNvSpPr/>
      </xdr:nvSpPr>
      <xdr:spPr>
        <a:xfrm>
          <a:off x="7109460" y="5095494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6</xdr:col>
      <xdr:colOff>0</xdr:colOff>
      <xdr:row>286</xdr:row>
      <xdr:rowOff>0</xdr:rowOff>
    </xdr:from>
    <xdr:to>
      <xdr:col>7</xdr:col>
      <xdr:colOff>137160</xdr:colOff>
      <xdr:row>287</xdr:row>
      <xdr:rowOff>30480</xdr:rowOff>
    </xdr:to>
    <xdr:sp macro="" textlink="">
      <xdr:nvSpPr>
        <xdr:cNvPr id="226" name="角丸四角形 225">
          <a:hlinkClick xmlns:r="http://schemas.openxmlformats.org/officeDocument/2006/relationships" r:id="rId15" tooltip="2月の先頭へ"/>
        </xdr:cNvPr>
        <xdr:cNvSpPr/>
      </xdr:nvSpPr>
      <xdr:spPr>
        <a:xfrm>
          <a:off x="7109460" y="512902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288</xdr:row>
      <xdr:rowOff>0</xdr:rowOff>
    </xdr:from>
    <xdr:to>
      <xdr:col>7</xdr:col>
      <xdr:colOff>137160</xdr:colOff>
      <xdr:row>289</xdr:row>
      <xdr:rowOff>30480</xdr:rowOff>
    </xdr:to>
    <xdr:sp macro="" textlink="">
      <xdr:nvSpPr>
        <xdr:cNvPr id="227" name="角丸四角形 226">
          <a:hlinkClick xmlns:r="http://schemas.openxmlformats.org/officeDocument/2006/relationships" r:id="rId26" tooltip="３月の先頭へ"/>
        </xdr:cNvPr>
        <xdr:cNvSpPr/>
      </xdr:nvSpPr>
      <xdr:spPr>
        <a:xfrm>
          <a:off x="7109460" y="5162550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6</xdr:col>
      <xdr:colOff>0</xdr:colOff>
      <xdr:row>290</xdr:row>
      <xdr:rowOff>0</xdr:rowOff>
    </xdr:from>
    <xdr:to>
      <xdr:col>7</xdr:col>
      <xdr:colOff>137160</xdr:colOff>
      <xdr:row>291</xdr:row>
      <xdr:rowOff>30480</xdr:rowOff>
    </xdr:to>
    <xdr:sp macro="" textlink="">
      <xdr:nvSpPr>
        <xdr:cNvPr id="228" name="角丸四角形 227">
          <a:hlinkClick xmlns:r="http://schemas.openxmlformats.org/officeDocument/2006/relationships" r:id="rId27" tooltip="４月の先頭へ"/>
        </xdr:cNvPr>
        <xdr:cNvSpPr/>
      </xdr:nvSpPr>
      <xdr:spPr>
        <a:xfrm>
          <a:off x="7109460" y="5196078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6</xdr:col>
      <xdr:colOff>0</xdr:colOff>
      <xdr:row>294</xdr:row>
      <xdr:rowOff>0</xdr:rowOff>
    </xdr:from>
    <xdr:to>
      <xdr:col>7</xdr:col>
      <xdr:colOff>137160</xdr:colOff>
      <xdr:row>295</xdr:row>
      <xdr:rowOff>30480</xdr:rowOff>
    </xdr:to>
    <xdr:sp macro="" textlink="">
      <xdr:nvSpPr>
        <xdr:cNvPr id="229" name="角丸四角形 228">
          <a:hlinkClick xmlns:r="http://schemas.openxmlformats.org/officeDocument/2006/relationships" r:id="rId28" tooltip="６月の先頭へ"/>
        </xdr:cNvPr>
        <xdr:cNvSpPr/>
      </xdr:nvSpPr>
      <xdr:spPr>
        <a:xfrm>
          <a:off x="7109460" y="5263134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6</xdr:col>
      <xdr:colOff>0</xdr:colOff>
      <xdr:row>298</xdr:row>
      <xdr:rowOff>0</xdr:rowOff>
    </xdr:from>
    <xdr:to>
      <xdr:col>7</xdr:col>
      <xdr:colOff>137160</xdr:colOff>
      <xdr:row>299</xdr:row>
      <xdr:rowOff>30480</xdr:rowOff>
    </xdr:to>
    <xdr:sp macro="" textlink="">
      <xdr:nvSpPr>
        <xdr:cNvPr id="230" name="角丸四角形 229">
          <a:hlinkClick xmlns:r="http://schemas.openxmlformats.org/officeDocument/2006/relationships" r:id="rId29" tooltip="８月の先頭へ"/>
        </xdr:cNvPr>
        <xdr:cNvSpPr/>
      </xdr:nvSpPr>
      <xdr:spPr>
        <a:xfrm>
          <a:off x="7109460" y="533019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6</xdr:col>
      <xdr:colOff>0</xdr:colOff>
      <xdr:row>302</xdr:row>
      <xdr:rowOff>0</xdr:rowOff>
    </xdr:from>
    <xdr:to>
      <xdr:col>7</xdr:col>
      <xdr:colOff>137160</xdr:colOff>
      <xdr:row>303</xdr:row>
      <xdr:rowOff>30480</xdr:rowOff>
    </xdr:to>
    <xdr:sp macro="" textlink="">
      <xdr:nvSpPr>
        <xdr:cNvPr id="231" name="角丸四角形 230">
          <a:hlinkClick xmlns:r="http://schemas.openxmlformats.org/officeDocument/2006/relationships" r:id="rId30" tooltip="１０月の先頭へ"/>
        </xdr:cNvPr>
        <xdr:cNvSpPr/>
      </xdr:nvSpPr>
      <xdr:spPr>
        <a:xfrm>
          <a:off x="7109460" y="539724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6</xdr:col>
      <xdr:colOff>0</xdr:colOff>
      <xdr:row>292</xdr:row>
      <xdr:rowOff>0</xdr:rowOff>
    </xdr:from>
    <xdr:to>
      <xdr:col>7</xdr:col>
      <xdr:colOff>137160</xdr:colOff>
      <xdr:row>293</xdr:row>
      <xdr:rowOff>30480</xdr:rowOff>
    </xdr:to>
    <xdr:sp macro="" textlink="">
      <xdr:nvSpPr>
        <xdr:cNvPr id="232" name="角丸四角形 231">
          <a:hlinkClick xmlns:r="http://schemas.openxmlformats.org/officeDocument/2006/relationships" r:id="rId31" tooltip="５月の先頭へ"/>
        </xdr:cNvPr>
        <xdr:cNvSpPr/>
      </xdr:nvSpPr>
      <xdr:spPr>
        <a:xfrm>
          <a:off x="7109460" y="5229606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6</xdr:col>
      <xdr:colOff>0</xdr:colOff>
      <xdr:row>296</xdr:row>
      <xdr:rowOff>0</xdr:rowOff>
    </xdr:from>
    <xdr:to>
      <xdr:col>7</xdr:col>
      <xdr:colOff>137160</xdr:colOff>
      <xdr:row>297</xdr:row>
      <xdr:rowOff>30480</xdr:rowOff>
    </xdr:to>
    <xdr:sp macro="" textlink="">
      <xdr:nvSpPr>
        <xdr:cNvPr id="233" name="角丸四角形 232">
          <a:hlinkClick xmlns:r="http://schemas.openxmlformats.org/officeDocument/2006/relationships" r:id="rId32" tooltip="７月の先頭へ"/>
        </xdr:cNvPr>
        <xdr:cNvSpPr/>
      </xdr:nvSpPr>
      <xdr:spPr>
        <a:xfrm>
          <a:off x="7109460" y="529666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6</xdr:col>
      <xdr:colOff>0</xdr:colOff>
      <xdr:row>300</xdr:row>
      <xdr:rowOff>0</xdr:rowOff>
    </xdr:from>
    <xdr:to>
      <xdr:col>7</xdr:col>
      <xdr:colOff>137160</xdr:colOff>
      <xdr:row>301</xdr:row>
      <xdr:rowOff>30480</xdr:rowOff>
    </xdr:to>
    <xdr:sp macro="" textlink="">
      <xdr:nvSpPr>
        <xdr:cNvPr id="234" name="角丸四角形 233">
          <a:hlinkClick xmlns:r="http://schemas.openxmlformats.org/officeDocument/2006/relationships" r:id="rId33" tooltip="９月の先頭へ"/>
        </xdr:cNvPr>
        <xdr:cNvSpPr/>
      </xdr:nvSpPr>
      <xdr:spPr>
        <a:xfrm>
          <a:off x="7109460" y="5363718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6</xdr:col>
      <xdr:colOff>0</xdr:colOff>
      <xdr:row>304</xdr:row>
      <xdr:rowOff>0</xdr:rowOff>
    </xdr:from>
    <xdr:to>
      <xdr:col>7</xdr:col>
      <xdr:colOff>137160</xdr:colOff>
      <xdr:row>305</xdr:row>
      <xdr:rowOff>30480</xdr:rowOff>
    </xdr:to>
    <xdr:sp macro="" textlink="">
      <xdr:nvSpPr>
        <xdr:cNvPr id="235" name="角丸四角形 234">
          <a:hlinkClick xmlns:r="http://schemas.openxmlformats.org/officeDocument/2006/relationships" r:id="rId34" tooltip="１１月の先頭へ"/>
        </xdr:cNvPr>
        <xdr:cNvSpPr/>
      </xdr:nvSpPr>
      <xdr:spPr>
        <a:xfrm>
          <a:off x="7109460" y="5430774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6</xdr:col>
      <xdr:colOff>0</xdr:colOff>
      <xdr:row>306</xdr:row>
      <xdr:rowOff>0</xdr:rowOff>
    </xdr:from>
    <xdr:to>
      <xdr:col>7</xdr:col>
      <xdr:colOff>137160</xdr:colOff>
      <xdr:row>307</xdr:row>
      <xdr:rowOff>30480</xdr:rowOff>
    </xdr:to>
    <xdr:sp macro="" textlink="">
      <xdr:nvSpPr>
        <xdr:cNvPr id="236" name="角丸四角形 235">
          <a:hlinkClick xmlns:r="http://schemas.openxmlformats.org/officeDocument/2006/relationships" r:id="rId35" tooltip="12月の先頭へ"/>
        </xdr:cNvPr>
        <xdr:cNvSpPr/>
      </xdr:nvSpPr>
      <xdr:spPr>
        <a:xfrm>
          <a:off x="7109460" y="546430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6</xdr:col>
      <xdr:colOff>0</xdr:colOff>
      <xdr:row>340</xdr:row>
      <xdr:rowOff>0</xdr:rowOff>
    </xdr:from>
    <xdr:to>
      <xdr:col>7</xdr:col>
      <xdr:colOff>137160</xdr:colOff>
      <xdr:row>341</xdr:row>
      <xdr:rowOff>30480</xdr:rowOff>
    </xdr:to>
    <xdr:sp macro="" textlink="">
      <xdr:nvSpPr>
        <xdr:cNvPr id="237" name="角丸四角形 236">
          <a:hlinkClick xmlns:r="http://schemas.openxmlformats.org/officeDocument/2006/relationships" r:id="rId2" tooltip="12月の先頭へ"/>
        </xdr:cNvPr>
        <xdr:cNvSpPr/>
      </xdr:nvSpPr>
      <xdr:spPr>
        <a:xfrm>
          <a:off x="7109460" y="609295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340</xdr:row>
      <xdr:rowOff>0</xdr:rowOff>
    </xdr:from>
    <xdr:to>
      <xdr:col>7</xdr:col>
      <xdr:colOff>137160</xdr:colOff>
      <xdr:row>341</xdr:row>
      <xdr:rowOff>30480</xdr:rowOff>
    </xdr:to>
    <xdr:sp macro="" textlink="">
      <xdr:nvSpPr>
        <xdr:cNvPr id="238" name="角丸四角形 237">
          <a:hlinkClick xmlns:r="http://schemas.openxmlformats.org/officeDocument/2006/relationships" r:id="rId14" tooltip="1月の先頭へ"/>
        </xdr:cNvPr>
        <xdr:cNvSpPr/>
      </xdr:nvSpPr>
      <xdr:spPr>
        <a:xfrm>
          <a:off x="7109460" y="609295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6</xdr:col>
      <xdr:colOff>0</xdr:colOff>
      <xdr:row>342</xdr:row>
      <xdr:rowOff>0</xdr:rowOff>
    </xdr:from>
    <xdr:to>
      <xdr:col>7</xdr:col>
      <xdr:colOff>137160</xdr:colOff>
      <xdr:row>343</xdr:row>
      <xdr:rowOff>30480</xdr:rowOff>
    </xdr:to>
    <xdr:sp macro="" textlink="">
      <xdr:nvSpPr>
        <xdr:cNvPr id="239" name="角丸四角形 238">
          <a:hlinkClick xmlns:r="http://schemas.openxmlformats.org/officeDocument/2006/relationships" r:id="rId15" tooltip="2月の先頭へ"/>
        </xdr:cNvPr>
        <xdr:cNvSpPr/>
      </xdr:nvSpPr>
      <xdr:spPr>
        <a:xfrm>
          <a:off x="7109460" y="612648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344</xdr:row>
      <xdr:rowOff>0</xdr:rowOff>
    </xdr:from>
    <xdr:to>
      <xdr:col>7</xdr:col>
      <xdr:colOff>137160</xdr:colOff>
      <xdr:row>345</xdr:row>
      <xdr:rowOff>30480</xdr:rowOff>
    </xdr:to>
    <xdr:sp macro="" textlink="">
      <xdr:nvSpPr>
        <xdr:cNvPr id="240" name="角丸四角形 239">
          <a:hlinkClick xmlns:r="http://schemas.openxmlformats.org/officeDocument/2006/relationships" r:id="rId26" tooltip="３月の先頭へ"/>
        </xdr:cNvPr>
        <xdr:cNvSpPr/>
      </xdr:nvSpPr>
      <xdr:spPr>
        <a:xfrm>
          <a:off x="7109460" y="6160008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6</xdr:col>
      <xdr:colOff>0</xdr:colOff>
      <xdr:row>346</xdr:row>
      <xdr:rowOff>0</xdr:rowOff>
    </xdr:from>
    <xdr:to>
      <xdr:col>7</xdr:col>
      <xdr:colOff>137160</xdr:colOff>
      <xdr:row>347</xdr:row>
      <xdr:rowOff>30480</xdr:rowOff>
    </xdr:to>
    <xdr:sp macro="" textlink="">
      <xdr:nvSpPr>
        <xdr:cNvPr id="241" name="角丸四角形 240">
          <a:hlinkClick xmlns:r="http://schemas.openxmlformats.org/officeDocument/2006/relationships" r:id="rId27" tooltip="４月の先頭へ"/>
        </xdr:cNvPr>
        <xdr:cNvSpPr/>
      </xdr:nvSpPr>
      <xdr:spPr>
        <a:xfrm>
          <a:off x="7109460" y="619353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6</xdr:col>
      <xdr:colOff>0</xdr:colOff>
      <xdr:row>350</xdr:row>
      <xdr:rowOff>0</xdr:rowOff>
    </xdr:from>
    <xdr:to>
      <xdr:col>7</xdr:col>
      <xdr:colOff>137160</xdr:colOff>
      <xdr:row>351</xdr:row>
      <xdr:rowOff>30480</xdr:rowOff>
    </xdr:to>
    <xdr:sp macro="" textlink="">
      <xdr:nvSpPr>
        <xdr:cNvPr id="242" name="角丸四角形 241">
          <a:hlinkClick xmlns:r="http://schemas.openxmlformats.org/officeDocument/2006/relationships" r:id="rId28" tooltip="６月の先頭へ"/>
        </xdr:cNvPr>
        <xdr:cNvSpPr/>
      </xdr:nvSpPr>
      <xdr:spPr>
        <a:xfrm>
          <a:off x="7109460" y="626059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6</xdr:col>
      <xdr:colOff>0</xdr:colOff>
      <xdr:row>354</xdr:row>
      <xdr:rowOff>0</xdr:rowOff>
    </xdr:from>
    <xdr:to>
      <xdr:col>7</xdr:col>
      <xdr:colOff>137160</xdr:colOff>
      <xdr:row>355</xdr:row>
      <xdr:rowOff>30480</xdr:rowOff>
    </xdr:to>
    <xdr:sp macro="" textlink="">
      <xdr:nvSpPr>
        <xdr:cNvPr id="243" name="角丸四角形 242">
          <a:hlinkClick xmlns:r="http://schemas.openxmlformats.org/officeDocument/2006/relationships" r:id="rId29" tooltip="８月の先頭へ"/>
        </xdr:cNvPr>
        <xdr:cNvSpPr/>
      </xdr:nvSpPr>
      <xdr:spPr>
        <a:xfrm>
          <a:off x="7109460" y="6327648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6</xdr:col>
      <xdr:colOff>0</xdr:colOff>
      <xdr:row>358</xdr:row>
      <xdr:rowOff>0</xdr:rowOff>
    </xdr:from>
    <xdr:to>
      <xdr:col>7</xdr:col>
      <xdr:colOff>137160</xdr:colOff>
      <xdr:row>359</xdr:row>
      <xdr:rowOff>30480</xdr:rowOff>
    </xdr:to>
    <xdr:sp macro="" textlink="">
      <xdr:nvSpPr>
        <xdr:cNvPr id="244" name="角丸四角形 243">
          <a:hlinkClick xmlns:r="http://schemas.openxmlformats.org/officeDocument/2006/relationships" r:id="rId30" tooltip="１０月の先頭へ"/>
        </xdr:cNvPr>
        <xdr:cNvSpPr/>
      </xdr:nvSpPr>
      <xdr:spPr>
        <a:xfrm>
          <a:off x="7109460" y="6394704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6</xdr:col>
      <xdr:colOff>0</xdr:colOff>
      <xdr:row>348</xdr:row>
      <xdr:rowOff>0</xdr:rowOff>
    </xdr:from>
    <xdr:to>
      <xdr:col>7</xdr:col>
      <xdr:colOff>137160</xdr:colOff>
      <xdr:row>349</xdr:row>
      <xdr:rowOff>30480</xdr:rowOff>
    </xdr:to>
    <xdr:sp macro="" textlink="">
      <xdr:nvSpPr>
        <xdr:cNvPr id="245" name="角丸四角形 244">
          <a:hlinkClick xmlns:r="http://schemas.openxmlformats.org/officeDocument/2006/relationships" r:id="rId31" tooltip="５月の先頭へ"/>
        </xdr:cNvPr>
        <xdr:cNvSpPr/>
      </xdr:nvSpPr>
      <xdr:spPr>
        <a:xfrm>
          <a:off x="7109460" y="6227064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6</xdr:col>
      <xdr:colOff>0</xdr:colOff>
      <xdr:row>352</xdr:row>
      <xdr:rowOff>0</xdr:rowOff>
    </xdr:from>
    <xdr:to>
      <xdr:col>7</xdr:col>
      <xdr:colOff>137160</xdr:colOff>
      <xdr:row>353</xdr:row>
      <xdr:rowOff>30480</xdr:rowOff>
    </xdr:to>
    <xdr:sp macro="" textlink="">
      <xdr:nvSpPr>
        <xdr:cNvPr id="246" name="角丸四角形 245">
          <a:hlinkClick xmlns:r="http://schemas.openxmlformats.org/officeDocument/2006/relationships" r:id="rId32" tooltip="７月の先頭へ"/>
        </xdr:cNvPr>
        <xdr:cNvSpPr/>
      </xdr:nvSpPr>
      <xdr:spPr>
        <a:xfrm>
          <a:off x="7109460" y="6294120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6</xdr:col>
      <xdr:colOff>0</xdr:colOff>
      <xdr:row>356</xdr:row>
      <xdr:rowOff>0</xdr:rowOff>
    </xdr:from>
    <xdr:to>
      <xdr:col>7</xdr:col>
      <xdr:colOff>137160</xdr:colOff>
      <xdr:row>357</xdr:row>
      <xdr:rowOff>30480</xdr:rowOff>
    </xdr:to>
    <xdr:sp macro="" textlink="">
      <xdr:nvSpPr>
        <xdr:cNvPr id="247" name="角丸四角形 246">
          <a:hlinkClick xmlns:r="http://schemas.openxmlformats.org/officeDocument/2006/relationships" r:id="rId33" tooltip="９月の先頭へ"/>
        </xdr:cNvPr>
        <xdr:cNvSpPr/>
      </xdr:nvSpPr>
      <xdr:spPr>
        <a:xfrm>
          <a:off x="7109460" y="6361176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6</xdr:col>
      <xdr:colOff>0</xdr:colOff>
      <xdr:row>360</xdr:row>
      <xdr:rowOff>0</xdr:rowOff>
    </xdr:from>
    <xdr:to>
      <xdr:col>7</xdr:col>
      <xdr:colOff>137160</xdr:colOff>
      <xdr:row>361</xdr:row>
      <xdr:rowOff>30480</xdr:rowOff>
    </xdr:to>
    <xdr:sp macro="" textlink="">
      <xdr:nvSpPr>
        <xdr:cNvPr id="248" name="角丸四角形 247">
          <a:hlinkClick xmlns:r="http://schemas.openxmlformats.org/officeDocument/2006/relationships" r:id="rId34" tooltip="１１月の先頭へ"/>
        </xdr:cNvPr>
        <xdr:cNvSpPr/>
      </xdr:nvSpPr>
      <xdr:spPr>
        <a:xfrm>
          <a:off x="7109460" y="642823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6</xdr:col>
      <xdr:colOff>0</xdr:colOff>
      <xdr:row>362</xdr:row>
      <xdr:rowOff>0</xdr:rowOff>
    </xdr:from>
    <xdr:to>
      <xdr:col>7</xdr:col>
      <xdr:colOff>137160</xdr:colOff>
      <xdr:row>363</xdr:row>
      <xdr:rowOff>30480</xdr:rowOff>
    </xdr:to>
    <xdr:sp macro="" textlink="">
      <xdr:nvSpPr>
        <xdr:cNvPr id="249" name="角丸四角形 248">
          <a:hlinkClick xmlns:r="http://schemas.openxmlformats.org/officeDocument/2006/relationships" r:id="rId35" tooltip="12月の先頭へ"/>
        </xdr:cNvPr>
        <xdr:cNvSpPr/>
      </xdr:nvSpPr>
      <xdr:spPr>
        <a:xfrm>
          <a:off x="7109460" y="646176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6</xdr:col>
      <xdr:colOff>0</xdr:colOff>
      <xdr:row>396</xdr:row>
      <xdr:rowOff>0</xdr:rowOff>
    </xdr:from>
    <xdr:to>
      <xdr:col>7</xdr:col>
      <xdr:colOff>137160</xdr:colOff>
      <xdr:row>397</xdr:row>
      <xdr:rowOff>30480</xdr:rowOff>
    </xdr:to>
    <xdr:sp macro="" textlink="">
      <xdr:nvSpPr>
        <xdr:cNvPr id="250" name="角丸四角形 249">
          <a:hlinkClick xmlns:r="http://schemas.openxmlformats.org/officeDocument/2006/relationships" r:id="rId2" tooltip="12月の先頭へ"/>
        </xdr:cNvPr>
        <xdr:cNvSpPr/>
      </xdr:nvSpPr>
      <xdr:spPr>
        <a:xfrm>
          <a:off x="7109460" y="709041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396</xdr:row>
      <xdr:rowOff>0</xdr:rowOff>
    </xdr:from>
    <xdr:to>
      <xdr:col>7</xdr:col>
      <xdr:colOff>137160</xdr:colOff>
      <xdr:row>397</xdr:row>
      <xdr:rowOff>30480</xdr:rowOff>
    </xdr:to>
    <xdr:sp macro="" textlink="">
      <xdr:nvSpPr>
        <xdr:cNvPr id="251" name="角丸四角形 250">
          <a:hlinkClick xmlns:r="http://schemas.openxmlformats.org/officeDocument/2006/relationships" r:id="rId14" tooltip="1月の先頭へ"/>
        </xdr:cNvPr>
        <xdr:cNvSpPr/>
      </xdr:nvSpPr>
      <xdr:spPr>
        <a:xfrm>
          <a:off x="7109460" y="7090410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6</xdr:col>
      <xdr:colOff>0</xdr:colOff>
      <xdr:row>398</xdr:row>
      <xdr:rowOff>0</xdr:rowOff>
    </xdr:from>
    <xdr:to>
      <xdr:col>7</xdr:col>
      <xdr:colOff>137160</xdr:colOff>
      <xdr:row>399</xdr:row>
      <xdr:rowOff>30480</xdr:rowOff>
    </xdr:to>
    <xdr:sp macro="" textlink="">
      <xdr:nvSpPr>
        <xdr:cNvPr id="252" name="角丸四角形 251">
          <a:hlinkClick xmlns:r="http://schemas.openxmlformats.org/officeDocument/2006/relationships" r:id="rId15" tooltip="2月の先頭へ"/>
        </xdr:cNvPr>
        <xdr:cNvSpPr/>
      </xdr:nvSpPr>
      <xdr:spPr>
        <a:xfrm>
          <a:off x="7109460" y="7123938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400</xdr:row>
      <xdr:rowOff>0</xdr:rowOff>
    </xdr:from>
    <xdr:to>
      <xdr:col>7</xdr:col>
      <xdr:colOff>137160</xdr:colOff>
      <xdr:row>401</xdr:row>
      <xdr:rowOff>30480</xdr:rowOff>
    </xdr:to>
    <xdr:sp macro="" textlink="">
      <xdr:nvSpPr>
        <xdr:cNvPr id="253" name="角丸四角形 252">
          <a:hlinkClick xmlns:r="http://schemas.openxmlformats.org/officeDocument/2006/relationships" r:id="rId26" tooltip="３月の先頭へ"/>
        </xdr:cNvPr>
        <xdr:cNvSpPr/>
      </xdr:nvSpPr>
      <xdr:spPr>
        <a:xfrm>
          <a:off x="7109460" y="7157466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6</xdr:col>
      <xdr:colOff>0</xdr:colOff>
      <xdr:row>402</xdr:row>
      <xdr:rowOff>0</xdr:rowOff>
    </xdr:from>
    <xdr:to>
      <xdr:col>7</xdr:col>
      <xdr:colOff>137160</xdr:colOff>
      <xdr:row>403</xdr:row>
      <xdr:rowOff>30480</xdr:rowOff>
    </xdr:to>
    <xdr:sp macro="" textlink="">
      <xdr:nvSpPr>
        <xdr:cNvPr id="254" name="角丸四角形 253">
          <a:hlinkClick xmlns:r="http://schemas.openxmlformats.org/officeDocument/2006/relationships" r:id="rId27" tooltip="４月の先頭へ"/>
        </xdr:cNvPr>
        <xdr:cNvSpPr/>
      </xdr:nvSpPr>
      <xdr:spPr>
        <a:xfrm>
          <a:off x="7109460" y="7190994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6</xdr:col>
      <xdr:colOff>0</xdr:colOff>
      <xdr:row>406</xdr:row>
      <xdr:rowOff>0</xdr:rowOff>
    </xdr:from>
    <xdr:to>
      <xdr:col>7</xdr:col>
      <xdr:colOff>137160</xdr:colOff>
      <xdr:row>407</xdr:row>
      <xdr:rowOff>30480</xdr:rowOff>
    </xdr:to>
    <xdr:sp macro="" textlink="">
      <xdr:nvSpPr>
        <xdr:cNvPr id="255" name="角丸四角形 254">
          <a:hlinkClick xmlns:r="http://schemas.openxmlformats.org/officeDocument/2006/relationships" r:id="rId28" tooltip="６月の先頭へ"/>
        </xdr:cNvPr>
        <xdr:cNvSpPr/>
      </xdr:nvSpPr>
      <xdr:spPr>
        <a:xfrm>
          <a:off x="7109460" y="725805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6</xdr:col>
      <xdr:colOff>0</xdr:colOff>
      <xdr:row>410</xdr:row>
      <xdr:rowOff>0</xdr:rowOff>
    </xdr:from>
    <xdr:to>
      <xdr:col>7</xdr:col>
      <xdr:colOff>137160</xdr:colOff>
      <xdr:row>411</xdr:row>
      <xdr:rowOff>30480</xdr:rowOff>
    </xdr:to>
    <xdr:sp macro="" textlink="">
      <xdr:nvSpPr>
        <xdr:cNvPr id="256" name="角丸四角形 255">
          <a:hlinkClick xmlns:r="http://schemas.openxmlformats.org/officeDocument/2006/relationships" r:id="rId29" tooltip="８月の先頭へ"/>
        </xdr:cNvPr>
        <xdr:cNvSpPr/>
      </xdr:nvSpPr>
      <xdr:spPr>
        <a:xfrm>
          <a:off x="7109460" y="732510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6</xdr:col>
      <xdr:colOff>0</xdr:colOff>
      <xdr:row>414</xdr:row>
      <xdr:rowOff>0</xdr:rowOff>
    </xdr:from>
    <xdr:to>
      <xdr:col>7</xdr:col>
      <xdr:colOff>137160</xdr:colOff>
      <xdr:row>415</xdr:row>
      <xdr:rowOff>30480</xdr:rowOff>
    </xdr:to>
    <xdr:sp macro="" textlink="">
      <xdr:nvSpPr>
        <xdr:cNvPr id="257" name="角丸四角形 256">
          <a:hlinkClick xmlns:r="http://schemas.openxmlformats.org/officeDocument/2006/relationships" r:id="rId30" tooltip="１０月の先頭へ"/>
        </xdr:cNvPr>
        <xdr:cNvSpPr/>
      </xdr:nvSpPr>
      <xdr:spPr>
        <a:xfrm>
          <a:off x="7109460" y="739216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6</xdr:col>
      <xdr:colOff>0</xdr:colOff>
      <xdr:row>404</xdr:row>
      <xdr:rowOff>0</xdr:rowOff>
    </xdr:from>
    <xdr:to>
      <xdr:col>7</xdr:col>
      <xdr:colOff>137160</xdr:colOff>
      <xdr:row>405</xdr:row>
      <xdr:rowOff>30480</xdr:rowOff>
    </xdr:to>
    <xdr:sp macro="" textlink="">
      <xdr:nvSpPr>
        <xdr:cNvPr id="258" name="角丸四角形 257">
          <a:hlinkClick xmlns:r="http://schemas.openxmlformats.org/officeDocument/2006/relationships" r:id="rId31" tooltip="５月の先頭へ"/>
        </xdr:cNvPr>
        <xdr:cNvSpPr/>
      </xdr:nvSpPr>
      <xdr:spPr>
        <a:xfrm>
          <a:off x="7109460" y="722452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6</xdr:col>
      <xdr:colOff>0</xdr:colOff>
      <xdr:row>408</xdr:row>
      <xdr:rowOff>0</xdr:rowOff>
    </xdr:from>
    <xdr:to>
      <xdr:col>7</xdr:col>
      <xdr:colOff>137160</xdr:colOff>
      <xdr:row>409</xdr:row>
      <xdr:rowOff>30480</xdr:rowOff>
    </xdr:to>
    <xdr:sp macro="" textlink="">
      <xdr:nvSpPr>
        <xdr:cNvPr id="259" name="角丸四角形 258">
          <a:hlinkClick xmlns:r="http://schemas.openxmlformats.org/officeDocument/2006/relationships" r:id="rId32" tooltip="７月の先頭へ"/>
        </xdr:cNvPr>
        <xdr:cNvSpPr/>
      </xdr:nvSpPr>
      <xdr:spPr>
        <a:xfrm>
          <a:off x="7109460" y="7291578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6</xdr:col>
      <xdr:colOff>0</xdr:colOff>
      <xdr:row>412</xdr:row>
      <xdr:rowOff>0</xdr:rowOff>
    </xdr:from>
    <xdr:to>
      <xdr:col>7</xdr:col>
      <xdr:colOff>137160</xdr:colOff>
      <xdr:row>413</xdr:row>
      <xdr:rowOff>30480</xdr:rowOff>
    </xdr:to>
    <xdr:sp macro="" textlink="">
      <xdr:nvSpPr>
        <xdr:cNvPr id="260" name="角丸四角形 259">
          <a:hlinkClick xmlns:r="http://schemas.openxmlformats.org/officeDocument/2006/relationships" r:id="rId33" tooltip="９月の先頭へ"/>
        </xdr:cNvPr>
        <xdr:cNvSpPr/>
      </xdr:nvSpPr>
      <xdr:spPr>
        <a:xfrm>
          <a:off x="7109460" y="7358634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6</xdr:col>
      <xdr:colOff>0</xdr:colOff>
      <xdr:row>416</xdr:row>
      <xdr:rowOff>0</xdr:rowOff>
    </xdr:from>
    <xdr:to>
      <xdr:col>7</xdr:col>
      <xdr:colOff>137160</xdr:colOff>
      <xdr:row>417</xdr:row>
      <xdr:rowOff>30480</xdr:rowOff>
    </xdr:to>
    <xdr:sp macro="" textlink="">
      <xdr:nvSpPr>
        <xdr:cNvPr id="261" name="角丸四角形 260">
          <a:hlinkClick xmlns:r="http://schemas.openxmlformats.org/officeDocument/2006/relationships" r:id="rId34" tooltip="１１月の先頭へ"/>
        </xdr:cNvPr>
        <xdr:cNvSpPr/>
      </xdr:nvSpPr>
      <xdr:spPr>
        <a:xfrm>
          <a:off x="7109460" y="7425690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6</xdr:col>
      <xdr:colOff>0</xdr:colOff>
      <xdr:row>418</xdr:row>
      <xdr:rowOff>0</xdr:rowOff>
    </xdr:from>
    <xdr:to>
      <xdr:col>7</xdr:col>
      <xdr:colOff>137160</xdr:colOff>
      <xdr:row>419</xdr:row>
      <xdr:rowOff>30480</xdr:rowOff>
    </xdr:to>
    <xdr:sp macro="" textlink="">
      <xdr:nvSpPr>
        <xdr:cNvPr id="262" name="角丸四角形 261">
          <a:hlinkClick xmlns:r="http://schemas.openxmlformats.org/officeDocument/2006/relationships" r:id="rId35" tooltip="12月の先頭へ"/>
        </xdr:cNvPr>
        <xdr:cNvSpPr/>
      </xdr:nvSpPr>
      <xdr:spPr>
        <a:xfrm>
          <a:off x="7109460" y="7459218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6</xdr:col>
      <xdr:colOff>0</xdr:colOff>
      <xdr:row>462</xdr:row>
      <xdr:rowOff>0</xdr:rowOff>
    </xdr:from>
    <xdr:to>
      <xdr:col>7</xdr:col>
      <xdr:colOff>137160</xdr:colOff>
      <xdr:row>463</xdr:row>
      <xdr:rowOff>30480</xdr:rowOff>
    </xdr:to>
    <xdr:sp macro="" textlink="">
      <xdr:nvSpPr>
        <xdr:cNvPr id="268" name="角丸四角形 267">
          <a:hlinkClick xmlns:r="http://schemas.openxmlformats.org/officeDocument/2006/relationships" r:id="rId28" tooltip="６月の先頭へ"/>
        </xdr:cNvPr>
        <xdr:cNvSpPr/>
      </xdr:nvSpPr>
      <xdr:spPr>
        <a:xfrm>
          <a:off x="7109460" y="8255508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6</xdr:col>
      <xdr:colOff>0</xdr:colOff>
      <xdr:row>116</xdr:row>
      <xdr:rowOff>0</xdr:rowOff>
    </xdr:from>
    <xdr:to>
      <xdr:col>7</xdr:col>
      <xdr:colOff>137160</xdr:colOff>
      <xdr:row>117</xdr:row>
      <xdr:rowOff>30480</xdr:rowOff>
    </xdr:to>
    <xdr:sp macro="" textlink="">
      <xdr:nvSpPr>
        <xdr:cNvPr id="328" name="角丸四角形 327">
          <a:hlinkClick xmlns:r="http://schemas.openxmlformats.org/officeDocument/2006/relationships" r:id="rId2" tooltip="12月の先頭へ"/>
        </xdr:cNvPr>
        <xdr:cNvSpPr/>
      </xdr:nvSpPr>
      <xdr:spPr>
        <a:xfrm>
          <a:off x="7109460" y="7467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116</xdr:row>
      <xdr:rowOff>0</xdr:rowOff>
    </xdr:from>
    <xdr:to>
      <xdr:col>7</xdr:col>
      <xdr:colOff>137160</xdr:colOff>
      <xdr:row>117</xdr:row>
      <xdr:rowOff>30480</xdr:rowOff>
    </xdr:to>
    <xdr:sp macro="" textlink="">
      <xdr:nvSpPr>
        <xdr:cNvPr id="329" name="角丸四角形 328">
          <a:hlinkClick xmlns:r="http://schemas.openxmlformats.org/officeDocument/2006/relationships" r:id="rId3" tooltip="1月の先頭へ"/>
        </xdr:cNvPr>
        <xdr:cNvSpPr/>
      </xdr:nvSpPr>
      <xdr:spPr>
        <a:xfrm>
          <a:off x="7109460" y="74676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6</xdr:col>
      <xdr:colOff>0</xdr:colOff>
      <xdr:row>118</xdr:row>
      <xdr:rowOff>0</xdr:rowOff>
    </xdr:from>
    <xdr:to>
      <xdr:col>7</xdr:col>
      <xdr:colOff>137160</xdr:colOff>
      <xdr:row>119</xdr:row>
      <xdr:rowOff>30480</xdr:rowOff>
    </xdr:to>
    <xdr:sp macro="" textlink="">
      <xdr:nvSpPr>
        <xdr:cNvPr id="330" name="角丸四角形 329">
          <a:hlinkClick xmlns:r="http://schemas.openxmlformats.org/officeDocument/2006/relationships" r:id="rId4" tooltip="2月の先頭へ"/>
        </xdr:cNvPr>
        <xdr:cNvSpPr/>
      </xdr:nvSpPr>
      <xdr:spPr>
        <a:xfrm>
          <a:off x="7109460" y="108204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120</xdr:row>
      <xdr:rowOff>0</xdr:rowOff>
    </xdr:from>
    <xdr:to>
      <xdr:col>7</xdr:col>
      <xdr:colOff>137160</xdr:colOff>
      <xdr:row>121</xdr:row>
      <xdr:rowOff>30480</xdr:rowOff>
    </xdr:to>
    <xdr:sp macro="" textlink="">
      <xdr:nvSpPr>
        <xdr:cNvPr id="331" name="角丸四角形 330">
          <a:hlinkClick xmlns:r="http://schemas.openxmlformats.org/officeDocument/2006/relationships" r:id="rId5" tooltip="３月の先頭へ"/>
        </xdr:cNvPr>
        <xdr:cNvSpPr/>
      </xdr:nvSpPr>
      <xdr:spPr>
        <a:xfrm>
          <a:off x="7109460" y="14173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6</xdr:col>
      <xdr:colOff>0</xdr:colOff>
      <xdr:row>122</xdr:row>
      <xdr:rowOff>0</xdr:rowOff>
    </xdr:from>
    <xdr:to>
      <xdr:col>7</xdr:col>
      <xdr:colOff>137160</xdr:colOff>
      <xdr:row>123</xdr:row>
      <xdr:rowOff>30480</xdr:rowOff>
    </xdr:to>
    <xdr:sp macro="" textlink="">
      <xdr:nvSpPr>
        <xdr:cNvPr id="332" name="角丸四角形 331">
          <a:hlinkClick xmlns:r="http://schemas.openxmlformats.org/officeDocument/2006/relationships" r:id="rId6" tooltip="４月の先頭へ"/>
        </xdr:cNvPr>
        <xdr:cNvSpPr/>
      </xdr:nvSpPr>
      <xdr:spPr>
        <a:xfrm>
          <a:off x="7109460" y="17526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6</xdr:col>
      <xdr:colOff>0</xdr:colOff>
      <xdr:row>126</xdr:row>
      <xdr:rowOff>0</xdr:rowOff>
    </xdr:from>
    <xdr:to>
      <xdr:col>7</xdr:col>
      <xdr:colOff>137160</xdr:colOff>
      <xdr:row>127</xdr:row>
      <xdr:rowOff>30480</xdr:rowOff>
    </xdr:to>
    <xdr:sp macro="" textlink="">
      <xdr:nvSpPr>
        <xdr:cNvPr id="333" name="角丸四角形 332">
          <a:hlinkClick xmlns:r="http://schemas.openxmlformats.org/officeDocument/2006/relationships" r:id="rId7" tooltip="６月の先頭へ"/>
        </xdr:cNvPr>
        <xdr:cNvSpPr/>
      </xdr:nvSpPr>
      <xdr:spPr>
        <a:xfrm>
          <a:off x="7109460" y="24231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6</xdr:col>
      <xdr:colOff>0</xdr:colOff>
      <xdr:row>130</xdr:row>
      <xdr:rowOff>0</xdr:rowOff>
    </xdr:from>
    <xdr:to>
      <xdr:col>7</xdr:col>
      <xdr:colOff>137160</xdr:colOff>
      <xdr:row>131</xdr:row>
      <xdr:rowOff>30480</xdr:rowOff>
    </xdr:to>
    <xdr:sp macro="" textlink="">
      <xdr:nvSpPr>
        <xdr:cNvPr id="334" name="角丸四角形 333">
          <a:hlinkClick xmlns:r="http://schemas.openxmlformats.org/officeDocument/2006/relationships" r:id="rId8" tooltip="８月の先頭へ"/>
        </xdr:cNvPr>
        <xdr:cNvSpPr/>
      </xdr:nvSpPr>
      <xdr:spPr>
        <a:xfrm>
          <a:off x="7109460" y="30937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6</xdr:col>
      <xdr:colOff>0</xdr:colOff>
      <xdr:row>134</xdr:row>
      <xdr:rowOff>0</xdr:rowOff>
    </xdr:from>
    <xdr:to>
      <xdr:col>7</xdr:col>
      <xdr:colOff>137160</xdr:colOff>
      <xdr:row>135</xdr:row>
      <xdr:rowOff>30480</xdr:rowOff>
    </xdr:to>
    <xdr:sp macro="" textlink="">
      <xdr:nvSpPr>
        <xdr:cNvPr id="335" name="角丸四角形 334">
          <a:hlinkClick xmlns:r="http://schemas.openxmlformats.org/officeDocument/2006/relationships" r:id="rId9" tooltip="１０月の先頭へ"/>
        </xdr:cNvPr>
        <xdr:cNvSpPr/>
      </xdr:nvSpPr>
      <xdr:spPr>
        <a:xfrm>
          <a:off x="7109460" y="376428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6</xdr:col>
      <xdr:colOff>0</xdr:colOff>
      <xdr:row>124</xdr:row>
      <xdr:rowOff>0</xdr:rowOff>
    </xdr:from>
    <xdr:to>
      <xdr:col>7</xdr:col>
      <xdr:colOff>137160</xdr:colOff>
      <xdr:row>125</xdr:row>
      <xdr:rowOff>30480</xdr:rowOff>
    </xdr:to>
    <xdr:sp macro="" textlink="">
      <xdr:nvSpPr>
        <xdr:cNvPr id="336" name="角丸四角形 335">
          <a:hlinkClick xmlns:r="http://schemas.openxmlformats.org/officeDocument/2006/relationships" r:id="rId10" tooltip="５月の先頭へ"/>
        </xdr:cNvPr>
        <xdr:cNvSpPr/>
      </xdr:nvSpPr>
      <xdr:spPr>
        <a:xfrm>
          <a:off x="7109460" y="208788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6</xdr:col>
      <xdr:colOff>0</xdr:colOff>
      <xdr:row>128</xdr:row>
      <xdr:rowOff>0</xdr:rowOff>
    </xdr:from>
    <xdr:to>
      <xdr:col>7</xdr:col>
      <xdr:colOff>137160</xdr:colOff>
      <xdr:row>129</xdr:row>
      <xdr:rowOff>30480</xdr:rowOff>
    </xdr:to>
    <xdr:sp macro="" textlink="">
      <xdr:nvSpPr>
        <xdr:cNvPr id="337" name="角丸四角形 336">
          <a:hlinkClick xmlns:r="http://schemas.openxmlformats.org/officeDocument/2006/relationships" r:id="rId11" tooltip="７月の先頭へ"/>
        </xdr:cNvPr>
        <xdr:cNvSpPr/>
      </xdr:nvSpPr>
      <xdr:spPr>
        <a:xfrm>
          <a:off x="7109460" y="275844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6</xdr:col>
      <xdr:colOff>0</xdr:colOff>
      <xdr:row>132</xdr:row>
      <xdr:rowOff>0</xdr:rowOff>
    </xdr:from>
    <xdr:to>
      <xdr:col>7</xdr:col>
      <xdr:colOff>137160</xdr:colOff>
      <xdr:row>133</xdr:row>
      <xdr:rowOff>30480</xdr:rowOff>
    </xdr:to>
    <xdr:sp macro="" textlink="">
      <xdr:nvSpPr>
        <xdr:cNvPr id="338" name="角丸四角形 337">
          <a:hlinkClick xmlns:r="http://schemas.openxmlformats.org/officeDocument/2006/relationships" r:id="rId12" tooltip="９月の先頭へ"/>
        </xdr:cNvPr>
        <xdr:cNvSpPr/>
      </xdr:nvSpPr>
      <xdr:spPr>
        <a:xfrm>
          <a:off x="7109460" y="342900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6</xdr:col>
      <xdr:colOff>0</xdr:colOff>
      <xdr:row>136</xdr:row>
      <xdr:rowOff>0</xdr:rowOff>
    </xdr:from>
    <xdr:to>
      <xdr:col>7</xdr:col>
      <xdr:colOff>137160</xdr:colOff>
      <xdr:row>137</xdr:row>
      <xdr:rowOff>30480</xdr:rowOff>
    </xdr:to>
    <xdr:sp macro="" textlink="">
      <xdr:nvSpPr>
        <xdr:cNvPr id="339" name="角丸四角形 338">
          <a:hlinkClick xmlns:r="http://schemas.openxmlformats.org/officeDocument/2006/relationships" r:id="rId13" tooltip="１１月の先頭へ"/>
        </xdr:cNvPr>
        <xdr:cNvSpPr/>
      </xdr:nvSpPr>
      <xdr:spPr>
        <a:xfrm>
          <a:off x="7109460" y="409956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6</xdr:col>
      <xdr:colOff>0</xdr:colOff>
      <xdr:row>138</xdr:row>
      <xdr:rowOff>0</xdr:rowOff>
    </xdr:from>
    <xdr:to>
      <xdr:col>7</xdr:col>
      <xdr:colOff>137160</xdr:colOff>
      <xdr:row>139</xdr:row>
      <xdr:rowOff>30480</xdr:rowOff>
    </xdr:to>
    <xdr:sp macro="" textlink="">
      <xdr:nvSpPr>
        <xdr:cNvPr id="340" name="角丸四角形 339">
          <a:hlinkClick xmlns:r="http://schemas.openxmlformats.org/officeDocument/2006/relationships" r:id="rId1" tooltip="12月の先頭へ"/>
        </xdr:cNvPr>
        <xdr:cNvSpPr/>
      </xdr:nvSpPr>
      <xdr:spPr>
        <a:xfrm>
          <a:off x="7109460" y="443484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6</xdr:col>
      <xdr:colOff>0</xdr:colOff>
      <xdr:row>172</xdr:row>
      <xdr:rowOff>0</xdr:rowOff>
    </xdr:from>
    <xdr:to>
      <xdr:col>7</xdr:col>
      <xdr:colOff>137160</xdr:colOff>
      <xdr:row>173</xdr:row>
      <xdr:rowOff>30480</xdr:rowOff>
    </xdr:to>
    <xdr:sp macro="" textlink="">
      <xdr:nvSpPr>
        <xdr:cNvPr id="341" name="角丸四角形 340">
          <a:hlinkClick xmlns:r="http://schemas.openxmlformats.org/officeDocument/2006/relationships" r:id="rId2" tooltip="12月の先頭へ"/>
        </xdr:cNvPr>
        <xdr:cNvSpPr/>
      </xdr:nvSpPr>
      <xdr:spPr>
        <a:xfrm>
          <a:off x="7109460" y="7467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172</xdr:row>
      <xdr:rowOff>0</xdr:rowOff>
    </xdr:from>
    <xdr:to>
      <xdr:col>7</xdr:col>
      <xdr:colOff>137160</xdr:colOff>
      <xdr:row>173</xdr:row>
      <xdr:rowOff>30480</xdr:rowOff>
    </xdr:to>
    <xdr:sp macro="" textlink="">
      <xdr:nvSpPr>
        <xdr:cNvPr id="342" name="角丸四角形 341">
          <a:hlinkClick xmlns:r="http://schemas.openxmlformats.org/officeDocument/2006/relationships" r:id="rId3" tooltip="1月の先頭へ"/>
        </xdr:cNvPr>
        <xdr:cNvSpPr/>
      </xdr:nvSpPr>
      <xdr:spPr>
        <a:xfrm>
          <a:off x="7109460" y="74676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6</xdr:col>
      <xdr:colOff>0</xdr:colOff>
      <xdr:row>174</xdr:row>
      <xdr:rowOff>0</xdr:rowOff>
    </xdr:from>
    <xdr:to>
      <xdr:col>7</xdr:col>
      <xdr:colOff>137160</xdr:colOff>
      <xdr:row>175</xdr:row>
      <xdr:rowOff>30480</xdr:rowOff>
    </xdr:to>
    <xdr:sp macro="" textlink="">
      <xdr:nvSpPr>
        <xdr:cNvPr id="343" name="角丸四角形 342">
          <a:hlinkClick xmlns:r="http://schemas.openxmlformats.org/officeDocument/2006/relationships" r:id="rId4" tooltip="2月の先頭へ"/>
        </xdr:cNvPr>
        <xdr:cNvSpPr/>
      </xdr:nvSpPr>
      <xdr:spPr>
        <a:xfrm>
          <a:off x="7109460" y="108204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176</xdr:row>
      <xdr:rowOff>0</xdr:rowOff>
    </xdr:from>
    <xdr:to>
      <xdr:col>7</xdr:col>
      <xdr:colOff>137160</xdr:colOff>
      <xdr:row>177</xdr:row>
      <xdr:rowOff>30480</xdr:rowOff>
    </xdr:to>
    <xdr:sp macro="" textlink="">
      <xdr:nvSpPr>
        <xdr:cNvPr id="344" name="角丸四角形 343">
          <a:hlinkClick xmlns:r="http://schemas.openxmlformats.org/officeDocument/2006/relationships" r:id="rId5" tooltip="３月の先頭へ"/>
        </xdr:cNvPr>
        <xdr:cNvSpPr/>
      </xdr:nvSpPr>
      <xdr:spPr>
        <a:xfrm>
          <a:off x="7109460" y="14173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6</xdr:col>
      <xdr:colOff>0</xdr:colOff>
      <xdr:row>178</xdr:row>
      <xdr:rowOff>0</xdr:rowOff>
    </xdr:from>
    <xdr:to>
      <xdr:col>7</xdr:col>
      <xdr:colOff>137160</xdr:colOff>
      <xdr:row>179</xdr:row>
      <xdr:rowOff>30480</xdr:rowOff>
    </xdr:to>
    <xdr:sp macro="" textlink="">
      <xdr:nvSpPr>
        <xdr:cNvPr id="345" name="角丸四角形 344">
          <a:hlinkClick xmlns:r="http://schemas.openxmlformats.org/officeDocument/2006/relationships" r:id="rId6" tooltip="４月の先頭へ"/>
        </xdr:cNvPr>
        <xdr:cNvSpPr/>
      </xdr:nvSpPr>
      <xdr:spPr>
        <a:xfrm>
          <a:off x="7109460" y="17526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6</xdr:col>
      <xdr:colOff>0</xdr:colOff>
      <xdr:row>182</xdr:row>
      <xdr:rowOff>0</xdr:rowOff>
    </xdr:from>
    <xdr:to>
      <xdr:col>7</xdr:col>
      <xdr:colOff>137160</xdr:colOff>
      <xdr:row>183</xdr:row>
      <xdr:rowOff>30480</xdr:rowOff>
    </xdr:to>
    <xdr:sp macro="" textlink="">
      <xdr:nvSpPr>
        <xdr:cNvPr id="346" name="角丸四角形 345">
          <a:hlinkClick xmlns:r="http://schemas.openxmlformats.org/officeDocument/2006/relationships" r:id="rId7" tooltip="６月の先頭へ"/>
        </xdr:cNvPr>
        <xdr:cNvSpPr/>
      </xdr:nvSpPr>
      <xdr:spPr>
        <a:xfrm>
          <a:off x="7109460" y="24231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6</xdr:col>
      <xdr:colOff>0</xdr:colOff>
      <xdr:row>186</xdr:row>
      <xdr:rowOff>0</xdr:rowOff>
    </xdr:from>
    <xdr:to>
      <xdr:col>7</xdr:col>
      <xdr:colOff>137160</xdr:colOff>
      <xdr:row>187</xdr:row>
      <xdr:rowOff>30480</xdr:rowOff>
    </xdr:to>
    <xdr:sp macro="" textlink="">
      <xdr:nvSpPr>
        <xdr:cNvPr id="347" name="角丸四角形 346">
          <a:hlinkClick xmlns:r="http://schemas.openxmlformats.org/officeDocument/2006/relationships" r:id="rId8" tooltip="８月の先頭へ"/>
        </xdr:cNvPr>
        <xdr:cNvSpPr/>
      </xdr:nvSpPr>
      <xdr:spPr>
        <a:xfrm>
          <a:off x="7109460" y="30937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6</xdr:col>
      <xdr:colOff>0</xdr:colOff>
      <xdr:row>190</xdr:row>
      <xdr:rowOff>0</xdr:rowOff>
    </xdr:from>
    <xdr:to>
      <xdr:col>7</xdr:col>
      <xdr:colOff>137160</xdr:colOff>
      <xdr:row>191</xdr:row>
      <xdr:rowOff>30480</xdr:rowOff>
    </xdr:to>
    <xdr:sp macro="" textlink="">
      <xdr:nvSpPr>
        <xdr:cNvPr id="348" name="角丸四角形 347">
          <a:hlinkClick xmlns:r="http://schemas.openxmlformats.org/officeDocument/2006/relationships" r:id="rId9" tooltip="１０月の先頭へ"/>
        </xdr:cNvPr>
        <xdr:cNvSpPr/>
      </xdr:nvSpPr>
      <xdr:spPr>
        <a:xfrm>
          <a:off x="7109460" y="376428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6</xdr:col>
      <xdr:colOff>0</xdr:colOff>
      <xdr:row>180</xdr:row>
      <xdr:rowOff>0</xdr:rowOff>
    </xdr:from>
    <xdr:to>
      <xdr:col>7</xdr:col>
      <xdr:colOff>137160</xdr:colOff>
      <xdr:row>181</xdr:row>
      <xdr:rowOff>30480</xdr:rowOff>
    </xdr:to>
    <xdr:sp macro="" textlink="">
      <xdr:nvSpPr>
        <xdr:cNvPr id="349" name="角丸四角形 348">
          <a:hlinkClick xmlns:r="http://schemas.openxmlformats.org/officeDocument/2006/relationships" r:id="rId10" tooltip="５月の先頭へ"/>
        </xdr:cNvPr>
        <xdr:cNvSpPr/>
      </xdr:nvSpPr>
      <xdr:spPr>
        <a:xfrm>
          <a:off x="7109460" y="208788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6</xdr:col>
      <xdr:colOff>0</xdr:colOff>
      <xdr:row>184</xdr:row>
      <xdr:rowOff>0</xdr:rowOff>
    </xdr:from>
    <xdr:to>
      <xdr:col>7</xdr:col>
      <xdr:colOff>137160</xdr:colOff>
      <xdr:row>185</xdr:row>
      <xdr:rowOff>30480</xdr:rowOff>
    </xdr:to>
    <xdr:sp macro="" textlink="">
      <xdr:nvSpPr>
        <xdr:cNvPr id="350" name="角丸四角形 349">
          <a:hlinkClick xmlns:r="http://schemas.openxmlformats.org/officeDocument/2006/relationships" r:id="rId11" tooltip="７月の先頭へ"/>
        </xdr:cNvPr>
        <xdr:cNvSpPr/>
      </xdr:nvSpPr>
      <xdr:spPr>
        <a:xfrm>
          <a:off x="7109460" y="275844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6</xdr:col>
      <xdr:colOff>0</xdr:colOff>
      <xdr:row>188</xdr:row>
      <xdr:rowOff>0</xdr:rowOff>
    </xdr:from>
    <xdr:to>
      <xdr:col>7</xdr:col>
      <xdr:colOff>137160</xdr:colOff>
      <xdr:row>189</xdr:row>
      <xdr:rowOff>30480</xdr:rowOff>
    </xdr:to>
    <xdr:sp macro="" textlink="">
      <xdr:nvSpPr>
        <xdr:cNvPr id="351" name="角丸四角形 350">
          <a:hlinkClick xmlns:r="http://schemas.openxmlformats.org/officeDocument/2006/relationships" r:id="rId12" tooltip="９月の先頭へ"/>
        </xdr:cNvPr>
        <xdr:cNvSpPr/>
      </xdr:nvSpPr>
      <xdr:spPr>
        <a:xfrm>
          <a:off x="7109460" y="342900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6</xdr:col>
      <xdr:colOff>0</xdr:colOff>
      <xdr:row>192</xdr:row>
      <xdr:rowOff>0</xdr:rowOff>
    </xdr:from>
    <xdr:to>
      <xdr:col>7</xdr:col>
      <xdr:colOff>137160</xdr:colOff>
      <xdr:row>193</xdr:row>
      <xdr:rowOff>30480</xdr:rowOff>
    </xdr:to>
    <xdr:sp macro="" textlink="">
      <xdr:nvSpPr>
        <xdr:cNvPr id="352" name="角丸四角形 351">
          <a:hlinkClick xmlns:r="http://schemas.openxmlformats.org/officeDocument/2006/relationships" r:id="rId13" tooltip="１１月の先頭へ"/>
        </xdr:cNvPr>
        <xdr:cNvSpPr/>
      </xdr:nvSpPr>
      <xdr:spPr>
        <a:xfrm>
          <a:off x="7109460" y="409956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6</xdr:col>
      <xdr:colOff>0</xdr:colOff>
      <xdr:row>194</xdr:row>
      <xdr:rowOff>0</xdr:rowOff>
    </xdr:from>
    <xdr:to>
      <xdr:col>7</xdr:col>
      <xdr:colOff>137160</xdr:colOff>
      <xdr:row>195</xdr:row>
      <xdr:rowOff>30480</xdr:rowOff>
    </xdr:to>
    <xdr:sp macro="" textlink="">
      <xdr:nvSpPr>
        <xdr:cNvPr id="353" name="角丸四角形 352">
          <a:hlinkClick xmlns:r="http://schemas.openxmlformats.org/officeDocument/2006/relationships" r:id="rId1" tooltip="12月の先頭へ"/>
        </xdr:cNvPr>
        <xdr:cNvSpPr/>
      </xdr:nvSpPr>
      <xdr:spPr>
        <a:xfrm>
          <a:off x="7109460" y="443484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6</xdr:col>
      <xdr:colOff>0</xdr:colOff>
      <xdr:row>228</xdr:row>
      <xdr:rowOff>0</xdr:rowOff>
    </xdr:from>
    <xdr:to>
      <xdr:col>7</xdr:col>
      <xdr:colOff>137160</xdr:colOff>
      <xdr:row>229</xdr:row>
      <xdr:rowOff>30480</xdr:rowOff>
    </xdr:to>
    <xdr:sp macro="" textlink="">
      <xdr:nvSpPr>
        <xdr:cNvPr id="354" name="角丸四角形 353">
          <a:hlinkClick xmlns:r="http://schemas.openxmlformats.org/officeDocument/2006/relationships" r:id="rId2" tooltip="12月の先頭へ"/>
        </xdr:cNvPr>
        <xdr:cNvSpPr/>
      </xdr:nvSpPr>
      <xdr:spPr>
        <a:xfrm>
          <a:off x="7109460" y="7467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228</xdr:row>
      <xdr:rowOff>0</xdr:rowOff>
    </xdr:from>
    <xdr:to>
      <xdr:col>7</xdr:col>
      <xdr:colOff>137160</xdr:colOff>
      <xdr:row>229</xdr:row>
      <xdr:rowOff>30480</xdr:rowOff>
    </xdr:to>
    <xdr:sp macro="" textlink="">
      <xdr:nvSpPr>
        <xdr:cNvPr id="355" name="角丸四角形 354">
          <a:hlinkClick xmlns:r="http://schemas.openxmlformats.org/officeDocument/2006/relationships" r:id="rId3" tooltip="1月の先頭へ"/>
        </xdr:cNvPr>
        <xdr:cNvSpPr/>
      </xdr:nvSpPr>
      <xdr:spPr>
        <a:xfrm>
          <a:off x="7109460" y="74676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6</xdr:col>
      <xdr:colOff>0</xdr:colOff>
      <xdr:row>230</xdr:row>
      <xdr:rowOff>0</xdr:rowOff>
    </xdr:from>
    <xdr:to>
      <xdr:col>7</xdr:col>
      <xdr:colOff>137160</xdr:colOff>
      <xdr:row>231</xdr:row>
      <xdr:rowOff>30480</xdr:rowOff>
    </xdr:to>
    <xdr:sp macro="" textlink="">
      <xdr:nvSpPr>
        <xdr:cNvPr id="356" name="角丸四角形 355">
          <a:hlinkClick xmlns:r="http://schemas.openxmlformats.org/officeDocument/2006/relationships" r:id="rId4" tooltip="2月の先頭へ"/>
        </xdr:cNvPr>
        <xdr:cNvSpPr/>
      </xdr:nvSpPr>
      <xdr:spPr>
        <a:xfrm>
          <a:off x="7109460" y="108204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232</xdr:row>
      <xdr:rowOff>0</xdr:rowOff>
    </xdr:from>
    <xdr:to>
      <xdr:col>7</xdr:col>
      <xdr:colOff>137160</xdr:colOff>
      <xdr:row>233</xdr:row>
      <xdr:rowOff>30480</xdr:rowOff>
    </xdr:to>
    <xdr:sp macro="" textlink="">
      <xdr:nvSpPr>
        <xdr:cNvPr id="357" name="角丸四角形 356">
          <a:hlinkClick xmlns:r="http://schemas.openxmlformats.org/officeDocument/2006/relationships" r:id="rId5" tooltip="３月の先頭へ"/>
        </xdr:cNvPr>
        <xdr:cNvSpPr/>
      </xdr:nvSpPr>
      <xdr:spPr>
        <a:xfrm>
          <a:off x="7109460" y="14173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6</xdr:col>
      <xdr:colOff>0</xdr:colOff>
      <xdr:row>234</xdr:row>
      <xdr:rowOff>0</xdr:rowOff>
    </xdr:from>
    <xdr:to>
      <xdr:col>7</xdr:col>
      <xdr:colOff>137160</xdr:colOff>
      <xdr:row>235</xdr:row>
      <xdr:rowOff>30480</xdr:rowOff>
    </xdr:to>
    <xdr:sp macro="" textlink="">
      <xdr:nvSpPr>
        <xdr:cNvPr id="358" name="角丸四角形 357">
          <a:hlinkClick xmlns:r="http://schemas.openxmlformats.org/officeDocument/2006/relationships" r:id="rId6" tooltip="４月の先頭へ"/>
        </xdr:cNvPr>
        <xdr:cNvSpPr/>
      </xdr:nvSpPr>
      <xdr:spPr>
        <a:xfrm>
          <a:off x="7109460" y="17526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6</xdr:col>
      <xdr:colOff>0</xdr:colOff>
      <xdr:row>238</xdr:row>
      <xdr:rowOff>0</xdr:rowOff>
    </xdr:from>
    <xdr:to>
      <xdr:col>7</xdr:col>
      <xdr:colOff>137160</xdr:colOff>
      <xdr:row>239</xdr:row>
      <xdr:rowOff>30480</xdr:rowOff>
    </xdr:to>
    <xdr:sp macro="" textlink="">
      <xdr:nvSpPr>
        <xdr:cNvPr id="359" name="角丸四角形 358">
          <a:hlinkClick xmlns:r="http://schemas.openxmlformats.org/officeDocument/2006/relationships" r:id="rId7" tooltip="６月の先頭へ"/>
        </xdr:cNvPr>
        <xdr:cNvSpPr/>
      </xdr:nvSpPr>
      <xdr:spPr>
        <a:xfrm>
          <a:off x="7109460" y="24231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6</xdr:col>
      <xdr:colOff>0</xdr:colOff>
      <xdr:row>242</xdr:row>
      <xdr:rowOff>0</xdr:rowOff>
    </xdr:from>
    <xdr:to>
      <xdr:col>7</xdr:col>
      <xdr:colOff>137160</xdr:colOff>
      <xdr:row>243</xdr:row>
      <xdr:rowOff>30480</xdr:rowOff>
    </xdr:to>
    <xdr:sp macro="" textlink="">
      <xdr:nvSpPr>
        <xdr:cNvPr id="360" name="角丸四角形 359">
          <a:hlinkClick xmlns:r="http://schemas.openxmlformats.org/officeDocument/2006/relationships" r:id="rId8" tooltip="８月の先頭へ"/>
        </xdr:cNvPr>
        <xdr:cNvSpPr/>
      </xdr:nvSpPr>
      <xdr:spPr>
        <a:xfrm>
          <a:off x="7109460" y="30937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6</xdr:col>
      <xdr:colOff>0</xdr:colOff>
      <xdr:row>246</xdr:row>
      <xdr:rowOff>0</xdr:rowOff>
    </xdr:from>
    <xdr:to>
      <xdr:col>7</xdr:col>
      <xdr:colOff>137160</xdr:colOff>
      <xdr:row>247</xdr:row>
      <xdr:rowOff>30480</xdr:rowOff>
    </xdr:to>
    <xdr:sp macro="" textlink="">
      <xdr:nvSpPr>
        <xdr:cNvPr id="361" name="角丸四角形 360">
          <a:hlinkClick xmlns:r="http://schemas.openxmlformats.org/officeDocument/2006/relationships" r:id="rId9" tooltip="１０月の先頭へ"/>
        </xdr:cNvPr>
        <xdr:cNvSpPr/>
      </xdr:nvSpPr>
      <xdr:spPr>
        <a:xfrm>
          <a:off x="7109460" y="376428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6</xdr:col>
      <xdr:colOff>0</xdr:colOff>
      <xdr:row>236</xdr:row>
      <xdr:rowOff>0</xdr:rowOff>
    </xdr:from>
    <xdr:to>
      <xdr:col>7</xdr:col>
      <xdr:colOff>137160</xdr:colOff>
      <xdr:row>237</xdr:row>
      <xdr:rowOff>30480</xdr:rowOff>
    </xdr:to>
    <xdr:sp macro="" textlink="">
      <xdr:nvSpPr>
        <xdr:cNvPr id="362" name="角丸四角形 361">
          <a:hlinkClick xmlns:r="http://schemas.openxmlformats.org/officeDocument/2006/relationships" r:id="rId10" tooltip="５月の先頭へ"/>
        </xdr:cNvPr>
        <xdr:cNvSpPr/>
      </xdr:nvSpPr>
      <xdr:spPr>
        <a:xfrm>
          <a:off x="7109460" y="208788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6</xdr:col>
      <xdr:colOff>0</xdr:colOff>
      <xdr:row>240</xdr:row>
      <xdr:rowOff>0</xdr:rowOff>
    </xdr:from>
    <xdr:to>
      <xdr:col>7</xdr:col>
      <xdr:colOff>137160</xdr:colOff>
      <xdr:row>241</xdr:row>
      <xdr:rowOff>30480</xdr:rowOff>
    </xdr:to>
    <xdr:sp macro="" textlink="">
      <xdr:nvSpPr>
        <xdr:cNvPr id="363" name="角丸四角形 362">
          <a:hlinkClick xmlns:r="http://schemas.openxmlformats.org/officeDocument/2006/relationships" r:id="rId11" tooltip="７月の先頭へ"/>
        </xdr:cNvPr>
        <xdr:cNvSpPr/>
      </xdr:nvSpPr>
      <xdr:spPr>
        <a:xfrm>
          <a:off x="7109460" y="275844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6</xdr:col>
      <xdr:colOff>0</xdr:colOff>
      <xdr:row>244</xdr:row>
      <xdr:rowOff>0</xdr:rowOff>
    </xdr:from>
    <xdr:to>
      <xdr:col>7</xdr:col>
      <xdr:colOff>137160</xdr:colOff>
      <xdr:row>245</xdr:row>
      <xdr:rowOff>30480</xdr:rowOff>
    </xdr:to>
    <xdr:sp macro="" textlink="">
      <xdr:nvSpPr>
        <xdr:cNvPr id="364" name="角丸四角形 363">
          <a:hlinkClick xmlns:r="http://schemas.openxmlformats.org/officeDocument/2006/relationships" r:id="rId12" tooltip="９月の先頭へ"/>
        </xdr:cNvPr>
        <xdr:cNvSpPr/>
      </xdr:nvSpPr>
      <xdr:spPr>
        <a:xfrm>
          <a:off x="7109460" y="342900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6</xdr:col>
      <xdr:colOff>0</xdr:colOff>
      <xdr:row>248</xdr:row>
      <xdr:rowOff>0</xdr:rowOff>
    </xdr:from>
    <xdr:to>
      <xdr:col>7</xdr:col>
      <xdr:colOff>137160</xdr:colOff>
      <xdr:row>249</xdr:row>
      <xdr:rowOff>30480</xdr:rowOff>
    </xdr:to>
    <xdr:sp macro="" textlink="">
      <xdr:nvSpPr>
        <xdr:cNvPr id="365" name="角丸四角形 364">
          <a:hlinkClick xmlns:r="http://schemas.openxmlformats.org/officeDocument/2006/relationships" r:id="rId13" tooltip="１１月の先頭へ"/>
        </xdr:cNvPr>
        <xdr:cNvSpPr/>
      </xdr:nvSpPr>
      <xdr:spPr>
        <a:xfrm>
          <a:off x="7109460" y="409956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6</xdr:col>
      <xdr:colOff>0</xdr:colOff>
      <xdr:row>250</xdr:row>
      <xdr:rowOff>0</xdr:rowOff>
    </xdr:from>
    <xdr:to>
      <xdr:col>7</xdr:col>
      <xdr:colOff>137160</xdr:colOff>
      <xdr:row>251</xdr:row>
      <xdr:rowOff>30480</xdr:rowOff>
    </xdr:to>
    <xdr:sp macro="" textlink="">
      <xdr:nvSpPr>
        <xdr:cNvPr id="366" name="角丸四角形 365">
          <a:hlinkClick xmlns:r="http://schemas.openxmlformats.org/officeDocument/2006/relationships" r:id="rId1" tooltip="12月の先頭へ"/>
        </xdr:cNvPr>
        <xdr:cNvSpPr/>
      </xdr:nvSpPr>
      <xdr:spPr>
        <a:xfrm>
          <a:off x="7109460" y="443484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6</xdr:col>
      <xdr:colOff>0</xdr:colOff>
      <xdr:row>284</xdr:row>
      <xdr:rowOff>0</xdr:rowOff>
    </xdr:from>
    <xdr:to>
      <xdr:col>7</xdr:col>
      <xdr:colOff>137160</xdr:colOff>
      <xdr:row>285</xdr:row>
      <xdr:rowOff>30480</xdr:rowOff>
    </xdr:to>
    <xdr:sp macro="" textlink="">
      <xdr:nvSpPr>
        <xdr:cNvPr id="367" name="角丸四角形 366">
          <a:hlinkClick xmlns:r="http://schemas.openxmlformats.org/officeDocument/2006/relationships" r:id="rId2" tooltip="12月の先頭へ"/>
        </xdr:cNvPr>
        <xdr:cNvSpPr/>
      </xdr:nvSpPr>
      <xdr:spPr>
        <a:xfrm>
          <a:off x="7109460" y="7467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284</xdr:row>
      <xdr:rowOff>0</xdr:rowOff>
    </xdr:from>
    <xdr:to>
      <xdr:col>7</xdr:col>
      <xdr:colOff>137160</xdr:colOff>
      <xdr:row>285</xdr:row>
      <xdr:rowOff>30480</xdr:rowOff>
    </xdr:to>
    <xdr:sp macro="" textlink="">
      <xdr:nvSpPr>
        <xdr:cNvPr id="368" name="角丸四角形 367">
          <a:hlinkClick xmlns:r="http://schemas.openxmlformats.org/officeDocument/2006/relationships" r:id="rId3" tooltip="1月の先頭へ"/>
        </xdr:cNvPr>
        <xdr:cNvSpPr/>
      </xdr:nvSpPr>
      <xdr:spPr>
        <a:xfrm>
          <a:off x="7109460" y="74676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6</xdr:col>
      <xdr:colOff>0</xdr:colOff>
      <xdr:row>286</xdr:row>
      <xdr:rowOff>0</xdr:rowOff>
    </xdr:from>
    <xdr:to>
      <xdr:col>7</xdr:col>
      <xdr:colOff>137160</xdr:colOff>
      <xdr:row>287</xdr:row>
      <xdr:rowOff>30480</xdr:rowOff>
    </xdr:to>
    <xdr:sp macro="" textlink="">
      <xdr:nvSpPr>
        <xdr:cNvPr id="369" name="角丸四角形 368">
          <a:hlinkClick xmlns:r="http://schemas.openxmlformats.org/officeDocument/2006/relationships" r:id="rId4" tooltip="2月の先頭へ"/>
        </xdr:cNvPr>
        <xdr:cNvSpPr/>
      </xdr:nvSpPr>
      <xdr:spPr>
        <a:xfrm>
          <a:off x="7109460" y="108204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288</xdr:row>
      <xdr:rowOff>0</xdr:rowOff>
    </xdr:from>
    <xdr:to>
      <xdr:col>7</xdr:col>
      <xdr:colOff>137160</xdr:colOff>
      <xdr:row>289</xdr:row>
      <xdr:rowOff>30480</xdr:rowOff>
    </xdr:to>
    <xdr:sp macro="" textlink="">
      <xdr:nvSpPr>
        <xdr:cNvPr id="370" name="角丸四角形 369">
          <a:hlinkClick xmlns:r="http://schemas.openxmlformats.org/officeDocument/2006/relationships" r:id="rId5" tooltip="３月の先頭へ"/>
        </xdr:cNvPr>
        <xdr:cNvSpPr/>
      </xdr:nvSpPr>
      <xdr:spPr>
        <a:xfrm>
          <a:off x="7109460" y="14173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6</xdr:col>
      <xdr:colOff>0</xdr:colOff>
      <xdr:row>290</xdr:row>
      <xdr:rowOff>0</xdr:rowOff>
    </xdr:from>
    <xdr:to>
      <xdr:col>7</xdr:col>
      <xdr:colOff>137160</xdr:colOff>
      <xdr:row>291</xdr:row>
      <xdr:rowOff>30480</xdr:rowOff>
    </xdr:to>
    <xdr:sp macro="" textlink="">
      <xdr:nvSpPr>
        <xdr:cNvPr id="371" name="角丸四角形 370">
          <a:hlinkClick xmlns:r="http://schemas.openxmlformats.org/officeDocument/2006/relationships" r:id="rId6" tooltip="４月の先頭へ"/>
        </xdr:cNvPr>
        <xdr:cNvSpPr/>
      </xdr:nvSpPr>
      <xdr:spPr>
        <a:xfrm>
          <a:off x="7109460" y="17526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6</xdr:col>
      <xdr:colOff>0</xdr:colOff>
      <xdr:row>294</xdr:row>
      <xdr:rowOff>0</xdr:rowOff>
    </xdr:from>
    <xdr:to>
      <xdr:col>7</xdr:col>
      <xdr:colOff>137160</xdr:colOff>
      <xdr:row>295</xdr:row>
      <xdr:rowOff>30480</xdr:rowOff>
    </xdr:to>
    <xdr:sp macro="" textlink="">
      <xdr:nvSpPr>
        <xdr:cNvPr id="372" name="角丸四角形 371">
          <a:hlinkClick xmlns:r="http://schemas.openxmlformats.org/officeDocument/2006/relationships" r:id="rId7" tooltip="６月の先頭へ"/>
        </xdr:cNvPr>
        <xdr:cNvSpPr/>
      </xdr:nvSpPr>
      <xdr:spPr>
        <a:xfrm>
          <a:off x="7109460" y="24231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6</xdr:col>
      <xdr:colOff>0</xdr:colOff>
      <xdr:row>298</xdr:row>
      <xdr:rowOff>0</xdr:rowOff>
    </xdr:from>
    <xdr:to>
      <xdr:col>7</xdr:col>
      <xdr:colOff>137160</xdr:colOff>
      <xdr:row>299</xdr:row>
      <xdr:rowOff>30480</xdr:rowOff>
    </xdr:to>
    <xdr:sp macro="" textlink="">
      <xdr:nvSpPr>
        <xdr:cNvPr id="373" name="角丸四角形 372">
          <a:hlinkClick xmlns:r="http://schemas.openxmlformats.org/officeDocument/2006/relationships" r:id="rId8" tooltip="８月の先頭へ"/>
        </xdr:cNvPr>
        <xdr:cNvSpPr/>
      </xdr:nvSpPr>
      <xdr:spPr>
        <a:xfrm>
          <a:off x="7109460" y="30937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6</xdr:col>
      <xdr:colOff>0</xdr:colOff>
      <xdr:row>302</xdr:row>
      <xdr:rowOff>0</xdr:rowOff>
    </xdr:from>
    <xdr:to>
      <xdr:col>7</xdr:col>
      <xdr:colOff>137160</xdr:colOff>
      <xdr:row>303</xdr:row>
      <xdr:rowOff>30480</xdr:rowOff>
    </xdr:to>
    <xdr:sp macro="" textlink="">
      <xdr:nvSpPr>
        <xdr:cNvPr id="374" name="角丸四角形 373">
          <a:hlinkClick xmlns:r="http://schemas.openxmlformats.org/officeDocument/2006/relationships" r:id="rId9" tooltip="１０月の先頭へ"/>
        </xdr:cNvPr>
        <xdr:cNvSpPr/>
      </xdr:nvSpPr>
      <xdr:spPr>
        <a:xfrm>
          <a:off x="7109460" y="376428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6</xdr:col>
      <xdr:colOff>0</xdr:colOff>
      <xdr:row>292</xdr:row>
      <xdr:rowOff>0</xdr:rowOff>
    </xdr:from>
    <xdr:to>
      <xdr:col>7</xdr:col>
      <xdr:colOff>137160</xdr:colOff>
      <xdr:row>293</xdr:row>
      <xdr:rowOff>30480</xdr:rowOff>
    </xdr:to>
    <xdr:sp macro="" textlink="">
      <xdr:nvSpPr>
        <xdr:cNvPr id="375" name="角丸四角形 374">
          <a:hlinkClick xmlns:r="http://schemas.openxmlformats.org/officeDocument/2006/relationships" r:id="rId10" tooltip="５月の先頭へ"/>
        </xdr:cNvPr>
        <xdr:cNvSpPr/>
      </xdr:nvSpPr>
      <xdr:spPr>
        <a:xfrm>
          <a:off x="7109460" y="208788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6</xdr:col>
      <xdr:colOff>0</xdr:colOff>
      <xdr:row>296</xdr:row>
      <xdr:rowOff>0</xdr:rowOff>
    </xdr:from>
    <xdr:to>
      <xdr:col>7</xdr:col>
      <xdr:colOff>137160</xdr:colOff>
      <xdr:row>297</xdr:row>
      <xdr:rowOff>30480</xdr:rowOff>
    </xdr:to>
    <xdr:sp macro="" textlink="">
      <xdr:nvSpPr>
        <xdr:cNvPr id="376" name="角丸四角形 375">
          <a:hlinkClick xmlns:r="http://schemas.openxmlformats.org/officeDocument/2006/relationships" r:id="rId11" tooltip="７月の先頭へ"/>
        </xdr:cNvPr>
        <xdr:cNvSpPr/>
      </xdr:nvSpPr>
      <xdr:spPr>
        <a:xfrm>
          <a:off x="7109460" y="275844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6</xdr:col>
      <xdr:colOff>0</xdr:colOff>
      <xdr:row>300</xdr:row>
      <xdr:rowOff>0</xdr:rowOff>
    </xdr:from>
    <xdr:to>
      <xdr:col>7</xdr:col>
      <xdr:colOff>137160</xdr:colOff>
      <xdr:row>301</xdr:row>
      <xdr:rowOff>30480</xdr:rowOff>
    </xdr:to>
    <xdr:sp macro="" textlink="">
      <xdr:nvSpPr>
        <xdr:cNvPr id="377" name="角丸四角形 376">
          <a:hlinkClick xmlns:r="http://schemas.openxmlformats.org/officeDocument/2006/relationships" r:id="rId12" tooltip="９月の先頭へ"/>
        </xdr:cNvPr>
        <xdr:cNvSpPr/>
      </xdr:nvSpPr>
      <xdr:spPr>
        <a:xfrm>
          <a:off x="7109460" y="342900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6</xdr:col>
      <xdr:colOff>0</xdr:colOff>
      <xdr:row>304</xdr:row>
      <xdr:rowOff>0</xdr:rowOff>
    </xdr:from>
    <xdr:to>
      <xdr:col>7</xdr:col>
      <xdr:colOff>137160</xdr:colOff>
      <xdr:row>305</xdr:row>
      <xdr:rowOff>30480</xdr:rowOff>
    </xdr:to>
    <xdr:sp macro="" textlink="">
      <xdr:nvSpPr>
        <xdr:cNvPr id="378" name="角丸四角形 377">
          <a:hlinkClick xmlns:r="http://schemas.openxmlformats.org/officeDocument/2006/relationships" r:id="rId13" tooltip="１１月の先頭へ"/>
        </xdr:cNvPr>
        <xdr:cNvSpPr/>
      </xdr:nvSpPr>
      <xdr:spPr>
        <a:xfrm>
          <a:off x="7109460" y="409956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6</xdr:col>
      <xdr:colOff>0</xdr:colOff>
      <xdr:row>306</xdr:row>
      <xdr:rowOff>0</xdr:rowOff>
    </xdr:from>
    <xdr:to>
      <xdr:col>7</xdr:col>
      <xdr:colOff>137160</xdr:colOff>
      <xdr:row>307</xdr:row>
      <xdr:rowOff>30480</xdr:rowOff>
    </xdr:to>
    <xdr:sp macro="" textlink="">
      <xdr:nvSpPr>
        <xdr:cNvPr id="379" name="角丸四角形 378">
          <a:hlinkClick xmlns:r="http://schemas.openxmlformats.org/officeDocument/2006/relationships" r:id="rId1" tooltip="12月の先頭へ"/>
        </xdr:cNvPr>
        <xdr:cNvSpPr/>
      </xdr:nvSpPr>
      <xdr:spPr>
        <a:xfrm>
          <a:off x="7109460" y="443484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6</xdr:col>
      <xdr:colOff>0</xdr:colOff>
      <xdr:row>340</xdr:row>
      <xdr:rowOff>0</xdr:rowOff>
    </xdr:from>
    <xdr:to>
      <xdr:col>7</xdr:col>
      <xdr:colOff>137160</xdr:colOff>
      <xdr:row>341</xdr:row>
      <xdr:rowOff>30480</xdr:rowOff>
    </xdr:to>
    <xdr:sp macro="" textlink="">
      <xdr:nvSpPr>
        <xdr:cNvPr id="380" name="角丸四角形 379">
          <a:hlinkClick xmlns:r="http://schemas.openxmlformats.org/officeDocument/2006/relationships" r:id="rId2" tooltip="12月の先頭へ"/>
        </xdr:cNvPr>
        <xdr:cNvSpPr/>
      </xdr:nvSpPr>
      <xdr:spPr>
        <a:xfrm>
          <a:off x="7109460" y="7467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340</xdr:row>
      <xdr:rowOff>0</xdr:rowOff>
    </xdr:from>
    <xdr:to>
      <xdr:col>7</xdr:col>
      <xdr:colOff>137160</xdr:colOff>
      <xdr:row>341</xdr:row>
      <xdr:rowOff>30480</xdr:rowOff>
    </xdr:to>
    <xdr:sp macro="" textlink="">
      <xdr:nvSpPr>
        <xdr:cNvPr id="381" name="角丸四角形 380">
          <a:hlinkClick xmlns:r="http://schemas.openxmlformats.org/officeDocument/2006/relationships" r:id="rId3" tooltip="1月の先頭へ"/>
        </xdr:cNvPr>
        <xdr:cNvSpPr/>
      </xdr:nvSpPr>
      <xdr:spPr>
        <a:xfrm>
          <a:off x="7109460" y="74676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6</xdr:col>
      <xdr:colOff>0</xdr:colOff>
      <xdr:row>342</xdr:row>
      <xdr:rowOff>0</xdr:rowOff>
    </xdr:from>
    <xdr:to>
      <xdr:col>7</xdr:col>
      <xdr:colOff>137160</xdr:colOff>
      <xdr:row>343</xdr:row>
      <xdr:rowOff>30480</xdr:rowOff>
    </xdr:to>
    <xdr:sp macro="" textlink="">
      <xdr:nvSpPr>
        <xdr:cNvPr id="382" name="角丸四角形 381">
          <a:hlinkClick xmlns:r="http://schemas.openxmlformats.org/officeDocument/2006/relationships" r:id="rId4" tooltip="2月の先頭へ"/>
        </xdr:cNvPr>
        <xdr:cNvSpPr/>
      </xdr:nvSpPr>
      <xdr:spPr>
        <a:xfrm>
          <a:off x="7109460" y="108204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344</xdr:row>
      <xdr:rowOff>0</xdr:rowOff>
    </xdr:from>
    <xdr:to>
      <xdr:col>7</xdr:col>
      <xdr:colOff>137160</xdr:colOff>
      <xdr:row>345</xdr:row>
      <xdr:rowOff>30480</xdr:rowOff>
    </xdr:to>
    <xdr:sp macro="" textlink="">
      <xdr:nvSpPr>
        <xdr:cNvPr id="383" name="角丸四角形 382">
          <a:hlinkClick xmlns:r="http://schemas.openxmlformats.org/officeDocument/2006/relationships" r:id="rId5" tooltip="３月の先頭へ"/>
        </xdr:cNvPr>
        <xdr:cNvSpPr/>
      </xdr:nvSpPr>
      <xdr:spPr>
        <a:xfrm>
          <a:off x="7109460" y="14173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6</xdr:col>
      <xdr:colOff>0</xdr:colOff>
      <xdr:row>346</xdr:row>
      <xdr:rowOff>0</xdr:rowOff>
    </xdr:from>
    <xdr:to>
      <xdr:col>7</xdr:col>
      <xdr:colOff>137160</xdr:colOff>
      <xdr:row>347</xdr:row>
      <xdr:rowOff>30480</xdr:rowOff>
    </xdr:to>
    <xdr:sp macro="" textlink="">
      <xdr:nvSpPr>
        <xdr:cNvPr id="384" name="角丸四角形 383">
          <a:hlinkClick xmlns:r="http://schemas.openxmlformats.org/officeDocument/2006/relationships" r:id="rId6" tooltip="４月の先頭へ"/>
        </xdr:cNvPr>
        <xdr:cNvSpPr/>
      </xdr:nvSpPr>
      <xdr:spPr>
        <a:xfrm>
          <a:off x="7109460" y="17526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6</xdr:col>
      <xdr:colOff>0</xdr:colOff>
      <xdr:row>350</xdr:row>
      <xdr:rowOff>0</xdr:rowOff>
    </xdr:from>
    <xdr:to>
      <xdr:col>7</xdr:col>
      <xdr:colOff>137160</xdr:colOff>
      <xdr:row>351</xdr:row>
      <xdr:rowOff>30480</xdr:rowOff>
    </xdr:to>
    <xdr:sp macro="" textlink="">
      <xdr:nvSpPr>
        <xdr:cNvPr id="385" name="角丸四角形 384">
          <a:hlinkClick xmlns:r="http://schemas.openxmlformats.org/officeDocument/2006/relationships" r:id="rId7" tooltip="６月の先頭へ"/>
        </xdr:cNvPr>
        <xdr:cNvSpPr/>
      </xdr:nvSpPr>
      <xdr:spPr>
        <a:xfrm>
          <a:off x="7109460" y="24231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6</xdr:col>
      <xdr:colOff>0</xdr:colOff>
      <xdr:row>354</xdr:row>
      <xdr:rowOff>0</xdr:rowOff>
    </xdr:from>
    <xdr:to>
      <xdr:col>7</xdr:col>
      <xdr:colOff>137160</xdr:colOff>
      <xdr:row>355</xdr:row>
      <xdr:rowOff>30480</xdr:rowOff>
    </xdr:to>
    <xdr:sp macro="" textlink="">
      <xdr:nvSpPr>
        <xdr:cNvPr id="386" name="角丸四角形 385">
          <a:hlinkClick xmlns:r="http://schemas.openxmlformats.org/officeDocument/2006/relationships" r:id="rId8" tooltip="８月の先頭へ"/>
        </xdr:cNvPr>
        <xdr:cNvSpPr/>
      </xdr:nvSpPr>
      <xdr:spPr>
        <a:xfrm>
          <a:off x="7109460" y="30937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6</xdr:col>
      <xdr:colOff>0</xdr:colOff>
      <xdr:row>358</xdr:row>
      <xdr:rowOff>0</xdr:rowOff>
    </xdr:from>
    <xdr:to>
      <xdr:col>7</xdr:col>
      <xdr:colOff>137160</xdr:colOff>
      <xdr:row>359</xdr:row>
      <xdr:rowOff>30480</xdr:rowOff>
    </xdr:to>
    <xdr:sp macro="" textlink="">
      <xdr:nvSpPr>
        <xdr:cNvPr id="387" name="角丸四角形 386">
          <a:hlinkClick xmlns:r="http://schemas.openxmlformats.org/officeDocument/2006/relationships" r:id="rId9" tooltip="１０月の先頭へ"/>
        </xdr:cNvPr>
        <xdr:cNvSpPr/>
      </xdr:nvSpPr>
      <xdr:spPr>
        <a:xfrm>
          <a:off x="7109460" y="376428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6</xdr:col>
      <xdr:colOff>0</xdr:colOff>
      <xdr:row>348</xdr:row>
      <xdr:rowOff>0</xdr:rowOff>
    </xdr:from>
    <xdr:to>
      <xdr:col>7</xdr:col>
      <xdr:colOff>137160</xdr:colOff>
      <xdr:row>349</xdr:row>
      <xdr:rowOff>30480</xdr:rowOff>
    </xdr:to>
    <xdr:sp macro="" textlink="">
      <xdr:nvSpPr>
        <xdr:cNvPr id="388" name="角丸四角形 387">
          <a:hlinkClick xmlns:r="http://schemas.openxmlformats.org/officeDocument/2006/relationships" r:id="rId10" tooltip="５月の先頭へ"/>
        </xdr:cNvPr>
        <xdr:cNvSpPr/>
      </xdr:nvSpPr>
      <xdr:spPr>
        <a:xfrm>
          <a:off x="7109460" y="208788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6</xdr:col>
      <xdr:colOff>0</xdr:colOff>
      <xdr:row>352</xdr:row>
      <xdr:rowOff>0</xdr:rowOff>
    </xdr:from>
    <xdr:to>
      <xdr:col>7</xdr:col>
      <xdr:colOff>137160</xdr:colOff>
      <xdr:row>353</xdr:row>
      <xdr:rowOff>30480</xdr:rowOff>
    </xdr:to>
    <xdr:sp macro="" textlink="">
      <xdr:nvSpPr>
        <xdr:cNvPr id="389" name="角丸四角形 388">
          <a:hlinkClick xmlns:r="http://schemas.openxmlformats.org/officeDocument/2006/relationships" r:id="rId11" tooltip="７月の先頭へ"/>
        </xdr:cNvPr>
        <xdr:cNvSpPr/>
      </xdr:nvSpPr>
      <xdr:spPr>
        <a:xfrm>
          <a:off x="7109460" y="275844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6</xdr:col>
      <xdr:colOff>0</xdr:colOff>
      <xdr:row>356</xdr:row>
      <xdr:rowOff>0</xdr:rowOff>
    </xdr:from>
    <xdr:to>
      <xdr:col>7</xdr:col>
      <xdr:colOff>137160</xdr:colOff>
      <xdr:row>357</xdr:row>
      <xdr:rowOff>30480</xdr:rowOff>
    </xdr:to>
    <xdr:sp macro="" textlink="">
      <xdr:nvSpPr>
        <xdr:cNvPr id="390" name="角丸四角形 389">
          <a:hlinkClick xmlns:r="http://schemas.openxmlformats.org/officeDocument/2006/relationships" r:id="rId36" tooltip="９月の先頭へ"/>
        </xdr:cNvPr>
        <xdr:cNvSpPr/>
      </xdr:nvSpPr>
      <xdr:spPr>
        <a:xfrm>
          <a:off x="7109460" y="342900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6</xdr:col>
      <xdr:colOff>0</xdr:colOff>
      <xdr:row>360</xdr:row>
      <xdr:rowOff>0</xdr:rowOff>
    </xdr:from>
    <xdr:to>
      <xdr:col>7</xdr:col>
      <xdr:colOff>137160</xdr:colOff>
      <xdr:row>361</xdr:row>
      <xdr:rowOff>30480</xdr:rowOff>
    </xdr:to>
    <xdr:sp macro="" textlink="">
      <xdr:nvSpPr>
        <xdr:cNvPr id="391" name="角丸四角形 390">
          <a:hlinkClick xmlns:r="http://schemas.openxmlformats.org/officeDocument/2006/relationships" r:id="rId13" tooltip="１１月の先頭へ"/>
        </xdr:cNvPr>
        <xdr:cNvSpPr/>
      </xdr:nvSpPr>
      <xdr:spPr>
        <a:xfrm>
          <a:off x="7109460" y="409956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6</xdr:col>
      <xdr:colOff>0</xdr:colOff>
      <xdr:row>362</xdr:row>
      <xdr:rowOff>0</xdr:rowOff>
    </xdr:from>
    <xdr:to>
      <xdr:col>7</xdr:col>
      <xdr:colOff>137160</xdr:colOff>
      <xdr:row>363</xdr:row>
      <xdr:rowOff>30480</xdr:rowOff>
    </xdr:to>
    <xdr:sp macro="" textlink="">
      <xdr:nvSpPr>
        <xdr:cNvPr id="392" name="角丸四角形 391">
          <a:hlinkClick xmlns:r="http://schemas.openxmlformats.org/officeDocument/2006/relationships" r:id="rId1" tooltip="12月の先頭へ"/>
        </xdr:cNvPr>
        <xdr:cNvSpPr/>
      </xdr:nvSpPr>
      <xdr:spPr>
        <a:xfrm>
          <a:off x="7109460" y="443484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6</xdr:col>
      <xdr:colOff>0</xdr:colOff>
      <xdr:row>396</xdr:row>
      <xdr:rowOff>0</xdr:rowOff>
    </xdr:from>
    <xdr:to>
      <xdr:col>7</xdr:col>
      <xdr:colOff>137160</xdr:colOff>
      <xdr:row>397</xdr:row>
      <xdr:rowOff>30480</xdr:rowOff>
    </xdr:to>
    <xdr:sp macro="" textlink="">
      <xdr:nvSpPr>
        <xdr:cNvPr id="406" name="角丸四角形 405">
          <a:hlinkClick xmlns:r="http://schemas.openxmlformats.org/officeDocument/2006/relationships" r:id="rId2" tooltip="12月の先頭へ"/>
        </xdr:cNvPr>
        <xdr:cNvSpPr/>
      </xdr:nvSpPr>
      <xdr:spPr>
        <a:xfrm>
          <a:off x="7109460" y="7467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396</xdr:row>
      <xdr:rowOff>0</xdr:rowOff>
    </xdr:from>
    <xdr:to>
      <xdr:col>7</xdr:col>
      <xdr:colOff>137160</xdr:colOff>
      <xdr:row>397</xdr:row>
      <xdr:rowOff>30480</xdr:rowOff>
    </xdr:to>
    <xdr:sp macro="" textlink="">
      <xdr:nvSpPr>
        <xdr:cNvPr id="407" name="角丸四角形 406">
          <a:hlinkClick xmlns:r="http://schemas.openxmlformats.org/officeDocument/2006/relationships" r:id="rId3" tooltip="1月の先頭へ"/>
        </xdr:cNvPr>
        <xdr:cNvSpPr/>
      </xdr:nvSpPr>
      <xdr:spPr>
        <a:xfrm>
          <a:off x="7109460" y="74676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6</xdr:col>
      <xdr:colOff>0</xdr:colOff>
      <xdr:row>398</xdr:row>
      <xdr:rowOff>0</xdr:rowOff>
    </xdr:from>
    <xdr:to>
      <xdr:col>7</xdr:col>
      <xdr:colOff>137160</xdr:colOff>
      <xdr:row>399</xdr:row>
      <xdr:rowOff>30480</xdr:rowOff>
    </xdr:to>
    <xdr:sp macro="" textlink="">
      <xdr:nvSpPr>
        <xdr:cNvPr id="408" name="角丸四角形 407">
          <a:hlinkClick xmlns:r="http://schemas.openxmlformats.org/officeDocument/2006/relationships" r:id="rId4" tooltip="2月の先頭へ"/>
        </xdr:cNvPr>
        <xdr:cNvSpPr/>
      </xdr:nvSpPr>
      <xdr:spPr>
        <a:xfrm>
          <a:off x="7109460" y="108204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400</xdr:row>
      <xdr:rowOff>0</xdr:rowOff>
    </xdr:from>
    <xdr:to>
      <xdr:col>7</xdr:col>
      <xdr:colOff>137160</xdr:colOff>
      <xdr:row>401</xdr:row>
      <xdr:rowOff>30480</xdr:rowOff>
    </xdr:to>
    <xdr:sp macro="" textlink="">
      <xdr:nvSpPr>
        <xdr:cNvPr id="409" name="角丸四角形 408">
          <a:hlinkClick xmlns:r="http://schemas.openxmlformats.org/officeDocument/2006/relationships" r:id="rId5" tooltip="３月の先頭へ"/>
        </xdr:cNvPr>
        <xdr:cNvSpPr/>
      </xdr:nvSpPr>
      <xdr:spPr>
        <a:xfrm>
          <a:off x="7109460" y="14173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6</xdr:col>
      <xdr:colOff>0</xdr:colOff>
      <xdr:row>402</xdr:row>
      <xdr:rowOff>0</xdr:rowOff>
    </xdr:from>
    <xdr:to>
      <xdr:col>7</xdr:col>
      <xdr:colOff>137160</xdr:colOff>
      <xdr:row>403</xdr:row>
      <xdr:rowOff>30480</xdr:rowOff>
    </xdr:to>
    <xdr:sp macro="" textlink="">
      <xdr:nvSpPr>
        <xdr:cNvPr id="410" name="角丸四角形 409">
          <a:hlinkClick xmlns:r="http://schemas.openxmlformats.org/officeDocument/2006/relationships" r:id="rId6" tooltip="４月の先頭へ"/>
        </xdr:cNvPr>
        <xdr:cNvSpPr/>
      </xdr:nvSpPr>
      <xdr:spPr>
        <a:xfrm>
          <a:off x="7109460" y="17526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6</xdr:col>
      <xdr:colOff>0</xdr:colOff>
      <xdr:row>406</xdr:row>
      <xdr:rowOff>0</xdr:rowOff>
    </xdr:from>
    <xdr:to>
      <xdr:col>7</xdr:col>
      <xdr:colOff>137160</xdr:colOff>
      <xdr:row>407</xdr:row>
      <xdr:rowOff>30480</xdr:rowOff>
    </xdr:to>
    <xdr:sp macro="" textlink="">
      <xdr:nvSpPr>
        <xdr:cNvPr id="411" name="角丸四角形 410">
          <a:hlinkClick xmlns:r="http://schemas.openxmlformats.org/officeDocument/2006/relationships" r:id="rId7" tooltip="６月の先頭へ"/>
        </xdr:cNvPr>
        <xdr:cNvSpPr/>
      </xdr:nvSpPr>
      <xdr:spPr>
        <a:xfrm>
          <a:off x="7109460" y="24231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6</xdr:col>
      <xdr:colOff>0</xdr:colOff>
      <xdr:row>410</xdr:row>
      <xdr:rowOff>0</xdr:rowOff>
    </xdr:from>
    <xdr:to>
      <xdr:col>7</xdr:col>
      <xdr:colOff>137160</xdr:colOff>
      <xdr:row>411</xdr:row>
      <xdr:rowOff>30480</xdr:rowOff>
    </xdr:to>
    <xdr:sp macro="" textlink="">
      <xdr:nvSpPr>
        <xdr:cNvPr id="412" name="角丸四角形 411">
          <a:hlinkClick xmlns:r="http://schemas.openxmlformats.org/officeDocument/2006/relationships" r:id="rId8" tooltip="８月の先頭へ"/>
        </xdr:cNvPr>
        <xdr:cNvSpPr/>
      </xdr:nvSpPr>
      <xdr:spPr>
        <a:xfrm>
          <a:off x="7109460" y="30937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6</xdr:col>
      <xdr:colOff>0</xdr:colOff>
      <xdr:row>414</xdr:row>
      <xdr:rowOff>0</xdr:rowOff>
    </xdr:from>
    <xdr:to>
      <xdr:col>7</xdr:col>
      <xdr:colOff>137160</xdr:colOff>
      <xdr:row>415</xdr:row>
      <xdr:rowOff>30480</xdr:rowOff>
    </xdr:to>
    <xdr:sp macro="" textlink="">
      <xdr:nvSpPr>
        <xdr:cNvPr id="413" name="角丸四角形 412">
          <a:hlinkClick xmlns:r="http://schemas.openxmlformats.org/officeDocument/2006/relationships" r:id="rId9" tooltip="１０月の先頭へ"/>
        </xdr:cNvPr>
        <xdr:cNvSpPr/>
      </xdr:nvSpPr>
      <xdr:spPr>
        <a:xfrm>
          <a:off x="7109460" y="376428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6</xdr:col>
      <xdr:colOff>0</xdr:colOff>
      <xdr:row>404</xdr:row>
      <xdr:rowOff>0</xdr:rowOff>
    </xdr:from>
    <xdr:to>
      <xdr:col>7</xdr:col>
      <xdr:colOff>137160</xdr:colOff>
      <xdr:row>405</xdr:row>
      <xdr:rowOff>30480</xdr:rowOff>
    </xdr:to>
    <xdr:sp macro="" textlink="">
      <xdr:nvSpPr>
        <xdr:cNvPr id="414" name="角丸四角形 413">
          <a:hlinkClick xmlns:r="http://schemas.openxmlformats.org/officeDocument/2006/relationships" r:id="rId10" tooltip="５月の先頭へ"/>
        </xdr:cNvPr>
        <xdr:cNvSpPr/>
      </xdr:nvSpPr>
      <xdr:spPr>
        <a:xfrm>
          <a:off x="7109460" y="208788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6</xdr:col>
      <xdr:colOff>0</xdr:colOff>
      <xdr:row>408</xdr:row>
      <xdr:rowOff>0</xdr:rowOff>
    </xdr:from>
    <xdr:to>
      <xdr:col>7</xdr:col>
      <xdr:colOff>137160</xdr:colOff>
      <xdr:row>409</xdr:row>
      <xdr:rowOff>30480</xdr:rowOff>
    </xdr:to>
    <xdr:sp macro="" textlink="">
      <xdr:nvSpPr>
        <xdr:cNvPr id="415" name="角丸四角形 414">
          <a:hlinkClick xmlns:r="http://schemas.openxmlformats.org/officeDocument/2006/relationships" r:id="rId11" tooltip="７月の先頭へ"/>
        </xdr:cNvPr>
        <xdr:cNvSpPr/>
      </xdr:nvSpPr>
      <xdr:spPr>
        <a:xfrm>
          <a:off x="7109460" y="275844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6</xdr:col>
      <xdr:colOff>0</xdr:colOff>
      <xdr:row>412</xdr:row>
      <xdr:rowOff>0</xdr:rowOff>
    </xdr:from>
    <xdr:to>
      <xdr:col>7</xdr:col>
      <xdr:colOff>137160</xdr:colOff>
      <xdr:row>413</xdr:row>
      <xdr:rowOff>30480</xdr:rowOff>
    </xdr:to>
    <xdr:sp macro="" textlink="">
      <xdr:nvSpPr>
        <xdr:cNvPr id="416" name="角丸四角形 415">
          <a:hlinkClick xmlns:r="http://schemas.openxmlformats.org/officeDocument/2006/relationships" r:id="rId12" tooltip="９月の先頭へ"/>
        </xdr:cNvPr>
        <xdr:cNvSpPr/>
      </xdr:nvSpPr>
      <xdr:spPr>
        <a:xfrm>
          <a:off x="7109460" y="342900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6</xdr:col>
      <xdr:colOff>0</xdr:colOff>
      <xdr:row>416</xdr:row>
      <xdr:rowOff>0</xdr:rowOff>
    </xdr:from>
    <xdr:to>
      <xdr:col>7</xdr:col>
      <xdr:colOff>137160</xdr:colOff>
      <xdr:row>417</xdr:row>
      <xdr:rowOff>30480</xdr:rowOff>
    </xdr:to>
    <xdr:sp macro="" textlink="">
      <xdr:nvSpPr>
        <xdr:cNvPr id="417" name="角丸四角形 416">
          <a:hlinkClick xmlns:r="http://schemas.openxmlformats.org/officeDocument/2006/relationships" r:id="rId13" tooltip="１１月の先頭へ"/>
        </xdr:cNvPr>
        <xdr:cNvSpPr/>
      </xdr:nvSpPr>
      <xdr:spPr>
        <a:xfrm>
          <a:off x="7109460" y="409956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6</xdr:col>
      <xdr:colOff>0</xdr:colOff>
      <xdr:row>418</xdr:row>
      <xdr:rowOff>0</xdr:rowOff>
    </xdr:from>
    <xdr:to>
      <xdr:col>7</xdr:col>
      <xdr:colOff>137160</xdr:colOff>
      <xdr:row>419</xdr:row>
      <xdr:rowOff>30480</xdr:rowOff>
    </xdr:to>
    <xdr:sp macro="" textlink="">
      <xdr:nvSpPr>
        <xdr:cNvPr id="418" name="角丸四角形 417">
          <a:hlinkClick xmlns:r="http://schemas.openxmlformats.org/officeDocument/2006/relationships" r:id="rId1" tooltip="12月の先頭へ"/>
        </xdr:cNvPr>
        <xdr:cNvSpPr/>
      </xdr:nvSpPr>
      <xdr:spPr>
        <a:xfrm>
          <a:off x="7109460" y="443484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6</xdr:col>
      <xdr:colOff>0</xdr:colOff>
      <xdr:row>462</xdr:row>
      <xdr:rowOff>0</xdr:rowOff>
    </xdr:from>
    <xdr:to>
      <xdr:col>7</xdr:col>
      <xdr:colOff>137160</xdr:colOff>
      <xdr:row>463</xdr:row>
      <xdr:rowOff>30480</xdr:rowOff>
    </xdr:to>
    <xdr:sp macro="" textlink="">
      <xdr:nvSpPr>
        <xdr:cNvPr id="424" name="角丸四角形 423">
          <a:hlinkClick xmlns:r="http://schemas.openxmlformats.org/officeDocument/2006/relationships" r:id="rId7" tooltip="６月の先頭へ"/>
        </xdr:cNvPr>
        <xdr:cNvSpPr/>
      </xdr:nvSpPr>
      <xdr:spPr>
        <a:xfrm>
          <a:off x="7109460" y="24231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6</xdr:col>
      <xdr:colOff>0</xdr:colOff>
      <xdr:row>466</xdr:row>
      <xdr:rowOff>0</xdr:rowOff>
    </xdr:from>
    <xdr:to>
      <xdr:col>7</xdr:col>
      <xdr:colOff>137160</xdr:colOff>
      <xdr:row>467</xdr:row>
      <xdr:rowOff>30480</xdr:rowOff>
    </xdr:to>
    <xdr:sp macro="" textlink="">
      <xdr:nvSpPr>
        <xdr:cNvPr id="497" name="角丸四角形 496">
          <a:hlinkClick xmlns:r="http://schemas.openxmlformats.org/officeDocument/2006/relationships" r:id="rId8" tooltip="８月の先頭へ"/>
        </xdr:cNvPr>
        <xdr:cNvSpPr/>
      </xdr:nvSpPr>
      <xdr:spPr>
        <a:xfrm>
          <a:off x="7109460" y="83225640"/>
          <a:ext cx="762000" cy="198120"/>
        </a:xfrm>
        <a:prstGeom prst="roundRect">
          <a:avLst/>
        </a:prstGeom>
        <a:solidFill>
          <a:srgbClr val="4F81BD">
            <a:lumMod val="20000"/>
            <a:lumOff val="8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８月</a:t>
          </a:r>
        </a:p>
      </xdr:txBody>
    </xdr:sp>
    <xdr:clientData fPrintsWithSheet="0"/>
  </xdr:twoCellAnchor>
  <xdr:twoCellAnchor editAs="oneCell">
    <xdr:from>
      <xdr:col>6</xdr:col>
      <xdr:colOff>0</xdr:colOff>
      <xdr:row>470</xdr:row>
      <xdr:rowOff>0</xdr:rowOff>
    </xdr:from>
    <xdr:to>
      <xdr:col>7</xdr:col>
      <xdr:colOff>137160</xdr:colOff>
      <xdr:row>471</xdr:row>
      <xdr:rowOff>30480</xdr:rowOff>
    </xdr:to>
    <xdr:sp macro="" textlink="">
      <xdr:nvSpPr>
        <xdr:cNvPr id="498" name="角丸四角形 497">
          <a:hlinkClick xmlns:r="http://schemas.openxmlformats.org/officeDocument/2006/relationships" r:id="rId9" tooltip="１０月の先頭へ"/>
        </xdr:cNvPr>
        <xdr:cNvSpPr/>
      </xdr:nvSpPr>
      <xdr:spPr>
        <a:xfrm>
          <a:off x="7109460" y="83896200"/>
          <a:ext cx="762000" cy="198120"/>
        </a:xfrm>
        <a:prstGeom prst="roundRect">
          <a:avLst/>
        </a:prstGeom>
        <a:solidFill>
          <a:srgbClr val="4F81BD">
            <a:lumMod val="20000"/>
            <a:lumOff val="8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１０月</a:t>
          </a:r>
        </a:p>
      </xdr:txBody>
    </xdr:sp>
    <xdr:clientData fPrintsWithSheet="0"/>
  </xdr:twoCellAnchor>
  <xdr:twoCellAnchor editAs="oneCell">
    <xdr:from>
      <xdr:col>6</xdr:col>
      <xdr:colOff>0</xdr:colOff>
      <xdr:row>464</xdr:row>
      <xdr:rowOff>0</xdr:rowOff>
    </xdr:from>
    <xdr:to>
      <xdr:col>7</xdr:col>
      <xdr:colOff>137160</xdr:colOff>
      <xdr:row>465</xdr:row>
      <xdr:rowOff>30480</xdr:rowOff>
    </xdr:to>
    <xdr:sp macro="" textlink="">
      <xdr:nvSpPr>
        <xdr:cNvPr id="499" name="角丸四角形 498">
          <a:hlinkClick xmlns:r="http://schemas.openxmlformats.org/officeDocument/2006/relationships" r:id="rId11" tooltip="７月の先頭へ"/>
        </xdr:cNvPr>
        <xdr:cNvSpPr/>
      </xdr:nvSpPr>
      <xdr:spPr>
        <a:xfrm>
          <a:off x="7109460" y="82890360"/>
          <a:ext cx="762000" cy="198120"/>
        </a:xfrm>
        <a:prstGeom prst="roundRect">
          <a:avLst/>
        </a:prstGeom>
        <a:solidFill>
          <a:srgbClr val="4F81BD">
            <a:lumMod val="60000"/>
            <a:lumOff val="4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７月</a:t>
          </a:r>
        </a:p>
      </xdr:txBody>
    </xdr:sp>
    <xdr:clientData fPrintsWithSheet="0"/>
  </xdr:twoCellAnchor>
  <xdr:twoCellAnchor editAs="oneCell">
    <xdr:from>
      <xdr:col>6</xdr:col>
      <xdr:colOff>0</xdr:colOff>
      <xdr:row>468</xdr:row>
      <xdr:rowOff>0</xdr:rowOff>
    </xdr:from>
    <xdr:to>
      <xdr:col>7</xdr:col>
      <xdr:colOff>137160</xdr:colOff>
      <xdr:row>469</xdr:row>
      <xdr:rowOff>30480</xdr:rowOff>
    </xdr:to>
    <xdr:sp macro="" textlink="">
      <xdr:nvSpPr>
        <xdr:cNvPr id="500" name="角丸四角形 499">
          <a:hlinkClick xmlns:r="http://schemas.openxmlformats.org/officeDocument/2006/relationships" r:id="rId12" tooltip="９月の先頭へ"/>
        </xdr:cNvPr>
        <xdr:cNvSpPr/>
      </xdr:nvSpPr>
      <xdr:spPr>
        <a:xfrm>
          <a:off x="7109460" y="83560920"/>
          <a:ext cx="762000" cy="198120"/>
        </a:xfrm>
        <a:prstGeom prst="roundRect">
          <a:avLst/>
        </a:prstGeom>
        <a:solidFill>
          <a:srgbClr val="4F81BD">
            <a:lumMod val="60000"/>
            <a:lumOff val="4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９月</a:t>
          </a:r>
        </a:p>
      </xdr:txBody>
    </xdr:sp>
    <xdr:clientData fPrintsWithSheet="0"/>
  </xdr:twoCellAnchor>
  <xdr:twoCellAnchor editAs="oneCell">
    <xdr:from>
      <xdr:col>6</xdr:col>
      <xdr:colOff>0</xdr:colOff>
      <xdr:row>472</xdr:row>
      <xdr:rowOff>0</xdr:rowOff>
    </xdr:from>
    <xdr:to>
      <xdr:col>7</xdr:col>
      <xdr:colOff>137160</xdr:colOff>
      <xdr:row>473</xdr:row>
      <xdr:rowOff>30480</xdr:rowOff>
    </xdr:to>
    <xdr:sp macro="" textlink="">
      <xdr:nvSpPr>
        <xdr:cNvPr id="501" name="角丸四角形 500">
          <a:hlinkClick xmlns:r="http://schemas.openxmlformats.org/officeDocument/2006/relationships" r:id="rId13" tooltip="１１月の先頭へ"/>
        </xdr:cNvPr>
        <xdr:cNvSpPr/>
      </xdr:nvSpPr>
      <xdr:spPr>
        <a:xfrm>
          <a:off x="7109460" y="84231480"/>
          <a:ext cx="762000" cy="198120"/>
        </a:xfrm>
        <a:prstGeom prst="roundRect">
          <a:avLst/>
        </a:prstGeom>
        <a:solidFill>
          <a:srgbClr val="4F81BD">
            <a:lumMod val="60000"/>
            <a:lumOff val="4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１１月</a:t>
          </a:r>
        </a:p>
      </xdr:txBody>
    </xdr:sp>
    <xdr:clientData fPrintsWithSheet="0"/>
  </xdr:twoCellAnchor>
  <xdr:twoCellAnchor editAs="oneCell">
    <xdr:from>
      <xdr:col>6</xdr:col>
      <xdr:colOff>0</xdr:colOff>
      <xdr:row>474</xdr:row>
      <xdr:rowOff>0</xdr:rowOff>
    </xdr:from>
    <xdr:to>
      <xdr:col>7</xdr:col>
      <xdr:colOff>137160</xdr:colOff>
      <xdr:row>475</xdr:row>
      <xdr:rowOff>30480</xdr:rowOff>
    </xdr:to>
    <xdr:sp macro="" textlink="">
      <xdr:nvSpPr>
        <xdr:cNvPr id="502" name="角丸四角形 501">
          <a:hlinkClick xmlns:r="http://schemas.openxmlformats.org/officeDocument/2006/relationships" r:id="rId1" tooltip="12月の先頭へ"/>
        </xdr:cNvPr>
        <xdr:cNvSpPr/>
      </xdr:nvSpPr>
      <xdr:spPr>
        <a:xfrm>
          <a:off x="7109460" y="84566760"/>
          <a:ext cx="762000" cy="198120"/>
        </a:xfrm>
        <a:prstGeom prst="roundRect">
          <a:avLst/>
        </a:prstGeom>
        <a:solidFill>
          <a:srgbClr val="4F81BD">
            <a:lumMod val="20000"/>
            <a:lumOff val="8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１２月</a:t>
          </a:r>
        </a:p>
      </xdr:txBody>
    </xdr:sp>
    <xdr:clientData fPrintsWithSheet="0"/>
  </xdr:twoCellAnchor>
  <xdr:twoCellAnchor editAs="oneCell">
    <xdr:from>
      <xdr:col>6</xdr:col>
      <xdr:colOff>0</xdr:colOff>
      <xdr:row>452</xdr:row>
      <xdr:rowOff>0</xdr:rowOff>
    </xdr:from>
    <xdr:to>
      <xdr:col>7</xdr:col>
      <xdr:colOff>137160</xdr:colOff>
      <xdr:row>453</xdr:row>
      <xdr:rowOff>30480</xdr:rowOff>
    </xdr:to>
    <xdr:sp macro="" textlink="">
      <xdr:nvSpPr>
        <xdr:cNvPr id="513" name="角丸四角形 512">
          <a:hlinkClick xmlns:r="http://schemas.openxmlformats.org/officeDocument/2006/relationships" r:id="rId3" tooltip="1月の先頭へ"/>
        </xdr:cNvPr>
        <xdr:cNvSpPr/>
      </xdr:nvSpPr>
      <xdr:spPr>
        <a:xfrm>
          <a:off x="7109460" y="80878680"/>
          <a:ext cx="762000" cy="198120"/>
        </a:xfrm>
        <a:prstGeom prst="roundRect">
          <a:avLst/>
        </a:prstGeom>
        <a:solidFill>
          <a:srgbClr val="4F81BD">
            <a:lumMod val="60000"/>
            <a:lumOff val="4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１月</a:t>
          </a:r>
        </a:p>
      </xdr:txBody>
    </xdr:sp>
    <xdr:clientData fPrintsWithSheet="0"/>
  </xdr:twoCellAnchor>
  <xdr:twoCellAnchor editAs="oneCell">
    <xdr:from>
      <xdr:col>6</xdr:col>
      <xdr:colOff>0</xdr:colOff>
      <xdr:row>454</xdr:row>
      <xdr:rowOff>0</xdr:rowOff>
    </xdr:from>
    <xdr:to>
      <xdr:col>7</xdr:col>
      <xdr:colOff>137160</xdr:colOff>
      <xdr:row>455</xdr:row>
      <xdr:rowOff>30480</xdr:rowOff>
    </xdr:to>
    <xdr:sp macro="" textlink="">
      <xdr:nvSpPr>
        <xdr:cNvPr id="514" name="角丸四角形 513">
          <a:hlinkClick xmlns:r="http://schemas.openxmlformats.org/officeDocument/2006/relationships" r:id="rId4" tooltip="2月の先頭へ"/>
        </xdr:cNvPr>
        <xdr:cNvSpPr/>
      </xdr:nvSpPr>
      <xdr:spPr>
        <a:xfrm>
          <a:off x="7109460" y="81213960"/>
          <a:ext cx="762000" cy="198120"/>
        </a:xfrm>
        <a:prstGeom prst="roundRect">
          <a:avLst/>
        </a:prstGeom>
        <a:solidFill>
          <a:srgbClr val="4F81BD">
            <a:lumMod val="20000"/>
            <a:lumOff val="8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２月</a:t>
          </a:r>
        </a:p>
      </xdr:txBody>
    </xdr:sp>
    <xdr:clientData fPrintsWithSheet="0"/>
  </xdr:twoCellAnchor>
  <xdr:twoCellAnchor editAs="oneCell">
    <xdr:from>
      <xdr:col>6</xdr:col>
      <xdr:colOff>0</xdr:colOff>
      <xdr:row>456</xdr:row>
      <xdr:rowOff>0</xdr:rowOff>
    </xdr:from>
    <xdr:to>
      <xdr:col>7</xdr:col>
      <xdr:colOff>137160</xdr:colOff>
      <xdr:row>457</xdr:row>
      <xdr:rowOff>30480</xdr:rowOff>
    </xdr:to>
    <xdr:sp macro="" textlink="">
      <xdr:nvSpPr>
        <xdr:cNvPr id="515" name="角丸四角形 514">
          <a:hlinkClick xmlns:r="http://schemas.openxmlformats.org/officeDocument/2006/relationships" r:id="rId5" tooltip="３月の先頭へ"/>
        </xdr:cNvPr>
        <xdr:cNvSpPr/>
      </xdr:nvSpPr>
      <xdr:spPr>
        <a:xfrm>
          <a:off x="7109460" y="81549240"/>
          <a:ext cx="762000" cy="198120"/>
        </a:xfrm>
        <a:prstGeom prst="roundRect">
          <a:avLst/>
        </a:prstGeom>
        <a:solidFill>
          <a:srgbClr val="4F81BD">
            <a:lumMod val="60000"/>
            <a:lumOff val="4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３月</a:t>
          </a:r>
        </a:p>
      </xdr:txBody>
    </xdr:sp>
    <xdr:clientData fPrintsWithSheet="0"/>
  </xdr:twoCellAnchor>
  <xdr:twoCellAnchor editAs="oneCell">
    <xdr:from>
      <xdr:col>6</xdr:col>
      <xdr:colOff>0</xdr:colOff>
      <xdr:row>458</xdr:row>
      <xdr:rowOff>0</xdr:rowOff>
    </xdr:from>
    <xdr:to>
      <xdr:col>7</xdr:col>
      <xdr:colOff>137160</xdr:colOff>
      <xdr:row>459</xdr:row>
      <xdr:rowOff>30480</xdr:rowOff>
    </xdr:to>
    <xdr:sp macro="" textlink="">
      <xdr:nvSpPr>
        <xdr:cNvPr id="516" name="角丸四角形 515">
          <a:hlinkClick xmlns:r="http://schemas.openxmlformats.org/officeDocument/2006/relationships" r:id="rId6" tooltip="４月の先頭へ"/>
        </xdr:cNvPr>
        <xdr:cNvSpPr/>
      </xdr:nvSpPr>
      <xdr:spPr>
        <a:xfrm>
          <a:off x="7109460" y="81884520"/>
          <a:ext cx="762000" cy="198120"/>
        </a:xfrm>
        <a:prstGeom prst="roundRect">
          <a:avLst/>
        </a:prstGeom>
        <a:solidFill>
          <a:srgbClr val="4F81BD">
            <a:lumMod val="20000"/>
            <a:lumOff val="8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４月</a:t>
          </a:r>
        </a:p>
      </xdr:txBody>
    </xdr:sp>
    <xdr:clientData fPrintsWithSheet="0"/>
  </xdr:twoCellAnchor>
  <xdr:twoCellAnchor editAs="oneCell">
    <xdr:from>
      <xdr:col>6</xdr:col>
      <xdr:colOff>0</xdr:colOff>
      <xdr:row>460</xdr:row>
      <xdr:rowOff>0</xdr:rowOff>
    </xdr:from>
    <xdr:to>
      <xdr:col>7</xdr:col>
      <xdr:colOff>137160</xdr:colOff>
      <xdr:row>461</xdr:row>
      <xdr:rowOff>30480</xdr:rowOff>
    </xdr:to>
    <xdr:sp macro="" textlink="">
      <xdr:nvSpPr>
        <xdr:cNvPr id="517" name="角丸四角形 516">
          <a:hlinkClick xmlns:r="http://schemas.openxmlformats.org/officeDocument/2006/relationships" r:id="rId10" tooltip="５月の先頭へ"/>
        </xdr:cNvPr>
        <xdr:cNvSpPr/>
      </xdr:nvSpPr>
      <xdr:spPr>
        <a:xfrm>
          <a:off x="7109460" y="82219800"/>
          <a:ext cx="762000" cy="198120"/>
        </a:xfrm>
        <a:prstGeom prst="roundRect">
          <a:avLst/>
        </a:prstGeom>
        <a:solidFill>
          <a:srgbClr val="4F81BD">
            <a:lumMod val="60000"/>
            <a:lumOff val="4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５月</a:t>
          </a:r>
        </a:p>
      </xdr:txBody>
    </xdr:sp>
    <xdr:clientData fPrintsWithSheet="0"/>
  </xdr:twoCellAnchor>
  <xdr:twoCellAnchor editAs="oneCell">
    <xdr:from>
      <xdr:col>6</xdr:col>
      <xdr:colOff>0</xdr:colOff>
      <xdr:row>518</xdr:row>
      <xdr:rowOff>0</xdr:rowOff>
    </xdr:from>
    <xdr:to>
      <xdr:col>7</xdr:col>
      <xdr:colOff>137160</xdr:colOff>
      <xdr:row>519</xdr:row>
      <xdr:rowOff>30480</xdr:rowOff>
    </xdr:to>
    <xdr:sp macro="" textlink="">
      <xdr:nvSpPr>
        <xdr:cNvPr id="532" name="角丸四角形 531">
          <a:hlinkClick xmlns:r="http://schemas.openxmlformats.org/officeDocument/2006/relationships" r:id="rId18" tooltip="６月の先頭へ"/>
        </xdr:cNvPr>
        <xdr:cNvSpPr/>
      </xdr:nvSpPr>
      <xdr:spPr>
        <a:xfrm>
          <a:off x="7109460" y="92529660"/>
          <a:ext cx="762000" cy="198120"/>
        </a:xfrm>
        <a:prstGeom prst="roundRect">
          <a:avLst/>
        </a:prstGeom>
        <a:solidFill>
          <a:srgbClr val="4F81BD">
            <a:lumMod val="20000"/>
            <a:lumOff val="8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６月</a:t>
          </a:r>
        </a:p>
      </xdr:txBody>
    </xdr:sp>
    <xdr:clientData fPrintsWithSheet="0"/>
  </xdr:twoCellAnchor>
  <xdr:twoCellAnchor editAs="oneCell">
    <xdr:from>
      <xdr:col>6</xdr:col>
      <xdr:colOff>0</xdr:colOff>
      <xdr:row>522</xdr:row>
      <xdr:rowOff>0</xdr:rowOff>
    </xdr:from>
    <xdr:to>
      <xdr:col>7</xdr:col>
      <xdr:colOff>137160</xdr:colOff>
      <xdr:row>523</xdr:row>
      <xdr:rowOff>30480</xdr:rowOff>
    </xdr:to>
    <xdr:sp macro="" textlink="">
      <xdr:nvSpPr>
        <xdr:cNvPr id="535" name="角丸四角形 534">
          <a:hlinkClick xmlns:r="http://schemas.openxmlformats.org/officeDocument/2006/relationships" r:id="rId8" tooltip="８月の先頭へ"/>
        </xdr:cNvPr>
        <xdr:cNvSpPr/>
      </xdr:nvSpPr>
      <xdr:spPr>
        <a:xfrm>
          <a:off x="7109460" y="93200220"/>
          <a:ext cx="762000" cy="198120"/>
        </a:xfrm>
        <a:prstGeom prst="roundRect">
          <a:avLst/>
        </a:prstGeom>
        <a:solidFill>
          <a:srgbClr val="4F81BD">
            <a:lumMod val="20000"/>
            <a:lumOff val="8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８月</a:t>
          </a:r>
        </a:p>
      </xdr:txBody>
    </xdr:sp>
    <xdr:clientData fPrintsWithSheet="0"/>
  </xdr:twoCellAnchor>
  <xdr:twoCellAnchor editAs="oneCell">
    <xdr:from>
      <xdr:col>6</xdr:col>
      <xdr:colOff>0</xdr:colOff>
      <xdr:row>526</xdr:row>
      <xdr:rowOff>0</xdr:rowOff>
    </xdr:from>
    <xdr:to>
      <xdr:col>7</xdr:col>
      <xdr:colOff>137160</xdr:colOff>
      <xdr:row>527</xdr:row>
      <xdr:rowOff>30480</xdr:rowOff>
    </xdr:to>
    <xdr:sp macro="" textlink="">
      <xdr:nvSpPr>
        <xdr:cNvPr id="536" name="角丸四角形 535">
          <a:hlinkClick xmlns:r="http://schemas.openxmlformats.org/officeDocument/2006/relationships" r:id="rId9" tooltip="１０月の先頭へ"/>
        </xdr:cNvPr>
        <xdr:cNvSpPr/>
      </xdr:nvSpPr>
      <xdr:spPr>
        <a:xfrm>
          <a:off x="7109460" y="93870780"/>
          <a:ext cx="762000" cy="198120"/>
        </a:xfrm>
        <a:prstGeom prst="roundRect">
          <a:avLst/>
        </a:prstGeom>
        <a:solidFill>
          <a:srgbClr val="4F81BD">
            <a:lumMod val="20000"/>
            <a:lumOff val="8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１０月</a:t>
          </a:r>
        </a:p>
      </xdr:txBody>
    </xdr:sp>
    <xdr:clientData fPrintsWithSheet="0"/>
  </xdr:twoCellAnchor>
  <xdr:twoCellAnchor editAs="oneCell">
    <xdr:from>
      <xdr:col>6</xdr:col>
      <xdr:colOff>0</xdr:colOff>
      <xdr:row>520</xdr:row>
      <xdr:rowOff>0</xdr:rowOff>
    </xdr:from>
    <xdr:to>
      <xdr:col>7</xdr:col>
      <xdr:colOff>137160</xdr:colOff>
      <xdr:row>521</xdr:row>
      <xdr:rowOff>30480</xdr:rowOff>
    </xdr:to>
    <xdr:sp macro="" textlink="">
      <xdr:nvSpPr>
        <xdr:cNvPr id="537" name="角丸四角形 536">
          <a:hlinkClick xmlns:r="http://schemas.openxmlformats.org/officeDocument/2006/relationships" r:id="rId11" tooltip="７月の先頭へ"/>
        </xdr:cNvPr>
        <xdr:cNvSpPr/>
      </xdr:nvSpPr>
      <xdr:spPr>
        <a:xfrm>
          <a:off x="7109460" y="92864940"/>
          <a:ext cx="762000" cy="198120"/>
        </a:xfrm>
        <a:prstGeom prst="roundRect">
          <a:avLst/>
        </a:prstGeom>
        <a:solidFill>
          <a:srgbClr val="4F81BD">
            <a:lumMod val="60000"/>
            <a:lumOff val="4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７月</a:t>
          </a:r>
        </a:p>
      </xdr:txBody>
    </xdr:sp>
    <xdr:clientData fPrintsWithSheet="0"/>
  </xdr:twoCellAnchor>
  <xdr:twoCellAnchor editAs="oneCell">
    <xdr:from>
      <xdr:col>6</xdr:col>
      <xdr:colOff>0</xdr:colOff>
      <xdr:row>524</xdr:row>
      <xdr:rowOff>0</xdr:rowOff>
    </xdr:from>
    <xdr:to>
      <xdr:col>7</xdr:col>
      <xdr:colOff>137160</xdr:colOff>
      <xdr:row>525</xdr:row>
      <xdr:rowOff>30480</xdr:rowOff>
    </xdr:to>
    <xdr:sp macro="" textlink="">
      <xdr:nvSpPr>
        <xdr:cNvPr id="538" name="角丸四角形 537">
          <a:hlinkClick xmlns:r="http://schemas.openxmlformats.org/officeDocument/2006/relationships" r:id="rId12" tooltip="９月の先頭へ"/>
        </xdr:cNvPr>
        <xdr:cNvSpPr/>
      </xdr:nvSpPr>
      <xdr:spPr>
        <a:xfrm>
          <a:off x="7109460" y="93535500"/>
          <a:ext cx="762000" cy="198120"/>
        </a:xfrm>
        <a:prstGeom prst="roundRect">
          <a:avLst/>
        </a:prstGeom>
        <a:solidFill>
          <a:srgbClr val="4F81BD">
            <a:lumMod val="60000"/>
            <a:lumOff val="4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９月</a:t>
          </a:r>
        </a:p>
      </xdr:txBody>
    </xdr:sp>
    <xdr:clientData fPrintsWithSheet="0"/>
  </xdr:twoCellAnchor>
  <xdr:twoCellAnchor editAs="oneCell">
    <xdr:from>
      <xdr:col>6</xdr:col>
      <xdr:colOff>0</xdr:colOff>
      <xdr:row>528</xdr:row>
      <xdr:rowOff>0</xdr:rowOff>
    </xdr:from>
    <xdr:to>
      <xdr:col>7</xdr:col>
      <xdr:colOff>137160</xdr:colOff>
      <xdr:row>529</xdr:row>
      <xdr:rowOff>30480</xdr:rowOff>
    </xdr:to>
    <xdr:sp macro="" textlink="">
      <xdr:nvSpPr>
        <xdr:cNvPr id="539" name="角丸四角形 538">
          <a:hlinkClick xmlns:r="http://schemas.openxmlformats.org/officeDocument/2006/relationships" r:id="rId13" tooltip="１１月の先頭へ"/>
        </xdr:cNvPr>
        <xdr:cNvSpPr/>
      </xdr:nvSpPr>
      <xdr:spPr>
        <a:xfrm>
          <a:off x="7109460" y="94206060"/>
          <a:ext cx="762000" cy="198120"/>
        </a:xfrm>
        <a:prstGeom prst="roundRect">
          <a:avLst/>
        </a:prstGeom>
        <a:solidFill>
          <a:srgbClr val="4F81BD">
            <a:lumMod val="60000"/>
            <a:lumOff val="4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１１月</a:t>
          </a:r>
        </a:p>
      </xdr:txBody>
    </xdr:sp>
    <xdr:clientData fPrintsWithSheet="0"/>
  </xdr:twoCellAnchor>
  <xdr:twoCellAnchor editAs="oneCell">
    <xdr:from>
      <xdr:col>6</xdr:col>
      <xdr:colOff>0</xdr:colOff>
      <xdr:row>530</xdr:row>
      <xdr:rowOff>0</xdr:rowOff>
    </xdr:from>
    <xdr:to>
      <xdr:col>7</xdr:col>
      <xdr:colOff>137160</xdr:colOff>
      <xdr:row>531</xdr:row>
      <xdr:rowOff>30480</xdr:rowOff>
    </xdr:to>
    <xdr:sp macro="" textlink="">
      <xdr:nvSpPr>
        <xdr:cNvPr id="540" name="角丸四角形 539">
          <a:hlinkClick xmlns:r="http://schemas.openxmlformats.org/officeDocument/2006/relationships" r:id="rId1" tooltip="12月の先頭へ"/>
        </xdr:cNvPr>
        <xdr:cNvSpPr/>
      </xdr:nvSpPr>
      <xdr:spPr>
        <a:xfrm>
          <a:off x="7109460" y="94541340"/>
          <a:ext cx="762000" cy="198120"/>
        </a:xfrm>
        <a:prstGeom prst="roundRect">
          <a:avLst/>
        </a:prstGeom>
        <a:solidFill>
          <a:srgbClr val="4F81BD">
            <a:lumMod val="20000"/>
            <a:lumOff val="8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１２月</a:t>
          </a:r>
        </a:p>
      </xdr:txBody>
    </xdr:sp>
    <xdr:clientData fPrintsWithSheet="0"/>
  </xdr:twoCellAnchor>
  <xdr:twoCellAnchor editAs="oneCell">
    <xdr:from>
      <xdr:col>6</xdr:col>
      <xdr:colOff>0</xdr:colOff>
      <xdr:row>508</xdr:row>
      <xdr:rowOff>0</xdr:rowOff>
    </xdr:from>
    <xdr:to>
      <xdr:col>7</xdr:col>
      <xdr:colOff>137160</xdr:colOff>
      <xdr:row>509</xdr:row>
      <xdr:rowOff>30480</xdr:rowOff>
    </xdr:to>
    <xdr:sp macro="" textlink="">
      <xdr:nvSpPr>
        <xdr:cNvPr id="541" name="角丸四角形 540">
          <a:hlinkClick xmlns:r="http://schemas.openxmlformats.org/officeDocument/2006/relationships" r:id="rId3" tooltip="1月の先頭へ"/>
        </xdr:cNvPr>
        <xdr:cNvSpPr/>
      </xdr:nvSpPr>
      <xdr:spPr>
        <a:xfrm>
          <a:off x="7109460" y="90853260"/>
          <a:ext cx="762000" cy="198120"/>
        </a:xfrm>
        <a:prstGeom prst="roundRect">
          <a:avLst/>
        </a:prstGeom>
        <a:solidFill>
          <a:srgbClr val="4F81BD">
            <a:lumMod val="60000"/>
            <a:lumOff val="4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１月</a:t>
          </a:r>
        </a:p>
      </xdr:txBody>
    </xdr:sp>
    <xdr:clientData fPrintsWithSheet="0"/>
  </xdr:twoCellAnchor>
  <xdr:twoCellAnchor editAs="oneCell">
    <xdr:from>
      <xdr:col>6</xdr:col>
      <xdr:colOff>0</xdr:colOff>
      <xdr:row>510</xdr:row>
      <xdr:rowOff>0</xdr:rowOff>
    </xdr:from>
    <xdr:to>
      <xdr:col>7</xdr:col>
      <xdr:colOff>137160</xdr:colOff>
      <xdr:row>511</xdr:row>
      <xdr:rowOff>30480</xdr:rowOff>
    </xdr:to>
    <xdr:sp macro="" textlink="">
      <xdr:nvSpPr>
        <xdr:cNvPr id="542" name="角丸四角形 541">
          <a:hlinkClick xmlns:r="http://schemas.openxmlformats.org/officeDocument/2006/relationships" r:id="rId4" tooltip="2月の先頭へ"/>
        </xdr:cNvPr>
        <xdr:cNvSpPr/>
      </xdr:nvSpPr>
      <xdr:spPr>
        <a:xfrm>
          <a:off x="7109460" y="91188540"/>
          <a:ext cx="762000" cy="198120"/>
        </a:xfrm>
        <a:prstGeom prst="roundRect">
          <a:avLst/>
        </a:prstGeom>
        <a:solidFill>
          <a:srgbClr val="4F81BD">
            <a:lumMod val="20000"/>
            <a:lumOff val="8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２月</a:t>
          </a:r>
        </a:p>
      </xdr:txBody>
    </xdr:sp>
    <xdr:clientData fPrintsWithSheet="0"/>
  </xdr:twoCellAnchor>
  <xdr:twoCellAnchor editAs="oneCell">
    <xdr:from>
      <xdr:col>6</xdr:col>
      <xdr:colOff>0</xdr:colOff>
      <xdr:row>512</xdr:row>
      <xdr:rowOff>0</xdr:rowOff>
    </xdr:from>
    <xdr:to>
      <xdr:col>7</xdr:col>
      <xdr:colOff>137160</xdr:colOff>
      <xdr:row>513</xdr:row>
      <xdr:rowOff>30480</xdr:rowOff>
    </xdr:to>
    <xdr:sp macro="" textlink="">
      <xdr:nvSpPr>
        <xdr:cNvPr id="543" name="角丸四角形 542">
          <a:hlinkClick xmlns:r="http://schemas.openxmlformats.org/officeDocument/2006/relationships" r:id="rId5" tooltip="３月の先頭へ"/>
        </xdr:cNvPr>
        <xdr:cNvSpPr/>
      </xdr:nvSpPr>
      <xdr:spPr>
        <a:xfrm>
          <a:off x="7109460" y="91523820"/>
          <a:ext cx="762000" cy="198120"/>
        </a:xfrm>
        <a:prstGeom prst="roundRect">
          <a:avLst/>
        </a:prstGeom>
        <a:solidFill>
          <a:srgbClr val="4F81BD">
            <a:lumMod val="60000"/>
            <a:lumOff val="4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３月</a:t>
          </a:r>
        </a:p>
      </xdr:txBody>
    </xdr:sp>
    <xdr:clientData fPrintsWithSheet="0"/>
  </xdr:twoCellAnchor>
  <xdr:twoCellAnchor editAs="oneCell">
    <xdr:from>
      <xdr:col>6</xdr:col>
      <xdr:colOff>0</xdr:colOff>
      <xdr:row>514</xdr:row>
      <xdr:rowOff>0</xdr:rowOff>
    </xdr:from>
    <xdr:to>
      <xdr:col>7</xdr:col>
      <xdr:colOff>137160</xdr:colOff>
      <xdr:row>515</xdr:row>
      <xdr:rowOff>30480</xdr:rowOff>
    </xdr:to>
    <xdr:sp macro="" textlink="">
      <xdr:nvSpPr>
        <xdr:cNvPr id="544" name="角丸四角形 543">
          <a:hlinkClick xmlns:r="http://schemas.openxmlformats.org/officeDocument/2006/relationships" r:id="rId6" tooltip="４月の先頭へ"/>
        </xdr:cNvPr>
        <xdr:cNvSpPr/>
      </xdr:nvSpPr>
      <xdr:spPr>
        <a:xfrm>
          <a:off x="7109460" y="91859100"/>
          <a:ext cx="762000" cy="198120"/>
        </a:xfrm>
        <a:prstGeom prst="roundRect">
          <a:avLst/>
        </a:prstGeom>
        <a:solidFill>
          <a:srgbClr val="4F81BD">
            <a:lumMod val="20000"/>
            <a:lumOff val="8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４月</a:t>
          </a:r>
        </a:p>
      </xdr:txBody>
    </xdr:sp>
    <xdr:clientData fPrintsWithSheet="0"/>
  </xdr:twoCellAnchor>
  <xdr:twoCellAnchor editAs="oneCell">
    <xdr:from>
      <xdr:col>6</xdr:col>
      <xdr:colOff>0</xdr:colOff>
      <xdr:row>516</xdr:row>
      <xdr:rowOff>0</xdr:rowOff>
    </xdr:from>
    <xdr:to>
      <xdr:col>7</xdr:col>
      <xdr:colOff>137160</xdr:colOff>
      <xdr:row>517</xdr:row>
      <xdr:rowOff>30480</xdr:rowOff>
    </xdr:to>
    <xdr:sp macro="" textlink="">
      <xdr:nvSpPr>
        <xdr:cNvPr id="545" name="角丸四角形 544">
          <a:hlinkClick xmlns:r="http://schemas.openxmlformats.org/officeDocument/2006/relationships" r:id="rId10" tooltip="５月の先頭へ"/>
        </xdr:cNvPr>
        <xdr:cNvSpPr/>
      </xdr:nvSpPr>
      <xdr:spPr>
        <a:xfrm>
          <a:off x="7109460" y="92194380"/>
          <a:ext cx="762000" cy="198120"/>
        </a:xfrm>
        <a:prstGeom prst="roundRect">
          <a:avLst/>
        </a:prstGeom>
        <a:solidFill>
          <a:srgbClr val="4F81BD">
            <a:lumMod val="60000"/>
            <a:lumOff val="4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５月</a:t>
          </a:r>
        </a:p>
      </xdr:txBody>
    </xdr:sp>
    <xdr:clientData fPrintsWithSheet="0"/>
  </xdr:twoCellAnchor>
  <xdr:twoCellAnchor editAs="oneCell">
    <xdr:from>
      <xdr:col>6</xdr:col>
      <xdr:colOff>0</xdr:colOff>
      <xdr:row>574</xdr:row>
      <xdr:rowOff>0</xdr:rowOff>
    </xdr:from>
    <xdr:to>
      <xdr:col>7</xdr:col>
      <xdr:colOff>137160</xdr:colOff>
      <xdr:row>575</xdr:row>
      <xdr:rowOff>30480</xdr:rowOff>
    </xdr:to>
    <xdr:sp macro="" textlink="">
      <xdr:nvSpPr>
        <xdr:cNvPr id="558" name="角丸四角形 557">
          <a:hlinkClick xmlns:r="http://schemas.openxmlformats.org/officeDocument/2006/relationships" r:id="rId18" tooltip="６月の先頭へ"/>
        </xdr:cNvPr>
        <xdr:cNvSpPr/>
      </xdr:nvSpPr>
      <xdr:spPr>
        <a:xfrm>
          <a:off x="7109460" y="102504240"/>
          <a:ext cx="762000" cy="198120"/>
        </a:xfrm>
        <a:prstGeom prst="roundRect">
          <a:avLst/>
        </a:prstGeom>
        <a:solidFill>
          <a:srgbClr val="4F81BD">
            <a:lumMod val="20000"/>
            <a:lumOff val="8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６月</a:t>
          </a:r>
        </a:p>
      </xdr:txBody>
    </xdr:sp>
    <xdr:clientData fPrintsWithSheet="0"/>
  </xdr:twoCellAnchor>
  <xdr:twoCellAnchor editAs="oneCell">
    <xdr:from>
      <xdr:col>6</xdr:col>
      <xdr:colOff>0</xdr:colOff>
      <xdr:row>578</xdr:row>
      <xdr:rowOff>0</xdr:rowOff>
    </xdr:from>
    <xdr:to>
      <xdr:col>7</xdr:col>
      <xdr:colOff>137160</xdr:colOff>
      <xdr:row>579</xdr:row>
      <xdr:rowOff>30480</xdr:rowOff>
    </xdr:to>
    <xdr:sp macro="" textlink="">
      <xdr:nvSpPr>
        <xdr:cNvPr id="559" name="角丸四角形 558">
          <a:hlinkClick xmlns:r="http://schemas.openxmlformats.org/officeDocument/2006/relationships" r:id="rId8" tooltip="８月の先頭へ"/>
        </xdr:cNvPr>
        <xdr:cNvSpPr/>
      </xdr:nvSpPr>
      <xdr:spPr>
        <a:xfrm>
          <a:off x="7109460" y="103174800"/>
          <a:ext cx="762000" cy="198120"/>
        </a:xfrm>
        <a:prstGeom prst="roundRect">
          <a:avLst/>
        </a:prstGeom>
        <a:solidFill>
          <a:srgbClr val="4F81BD">
            <a:lumMod val="20000"/>
            <a:lumOff val="8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８月</a:t>
          </a:r>
        </a:p>
      </xdr:txBody>
    </xdr:sp>
    <xdr:clientData fPrintsWithSheet="0"/>
  </xdr:twoCellAnchor>
  <xdr:twoCellAnchor editAs="oneCell">
    <xdr:from>
      <xdr:col>6</xdr:col>
      <xdr:colOff>0</xdr:colOff>
      <xdr:row>582</xdr:row>
      <xdr:rowOff>0</xdr:rowOff>
    </xdr:from>
    <xdr:to>
      <xdr:col>7</xdr:col>
      <xdr:colOff>137160</xdr:colOff>
      <xdr:row>583</xdr:row>
      <xdr:rowOff>30480</xdr:rowOff>
    </xdr:to>
    <xdr:sp macro="" textlink="">
      <xdr:nvSpPr>
        <xdr:cNvPr id="560" name="角丸四角形 559">
          <a:hlinkClick xmlns:r="http://schemas.openxmlformats.org/officeDocument/2006/relationships" r:id="rId9" tooltip="１０月の先頭へ"/>
        </xdr:cNvPr>
        <xdr:cNvSpPr/>
      </xdr:nvSpPr>
      <xdr:spPr>
        <a:xfrm>
          <a:off x="7109460" y="103845360"/>
          <a:ext cx="762000" cy="198120"/>
        </a:xfrm>
        <a:prstGeom prst="roundRect">
          <a:avLst/>
        </a:prstGeom>
        <a:solidFill>
          <a:srgbClr val="4F81BD">
            <a:lumMod val="20000"/>
            <a:lumOff val="8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１０月</a:t>
          </a:r>
        </a:p>
      </xdr:txBody>
    </xdr:sp>
    <xdr:clientData fPrintsWithSheet="0"/>
  </xdr:twoCellAnchor>
  <xdr:twoCellAnchor editAs="oneCell">
    <xdr:from>
      <xdr:col>6</xdr:col>
      <xdr:colOff>0</xdr:colOff>
      <xdr:row>576</xdr:row>
      <xdr:rowOff>0</xdr:rowOff>
    </xdr:from>
    <xdr:to>
      <xdr:col>7</xdr:col>
      <xdr:colOff>137160</xdr:colOff>
      <xdr:row>577</xdr:row>
      <xdr:rowOff>30480</xdr:rowOff>
    </xdr:to>
    <xdr:sp macro="" textlink="">
      <xdr:nvSpPr>
        <xdr:cNvPr id="561" name="角丸四角形 560">
          <a:hlinkClick xmlns:r="http://schemas.openxmlformats.org/officeDocument/2006/relationships" r:id="rId11" tooltip="７月の先頭へ"/>
        </xdr:cNvPr>
        <xdr:cNvSpPr/>
      </xdr:nvSpPr>
      <xdr:spPr>
        <a:xfrm>
          <a:off x="7109460" y="102839520"/>
          <a:ext cx="762000" cy="198120"/>
        </a:xfrm>
        <a:prstGeom prst="roundRect">
          <a:avLst/>
        </a:prstGeom>
        <a:solidFill>
          <a:srgbClr val="4F81BD">
            <a:lumMod val="60000"/>
            <a:lumOff val="4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７月</a:t>
          </a:r>
        </a:p>
      </xdr:txBody>
    </xdr:sp>
    <xdr:clientData fPrintsWithSheet="0"/>
  </xdr:twoCellAnchor>
  <xdr:twoCellAnchor editAs="oneCell">
    <xdr:from>
      <xdr:col>6</xdr:col>
      <xdr:colOff>0</xdr:colOff>
      <xdr:row>580</xdr:row>
      <xdr:rowOff>0</xdr:rowOff>
    </xdr:from>
    <xdr:to>
      <xdr:col>7</xdr:col>
      <xdr:colOff>137160</xdr:colOff>
      <xdr:row>581</xdr:row>
      <xdr:rowOff>30480</xdr:rowOff>
    </xdr:to>
    <xdr:sp macro="" textlink="">
      <xdr:nvSpPr>
        <xdr:cNvPr id="562" name="角丸四角形 561">
          <a:hlinkClick xmlns:r="http://schemas.openxmlformats.org/officeDocument/2006/relationships" r:id="rId12" tooltip="９月の先頭へ"/>
        </xdr:cNvPr>
        <xdr:cNvSpPr/>
      </xdr:nvSpPr>
      <xdr:spPr>
        <a:xfrm>
          <a:off x="7109460" y="103510080"/>
          <a:ext cx="762000" cy="198120"/>
        </a:xfrm>
        <a:prstGeom prst="roundRect">
          <a:avLst/>
        </a:prstGeom>
        <a:solidFill>
          <a:srgbClr val="4F81BD">
            <a:lumMod val="60000"/>
            <a:lumOff val="4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９月</a:t>
          </a:r>
        </a:p>
      </xdr:txBody>
    </xdr:sp>
    <xdr:clientData fPrintsWithSheet="0"/>
  </xdr:twoCellAnchor>
  <xdr:twoCellAnchor editAs="oneCell">
    <xdr:from>
      <xdr:col>6</xdr:col>
      <xdr:colOff>0</xdr:colOff>
      <xdr:row>584</xdr:row>
      <xdr:rowOff>0</xdr:rowOff>
    </xdr:from>
    <xdr:to>
      <xdr:col>7</xdr:col>
      <xdr:colOff>137160</xdr:colOff>
      <xdr:row>585</xdr:row>
      <xdr:rowOff>30480</xdr:rowOff>
    </xdr:to>
    <xdr:sp macro="" textlink="">
      <xdr:nvSpPr>
        <xdr:cNvPr id="563" name="角丸四角形 562">
          <a:hlinkClick xmlns:r="http://schemas.openxmlformats.org/officeDocument/2006/relationships" r:id="rId13" tooltip="１１月の先頭へ"/>
        </xdr:cNvPr>
        <xdr:cNvSpPr/>
      </xdr:nvSpPr>
      <xdr:spPr>
        <a:xfrm>
          <a:off x="7109460" y="104180640"/>
          <a:ext cx="762000" cy="198120"/>
        </a:xfrm>
        <a:prstGeom prst="roundRect">
          <a:avLst/>
        </a:prstGeom>
        <a:solidFill>
          <a:srgbClr val="4F81BD">
            <a:lumMod val="60000"/>
            <a:lumOff val="4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１１月</a:t>
          </a:r>
        </a:p>
      </xdr:txBody>
    </xdr:sp>
    <xdr:clientData fPrintsWithSheet="0"/>
  </xdr:twoCellAnchor>
  <xdr:twoCellAnchor editAs="oneCell">
    <xdr:from>
      <xdr:col>6</xdr:col>
      <xdr:colOff>0</xdr:colOff>
      <xdr:row>586</xdr:row>
      <xdr:rowOff>0</xdr:rowOff>
    </xdr:from>
    <xdr:to>
      <xdr:col>7</xdr:col>
      <xdr:colOff>137160</xdr:colOff>
      <xdr:row>587</xdr:row>
      <xdr:rowOff>30480</xdr:rowOff>
    </xdr:to>
    <xdr:sp macro="" textlink="">
      <xdr:nvSpPr>
        <xdr:cNvPr id="564" name="角丸四角形 563">
          <a:hlinkClick xmlns:r="http://schemas.openxmlformats.org/officeDocument/2006/relationships" r:id="rId1" tooltip="12月の先頭へ"/>
        </xdr:cNvPr>
        <xdr:cNvSpPr/>
      </xdr:nvSpPr>
      <xdr:spPr>
        <a:xfrm>
          <a:off x="7109460" y="104515920"/>
          <a:ext cx="762000" cy="198120"/>
        </a:xfrm>
        <a:prstGeom prst="roundRect">
          <a:avLst/>
        </a:prstGeom>
        <a:solidFill>
          <a:srgbClr val="4F81BD">
            <a:lumMod val="20000"/>
            <a:lumOff val="8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１２月</a:t>
          </a:r>
        </a:p>
      </xdr:txBody>
    </xdr:sp>
    <xdr:clientData fPrintsWithSheet="0"/>
  </xdr:twoCellAnchor>
  <xdr:twoCellAnchor editAs="oneCell">
    <xdr:from>
      <xdr:col>6</xdr:col>
      <xdr:colOff>0</xdr:colOff>
      <xdr:row>564</xdr:row>
      <xdr:rowOff>0</xdr:rowOff>
    </xdr:from>
    <xdr:to>
      <xdr:col>7</xdr:col>
      <xdr:colOff>137160</xdr:colOff>
      <xdr:row>565</xdr:row>
      <xdr:rowOff>30480</xdr:rowOff>
    </xdr:to>
    <xdr:sp macro="" textlink="">
      <xdr:nvSpPr>
        <xdr:cNvPr id="565" name="角丸四角形 564">
          <a:hlinkClick xmlns:r="http://schemas.openxmlformats.org/officeDocument/2006/relationships" r:id="rId3" tooltip="1月の先頭へ"/>
        </xdr:cNvPr>
        <xdr:cNvSpPr/>
      </xdr:nvSpPr>
      <xdr:spPr>
        <a:xfrm>
          <a:off x="7109460" y="100827840"/>
          <a:ext cx="762000" cy="198120"/>
        </a:xfrm>
        <a:prstGeom prst="roundRect">
          <a:avLst/>
        </a:prstGeom>
        <a:solidFill>
          <a:srgbClr val="4F81BD">
            <a:lumMod val="60000"/>
            <a:lumOff val="4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１月</a:t>
          </a:r>
        </a:p>
      </xdr:txBody>
    </xdr:sp>
    <xdr:clientData fPrintsWithSheet="0"/>
  </xdr:twoCellAnchor>
  <xdr:twoCellAnchor editAs="oneCell">
    <xdr:from>
      <xdr:col>6</xdr:col>
      <xdr:colOff>0</xdr:colOff>
      <xdr:row>566</xdr:row>
      <xdr:rowOff>0</xdr:rowOff>
    </xdr:from>
    <xdr:to>
      <xdr:col>7</xdr:col>
      <xdr:colOff>137160</xdr:colOff>
      <xdr:row>567</xdr:row>
      <xdr:rowOff>30480</xdr:rowOff>
    </xdr:to>
    <xdr:sp macro="" textlink="">
      <xdr:nvSpPr>
        <xdr:cNvPr id="566" name="角丸四角形 565">
          <a:hlinkClick xmlns:r="http://schemas.openxmlformats.org/officeDocument/2006/relationships" r:id="rId4" tooltip="2月の先頭へ"/>
        </xdr:cNvPr>
        <xdr:cNvSpPr/>
      </xdr:nvSpPr>
      <xdr:spPr>
        <a:xfrm>
          <a:off x="7109460" y="101163120"/>
          <a:ext cx="762000" cy="198120"/>
        </a:xfrm>
        <a:prstGeom prst="roundRect">
          <a:avLst/>
        </a:prstGeom>
        <a:solidFill>
          <a:srgbClr val="4F81BD">
            <a:lumMod val="20000"/>
            <a:lumOff val="8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２月</a:t>
          </a:r>
        </a:p>
      </xdr:txBody>
    </xdr:sp>
    <xdr:clientData fPrintsWithSheet="0"/>
  </xdr:twoCellAnchor>
  <xdr:twoCellAnchor editAs="oneCell">
    <xdr:from>
      <xdr:col>6</xdr:col>
      <xdr:colOff>0</xdr:colOff>
      <xdr:row>568</xdr:row>
      <xdr:rowOff>0</xdr:rowOff>
    </xdr:from>
    <xdr:to>
      <xdr:col>7</xdr:col>
      <xdr:colOff>137160</xdr:colOff>
      <xdr:row>569</xdr:row>
      <xdr:rowOff>30480</xdr:rowOff>
    </xdr:to>
    <xdr:sp macro="" textlink="">
      <xdr:nvSpPr>
        <xdr:cNvPr id="567" name="角丸四角形 566">
          <a:hlinkClick xmlns:r="http://schemas.openxmlformats.org/officeDocument/2006/relationships" r:id="rId5" tooltip="３月の先頭へ"/>
        </xdr:cNvPr>
        <xdr:cNvSpPr/>
      </xdr:nvSpPr>
      <xdr:spPr>
        <a:xfrm>
          <a:off x="7109460" y="101498400"/>
          <a:ext cx="762000" cy="198120"/>
        </a:xfrm>
        <a:prstGeom prst="roundRect">
          <a:avLst/>
        </a:prstGeom>
        <a:solidFill>
          <a:srgbClr val="4F81BD">
            <a:lumMod val="60000"/>
            <a:lumOff val="4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３月</a:t>
          </a:r>
        </a:p>
      </xdr:txBody>
    </xdr:sp>
    <xdr:clientData fPrintsWithSheet="0"/>
  </xdr:twoCellAnchor>
  <xdr:twoCellAnchor editAs="oneCell">
    <xdr:from>
      <xdr:col>6</xdr:col>
      <xdr:colOff>0</xdr:colOff>
      <xdr:row>570</xdr:row>
      <xdr:rowOff>0</xdr:rowOff>
    </xdr:from>
    <xdr:to>
      <xdr:col>7</xdr:col>
      <xdr:colOff>137160</xdr:colOff>
      <xdr:row>571</xdr:row>
      <xdr:rowOff>30480</xdr:rowOff>
    </xdr:to>
    <xdr:sp macro="" textlink="">
      <xdr:nvSpPr>
        <xdr:cNvPr id="568" name="角丸四角形 567">
          <a:hlinkClick xmlns:r="http://schemas.openxmlformats.org/officeDocument/2006/relationships" r:id="rId6" tooltip="４月の先頭へ"/>
        </xdr:cNvPr>
        <xdr:cNvSpPr/>
      </xdr:nvSpPr>
      <xdr:spPr>
        <a:xfrm>
          <a:off x="7109460" y="101833680"/>
          <a:ext cx="762000" cy="198120"/>
        </a:xfrm>
        <a:prstGeom prst="roundRect">
          <a:avLst/>
        </a:prstGeom>
        <a:solidFill>
          <a:srgbClr val="4F81BD">
            <a:lumMod val="20000"/>
            <a:lumOff val="8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４月</a:t>
          </a:r>
        </a:p>
      </xdr:txBody>
    </xdr:sp>
    <xdr:clientData fPrintsWithSheet="0"/>
  </xdr:twoCellAnchor>
  <xdr:twoCellAnchor editAs="oneCell">
    <xdr:from>
      <xdr:col>6</xdr:col>
      <xdr:colOff>0</xdr:colOff>
      <xdr:row>572</xdr:row>
      <xdr:rowOff>0</xdr:rowOff>
    </xdr:from>
    <xdr:to>
      <xdr:col>7</xdr:col>
      <xdr:colOff>137160</xdr:colOff>
      <xdr:row>573</xdr:row>
      <xdr:rowOff>30480</xdr:rowOff>
    </xdr:to>
    <xdr:sp macro="" textlink="">
      <xdr:nvSpPr>
        <xdr:cNvPr id="569" name="角丸四角形 568">
          <a:hlinkClick xmlns:r="http://schemas.openxmlformats.org/officeDocument/2006/relationships" r:id="rId10" tooltip="５月の先頭へ"/>
        </xdr:cNvPr>
        <xdr:cNvSpPr/>
      </xdr:nvSpPr>
      <xdr:spPr>
        <a:xfrm>
          <a:off x="7109460" y="102168960"/>
          <a:ext cx="762000" cy="198120"/>
        </a:xfrm>
        <a:prstGeom prst="roundRect">
          <a:avLst/>
        </a:prstGeom>
        <a:solidFill>
          <a:srgbClr val="4F81BD">
            <a:lumMod val="60000"/>
            <a:lumOff val="4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５月</a:t>
          </a:r>
        </a:p>
      </xdr:txBody>
    </xdr:sp>
    <xdr:clientData fPrintsWithSheet="0"/>
  </xdr:twoCellAnchor>
  <xdr:twoCellAnchor editAs="oneCell">
    <xdr:from>
      <xdr:col>6</xdr:col>
      <xdr:colOff>0</xdr:colOff>
      <xdr:row>630</xdr:row>
      <xdr:rowOff>0</xdr:rowOff>
    </xdr:from>
    <xdr:to>
      <xdr:col>7</xdr:col>
      <xdr:colOff>137160</xdr:colOff>
      <xdr:row>631</xdr:row>
      <xdr:rowOff>30480</xdr:rowOff>
    </xdr:to>
    <xdr:sp macro="" textlink="">
      <xdr:nvSpPr>
        <xdr:cNvPr id="582" name="角丸四角形 581">
          <a:hlinkClick xmlns:r="http://schemas.openxmlformats.org/officeDocument/2006/relationships" r:id="rId18" tooltip="６月の先頭へ"/>
        </xdr:cNvPr>
        <xdr:cNvSpPr/>
      </xdr:nvSpPr>
      <xdr:spPr>
        <a:xfrm>
          <a:off x="7109460" y="112478820"/>
          <a:ext cx="762000" cy="198120"/>
        </a:xfrm>
        <a:prstGeom prst="roundRect">
          <a:avLst/>
        </a:prstGeom>
        <a:solidFill>
          <a:srgbClr val="4F81BD">
            <a:lumMod val="20000"/>
            <a:lumOff val="8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６月</a:t>
          </a:r>
        </a:p>
      </xdr:txBody>
    </xdr:sp>
    <xdr:clientData fPrintsWithSheet="0"/>
  </xdr:twoCellAnchor>
  <xdr:twoCellAnchor editAs="oneCell">
    <xdr:from>
      <xdr:col>6</xdr:col>
      <xdr:colOff>0</xdr:colOff>
      <xdr:row>634</xdr:row>
      <xdr:rowOff>0</xdr:rowOff>
    </xdr:from>
    <xdr:to>
      <xdr:col>7</xdr:col>
      <xdr:colOff>137160</xdr:colOff>
      <xdr:row>635</xdr:row>
      <xdr:rowOff>30480</xdr:rowOff>
    </xdr:to>
    <xdr:sp macro="" textlink="">
      <xdr:nvSpPr>
        <xdr:cNvPr id="583" name="角丸四角形 582">
          <a:hlinkClick xmlns:r="http://schemas.openxmlformats.org/officeDocument/2006/relationships" r:id="rId8" tooltip="８月の先頭へ"/>
        </xdr:cNvPr>
        <xdr:cNvSpPr/>
      </xdr:nvSpPr>
      <xdr:spPr>
        <a:xfrm>
          <a:off x="7109460" y="113149380"/>
          <a:ext cx="762000" cy="198120"/>
        </a:xfrm>
        <a:prstGeom prst="roundRect">
          <a:avLst/>
        </a:prstGeom>
        <a:solidFill>
          <a:srgbClr val="4F81BD">
            <a:lumMod val="20000"/>
            <a:lumOff val="8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８月</a:t>
          </a:r>
        </a:p>
      </xdr:txBody>
    </xdr:sp>
    <xdr:clientData fPrintsWithSheet="0"/>
  </xdr:twoCellAnchor>
  <xdr:twoCellAnchor editAs="oneCell">
    <xdr:from>
      <xdr:col>6</xdr:col>
      <xdr:colOff>0</xdr:colOff>
      <xdr:row>638</xdr:row>
      <xdr:rowOff>0</xdr:rowOff>
    </xdr:from>
    <xdr:to>
      <xdr:col>7</xdr:col>
      <xdr:colOff>137160</xdr:colOff>
      <xdr:row>639</xdr:row>
      <xdr:rowOff>30480</xdr:rowOff>
    </xdr:to>
    <xdr:sp macro="" textlink="">
      <xdr:nvSpPr>
        <xdr:cNvPr id="584" name="角丸四角形 583">
          <a:hlinkClick xmlns:r="http://schemas.openxmlformats.org/officeDocument/2006/relationships" r:id="rId9" tooltip="１０月の先頭へ"/>
        </xdr:cNvPr>
        <xdr:cNvSpPr/>
      </xdr:nvSpPr>
      <xdr:spPr>
        <a:xfrm>
          <a:off x="7109460" y="113819940"/>
          <a:ext cx="762000" cy="198120"/>
        </a:xfrm>
        <a:prstGeom prst="roundRect">
          <a:avLst/>
        </a:prstGeom>
        <a:solidFill>
          <a:srgbClr val="4F81BD">
            <a:lumMod val="20000"/>
            <a:lumOff val="8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１０月</a:t>
          </a:r>
        </a:p>
      </xdr:txBody>
    </xdr:sp>
    <xdr:clientData fPrintsWithSheet="0"/>
  </xdr:twoCellAnchor>
  <xdr:twoCellAnchor editAs="oneCell">
    <xdr:from>
      <xdr:col>6</xdr:col>
      <xdr:colOff>0</xdr:colOff>
      <xdr:row>632</xdr:row>
      <xdr:rowOff>0</xdr:rowOff>
    </xdr:from>
    <xdr:to>
      <xdr:col>7</xdr:col>
      <xdr:colOff>137160</xdr:colOff>
      <xdr:row>633</xdr:row>
      <xdr:rowOff>30480</xdr:rowOff>
    </xdr:to>
    <xdr:sp macro="" textlink="">
      <xdr:nvSpPr>
        <xdr:cNvPr id="585" name="角丸四角形 584">
          <a:hlinkClick xmlns:r="http://schemas.openxmlformats.org/officeDocument/2006/relationships" r:id="rId11" tooltip="７月の先頭へ"/>
        </xdr:cNvPr>
        <xdr:cNvSpPr/>
      </xdr:nvSpPr>
      <xdr:spPr>
        <a:xfrm>
          <a:off x="7109460" y="112814100"/>
          <a:ext cx="762000" cy="198120"/>
        </a:xfrm>
        <a:prstGeom prst="roundRect">
          <a:avLst/>
        </a:prstGeom>
        <a:solidFill>
          <a:srgbClr val="4F81BD">
            <a:lumMod val="60000"/>
            <a:lumOff val="4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７月</a:t>
          </a:r>
        </a:p>
      </xdr:txBody>
    </xdr:sp>
    <xdr:clientData fPrintsWithSheet="0"/>
  </xdr:twoCellAnchor>
  <xdr:twoCellAnchor editAs="oneCell">
    <xdr:from>
      <xdr:col>6</xdr:col>
      <xdr:colOff>0</xdr:colOff>
      <xdr:row>636</xdr:row>
      <xdr:rowOff>0</xdr:rowOff>
    </xdr:from>
    <xdr:to>
      <xdr:col>7</xdr:col>
      <xdr:colOff>137160</xdr:colOff>
      <xdr:row>637</xdr:row>
      <xdr:rowOff>30480</xdr:rowOff>
    </xdr:to>
    <xdr:sp macro="" textlink="">
      <xdr:nvSpPr>
        <xdr:cNvPr id="586" name="角丸四角形 585">
          <a:hlinkClick xmlns:r="http://schemas.openxmlformats.org/officeDocument/2006/relationships" r:id="rId12" tooltip="９月の先頭へ"/>
        </xdr:cNvPr>
        <xdr:cNvSpPr/>
      </xdr:nvSpPr>
      <xdr:spPr>
        <a:xfrm>
          <a:off x="7109460" y="113484660"/>
          <a:ext cx="762000" cy="198120"/>
        </a:xfrm>
        <a:prstGeom prst="roundRect">
          <a:avLst/>
        </a:prstGeom>
        <a:solidFill>
          <a:srgbClr val="4F81BD">
            <a:lumMod val="60000"/>
            <a:lumOff val="4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９月</a:t>
          </a:r>
        </a:p>
      </xdr:txBody>
    </xdr:sp>
    <xdr:clientData fPrintsWithSheet="0"/>
  </xdr:twoCellAnchor>
  <xdr:twoCellAnchor editAs="oneCell">
    <xdr:from>
      <xdr:col>6</xdr:col>
      <xdr:colOff>0</xdr:colOff>
      <xdr:row>640</xdr:row>
      <xdr:rowOff>0</xdr:rowOff>
    </xdr:from>
    <xdr:to>
      <xdr:col>7</xdr:col>
      <xdr:colOff>137160</xdr:colOff>
      <xdr:row>641</xdr:row>
      <xdr:rowOff>30480</xdr:rowOff>
    </xdr:to>
    <xdr:sp macro="" textlink="">
      <xdr:nvSpPr>
        <xdr:cNvPr id="587" name="角丸四角形 586">
          <a:hlinkClick xmlns:r="http://schemas.openxmlformats.org/officeDocument/2006/relationships" r:id="rId13" tooltip="１１月の先頭へ"/>
        </xdr:cNvPr>
        <xdr:cNvSpPr/>
      </xdr:nvSpPr>
      <xdr:spPr>
        <a:xfrm>
          <a:off x="7109460" y="114155220"/>
          <a:ext cx="762000" cy="198120"/>
        </a:xfrm>
        <a:prstGeom prst="roundRect">
          <a:avLst/>
        </a:prstGeom>
        <a:solidFill>
          <a:srgbClr val="4F81BD">
            <a:lumMod val="60000"/>
            <a:lumOff val="4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１１月</a:t>
          </a:r>
        </a:p>
      </xdr:txBody>
    </xdr:sp>
    <xdr:clientData fPrintsWithSheet="0"/>
  </xdr:twoCellAnchor>
  <xdr:twoCellAnchor editAs="oneCell">
    <xdr:from>
      <xdr:col>6</xdr:col>
      <xdr:colOff>0</xdr:colOff>
      <xdr:row>642</xdr:row>
      <xdr:rowOff>0</xdr:rowOff>
    </xdr:from>
    <xdr:to>
      <xdr:col>7</xdr:col>
      <xdr:colOff>137160</xdr:colOff>
      <xdr:row>643</xdr:row>
      <xdr:rowOff>30480</xdr:rowOff>
    </xdr:to>
    <xdr:sp macro="" textlink="">
      <xdr:nvSpPr>
        <xdr:cNvPr id="588" name="角丸四角形 587">
          <a:hlinkClick xmlns:r="http://schemas.openxmlformats.org/officeDocument/2006/relationships" r:id="rId1" tooltip="12月の先頭へ"/>
        </xdr:cNvPr>
        <xdr:cNvSpPr/>
      </xdr:nvSpPr>
      <xdr:spPr>
        <a:xfrm>
          <a:off x="7109460" y="114490500"/>
          <a:ext cx="762000" cy="198120"/>
        </a:xfrm>
        <a:prstGeom prst="roundRect">
          <a:avLst/>
        </a:prstGeom>
        <a:solidFill>
          <a:srgbClr val="4F81BD">
            <a:lumMod val="20000"/>
            <a:lumOff val="8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１２月</a:t>
          </a:r>
        </a:p>
      </xdr:txBody>
    </xdr:sp>
    <xdr:clientData fPrintsWithSheet="0"/>
  </xdr:twoCellAnchor>
  <xdr:twoCellAnchor editAs="oneCell">
    <xdr:from>
      <xdr:col>6</xdr:col>
      <xdr:colOff>0</xdr:colOff>
      <xdr:row>620</xdr:row>
      <xdr:rowOff>0</xdr:rowOff>
    </xdr:from>
    <xdr:to>
      <xdr:col>7</xdr:col>
      <xdr:colOff>137160</xdr:colOff>
      <xdr:row>621</xdr:row>
      <xdr:rowOff>30480</xdr:rowOff>
    </xdr:to>
    <xdr:sp macro="" textlink="">
      <xdr:nvSpPr>
        <xdr:cNvPr id="589" name="角丸四角形 588">
          <a:hlinkClick xmlns:r="http://schemas.openxmlformats.org/officeDocument/2006/relationships" r:id="rId3" tooltip="1月の先頭へ"/>
        </xdr:cNvPr>
        <xdr:cNvSpPr/>
      </xdr:nvSpPr>
      <xdr:spPr>
        <a:xfrm>
          <a:off x="7109460" y="110802420"/>
          <a:ext cx="762000" cy="198120"/>
        </a:xfrm>
        <a:prstGeom prst="roundRect">
          <a:avLst/>
        </a:prstGeom>
        <a:solidFill>
          <a:srgbClr val="4F81BD">
            <a:lumMod val="60000"/>
            <a:lumOff val="4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１月</a:t>
          </a:r>
        </a:p>
      </xdr:txBody>
    </xdr:sp>
    <xdr:clientData fPrintsWithSheet="0"/>
  </xdr:twoCellAnchor>
  <xdr:twoCellAnchor editAs="oneCell">
    <xdr:from>
      <xdr:col>6</xdr:col>
      <xdr:colOff>0</xdr:colOff>
      <xdr:row>622</xdr:row>
      <xdr:rowOff>0</xdr:rowOff>
    </xdr:from>
    <xdr:to>
      <xdr:col>7</xdr:col>
      <xdr:colOff>137160</xdr:colOff>
      <xdr:row>623</xdr:row>
      <xdr:rowOff>30480</xdr:rowOff>
    </xdr:to>
    <xdr:sp macro="" textlink="">
      <xdr:nvSpPr>
        <xdr:cNvPr id="590" name="角丸四角形 589">
          <a:hlinkClick xmlns:r="http://schemas.openxmlformats.org/officeDocument/2006/relationships" r:id="rId4" tooltip="2月の先頭へ"/>
        </xdr:cNvPr>
        <xdr:cNvSpPr/>
      </xdr:nvSpPr>
      <xdr:spPr>
        <a:xfrm>
          <a:off x="7109460" y="111137700"/>
          <a:ext cx="762000" cy="198120"/>
        </a:xfrm>
        <a:prstGeom prst="roundRect">
          <a:avLst/>
        </a:prstGeom>
        <a:solidFill>
          <a:srgbClr val="4F81BD">
            <a:lumMod val="20000"/>
            <a:lumOff val="8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２月</a:t>
          </a:r>
        </a:p>
      </xdr:txBody>
    </xdr:sp>
    <xdr:clientData fPrintsWithSheet="0"/>
  </xdr:twoCellAnchor>
  <xdr:twoCellAnchor editAs="oneCell">
    <xdr:from>
      <xdr:col>6</xdr:col>
      <xdr:colOff>0</xdr:colOff>
      <xdr:row>624</xdr:row>
      <xdr:rowOff>0</xdr:rowOff>
    </xdr:from>
    <xdr:to>
      <xdr:col>7</xdr:col>
      <xdr:colOff>137160</xdr:colOff>
      <xdr:row>625</xdr:row>
      <xdr:rowOff>30480</xdr:rowOff>
    </xdr:to>
    <xdr:sp macro="" textlink="">
      <xdr:nvSpPr>
        <xdr:cNvPr id="591" name="角丸四角形 590">
          <a:hlinkClick xmlns:r="http://schemas.openxmlformats.org/officeDocument/2006/relationships" r:id="rId5" tooltip="３月の先頭へ"/>
        </xdr:cNvPr>
        <xdr:cNvSpPr/>
      </xdr:nvSpPr>
      <xdr:spPr>
        <a:xfrm>
          <a:off x="7109460" y="111472980"/>
          <a:ext cx="762000" cy="198120"/>
        </a:xfrm>
        <a:prstGeom prst="roundRect">
          <a:avLst/>
        </a:prstGeom>
        <a:solidFill>
          <a:srgbClr val="4F81BD">
            <a:lumMod val="60000"/>
            <a:lumOff val="4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３月</a:t>
          </a:r>
        </a:p>
      </xdr:txBody>
    </xdr:sp>
    <xdr:clientData fPrintsWithSheet="0"/>
  </xdr:twoCellAnchor>
  <xdr:twoCellAnchor editAs="oneCell">
    <xdr:from>
      <xdr:col>6</xdr:col>
      <xdr:colOff>0</xdr:colOff>
      <xdr:row>626</xdr:row>
      <xdr:rowOff>0</xdr:rowOff>
    </xdr:from>
    <xdr:to>
      <xdr:col>7</xdr:col>
      <xdr:colOff>137160</xdr:colOff>
      <xdr:row>627</xdr:row>
      <xdr:rowOff>30480</xdr:rowOff>
    </xdr:to>
    <xdr:sp macro="" textlink="">
      <xdr:nvSpPr>
        <xdr:cNvPr id="592" name="角丸四角形 591">
          <a:hlinkClick xmlns:r="http://schemas.openxmlformats.org/officeDocument/2006/relationships" r:id="rId6" tooltip="４月の先頭へ"/>
        </xdr:cNvPr>
        <xdr:cNvSpPr/>
      </xdr:nvSpPr>
      <xdr:spPr>
        <a:xfrm>
          <a:off x="7109460" y="111808260"/>
          <a:ext cx="762000" cy="198120"/>
        </a:xfrm>
        <a:prstGeom prst="roundRect">
          <a:avLst/>
        </a:prstGeom>
        <a:solidFill>
          <a:srgbClr val="4F81BD">
            <a:lumMod val="20000"/>
            <a:lumOff val="8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４月</a:t>
          </a:r>
        </a:p>
      </xdr:txBody>
    </xdr:sp>
    <xdr:clientData fPrintsWithSheet="0"/>
  </xdr:twoCellAnchor>
  <xdr:twoCellAnchor editAs="oneCell">
    <xdr:from>
      <xdr:col>6</xdr:col>
      <xdr:colOff>0</xdr:colOff>
      <xdr:row>628</xdr:row>
      <xdr:rowOff>0</xdr:rowOff>
    </xdr:from>
    <xdr:to>
      <xdr:col>7</xdr:col>
      <xdr:colOff>137160</xdr:colOff>
      <xdr:row>629</xdr:row>
      <xdr:rowOff>30480</xdr:rowOff>
    </xdr:to>
    <xdr:sp macro="" textlink="">
      <xdr:nvSpPr>
        <xdr:cNvPr id="593" name="角丸四角形 592">
          <a:hlinkClick xmlns:r="http://schemas.openxmlformats.org/officeDocument/2006/relationships" r:id="rId10" tooltip="５月の先頭へ"/>
        </xdr:cNvPr>
        <xdr:cNvSpPr/>
      </xdr:nvSpPr>
      <xdr:spPr>
        <a:xfrm>
          <a:off x="7109460" y="112143540"/>
          <a:ext cx="762000" cy="198120"/>
        </a:xfrm>
        <a:prstGeom prst="roundRect">
          <a:avLst/>
        </a:prstGeom>
        <a:solidFill>
          <a:srgbClr val="4F81BD">
            <a:lumMod val="60000"/>
            <a:lumOff val="4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５月</a:t>
          </a:r>
        </a:p>
      </xdr:txBody>
    </xdr:sp>
    <xdr:clientData fPrintsWithSheet="0"/>
  </xdr:twoCellAnchor>
  <xdr:twoCellAnchor editAs="oneCell">
    <xdr:from>
      <xdr:col>0</xdr:col>
      <xdr:colOff>0</xdr:colOff>
      <xdr:row>676</xdr:row>
      <xdr:rowOff>0</xdr:rowOff>
    </xdr:from>
    <xdr:to>
      <xdr:col>2</xdr:col>
      <xdr:colOff>91440</xdr:colOff>
      <xdr:row>676</xdr:row>
      <xdr:rowOff>198120</xdr:rowOff>
    </xdr:to>
    <xdr:sp macro="" textlink="">
      <xdr:nvSpPr>
        <xdr:cNvPr id="393" name="角丸四角形 392">
          <a:hlinkClick xmlns:r="http://schemas.openxmlformats.org/officeDocument/2006/relationships" r:id="rId37" tooltip="グローバルメニュー（表の一覧）へ"/>
        </xdr:cNvPr>
        <xdr:cNvSpPr/>
      </xdr:nvSpPr>
      <xdr:spPr>
        <a:xfrm>
          <a:off x="0" y="1202283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メニュー</a:t>
          </a:r>
        </a:p>
      </xdr:txBody>
    </xdr:sp>
    <xdr:clientData fPrintsWithSheet="0"/>
  </xdr:twoCellAnchor>
  <xdr:twoCellAnchor editAs="oneCell">
    <xdr:from>
      <xdr:col>2</xdr:col>
      <xdr:colOff>1112520</xdr:colOff>
      <xdr:row>0</xdr:row>
      <xdr:rowOff>121920</xdr:rowOff>
    </xdr:from>
    <xdr:to>
      <xdr:col>4</xdr:col>
      <xdr:colOff>396240</xdr:colOff>
      <xdr:row>0</xdr:row>
      <xdr:rowOff>297180</xdr:rowOff>
    </xdr:to>
    <xdr:sp macro="" textlink="">
      <xdr:nvSpPr>
        <xdr:cNvPr id="476" name="角丸四角形 475"/>
        <xdr:cNvSpPr/>
      </xdr:nvSpPr>
      <xdr:spPr>
        <a:xfrm>
          <a:off x="1783080" y="121920"/>
          <a:ext cx="3893820" cy="175260"/>
        </a:xfrm>
        <a:prstGeom prst="roundRect">
          <a:avLst/>
        </a:prstGeom>
        <a:solidFill>
          <a:schemeClr val="accent1">
            <a:lumMod val="20000"/>
            <a:lumOff val="8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a:solidFill>
                <a:schemeClr val="tx2">
                  <a:lumMod val="75000"/>
                </a:schemeClr>
              </a:solidFill>
              <a:latin typeface="AR P丸ゴシック体M" pitchFamily="50" charset="-128"/>
              <a:ea typeface="AR P丸ゴシック体M" pitchFamily="50" charset="-128"/>
            </a:rPr>
            <a:t>金額が少なくても、１ページにひと月分ずつ記入します</a:t>
          </a:r>
        </a:p>
      </xdr:txBody>
    </xdr:sp>
    <xdr:clientData fPrintsWithSheet="0"/>
  </xdr:twoCellAnchor>
  <xdr:twoCellAnchor editAs="oneCell">
    <xdr:from>
      <xdr:col>2</xdr:col>
      <xdr:colOff>1112520</xdr:colOff>
      <xdr:row>58</xdr:row>
      <xdr:rowOff>83820</xdr:rowOff>
    </xdr:from>
    <xdr:to>
      <xdr:col>4</xdr:col>
      <xdr:colOff>396240</xdr:colOff>
      <xdr:row>58</xdr:row>
      <xdr:rowOff>259080</xdr:rowOff>
    </xdr:to>
    <xdr:sp macro="" textlink="">
      <xdr:nvSpPr>
        <xdr:cNvPr id="477" name="角丸四角形 476"/>
        <xdr:cNvSpPr/>
      </xdr:nvSpPr>
      <xdr:spPr>
        <a:xfrm>
          <a:off x="1783080" y="10492740"/>
          <a:ext cx="3893820" cy="175260"/>
        </a:xfrm>
        <a:prstGeom prst="roundRect">
          <a:avLst/>
        </a:prstGeom>
        <a:solidFill>
          <a:schemeClr val="accent1">
            <a:lumMod val="20000"/>
            <a:lumOff val="8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a:solidFill>
                <a:schemeClr val="tx2">
                  <a:lumMod val="75000"/>
                </a:schemeClr>
              </a:solidFill>
              <a:latin typeface="AR P丸ゴシック体M" pitchFamily="50" charset="-128"/>
              <a:ea typeface="AR P丸ゴシック体M" pitchFamily="50" charset="-128"/>
            </a:rPr>
            <a:t>金額が少なくても、１ページにひと月分ずつ記入します</a:t>
          </a:r>
        </a:p>
      </xdr:txBody>
    </xdr:sp>
    <xdr:clientData fPrintsWithSheet="0"/>
  </xdr:twoCellAnchor>
  <xdr:twoCellAnchor editAs="oneCell">
    <xdr:from>
      <xdr:col>2</xdr:col>
      <xdr:colOff>1112520</xdr:colOff>
      <xdr:row>114</xdr:row>
      <xdr:rowOff>83820</xdr:rowOff>
    </xdr:from>
    <xdr:to>
      <xdr:col>4</xdr:col>
      <xdr:colOff>396240</xdr:colOff>
      <xdr:row>114</xdr:row>
      <xdr:rowOff>259080</xdr:rowOff>
    </xdr:to>
    <xdr:sp macro="" textlink="">
      <xdr:nvSpPr>
        <xdr:cNvPr id="478" name="角丸四角形 477"/>
        <xdr:cNvSpPr/>
      </xdr:nvSpPr>
      <xdr:spPr>
        <a:xfrm>
          <a:off x="1783080" y="10492740"/>
          <a:ext cx="3893820" cy="175260"/>
        </a:xfrm>
        <a:prstGeom prst="roundRect">
          <a:avLst/>
        </a:prstGeom>
        <a:solidFill>
          <a:schemeClr val="accent1">
            <a:lumMod val="20000"/>
            <a:lumOff val="8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a:solidFill>
                <a:schemeClr val="tx2">
                  <a:lumMod val="75000"/>
                </a:schemeClr>
              </a:solidFill>
              <a:latin typeface="AR P丸ゴシック体M" pitchFamily="50" charset="-128"/>
              <a:ea typeface="AR P丸ゴシック体M" pitchFamily="50" charset="-128"/>
            </a:rPr>
            <a:t>金額が少なくても、１ページにひと月分ずつ記入します</a:t>
          </a:r>
        </a:p>
      </xdr:txBody>
    </xdr:sp>
    <xdr:clientData fPrintsWithSheet="0"/>
  </xdr:twoCellAnchor>
  <xdr:twoCellAnchor editAs="oneCell">
    <xdr:from>
      <xdr:col>2</xdr:col>
      <xdr:colOff>1112520</xdr:colOff>
      <xdr:row>170</xdr:row>
      <xdr:rowOff>83820</xdr:rowOff>
    </xdr:from>
    <xdr:to>
      <xdr:col>4</xdr:col>
      <xdr:colOff>396240</xdr:colOff>
      <xdr:row>170</xdr:row>
      <xdr:rowOff>259080</xdr:rowOff>
    </xdr:to>
    <xdr:sp macro="" textlink="">
      <xdr:nvSpPr>
        <xdr:cNvPr id="479" name="角丸四角形 478"/>
        <xdr:cNvSpPr/>
      </xdr:nvSpPr>
      <xdr:spPr>
        <a:xfrm>
          <a:off x="1783080" y="10492740"/>
          <a:ext cx="3893820" cy="175260"/>
        </a:xfrm>
        <a:prstGeom prst="roundRect">
          <a:avLst/>
        </a:prstGeom>
        <a:solidFill>
          <a:schemeClr val="accent1">
            <a:lumMod val="20000"/>
            <a:lumOff val="8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a:solidFill>
                <a:schemeClr val="tx2">
                  <a:lumMod val="75000"/>
                </a:schemeClr>
              </a:solidFill>
              <a:latin typeface="AR P丸ゴシック体M" pitchFamily="50" charset="-128"/>
              <a:ea typeface="AR P丸ゴシック体M" pitchFamily="50" charset="-128"/>
            </a:rPr>
            <a:t>金額が少なくても、１ページにひと月分ずつ記入します</a:t>
          </a:r>
        </a:p>
      </xdr:txBody>
    </xdr:sp>
    <xdr:clientData fPrintsWithSheet="0"/>
  </xdr:twoCellAnchor>
  <xdr:twoCellAnchor editAs="oneCell">
    <xdr:from>
      <xdr:col>2</xdr:col>
      <xdr:colOff>1112520</xdr:colOff>
      <xdr:row>226</xdr:row>
      <xdr:rowOff>83820</xdr:rowOff>
    </xdr:from>
    <xdr:to>
      <xdr:col>4</xdr:col>
      <xdr:colOff>396240</xdr:colOff>
      <xdr:row>226</xdr:row>
      <xdr:rowOff>259080</xdr:rowOff>
    </xdr:to>
    <xdr:sp macro="" textlink="">
      <xdr:nvSpPr>
        <xdr:cNvPr id="481" name="角丸四角形 480"/>
        <xdr:cNvSpPr/>
      </xdr:nvSpPr>
      <xdr:spPr>
        <a:xfrm>
          <a:off x="1783080" y="10492740"/>
          <a:ext cx="3893820" cy="175260"/>
        </a:xfrm>
        <a:prstGeom prst="roundRect">
          <a:avLst/>
        </a:prstGeom>
        <a:solidFill>
          <a:schemeClr val="accent1">
            <a:lumMod val="20000"/>
            <a:lumOff val="8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a:solidFill>
                <a:schemeClr val="tx2">
                  <a:lumMod val="75000"/>
                </a:schemeClr>
              </a:solidFill>
              <a:latin typeface="AR P丸ゴシック体M" pitchFamily="50" charset="-128"/>
              <a:ea typeface="AR P丸ゴシック体M" pitchFamily="50" charset="-128"/>
            </a:rPr>
            <a:t>金額が少なくても、１ページにひと月分ずつ記入します</a:t>
          </a:r>
        </a:p>
      </xdr:txBody>
    </xdr:sp>
    <xdr:clientData fPrintsWithSheet="0"/>
  </xdr:twoCellAnchor>
  <xdr:twoCellAnchor editAs="oneCell">
    <xdr:from>
      <xdr:col>2</xdr:col>
      <xdr:colOff>1112520</xdr:colOff>
      <xdr:row>282</xdr:row>
      <xdr:rowOff>83820</xdr:rowOff>
    </xdr:from>
    <xdr:to>
      <xdr:col>4</xdr:col>
      <xdr:colOff>396240</xdr:colOff>
      <xdr:row>282</xdr:row>
      <xdr:rowOff>259080</xdr:rowOff>
    </xdr:to>
    <xdr:sp macro="" textlink="">
      <xdr:nvSpPr>
        <xdr:cNvPr id="482" name="角丸四角形 481"/>
        <xdr:cNvSpPr/>
      </xdr:nvSpPr>
      <xdr:spPr>
        <a:xfrm>
          <a:off x="1783080" y="10492740"/>
          <a:ext cx="3893820" cy="175260"/>
        </a:xfrm>
        <a:prstGeom prst="roundRect">
          <a:avLst/>
        </a:prstGeom>
        <a:solidFill>
          <a:schemeClr val="accent1">
            <a:lumMod val="20000"/>
            <a:lumOff val="8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a:solidFill>
                <a:schemeClr val="tx2">
                  <a:lumMod val="75000"/>
                </a:schemeClr>
              </a:solidFill>
              <a:latin typeface="AR P丸ゴシック体M" pitchFamily="50" charset="-128"/>
              <a:ea typeface="AR P丸ゴシック体M" pitchFamily="50" charset="-128"/>
            </a:rPr>
            <a:t>金額が少なくても、１ページにひと月分ずつ記入します</a:t>
          </a:r>
        </a:p>
      </xdr:txBody>
    </xdr:sp>
    <xdr:clientData fPrintsWithSheet="0"/>
  </xdr:twoCellAnchor>
  <xdr:twoCellAnchor editAs="oneCell">
    <xdr:from>
      <xdr:col>2</xdr:col>
      <xdr:colOff>1112520</xdr:colOff>
      <xdr:row>338</xdr:row>
      <xdr:rowOff>83820</xdr:rowOff>
    </xdr:from>
    <xdr:to>
      <xdr:col>4</xdr:col>
      <xdr:colOff>396240</xdr:colOff>
      <xdr:row>338</xdr:row>
      <xdr:rowOff>259080</xdr:rowOff>
    </xdr:to>
    <xdr:sp macro="" textlink="">
      <xdr:nvSpPr>
        <xdr:cNvPr id="483" name="角丸四角形 482"/>
        <xdr:cNvSpPr/>
      </xdr:nvSpPr>
      <xdr:spPr>
        <a:xfrm>
          <a:off x="1783080" y="10492740"/>
          <a:ext cx="3893820" cy="175260"/>
        </a:xfrm>
        <a:prstGeom prst="roundRect">
          <a:avLst/>
        </a:prstGeom>
        <a:solidFill>
          <a:schemeClr val="accent1">
            <a:lumMod val="20000"/>
            <a:lumOff val="8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a:solidFill>
                <a:schemeClr val="tx2">
                  <a:lumMod val="75000"/>
                </a:schemeClr>
              </a:solidFill>
              <a:latin typeface="AR P丸ゴシック体M" pitchFamily="50" charset="-128"/>
              <a:ea typeface="AR P丸ゴシック体M" pitchFamily="50" charset="-128"/>
            </a:rPr>
            <a:t>金額が少なくても、１ページにひと月分ずつ記入します</a:t>
          </a:r>
        </a:p>
      </xdr:txBody>
    </xdr:sp>
    <xdr:clientData fPrintsWithSheet="0"/>
  </xdr:twoCellAnchor>
  <xdr:twoCellAnchor editAs="oneCell">
    <xdr:from>
      <xdr:col>2</xdr:col>
      <xdr:colOff>1112520</xdr:colOff>
      <xdr:row>394</xdr:row>
      <xdr:rowOff>83820</xdr:rowOff>
    </xdr:from>
    <xdr:to>
      <xdr:col>4</xdr:col>
      <xdr:colOff>396240</xdr:colOff>
      <xdr:row>394</xdr:row>
      <xdr:rowOff>259080</xdr:rowOff>
    </xdr:to>
    <xdr:sp macro="" textlink="">
      <xdr:nvSpPr>
        <xdr:cNvPr id="484" name="角丸四角形 483"/>
        <xdr:cNvSpPr/>
      </xdr:nvSpPr>
      <xdr:spPr>
        <a:xfrm>
          <a:off x="1783080" y="10492740"/>
          <a:ext cx="3893820" cy="175260"/>
        </a:xfrm>
        <a:prstGeom prst="roundRect">
          <a:avLst/>
        </a:prstGeom>
        <a:solidFill>
          <a:schemeClr val="accent1">
            <a:lumMod val="20000"/>
            <a:lumOff val="8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a:solidFill>
                <a:schemeClr val="tx2">
                  <a:lumMod val="75000"/>
                </a:schemeClr>
              </a:solidFill>
              <a:latin typeface="AR P丸ゴシック体M" pitchFamily="50" charset="-128"/>
              <a:ea typeface="AR P丸ゴシック体M" pitchFamily="50" charset="-128"/>
            </a:rPr>
            <a:t>金額が少なくても、１ページにひと月分ずつ記入します</a:t>
          </a:r>
        </a:p>
      </xdr:txBody>
    </xdr:sp>
    <xdr:clientData fPrintsWithSheet="0"/>
  </xdr:twoCellAnchor>
  <xdr:twoCellAnchor editAs="oneCell">
    <xdr:from>
      <xdr:col>2</xdr:col>
      <xdr:colOff>1112520</xdr:colOff>
      <xdr:row>450</xdr:row>
      <xdr:rowOff>83820</xdr:rowOff>
    </xdr:from>
    <xdr:to>
      <xdr:col>4</xdr:col>
      <xdr:colOff>396240</xdr:colOff>
      <xdr:row>450</xdr:row>
      <xdr:rowOff>259080</xdr:rowOff>
    </xdr:to>
    <xdr:sp macro="" textlink="">
      <xdr:nvSpPr>
        <xdr:cNvPr id="485" name="角丸四角形 484"/>
        <xdr:cNvSpPr/>
      </xdr:nvSpPr>
      <xdr:spPr>
        <a:xfrm>
          <a:off x="1783080" y="10492740"/>
          <a:ext cx="3893820" cy="175260"/>
        </a:xfrm>
        <a:prstGeom prst="roundRect">
          <a:avLst/>
        </a:prstGeom>
        <a:solidFill>
          <a:schemeClr val="accent1">
            <a:lumMod val="20000"/>
            <a:lumOff val="8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a:solidFill>
                <a:schemeClr val="tx2">
                  <a:lumMod val="75000"/>
                </a:schemeClr>
              </a:solidFill>
              <a:latin typeface="AR P丸ゴシック体M" pitchFamily="50" charset="-128"/>
              <a:ea typeface="AR P丸ゴシック体M" pitchFamily="50" charset="-128"/>
            </a:rPr>
            <a:t>金額が少なくても、１ページにひと月分ずつ記入します</a:t>
          </a:r>
        </a:p>
      </xdr:txBody>
    </xdr:sp>
    <xdr:clientData fPrintsWithSheet="0"/>
  </xdr:twoCellAnchor>
  <xdr:twoCellAnchor editAs="oneCell">
    <xdr:from>
      <xdr:col>2</xdr:col>
      <xdr:colOff>1112520</xdr:colOff>
      <xdr:row>506</xdr:row>
      <xdr:rowOff>83820</xdr:rowOff>
    </xdr:from>
    <xdr:to>
      <xdr:col>4</xdr:col>
      <xdr:colOff>396240</xdr:colOff>
      <xdr:row>506</xdr:row>
      <xdr:rowOff>259080</xdr:rowOff>
    </xdr:to>
    <xdr:sp macro="" textlink="">
      <xdr:nvSpPr>
        <xdr:cNvPr id="487" name="角丸四角形 486"/>
        <xdr:cNvSpPr/>
      </xdr:nvSpPr>
      <xdr:spPr>
        <a:xfrm>
          <a:off x="1783080" y="10492740"/>
          <a:ext cx="3893820" cy="175260"/>
        </a:xfrm>
        <a:prstGeom prst="roundRect">
          <a:avLst/>
        </a:prstGeom>
        <a:solidFill>
          <a:schemeClr val="accent1">
            <a:lumMod val="20000"/>
            <a:lumOff val="8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a:solidFill>
                <a:schemeClr val="tx2">
                  <a:lumMod val="75000"/>
                </a:schemeClr>
              </a:solidFill>
              <a:latin typeface="AR P丸ゴシック体M" pitchFamily="50" charset="-128"/>
              <a:ea typeface="AR P丸ゴシック体M" pitchFamily="50" charset="-128"/>
            </a:rPr>
            <a:t>金額が少なくても、１ページにひと月分ずつ記入します</a:t>
          </a:r>
        </a:p>
      </xdr:txBody>
    </xdr:sp>
    <xdr:clientData fPrintsWithSheet="0"/>
  </xdr:twoCellAnchor>
  <xdr:twoCellAnchor editAs="oneCell">
    <xdr:from>
      <xdr:col>2</xdr:col>
      <xdr:colOff>1112520</xdr:colOff>
      <xdr:row>562</xdr:row>
      <xdr:rowOff>83820</xdr:rowOff>
    </xdr:from>
    <xdr:to>
      <xdr:col>4</xdr:col>
      <xdr:colOff>396240</xdr:colOff>
      <xdr:row>562</xdr:row>
      <xdr:rowOff>259080</xdr:rowOff>
    </xdr:to>
    <xdr:sp macro="" textlink="">
      <xdr:nvSpPr>
        <xdr:cNvPr id="488" name="角丸四角形 487"/>
        <xdr:cNvSpPr/>
      </xdr:nvSpPr>
      <xdr:spPr>
        <a:xfrm>
          <a:off x="1783080" y="10492740"/>
          <a:ext cx="3893820" cy="175260"/>
        </a:xfrm>
        <a:prstGeom prst="roundRect">
          <a:avLst/>
        </a:prstGeom>
        <a:solidFill>
          <a:schemeClr val="accent1">
            <a:lumMod val="20000"/>
            <a:lumOff val="8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a:solidFill>
                <a:schemeClr val="tx2">
                  <a:lumMod val="75000"/>
                </a:schemeClr>
              </a:solidFill>
              <a:latin typeface="AR P丸ゴシック体M" pitchFamily="50" charset="-128"/>
              <a:ea typeface="AR P丸ゴシック体M" pitchFamily="50" charset="-128"/>
            </a:rPr>
            <a:t>金額が少なくても、１ページにひと月分ずつ記入します</a:t>
          </a:r>
        </a:p>
      </xdr:txBody>
    </xdr:sp>
    <xdr:clientData fPrintsWithSheet="0"/>
  </xdr:twoCellAnchor>
  <xdr:twoCellAnchor editAs="oneCell">
    <xdr:from>
      <xdr:col>2</xdr:col>
      <xdr:colOff>1112520</xdr:colOff>
      <xdr:row>618</xdr:row>
      <xdr:rowOff>83820</xdr:rowOff>
    </xdr:from>
    <xdr:to>
      <xdr:col>4</xdr:col>
      <xdr:colOff>396240</xdr:colOff>
      <xdr:row>618</xdr:row>
      <xdr:rowOff>259080</xdr:rowOff>
    </xdr:to>
    <xdr:sp macro="" textlink="">
      <xdr:nvSpPr>
        <xdr:cNvPr id="489" name="角丸四角形 488"/>
        <xdr:cNvSpPr/>
      </xdr:nvSpPr>
      <xdr:spPr>
        <a:xfrm>
          <a:off x="1783080" y="10492740"/>
          <a:ext cx="3893820" cy="175260"/>
        </a:xfrm>
        <a:prstGeom prst="roundRect">
          <a:avLst/>
        </a:prstGeom>
        <a:solidFill>
          <a:schemeClr val="accent1">
            <a:lumMod val="20000"/>
            <a:lumOff val="8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a:solidFill>
                <a:schemeClr val="tx2">
                  <a:lumMod val="75000"/>
                </a:schemeClr>
              </a:solidFill>
              <a:latin typeface="AR P丸ゴシック体M" pitchFamily="50" charset="-128"/>
              <a:ea typeface="AR P丸ゴシック体M" pitchFamily="50" charset="-128"/>
            </a:rPr>
            <a:t>金額が少なくても、１ページにひと月分ずつ記入します</a:t>
          </a:r>
        </a:p>
      </xdr:txBody>
    </xdr:sp>
    <xdr:clientData fPrintsWithSheet="0"/>
  </xdr:twoCellAnchor>
  <xdr:twoCellAnchor editAs="oneCell">
    <xdr:from>
      <xdr:col>0</xdr:col>
      <xdr:colOff>15240</xdr:colOff>
      <xdr:row>0</xdr:row>
      <xdr:rowOff>38100</xdr:rowOff>
    </xdr:from>
    <xdr:to>
      <xdr:col>2</xdr:col>
      <xdr:colOff>106680</xdr:colOff>
      <xdr:row>0</xdr:row>
      <xdr:rowOff>236220</xdr:rowOff>
    </xdr:to>
    <xdr:sp macro="" textlink="">
      <xdr:nvSpPr>
        <xdr:cNvPr id="450" name="角丸四角形 449">
          <a:hlinkClick xmlns:r="http://schemas.openxmlformats.org/officeDocument/2006/relationships" r:id="rId37" tooltip="グローバルメニュー（表の一覧）へ"/>
        </xdr:cNvPr>
        <xdr:cNvSpPr/>
      </xdr:nvSpPr>
      <xdr:spPr>
        <a:xfrm>
          <a:off x="15240" y="381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メニュー</a:t>
          </a:r>
        </a:p>
      </xdr:txBody>
    </xdr:sp>
    <xdr:clientData fPrintsWithSheet="0"/>
  </xdr:twoCellAnchor>
  <xdr:twoCellAnchor editAs="oneCell">
    <xdr:from>
      <xdr:col>2</xdr:col>
      <xdr:colOff>190500</xdr:colOff>
      <xdr:row>0</xdr:row>
      <xdr:rowOff>38100</xdr:rowOff>
    </xdr:from>
    <xdr:to>
      <xdr:col>2</xdr:col>
      <xdr:colOff>952500</xdr:colOff>
      <xdr:row>0</xdr:row>
      <xdr:rowOff>236220</xdr:rowOff>
    </xdr:to>
    <xdr:sp macro="" textlink="">
      <xdr:nvSpPr>
        <xdr:cNvPr id="461" name="角丸四角形 460">
          <a:hlinkClick xmlns:r="http://schemas.openxmlformats.org/officeDocument/2006/relationships" r:id="rId38" tooltip="記帳ガイドへ"/>
        </xdr:cNvPr>
        <xdr:cNvSpPr/>
      </xdr:nvSpPr>
      <xdr:spPr>
        <a:xfrm>
          <a:off x="861060" y="38100"/>
          <a:ext cx="762000" cy="198120"/>
        </a:xfrm>
        <a:prstGeom prst="roundRect">
          <a:avLst/>
        </a:prstGeom>
        <a:solidFill>
          <a:schemeClr val="accent1">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ガイド</a:t>
          </a:r>
        </a:p>
      </xdr:txBody>
    </xdr:sp>
    <xdr:clientData fPrintsWithSheet="0"/>
  </xdr:twoCellAnchor>
  <xdr:twoCellAnchor>
    <xdr:from>
      <xdr:col>3</xdr:col>
      <xdr:colOff>15240</xdr:colOff>
      <xdr:row>1</xdr:row>
      <xdr:rowOff>11361</xdr:rowOff>
    </xdr:from>
    <xdr:to>
      <xdr:col>3</xdr:col>
      <xdr:colOff>911105</xdr:colOff>
      <xdr:row>1</xdr:row>
      <xdr:rowOff>413162</xdr:rowOff>
    </xdr:to>
    <xdr:sp macro="" textlink="">
      <xdr:nvSpPr>
        <xdr:cNvPr id="396" name="正方形/長方形 395"/>
        <xdr:cNvSpPr/>
      </xdr:nvSpPr>
      <xdr:spPr>
        <a:xfrm>
          <a:off x="4381500" y="438081"/>
          <a:ext cx="895865" cy="401801"/>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4</xdr:col>
      <xdr:colOff>12495</xdr:colOff>
      <xdr:row>1</xdr:row>
      <xdr:rowOff>7620</xdr:rowOff>
    </xdr:from>
    <xdr:to>
      <xdr:col>4</xdr:col>
      <xdr:colOff>908360</xdr:colOff>
      <xdr:row>1</xdr:row>
      <xdr:rowOff>409421</xdr:rowOff>
    </xdr:to>
    <xdr:sp macro="" textlink="">
      <xdr:nvSpPr>
        <xdr:cNvPr id="397" name="正方形/長方形 396"/>
        <xdr:cNvSpPr/>
      </xdr:nvSpPr>
      <xdr:spPr>
        <a:xfrm>
          <a:off x="5293155" y="434340"/>
          <a:ext cx="895865" cy="401801"/>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3</xdr:col>
      <xdr:colOff>15240</xdr:colOff>
      <xdr:row>59</xdr:row>
      <xdr:rowOff>11361</xdr:rowOff>
    </xdr:from>
    <xdr:to>
      <xdr:col>3</xdr:col>
      <xdr:colOff>911105</xdr:colOff>
      <xdr:row>59</xdr:row>
      <xdr:rowOff>413162</xdr:rowOff>
    </xdr:to>
    <xdr:sp macro="" textlink="">
      <xdr:nvSpPr>
        <xdr:cNvPr id="400" name="正方形/長方形 399"/>
        <xdr:cNvSpPr/>
      </xdr:nvSpPr>
      <xdr:spPr>
        <a:xfrm>
          <a:off x="4381500" y="10732701"/>
          <a:ext cx="895865" cy="401801"/>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4</xdr:col>
      <xdr:colOff>12495</xdr:colOff>
      <xdr:row>59</xdr:row>
      <xdr:rowOff>7620</xdr:rowOff>
    </xdr:from>
    <xdr:to>
      <xdr:col>4</xdr:col>
      <xdr:colOff>908360</xdr:colOff>
      <xdr:row>59</xdr:row>
      <xdr:rowOff>409421</xdr:rowOff>
    </xdr:to>
    <xdr:sp macro="" textlink="">
      <xdr:nvSpPr>
        <xdr:cNvPr id="401" name="正方形/長方形 400"/>
        <xdr:cNvSpPr/>
      </xdr:nvSpPr>
      <xdr:spPr>
        <a:xfrm>
          <a:off x="5293155" y="10728960"/>
          <a:ext cx="895865" cy="401801"/>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3</xdr:col>
      <xdr:colOff>15240</xdr:colOff>
      <xdr:row>115</xdr:row>
      <xdr:rowOff>11361</xdr:rowOff>
    </xdr:from>
    <xdr:to>
      <xdr:col>3</xdr:col>
      <xdr:colOff>911105</xdr:colOff>
      <xdr:row>115</xdr:row>
      <xdr:rowOff>413162</xdr:rowOff>
    </xdr:to>
    <xdr:sp macro="" textlink="">
      <xdr:nvSpPr>
        <xdr:cNvPr id="404" name="正方形/長方形 403"/>
        <xdr:cNvSpPr/>
      </xdr:nvSpPr>
      <xdr:spPr>
        <a:xfrm>
          <a:off x="4381500" y="10732701"/>
          <a:ext cx="895865" cy="401801"/>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4</xdr:col>
      <xdr:colOff>12495</xdr:colOff>
      <xdr:row>115</xdr:row>
      <xdr:rowOff>7620</xdr:rowOff>
    </xdr:from>
    <xdr:to>
      <xdr:col>4</xdr:col>
      <xdr:colOff>908360</xdr:colOff>
      <xdr:row>115</xdr:row>
      <xdr:rowOff>409421</xdr:rowOff>
    </xdr:to>
    <xdr:sp macro="" textlink="">
      <xdr:nvSpPr>
        <xdr:cNvPr id="405" name="正方形/長方形 404"/>
        <xdr:cNvSpPr/>
      </xdr:nvSpPr>
      <xdr:spPr>
        <a:xfrm>
          <a:off x="5293155" y="10728960"/>
          <a:ext cx="895865" cy="401801"/>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3</xdr:col>
      <xdr:colOff>15240</xdr:colOff>
      <xdr:row>171</xdr:row>
      <xdr:rowOff>11361</xdr:rowOff>
    </xdr:from>
    <xdr:to>
      <xdr:col>3</xdr:col>
      <xdr:colOff>911105</xdr:colOff>
      <xdr:row>171</xdr:row>
      <xdr:rowOff>413162</xdr:rowOff>
    </xdr:to>
    <xdr:sp macro="" textlink="">
      <xdr:nvSpPr>
        <xdr:cNvPr id="426" name="正方形/長方形 425"/>
        <xdr:cNvSpPr/>
      </xdr:nvSpPr>
      <xdr:spPr>
        <a:xfrm>
          <a:off x="4381500" y="10732701"/>
          <a:ext cx="895865" cy="401801"/>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4</xdr:col>
      <xdr:colOff>12495</xdr:colOff>
      <xdr:row>171</xdr:row>
      <xdr:rowOff>7620</xdr:rowOff>
    </xdr:from>
    <xdr:to>
      <xdr:col>4</xdr:col>
      <xdr:colOff>908360</xdr:colOff>
      <xdr:row>171</xdr:row>
      <xdr:rowOff>409421</xdr:rowOff>
    </xdr:to>
    <xdr:sp macro="" textlink="">
      <xdr:nvSpPr>
        <xdr:cNvPr id="427" name="正方形/長方形 426"/>
        <xdr:cNvSpPr/>
      </xdr:nvSpPr>
      <xdr:spPr>
        <a:xfrm>
          <a:off x="5293155" y="10728960"/>
          <a:ext cx="895865" cy="401801"/>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3</xdr:col>
      <xdr:colOff>15240</xdr:colOff>
      <xdr:row>227</xdr:row>
      <xdr:rowOff>11361</xdr:rowOff>
    </xdr:from>
    <xdr:to>
      <xdr:col>3</xdr:col>
      <xdr:colOff>911105</xdr:colOff>
      <xdr:row>227</xdr:row>
      <xdr:rowOff>413162</xdr:rowOff>
    </xdr:to>
    <xdr:sp macro="" textlink="">
      <xdr:nvSpPr>
        <xdr:cNvPr id="466" name="正方形/長方形 465"/>
        <xdr:cNvSpPr/>
      </xdr:nvSpPr>
      <xdr:spPr>
        <a:xfrm>
          <a:off x="4381500" y="10732701"/>
          <a:ext cx="895865" cy="401801"/>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4</xdr:col>
      <xdr:colOff>12495</xdr:colOff>
      <xdr:row>227</xdr:row>
      <xdr:rowOff>7620</xdr:rowOff>
    </xdr:from>
    <xdr:to>
      <xdr:col>4</xdr:col>
      <xdr:colOff>908360</xdr:colOff>
      <xdr:row>227</xdr:row>
      <xdr:rowOff>409421</xdr:rowOff>
    </xdr:to>
    <xdr:sp macro="" textlink="">
      <xdr:nvSpPr>
        <xdr:cNvPr id="475" name="正方形/長方形 474"/>
        <xdr:cNvSpPr/>
      </xdr:nvSpPr>
      <xdr:spPr>
        <a:xfrm>
          <a:off x="5293155" y="10728960"/>
          <a:ext cx="895865" cy="401801"/>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3</xdr:col>
      <xdr:colOff>15240</xdr:colOff>
      <xdr:row>283</xdr:row>
      <xdr:rowOff>11361</xdr:rowOff>
    </xdr:from>
    <xdr:to>
      <xdr:col>3</xdr:col>
      <xdr:colOff>911105</xdr:colOff>
      <xdr:row>283</xdr:row>
      <xdr:rowOff>413162</xdr:rowOff>
    </xdr:to>
    <xdr:sp macro="" textlink="">
      <xdr:nvSpPr>
        <xdr:cNvPr id="490" name="正方形/長方形 489"/>
        <xdr:cNvSpPr/>
      </xdr:nvSpPr>
      <xdr:spPr>
        <a:xfrm>
          <a:off x="4381500" y="10732701"/>
          <a:ext cx="895865" cy="401801"/>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4</xdr:col>
      <xdr:colOff>12495</xdr:colOff>
      <xdr:row>283</xdr:row>
      <xdr:rowOff>7620</xdr:rowOff>
    </xdr:from>
    <xdr:to>
      <xdr:col>4</xdr:col>
      <xdr:colOff>908360</xdr:colOff>
      <xdr:row>283</xdr:row>
      <xdr:rowOff>409421</xdr:rowOff>
    </xdr:to>
    <xdr:sp macro="" textlink="">
      <xdr:nvSpPr>
        <xdr:cNvPr id="491" name="正方形/長方形 490"/>
        <xdr:cNvSpPr/>
      </xdr:nvSpPr>
      <xdr:spPr>
        <a:xfrm>
          <a:off x="5293155" y="10728960"/>
          <a:ext cx="895865" cy="401801"/>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3</xdr:col>
      <xdr:colOff>15240</xdr:colOff>
      <xdr:row>339</xdr:row>
      <xdr:rowOff>11361</xdr:rowOff>
    </xdr:from>
    <xdr:to>
      <xdr:col>3</xdr:col>
      <xdr:colOff>911105</xdr:colOff>
      <xdr:row>339</xdr:row>
      <xdr:rowOff>413162</xdr:rowOff>
    </xdr:to>
    <xdr:sp macro="" textlink="">
      <xdr:nvSpPr>
        <xdr:cNvPr id="494" name="正方形/長方形 493"/>
        <xdr:cNvSpPr/>
      </xdr:nvSpPr>
      <xdr:spPr>
        <a:xfrm>
          <a:off x="4381500" y="10732701"/>
          <a:ext cx="895865" cy="401801"/>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4</xdr:col>
      <xdr:colOff>12495</xdr:colOff>
      <xdr:row>339</xdr:row>
      <xdr:rowOff>7620</xdr:rowOff>
    </xdr:from>
    <xdr:to>
      <xdr:col>4</xdr:col>
      <xdr:colOff>908360</xdr:colOff>
      <xdr:row>339</xdr:row>
      <xdr:rowOff>409421</xdr:rowOff>
    </xdr:to>
    <xdr:sp macro="" textlink="">
      <xdr:nvSpPr>
        <xdr:cNvPr id="495" name="正方形/長方形 494"/>
        <xdr:cNvSpPr/>
      </xdr:nvSpPr>
      <xdr:spPr>
        <a:xfrm>
          <a:off x="5293155" y="10728960"/>
          <a:ext cx="895865" cy="401801"/>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3</xdr:col>
      <xdr:colOff>15240</xdr:colOff>
      <xdr:row>395</xdr:row>
      <xdr:rowOff>11361</xdr:rowOff>
    </xdr:from>
    <xdr:to>
      <xdr:col>3</xdr:col>
      <xdr:colOff>911105</xdr:colOff>
      <xdr:row>395</xdr:row>
      <xdr:rowOff>413162</xdr:rowOff>
    </xdr:to>
    <xdr:sp macro="" textlink="">
      <xdr:nvSpPr>
        <xdr:cNvPr id="504" name="正方形/長方形 503"/>
        <xdr:cNvSpPr/>
      </xdr:nvSpPr>
      <xdr:spPr>
        <a:xfrm>
          <a:off x="4381500" y="10732701"/>
          <a:ext cx="895865" cy="401801"/>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4</xdr:col>
      <xdr:colOff>12495</xdr:colOff>
      <xdr:row>395</xdr:row>
      <xdr:rowOff>7620</xdr:rowOff>
    </xdr:from>
    <xdr:to>
      <xdr:col>4</xdr:col>
      <xdr:colOff>908360</xdr:colOff>
      <xdr:row>395</xdr:row>
      <xdr:rowOff>409421</xdr:rowOff>
    </xdr:to>
    <xdr:sp macro="" textlink="">
      <xdr:nvSpPr>
        <xdr:cNvPr id="505" name="正方形/長方形 504"/>
        <xdr:cNvSpPr/>
      </xdr:nvSpPr>
      <xdr:spPr>
        <a:xfrm>
          <a:off x="5293155" y="10728960"/>
          <a:ext cx="895865" cy="401801"/>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3</xdr:col>
      <xdr:colOff>15240</xdr:colOff>
      <xdr:row>451</xdr:row>
      <xdr:rowOff>11361</xdr:rowOff>
    </xdr:from>
    <xdr:to>
      <xdr:col>3</xdr:col>
      <xdr:colOff>911105</xdr:colOff>
      <xdr:row>451</xdr:row>
      <xdr:rowOff>413162</xdr:rowOff>
    </xdr:to>
    <xdr:sp macro="" textlink="">
      <xdr:nvSpPr>
        <xdr:cNvPr id="508" name="正方形/長方形 507"/>
        <xdr:cNvSpPr/>
      </xdr:nvSpPr>
      <xdr:spPr>
        <a:xfrm>
          <a:off x="4381500" y="10732701"/>
          <a:ext cx="895865" cy="401801"/>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4</xdr:col>
      <xdr:colOff>12495</xdr:colOff>
      <xdr:row>451</xdr:row>
      <xdr:rowOff>7620</xdr:rowOff>
    </xdr:from>
    <xdr:to>
      <xdr:col>4</xdr:col>
      <xdr:colOff>908360</xdr:colOff>
      <xdr:row>451</xdr:row>
      <xdr:rowOff>409421</xdr:rowOff>
    </xdr:to>
    <xdr:sp macro="" textlink="">
      <xdr:nvSpPr>
        <xdr:cNvPr id="509" name="正方形/長方形 508"/>
        <xdr:cNvSpPr/>
      </xdr:nvSpPr>
      <xdr:spPr>
        <a:xfrm>
          <a:off x="5293155" y="10728960"/>
          <a:ext cx="895865" cy="401801"/>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3</xdr:col>
      <xdr:colOff>15240</xdr:colOff>
      <xdr:row>507</xdr:row>
      <xdr:rowOff>11361</xdr:rowOff>
    </xdr:from>
    <xdr:to>
      <xdr:col>3</xdr:col>
      <xdr:colOff>911105</xdr:colOff>
      <xdr:row>507</xdr:row>
      <xdr:rowOff>413162</xdr:rowOff>
    </xdr:to>
    <xdr:sp macro="" textlink="">
      <xdr:nvSpPr>
        <xdr:cNvPr id="512" name="正方形/長方形 511"/>
        <xdr:cNvSpPr/>
      </xdr:nvSpPr>
      <xdr:spPr>
        <a:xfrm>
          <a:off x="4381500" y="10732701"/>
          <a:ext cx="895865" cy="401801"/>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4</xdr:col>
      <xdr:colOff>12495</xdr:colOff>
      <xdr:row>507</xdr:row>
      <xdr:rowOff>7620</xdr:rowOff>
    </xdr:from>
    <xdr:to>
      <xdr:col>4</xdr:col>
      <xdr:colOff>908360</xdr:colOff>
      <xdr:row>507</xdr:row>
      <xdr:rowOff>409421</xdr:rowOff>
    </xdr:to>
    <xdr:sp macro="" textlink="">
      <xdr:nvSpPr>
        <xdr:cNvPr id="518" name="正方形/長方形 517"/>
        <xdr:cNvSpPr/>
      </xdr:nvSpPr>
      <xdr:spPr>
        <a:xfrm>
          <a:off x="5293155" y="10728960"/>
          <a:ext cx="895865" cy="401801"/>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3</xdr:col>
      <xdr:colOff>15240</xdr:colOff>
      <xdr:row>563</xdr:row>
      <xdr:rowOff>11361</xdr:rowOff>
    </xdr:from>
    <xdr:to>
      <xdr:col>3</xdr:col>
      <xdr:colOff>911105</xdr:colOff>
      <xdr:row>563</xdr:row>
      <xdr:rowOff>413162</xdr:rowOff>
    </xdr:to>
    <xdr:sp macro="" textlink="">
      <xdr:nvSpPr>
        <xdr:cNvPr id="521" name="正方形/長方形 520"/>
        <xdr:cNvSpPr/>
      </xdr:nvSpPr>
      <xdr:spPr>
        <a:xfrm>
          <a:off x="4381500" y="10732701"/>
          <a:ext cx="895865" cy="401801"/>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4</xdr:col>
      <xdr:colOff>12495</xdr:colOff>
      <xdr:row>563</xdr:row>
      <xdr:rowOff>7620</xdr:rowOff>
    </xdr:from>
    <xdr:to>
      <xdr:col>4</xdr:col>
      <xdr:colOff>908360</xdr:colOff>
      <xdr:row>563</xdr:row>
      <xdr:rowOff>409421</xdr:rowOff>
    </xdr:to>
    <xdr:sp macro="" textlink="">
      <xdr:nvSpPr>
        <xdr:cNvPr id="522" name="正方形/長方形 521"/>
        <xdr:cNvSpPr/>
      </xdr:nvSpPr>
      <xdr:spPr>
        <a:xfrm>
          <a:off x="5293155" y="10728960"/>
          <a:ext cx="895865" cy="401801"/>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3</xdr:col>
      <xdr:colOff>15240</xdr:colOff>
      <xdr:row>619</xdr:row>
      <xdr:rowOff>11361</xdr:rowOff>
    </xdr:from>
    <xdr:to>
      <xdr:col>3</xdr:col>
      <xdr:colOff>911105</xdr:colOff>
      <xdr:row>619</xdr:row>
      <xdr:rowOff>413162</xdr:rowOff>
    </xdr:to>
    <xdr:sp macro="" textlink="">
      <xdr:nvSpPr>
        <xdr:cNvPr id="525" name="正方形/長方形 524"/>
        <xdr:cNvSpPr/>
      </xdr:nvSpPr>
      <xdr:spPr>
        <a:xfrm>
          <a:off x="4381500" y="10732701"/>
          <a:ext cx="895865" cy="401801"/>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4</xdr:col>
      <xdr:colOff>12495</xdr:colOff>
      <xdr:row>619</xdr:row>
      <xdr:rowOff>7620</xdr:rowOff>
    </xdr:from>
    <xdr:to>
      <xdr:col>4</xdr:col>
      <xdr:colOff>908360</xdr:colOff>
      <xdr:row>619</xdr:row>
      <xdr:rowOff>409421</xdr:rowOff>
    </xdr:to>
    <xdr:sp macro="" textlink="">
      <xdr:nvSpPr>
        <xdr:cNvPr id="526" name="正方形/長方形 525"/>
        <xdr:cNvSpPr/>
      </xdr:nvSpPr>
      <xdr:spPr>
        <a:xfrm>
          <a:off x="5293155" y="10728960"/>
          <a:ext cx="895865" cy="401801"/>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wsDr>
</file>

<file path=xl/drawings/drawing40.xml><?xml version="1.0" encoding="utf-8"?>
<xdr:wsDr xmlns:xdr="http://schemas.openxmlformats.org/drawingml/2006/spreadsheetDrawing" xmlns:a="http://schemas.openxmlformats.org/drawingml/2006/main">
  <xdr:twoCellAnchor editAs="oneCell">
    <xdr:from>
      <xdr:col>0</xdr:col>
      <xdr:colOff>38100</xdr:colOff>
      <xdr:row>0</xdr:row>
      <xdr:rowOff>68580</xdr:rowOff>
    </xdr:from>
    <xdr:to>
      <xdr:col>2</xdr:col>
      <xdr:colOff>129540</xdr:colOff>
      <xdr:row>0</xdr:row>
      <xdr:rowOff>266700</xdr:rowOff>
    </xdr:to>
    <xdr:sp macro="" textlink="">
      <xdr:nvSpPr>
        <xdr:cNvPr id="3" name="角丸四角形 2">
          <a:hlinkClick xmlns:r="http://schemas.openxmlformats.org/officeDocument/2006/relationships" r:id="rId1" tooltip="グローバルメニュー（表の一覧）へ"/>
        </xdr:cNvPr>
        <xdr:cNvSpPr/>
      </xdr:nvSpPr>
      <xdr:spPr>
        <a:xfrm>
          <a:off x="38100" y="68580"/>
          <a:ext cx="7620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メニュー</a:t>
          </a:r>
        </a:p>
      </xdr:txBody>
    </xdr:sp>
    <xdr:clientData fPrintsWithSheet="0"/>
  </xdr:twoCellAnchor>
  <xdr:twoCellAnchor editAs="oneCell">
    <xdr:from>
      <xdr:col>2</xdr:col>
      <xdr:colOff>1036320</xdr:colOff>
      <xdr:row>0</xdr:row>
      <xdr:rowOff>60960</xdr:rowOff>
    </xdr:from>
    <xdr:to>
      <xdr:col>5</xdr:col>
      <xdr:colOff>457200</xdr:colOff>
      <xdr:row>0</xdr:row>
      <xdr:rowOff>266700</xdr:rowOff>
    </xdr:to>
    <xdr:sp macro="" textlink="">
      <xdr:nvSpPr>
        <xdr:cNvPr id="20" name="角丸四角形 19"/>
        <xdr:cNvSpPr/>
      </xdr:nvSpPr>
      <xdr:spPr>
        <a:xfrm>
          <a:off x="1706880" y="60960"/>
          <a:ext cx="3893820" cy="205740"/>
        </a:xfrm>
        <a:prstGeom prst="roundRect">
          <a:avLst/>
        </a:prstGeom>
        <a:solidFill>
          <a:schemeClr val="accent2">
            <a:lumMod val="20000"/>
            <a:lumOff val="8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a:solidFill>
                <a:schemeClr val="accent2">
                  <a:lumMod val="50000"/>
                </a:schemeClr>
              </a:solidFill>
              <a:latin typeface="AR P丸ゴシック体M" pitchFamily="50" charset="-128"/>
              <a:ea typeface="AR P丸ゴシック体M" pitchFamily="50" charset="-128"/>
            </a:rPr>
            <a:t>売上回数が少なくても、１ページにひと月分ずつ記入します</a:t>
          </a:r>
        </a:p>
      </xdr:txBody>
    </xdr:sp>
    <xdr:clientData fPrintsWithSheet="0"/>
  </xdr:twoCellAnchor>
  <xdr:twoCellAnchor>
    <xdr:from>
      <xdr:col>5</xdr:col>
      <xdr:colOff>12700</xdr:colOff>
      <xdr:row>1</xdr:row>
      <xdr:rowOff>15756</xdr:rowOff>
    </xdr:from>
    <xdr:to>
      <xdr:col>6</xdr:col>
      <xdr:colOff>815340</xdr:colOff>
      <xdr:row>4</xdr:row>
      <xdr:rowOff>4056</xdr:rowOff>
    </xdr:to>
    <xdr:sp macro="" textlink="">
      <xdr:nvSpPr>
        <xdr:cNvPr id="18" name="正方形/長方形 17"/>
        <xdr:cNvSpPr/>
      </xdr:nvSpPr>
      <xdr:spPr>
        <a:xfrm>
          <a:off x="5156200" y="343416"/>
          <a:ext cx="1625600" cy="491220"/>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3</xdr:col>
      <xdr:colOff>14838</xdr:colOff>
      <xdr:row>0</xdr:row>
      <xdr:rowOff>326390</xdr:rowOff>
    </xdr:from>
    <xdr:to>
      <xdr:col>5</xdr:col>
      <xdr:colOff>7620</xdr:colOff>
      <xdr:row>3</xdr:row>
      <xdr:rowOff>162290</xdr:rowOff>
    </xdr:to>
    <xdr:sp macro="" textlink="">
      <xdr:nvSpPr>
        <xdr:cNvPr id="19" name="正方形/長方形 18"/>
        <xdr:cNvSpPr/>
      </xdr:nvSpPr>
      <xdr:spPr>
        <a:xfrm>
          <a:off x="3512418" y="326390"/>
          <a:ext cx="1638702" cy="498840"/>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editAs="oneCell">
    <xdr:from>
      <xdr:col>7</xdr:col>
      <xdr:colOff>45720</xdr:colOff>
      <xdr:row>4</xdr:row>
      <xdr:rowOff>0</xdr:rowOff>
    </xdr:from>
    <xdr:to>
      <xdr:col>8</xdr:col>
      <xdr:colOff>180480</xdr:colOff>
      <xdr:row>5</xdr:row>
      <xdr:rowOff>30480</xdr:rowOff>
    </xdr:to>
    <xdr:sp macro="" textlink="">
      <xdr:nvSpPr>
        <xdr:cNvPr id="89" name="角丸四角形 88">
          <a:hlinkClick xmlns:r="http://schemas.openxmlformats.org/officeDocument/2006/relationships" r:id="rId2" tooltip="1月の先頭へ"/>
        </xdr:cNvPr>
        <xdr:cNvSpPr/>
      </xdr:nvSpPr>
      <xdr:spPr>
        <a:xfrm>
          <a:off x="6918960" y="96012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7</xdr:col>
      <xdr:colOff>45720</xdr:colOff>
      <xdr:row>6</xdr:row>
      <xdr:rowOff>0</xdr:rowOff>
    </xdr:from>
    <xdr:to>
      <xdr:col>8</xdr:col>
      <xdr:colOff>180480</xdr:colOff>
      <xdr:row>7</xdr:row>
      <xdr:rowOff>30480</xdr:rowOff>
    </xdr:to>
    <xdr:sp macro="" textlink="">
      <xdr:nvSpPr>
        <xdr:cNvPr id="90" name="角丸四角形 89">
          <a:hlinkClick xmlns:r="http://schemas.openxmlformats.org/officeDocument/2006/relationships" r:id="rId3" tooltip="2月の先頭へ"/>
        </xdr:cNvPr>
        <xdr:cNvSpPr/>
      </xdr:nvSpPr>
      <xdr:spPr>
        <a:xfrm>
          <a:off x="6918960" y="129540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7</xdr:col>
      <xdr:colOff>45720</xdr:colOff>
      <xdr:row>8</xdr:row>
      <xdr:rowOff>0</xdr:rowOff>
    </xdr:from>
    <xdr:to>
      <xdr:col>8</xdr:col>
      <xdr:colOff>180480</xdr:colOff>
      <xdr:row>9</xdr:row>
      <xdr:rowOff>30480</xdr:rowOff>
    </xdr:to>
    <xdr:sp macro="" textlink="">
      <xdr:nvSpPr>
        <xdr:cNvPr id="91" name="角丸四角形 90">
          <a:hlinkClick xmlns:r="http://schemas.openxmlformats.org/officeDocument/2006/relationships" r:id="rId4" tooltip="３月の先頭へ"/>
        </xdr:cNvPr>
        <xdr:cNvSpPr/>
      </xdr:nvSpPr>
      <xdr:spPr>
        <a:xfrm>
          <a:off x="6918960" y="163068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7</xdr:col>
      <xdr:colOff>45720</xdr:colOff>
      <xdr:row>10</xdr:row>
      <xdr:rowOff>0</xdr:rowOff>
    </xdr:from>
    <xdr:to>
      <xdr:col>8</xdr:col>
      <xdr:colOff>180480</xdr:colOff>
      <xdr:row>11</xdr:row>
      <xdr:rowOff>30480</xdr:rowOff>
    </xdr:to>
    <xdr:sp macro="" textlink="">
      <xdr:nvSpPr>
        <xdr:cNvPr id="92" name="角丸四角形 91">
          <a:hlinkClick xmlns:r="http://schemas.openxmlformats.org/officeDocument/2006/relationships" r:id="rId5" tooltip="４月の先頭へ"/>
        </xdr:cNvPr>
        <xdr:cNvSpPr/>
      </xdr:nvSpPr>
      <xdr:spPr>
        <a:xfrm>
          <a:off x="6918960" y="196596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7</xdr:col>
      <xdr:colOff>45720</xdr:colOff>
      <xdr:row>14</xdr:row>
      <xdr:rowOff>0</xdr:rowOff>
    </xdr:from>
    <xdr:to>
      <xdr:col>8</xdr:col>
      <xdr:colOff>180480</xdr:colOff>
      <xdr:row>15</xdr:row>
      <xdr:rowOff>30480</xdr:rowOff>
    </xdr:to>
    <xdr:sp macro="" textlink="">
      <xdr:nvSpPr>
        <xdr:cNvPr id="97" name="角丸四角形 96">
          <a:hlinkClick xmlns:r="http://schemas.openxmlformats.org/officeDocument/2006/relationships" r:id="rId6" tooltip="６月の先頭へ"/>
        </xdr:cNvPr>
        <xdr:cNvSpPr/>
      </xdr:nvSpPr>
      <xdr:spPr>
        <a:xfrm>
          <a:off x="6918960" y="263652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7</xdr:col>
      <xdr:colOff>45720</xdr:colOff>
      <xdr:row>18</xdr:row>
      <xdr:rowOff>0</xdr:rowOff>
    </xdr:from>
    <xdr:to>
      <xdr:col>8</xdr:col>
      <xdr:colOff>180480</xdr:colOff>
      <xdr:row>19</xdr:row>
      <xdr:rowOff>30480</xdr:rowOff>
    </xdr:to>
    <xdr:sp macro="" textlink="">
      <xdr:nvSpPr>
        <xdr:cNvPr id="98" name="角丸四角形 97">
          <a:hlinkClick xmlns:r="http://schemas.openxmlformats.org/officeDocument/2006/relationships" r:id="rId7" tooltip="８月の先頭へ"/>
        </xdr:cNvPr>
        <xdr:cNvSpPr/>
      </xdr:nvSpPr>
      <xdr:spPr>
        <a:xfrm>
          <a:off x="6918960" y="330708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7</xdr:col>
      <xdr:colOff>45720</xdr:colOff>
      <xdr:row>22</xdr:row>
      <xdr:rowOff>0</xdr:rowOff>
    </xdr:from>
    <xdr:to>
      <xdr:col>8</xdr:col>
      <xdr:colOff>180480</xdr:colOff>
      <xdr:row>23</xdr:row>
      <xdr:rowOff>30480</xdr:rowOff>
    </xdr:to>
    <xdr:sp macro="" textlink="">
      <xdr:nvSpPr>
        <xdr:cNvPr id="99" name="角丸四角形 98">
          <a:hlinkClick xmlns:r="http://schemas.openxmlformats.org/officeDocument/2006/relationships" r:id="rId8" tooltip="１０月の先頭へ"/>
        </xdr:cNvPr>
        <xdr:cNvSpPr/>
      </xdr:nvSpPr>
      <xdr:spPr>
        <a:xfrm>
          <a:off x="6918960" y="397764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7</xdr:col>
      <xdr:colOff>45720</xdr:colOff>
      <xdr:row>12</xdr:row>
      <xdr:rowOff>0</xdr:rowOff>
    </xdr:from>
    <xdr:to>
      <xdr:col>8</xdr:col>
      <xdr:colOff>180480</xdr:colOff>
      <xdr:row>13</xdr:row>
      <xdr:rowOff>30480</xdr:rowOff>
    </xdr:to>
    <xdr:sp macro="" textlink="">
      <xdr:nvSpPr>
        <xdr:cNvPr id="100" name="角丸四角形 99">
          <a:hlinkClick xmlns:r="http://schemas.openxmlformats.org/officeDocument/2006/relationships" r:id="rId9" tooltip="５月の先頭へ"/>
        </xdr:cNvPr>
        <xdr:cNvSpPr/>
      </xdr:nvSpPr>
      <xdr:spPr>
        <a:xfrm>
          <a:off x="6918960" y="230124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7</xdr:col>
      <xdr:colOff>45720</xdr:colOff>
      <xdr:row>16</xdr:row>
      <xdr:rowOff>0</xdr:rowOff>
    </xdr:from>
    <xdr:to>
      <xdr:col>8</xdr:col>
      <xdr:colOff>180480</xdr:colOff>
      <xdr:row>17</xdr:row>
      <xdr:rowOff>30480</xdr:rowOff>
    </xdr:to>
    <xdr:sp macro="" textlink="">
      <xdr:nvSpPr>
        <xdr:cNvPr id="105" name="角丸四角形 104">
          <a:hlinkClick xmlns:r="http://schemas.openxmlformats.org/officeDocument/2006/relationships" r:id="rId10" tooltip="７月の先頭へ"/>
        </xdr:cNvPr>
        <xdr:cNvSpPr/>
      </xdr:nvSpPr>
      <xdr:spPr>
        <a:xfrm>
          <a:off x="6918960" y="297180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7</xdr:col>
      <xdr:colOff>45720</xdr:colOff>
      <xdr:row>20</xdr:row>
      <xdr:rowOff>0</xdr:rowOff>
    </xdr:from>
    <xdr:to>
      <xdr:col>8</xdr:col>
      <xdr:colOff>180480</xdr:colOff>
      <xdr:row>21</xdr:row>
      <xdr:rowOff>30480</xdr:rowOff>
    </xdr:to>
    <xdr:sp macro="" textlink="">
      <xdr:nvSpPr>
        <xdr:cNvPr id="106" name="角丸四角形 105">
          <a:hlinkClick xmlns:r="http://schemas.openxmlformats.org/officeDocument/2006/relationships" r:id="rId11" tooltip="９月の先頭へ"/>
        </xdr:cNvPr>
        <xdr:cNvSpPr/>
      </xdr:nvSpPr>
      <xdr:spPr>
        <a:xfrm>
          <a:off x="6918960" y="364236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7</xdr:col>
      <xdr:colOff>45720</xdr:colOff>
      <xdr:row>24</xdr:row>
      <xdr:rowOff>0</xdr:rowOff>
    </xdr:from>
    <xdr:to>
      <xdr:col>8</xdr:col>
      <xdr:colOff>180480</xdr:colOff>
      <xdr:row>25</xdr:row>
      <xdr:rowOff>30480</xdr:rowOff>
    </xdr:to>
    <xdr:sp macro="" textlink="">
      <xdr:nvSpPr>
        <xdr:cNvPr id="107" name="角丸四角形 106">
          <a:hlinkClick xmlns:r="http://schemas.openxmlformats.org/officeDocument/2006/relationships" r:id="rId12" tooltip="１１月の先頭へ"/>
        </xdr:cNvPr>
        <xdr:cNvSpPr/>
      </xdr:nvSpPr>
      <xdr:spPr>
        <a:xfrm>
          <a:off x="6918960" y="431292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7</xdr:col>
      <xdr:colOff>45720</xdr:colOff>
      <xdr:row>26</xdr:row>
      <xdr:rowOff>0</xdr:rowOff>
    </xdr:from>
    <xdr:to>
      <xdr:col>8</xdr:col>
      <xdr:colOff>180480</xdr:colOff>
      <xdr:row>27</xdr:row>
      <xdr:rowOff>30480</xdr:rowOff>
    </xdr:to>
    <xdr:sp macro="" textlink="">
      <xdr:nvSpPr>
        <xdr:cNvPr id="108" name="角丸四角形 107">
          <a:hlinkClick xmlns:r="http://schemas.openxmlformats.org/officeDocument/2006/relationships" r:id="rId13" tooltip="12月の先頭へ"/>
        </xdr:cNvPr>
        <xdr:cNvSpPr/>
      </xdr:nvSpPr>
      <xdr:spPr>
        <a:xfrm>
          <a:off x="6918960" y="464820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7</xdr:col>
      <xdr:colOff>45720</xdr:colOff>
      <xdr:row>62</xdr:row>
      <xdr:rowOff>0</xdr:rowOff>
    </xdr:from>
    <xdr:to>
      <xdr:col>8</xdr:col>
      <xdr:colOff>180480</xdr:colOff>
      <xdr:row>63</xdr:row>
      <xdr:rowOff>30480</xdr:rowOff>
    </xdr:to>
    <xdr:sp macro="" textlink="">
      <xdr:nvSpPr>
        <xdr:cNvPr id="128" name="角丸四角形 127">
          <a:hlinkClick xmlns:r="http://schemas.openxmlformats.org/officeDocument/2006/relationships" r:id="rId2" tooltip="1月の先頭へ"/>
        </xdr:cNvPr>
        <xdr:cNvSpPr/>
      </xdr:nvSpPr>
      <xdr:spPr>
        <a:xfrm>
          <a:off x="6995160" y="67056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7</xdr:col>
      <xdr:colOff>45720</xdr:colOff>
      <xdr:row>64</xdr:row>
      <xdr:rowOff>0</xdr:rowOff>
    </xdr:from>
    <xdr:to>
      <xdr:col>8</xdr:col>
      <xdr:colOff>180480</xdr:colOff>
      <xdr:row>65</xdr:row>
      <xdr:rowOff>30480</xdr:rowOff>
    </xdr:to>
    <xdr:sp macro="" textlink="">
      <xdr:nvSpPr>
        <xdr:cNvPr id="129" name="角丸四角形 128">
          <a:hlinkClick xmlns:r="http://schemas.openxmlformats.org/officeDocument/2006/relationships" r:id="rId3" tooltip="2月の先頭へ"/>
        </xdr:cNvPr>
        <xdr:cNvSpPr/>
      </xdr:nvSpPr>
      <xdr:spPr>
        <a:xfrm>
          <a:off x="6995160" y="100584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7</xdr:col>
      <xdr:colOff>45720</xdr:colOff>
      <xdr:row>66</xdr:row>
      <xdr:rowOff>0</xdr:rowOff>
    </xdr:from>
    <xdr:to>
      <xdr:col>8</xdr:col>
      <xdr:colOff>180480</xdr:colOff>
      <xdr:row>67</xdr:row>
      <xdr:rowOff>30480</xdr:rowOff>
    </xdr:to>
    <xdr:sp macro="" textlink="">
      <xdr:nvSpPr>
        <xdr:cNvPr id="130" name="角丸四角形 129">
          <a:hlinkClick xmlns:r="http://schemas.openxmlformats.org/officeDocument/2006/relationships" r:id="rId4" tooltip="３月の先頭へ"/>
        </xdr:cNvPr>
        <xdr:cNvSpPr/>
      </xdr:nvSpPr>
      <xdr:spPr>
        <a:xfrm>
          <a:off x="6995160" y="134112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7</xdr:col>
      <xdr:colOff>45720</xdr:colOff>
      <xdr:row>68</xdr:row>
      <xdr:rowOff>0</xdr:rowOff>
    </xdr:from>
    <xdr:to>
      <xdr:col>8</xdr:col>
      <xdr:colOff>180480</xdr:colOff>
      <xdr:row>69</xdr:row>
      <xdr:rowOff>30480</xdr:rowOff>
    </xdr:to>
    <xdr:sp macro="" textlink="">
      <xdr:nvSpPr>
        <xdr:cNvPr id="131" name="角丸四角形 130">
          <a:hlinkClick xmlns:r="http://schemas.openxmlformats.org/officeDocument/2006/relationships" r:id="rId5" tooltip="４月の先頭へ"/>
        </xdr:cNvPr>
        <xdr:cNvSpPr/>
      </xdr:nvSpPr>
      <xdr:spPr>
        <a:xfrm>
          <a:off x="6995160" y="167640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7</xdr:col>
      <xdr:colOff>45720</xdr:colOff>
      <xdr:row>72</xdr:row>
      <xdr:rowOff>0</xdr:rowOff>
    </xdr:from>
    <xdr:to>
      <xdr:col>8</xdr:col>
      <xdr:colOff>180480</xdr:colOff>
      <xdr:row>73</xdr:row>
      <xdr:rowOff>30480</xdr:rowOff>
    </xdr:to>
    <xdr:sp macro="" textlink="">
      <xdr:nvSpPr>
        <xdr:cNvPr id="132" name="角丸四角形 131">
          <a:hlinkClick xmlns:r="http://schemas.openxmlformats.org/officeDocument/2006/relationships" r:id="rId6" tooltip="６月の先頭へ"/>
        </xdr:cNvPr>
        <xdr:cNvSpPr/>
      </xdr:nvSpPr>
      <xdr:spPr>
        <a:xfrm>
          <a:off x="6995160" y="234696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7</xdr:col>
      <xdr:colOff>45720</xdr:colOff>
      <xdr:row>76</xdr:row>
      <xdr:rowOff>0</xdr:rowOff>
    </xdr:from>
    <xdr:to>
      <xdr:col>8</xdr:col>
      <xdr:colOff>180480</xdr:colOff>
      <xdr:row>77</xdr:row>
      <xdr:rowOff>30480</xdr:rowOff>
    </xdr:to>
    <xdr:sp macro="" textlink="">
      <xdr:nvSpPr>
        <xdr:cNvPr id="133" name="角丸四角形 132">
          <a:hlinkClick xmlns:r="http://schemas.openxmlformats.org/officeDocument/2006/relationships" r:id="rId7" tooltip="８月の先頭へ"/>
        </xdr:cNvPr>
        <xdr:cNvSpPr/>
      </xdr:nvSpPr>
      <xdr:spPr>
        <a:xfrm>
          <a:off x="6995160" y="301752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7</xdr:col>
      <xdr:colOff>45720</xdr:colOff>
      <xdr:row>80</xdr:row>
      <xdr:rowOff>0</xdr:rowOff>
    </xdr:from>
    <xdr:to>
      <xdr:col>8</xdr:col>
      <xdr:colOff>180480</xdr:colOff>
      <xdr:row>81</xdr:row>
      <xdr:rowOff>30480</xdr:rowOff>
    </xdr:to>
    <xdr:sp macro="" textlink="">
      <xdr:nvSpPr>
        <xdr:cNvPr id="134" name="角丸四角形 133">
          <a:hlinkClick xmlns:r="http://schemas.openxmlformats.org/officeDocument/2006/relationships" r:id="rId8" tooltip="１０月の先頭へ"/>
        </xdr:cNvPr>
        <xdr:cNvSpPr/>
      </xdr:nvSpPr>
      <xdr:spPr>
        <a:xfrm>
          <a:off x="6995160" y="368808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7</xdr:col>
      <xdr:colOff>45720</xdr:colOff>
      <xdr:row>70</xdr:row>
      <xdr:rowOff>0</xdr:rowOff>
    </xdr:from>
    <xdr:to>
      <xdr:col>8</xdr:col>
      <xdr:colOff>180480</xdr:colOff>
      <xdr:row>71</xdr:row>
      <xdr:rowOff>30480</xdr:rowOff>
    </xdr:to>
    <xdr:sp macro="" textlink="">
      <xdr:nvSpPr>
        <xdr:cNvPr id="135" name="角丸四角形 134">
          <a:hlinkClick xmlns:r="http://schemas.openxmlformats.org/officeDocument/2006/relationships" r:id="rId9" tooltip="５月の先頭へ"/>
        </xdr:cNvPr>
        <xdr:cNvSpPr/>
      </xdr:nvSpPr>
      <xdr:spPr>
        <a:xfrm>
          <a:off x="6995160" y="201168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7</xdr:col>
      <xdr:colOff>45720</xdr:colOff>
      <xdr:row>74</xdr:row>
      <xdr:rowOff>0</xdr:rowOff>
    </xdr:from>
    <xdr:to>
      <xdr:col>8</xdr:col>
      <xdr:colOff>180480</xdr:colOff>
      <xdr:row>75</xdr:row>
      <xdr:rowOff>30480</xdr:rowOff>
    </xdr:to>
    <xdr:sp macro="" textlink="">
      <xdr:nvSpPr>
        <xdr:cNvPr id="136" name="角丸四角形 135">
          <a:hlinkClick xmlns:r="http://schemas.openxmlformats.org/officeDocument/2006/relationships" r:id="rId10" tooltip="７月の先頭へ"/>
        </xdr:cNvPr>
        <xdr:cNvSpPr/>
      </xdr:nvSpPr>
      <xdr:spPr>
        <a:xfrm>
          <a:off x="6995160" y="268224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7</xdr:col>
      <xdr:colOff>45720</xdr:colOff>
      <xdr:row>78</xdr:row>
      <xdr:rowOff>0</xdr:rowOff>
    </xdr:from>
    <xdr:to>
      <xdr:col>8</xdr:col>
      <xdr:colOff>180480</xdr:colOff>
      <xdr:row>79</xdr:row>
      <xdr:rowOff>30480</xdr:rowOff>
    </xdr:to>
    <xdr:sp macro="" textlink="">
      <xdr:nvSpPr>
        <xdr:cNvPr id="137" name="角丸四角形 136">
          <a:hlinkClick xmlns:r="http://schemas.openxmlformats.org/officeDocument/2006/relationships" r:id="rId11" tooltip="９月の先頭へ"/>
        </xdr:cNvPr>
        <xdr:cNvSpPr/>
      </xdr:nvSpPr>
      <xdr:spPr>
        <a:xfrm>
          <a:off x="6995160" y="335280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7</xdr:col>
      <xdr:colOff>45720</xdr:colOff>
      <xdr:row>82</xdr:row>
      <xdr:rowOff>0</xdr:rowOff>
    </xdr:from>
    <xdr:to>
      <xdr:col>8</xdr:col>
      <xdr:colOff>180480</xdr:colOff>
      <xdr:row>83</xdr:row>
      <xdr:rowOff>30480</xdr:rowOff>
    </xdr:to>
    <xdr:sp macro="" textlink="">
      <xdr:nvSpPr>
        <xdr:cNvPr id="138" name="角丸四角形 137">
          <a:hlinkClick xmlns:r="http://schemas.openxmlformats.org/officeDocument/2006/relationships" r:id="rId12" tooltip="１１月の先頭へ"/>
        </xdr:cNvPr>
        <xdr:cNvSpPr/>
      </xdr:nvSpPr>
      <xdr:spPr>
        <a:xfrm>
          <a:off x="6995160" y="402336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7</xdr:col>
      <xdr:colOff>45720</xdr:colOff>
      <xdr:row>84</xdr:row>
      <xdr:rowOff>0</xdr:rowOff>
    </xdr:from>
    <xdr:to>
      <xdr:col>8</xdr:col>
      <xdr:colOff>180480</xdr:colOff>
      <xdr:row>85</xdr:row>
      <xdr:rowOff>30480</xdr:rowOff>
    </xdr:to>
    <xdr:sp macro="" textlink="">
      <xdr:nvSpPr>
        <xdr:cNvPr id="139" name="角丸四角形 138">
          <a:hlinkClick xmlns:r="http://schemas.openxmlformats.org/officeDocument/2006/relationships" r:id="rId13" tooltip="12月の先頭へ"/>
        </xdr:cNvPr>
        <xdr:cNvSpPr/>
      </xdr:nvSpPr>
      <xdr:spPr>
        <a:xfrm>
          <a:off x="6995160" y="435864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7</xdr:col>
      <xdr:colOff>45720</xdr:colOff>
      <xdr:row>120</xdr:row>
      <xdr:rowOff>0</xdr:rowOff>
    </xdr:from>
    <xdr:to>
      <xdr:col>8</xdr:col>
      <xdr:colOff>180480</xdr:colOff>
      <xdr:row>121</xdr:row>
      <xdr:rowOff>30480</xdr:rowOff>
    </xdr:to>
    <xdr:sp macro="" textlink="">
      <xdr:nvSpPr>
        <xdr:cNvPr id="152" name="角丸四角形 151">
          <a:hlinkClick xmlns:r="http://schemas.openxmlformats.org/officeDocument/2006/relationships" r:id="rId2" tooltip="1月の先頭へ"/>
        </xdr:cNvPr>
        <xdr:cNvSpPr/>
      </xdr:nvSpPr>
      <xdr:spPr>
        <a:xfrm>
          <a:off x="6995160" y="67056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7</xdr:col>
      <xdr:colOff>45720</xdr:colOff>
      <xdr:row>122</xdr:row>
      <xdr:rowOff>0</xdr:rowOff>
    </xdr:from>
    <xdr:to>
      <xdr:col>8</xdr:col>
      <xdr:colOff>180480</xdr:colOff>
      <xdr:row>123</xdr:row>
      <xdr:rowOff>30480</xdr:rowOff>
    </xdr:to>
    <xdr:sp macro="" textlink="">
      <xdr:nvSpPr>
        <xdr:cNvPr id="153" name="角丸四角形 152">
          <a:hlinkClick xmlns:r="http://schemas.openxmlformats.org/officeDocument/2006/relationships" r:id="rId3" tooltip="2月の先頭へ"/>
        </xdr:cNvPr>
        <xdr:cNvSpPr/>
      </xdr:nvSpPr>
      <xdr:spPr>
        <a:xfrm>
          <a:off x="6995160" y="100584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7</xdr:col>
      <xdr:colOff>45720</xdr:colOff>
      <xdr:row>124</xdr:row>
      <xdr:rowOff>0</xdr:rowOff>
    </xdr:from>
    <xdr:to>
      <xdr:col>8</xdr:col>
      <xdr:colOff>180480</xdr:colOff>
      <xdr:row>125</xdr:row>
      <xdr:rowOff>30480</xdr:rowOff>
    </xdr:to>
    <xdr:sp macro="" textlink="">
      <xdr:nvSpPr>
        <xdr:cNvPr id="154" name="角丸四角形 153">
          <a:hlinkClick xmlns:r="http://schemas.openxmlformats.org/officeDocument/2006/relationships" r:id="rId4" tooltip="３月の先頭へ"/>
        </xdr:cNvPr>
        <xdr:cNvSpPr/>
      </xdr:nvSpPr>
      <xdr:spPr>
        <a:xfrm>
          <a:off x="6995160" y="134112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7</xdr:col>
      <xdr:colOff>45720</xdr:colOff>
      <xdr:row>126</xdr:row>
      <xdr:rowOff>0</xdr:rowOff>
    </xdr:from>
    <xdr:to>
      <xdr:col>8</xdr:col>
      <xdr:colOff>180480</xdr:colOff>
      <xdr:row>127</xdr:row>
      <xdr:rowOff>30480</xdr:rowOff>
    </xdr:to>
    <xdr:sp macro="" textlink="">
      <xdr:nvSpPr>
        <xdr:cNvPr id="155" name="角丸四角形 154">
          <a:hlinkClick xmlns:r="http://schemas.openxmlformats.org/officeDocument/2006/relationships" r:id="rId5" tooltip="４月の先頭へ"/>
        </xdr:cNvPr>
        <xdr:cNvSpPr/>
      </xdr:nvSpPr>
      <xdr:spPr>
        <a:xfrm>
          <a:off x="6995160" y="167640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7</xdr:col>
      <xdr:colOff>45720</xdr:colOff>
      <xdr:row>130</xdr:row>
      <xdr:rowOff>0</xdr:rowOff>
    </xdr:from>
    <xdr:to>
      <xdr:col>8</xdr:col>
      <xdr:colOff>180480</xdr:colOff>
      <xdr:row>131</xdr:row>
      <xdr:rowOff>30480</xdr:rowOff>
    </xdr:to>
    <xdr:sp macro="" textlink="">
      <xdr:nvSpPr>
        <xdr:cNvPr id="156" name="角丸四角形 155">
          <a:hlinkClick xmlns:r="http://schemas.openxmlformats.org/officeDocument/2006/relationships" r:id="rId6" tooltip="６月の先頭へ"/>
        </xdr:cNvPr>
        <xdr:cNvSpPr/>
      </xdr:nvSpPr>
      <xdr:spPr>
        <a:xfrm>
          <a:off x="6995160" y="234696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7</xdr:col>
      <xdr:colOff>45720</xdr:colOff>
      <xdr:row>134</xdr:row>
      <xdr:rowOff>0</xdr:rowOff>
    </xdr:from>
    <xdr:to>
      <xdr:col>8</xdr:col>
      <xdr:colOff>180480</xdr:colOff>
      <xdr:row>135</xdr:row>
      <xdr:rowOff>30480</xdr:rowOff>
    </xdr:to>
    <xdr:sp macro="" textlink="">
      <xdr:nvSpPr>
        <xdr:cNvPr id="157" name="角丸四角形 156">
          <a:hlinkClick xmlns:r="http://schemas.openxmlformats.org/officeDocument/2006/relationships" r:id="rId7" tooltip="８月の先頭へ"/>
        </xdr:cNvPr>
        <xdr:cNvSpPr/>
      </xdr:nvSpPr>
      <xdr:spPr>
        <a:xfrm>
          <a:off x="6995160" y="301752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7</xdr:col>
      <xdr:colOff>45720</xdr:colOff>
      <xdr:row>138</xdr:row>
      <xdr:rowOff>0</xdr:rowOff>
    </xdr:from>
    <xdr:to>
      <xdr:col>8</xdr:col>
      <xdr:colOff>180480</xdr:colOff>
      <xdr:row>139</xdr:row>
      <xdr:rowOff>30480</xdr:rowOff>
    </xdr:to>
    <xdr:sp macro="" textlink="">
      <xdr:nvSpPr>
        <xdr:cNvPr id="158" name="角丸四角形 157">
          <a:hlinkClick xmlns:r="http://schemas.openxmlformats.org/officeDocument/2006/relationships" r:id="rId8" tooltip="１０月の先頭へ"/>
        </xdr:cNvPr>
        <xdr:cNvSpPr/>
      </xdr:nvSpPr>
      <xdr:spPr>
        <a:xfrm>
          <a:off x="6995160" y="368808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7</xdr:col>
      <xdr:colOff>45720</xdr:colOff>
      <xdr:row>128</xdr:row>
      <xdr:rowOff>0</xdr:rowOff>
    </xdr:from>
    <xdr:to>
      <xdr:col>8</xdr:col>
      <xdr:colOff>180480</xdr:colOff>
      <xdr:row>129</xdr:row>
      <xdr:rowOff>30480</xdr:rowOff>
    </xdr:to>
    <xdr:sp macro="" textlink="">
      <xdr:nvSpPr>
        <xdr:cNvPr id="159" name="角丸四角形 158">
          <a:hlinkClick xmlns:r="http://schemas.openxmlformats.org/officeDocument/2006/relationships" r:id="rId9" tooltip="５月の先頭へ"/>
        </xdr:cNvPr>
        <xdr:cNvSpPr/>
      </xdr:nvSpPr>
      <xdr:spPr>
        <a:xfrm>
          <a:off x="6995160" y="201168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7</xdr:col>
      <xdr:colOff>45720</xdr:colOff>
      <xdr:row>132</xdr:row>
      <xdr:rowOff>0</xdr:rowOff>
    </xdr:from>
    <xdr:to>
      <xdr:col>8</xdr:col>
      <xdr:colOff>180480</xdr:colOff>
      <xdr:row>133</xdr:row>
      <xdr:rowOff>30480</xdr:rowOff>
    </xdr:to>
    <xdr:sp macro="" textlink="">
      <xdr:nvSpPr>
        <xdr:cNvPr id="160" name="角丸四角形 159">
          <a:hlinkClick xmlns:r="http://schemas.openxmlformats.org/officeDocument/2006/relationships" r:id="rId10" tooltip="７月の先頭へ"/>
        </xdr:cNvPr>
        <xdr:cNvSpPr/>
      </xdr:nvSpPr>
      <xdr:spPr>
        <a:xfrm>
          <a:off x="6995160" y="268224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7</xdr:col>
      <xdr:colOff>45720</xdr:colOff>
      <xdr:row>136</xdr:row>
      <xdr:rowOff>0</xdr:rowOff>
    </xdr:from>
    <xdr:to>
      <xdr:col>8</xdr:col>
      <xdr:colOff>180480</xdr:colOff>
      <xdr:row>137</xdr:row>
      <xdr:rowOff>30480</xdr:rowOff>
    </xdr:to>
    <xdr:sp macro="" textlink="">
      <xdr:nvSpPr>
        <xdr:cNvPr id="161" name="角丸四角形 160">
          <a:hlinkClick xmlns:r="http://schemas.openxmlformats.org/officeDocument/2006/relationships" r:id="rId11" tooltip="９月の先頭へ"/>
        </xdr:cNvPr>
        <xdr:cNvSpPr/>
      </xdr:nvSpPr>
      <xdr:spPr>
        <a:xfrm>
          <a:off x="6995160" y="335280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7</xdr:col>
      <xdr:colOff>45720</xdr:colOff>
      <xdr:row>140</xdr:row>
      <xdr:rowOff>0</xdr:rowOff>
    </xdr:from>
    <xdr:to>
      <xdr:col>8</xdr:col>
      <xdr:colOff>180480</xdr:colOff>
      <xdr:row>141</xdr:row>
      <xdr:rowOff>30480</xdr:rowOff>
    </xdr:to>
    <xdr:sp macro="" textlink="">
      <xdr:nvSpPr>
        <xdr:cNvPr id="162" name="角丸四角形 161">
          <a:hlinkClick xmlns:r="http://schemas.openxmlformats.org/officeDocument/2006/relationships" r:id="rId12" tooltip="１１月の先頭へ"/>
        </xdr:cNvPr>
        <xdr:cNvSpPr/>
      </xdr:nvSpPr>
      <xdr:spPr>
        <a:xfrm>
          <a:off x="6995160" y="402336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7</xdr:col>
      <xdr:colOff>45720</xdr:colOff>
      <xdr:row>142</xdr:row>
      <xdr:rowOff>0</xdr:rowOff>
    </xdr:from>
    <xdr:to>
      <xdr:col>8</xdr:col>
      <xdr:colOff>180480</xdr:colOff>
      <xdr:row>143</xdr:row>
      <xdr:rowOff>30480</xdr:rowOff>
    </xdr:to>
    <xdr:sp macro="" textlink="">
      <xdr:nvSpPr>
        <xdr:cNvPr id="163" name="角丸四角形 162">
          <a:hlinkClick xmlns:r="http://schemas.openxmlformats.org/officeDocument/2006/relationships" r:id="rId13" tooltip="12月の先頭へ"/>
        </xdr:cNvPr>
        <xdr:cNvSpPr/>
      </xdr:nvSpPr>
      <xdr:spPr>
        <a:xfrm>
          <a:off x="6995160" y="435864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7</xdr:col>
      <xdr:colOff>45720</xdr:colOff>
      <xdr:row>178</xdr:row>
      <xdr:rowOff>0</xdr:rowOff>
    </xdr:from>
    <xdr:to>
      <xdr:col>8</xdr:col>
      <xdr:colOff>180480</xdr:colOff>
      <xdr:row>179</xdr:row>
      <xdr:rowOff>30480</xdr:rowOff>
    </xdr:to>
    <xdr:sp macro="" textlink="">
      <xdr:nvSpPr>
        <xdr:cNvPr id="176" name="角丸四角形 175">
          <a:hlinkClick xmlns:r="http://schemas.openxmlformats.org/officeDocument/2006/relationships" r:id="rId2" tooltip="1月の先頭へ"/>
        </xdr:cNvPr>
        <xdr:cNvSpPr/>
      </xdr:nvSpPr>
      <xdr:spPr>
        <a:xfrm>
          <a:off x="6995160" y="67056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7</xdr:col>
      <xdr:colOff>45720</xdr:colOff>
      <xdr:row>180</xdr:row>
      <xdr:rowOff>0</xdr:rowOff>
    </xdr:from>
    <xdr:to>
      <xdr:col>8</xdr:col>
      <xdr:colOff>180480</xdr:colOff>
      <xdr:row>181</xdr:row>
      <xdr:rowOff>30480</xdr:rowOff>
    </xdr:to>
    <xdr:sp macro="" textlink="">
      <xdr:nvSpPr>
        <xdr:cNvPr id="177" name="角丸四角形 176">
          <a:hlinkClick xmlns:r="http://schemas.openxmlformats.org/officeDocument/2006/relationships" r:id="rId3" tooltip="2月の先頭へ"/>
        </xdr:cNvPr>
        <xdr:cNvSpPr/>
      </xdr:nvSpPr>
      <xdr:spPr>
        <a:xfrm>
          <a:off x="6995160" y="100584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7</xdr:col>
      <xdr:colOff>45720</xdr:colOff>
      <xdr:row>182</xdr:row>
      <xdr:rowOff>0</xdr:rowOff>
    </xdr:from>
    <xdr:to>
      <xdr:col>8</xdr:col>
      <xdr:colOff>180480</xdr:colOff>
      <xdr:row>183</xdr:row>
      <xdr:rowOff>30480</xdr:rowOff>
    </xdr:to>
    <xdr:sp macro="" textlink="">
      <xdr:nvSpPr>
        <xdr:cNvPr id="178" name="角丸四角形 177">
          <a:hlinkClick xmlns:r="http://schemas.openxmlformats.org/officeDocument/2006/relationships" r:id="rId4" tooltip="３月の先頭へ"/>
        </xdr:cNvPr>
        <xdr:cNvSpPr/>
      </xdr:nvSpPr>
      <xdr:spPr>
        <a:xfrm>
          <a:off x="6995160" y="134112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7</xdr:col>
      <xdr:colOff>45720</xdr:colOff>
      <xdr:row>184</xdr:row>
      <xdr:rowOff>0</xdr:rowOff>
    </xdr:from>
    <xdr:to>
      <xdr:col>8</xdr:col>
      <xdr:colOff>180480</xdr:colOff>
      <xdr:row>185</xdr:row>
      <xdr:rowOff>30480</xdr:rowOff>
    </xdr:to>
    <xdr:sp macro="" textlink="">
      <xdr:nvSpPr>
        <xdr:cNvPr id="179" name="角丸四角形 178">
          <a:hlinkClick xmlns:r="http://schemas.openxmlformats.org/officeDocument/2006/relationships" r:id="rId5" tooltip="４月の先頭へ"/>
        </xdr:cNvPr>
        <xdr:cNvSpPr/>
      </xdr:nvSpPr>
      <xdr:spPr>
        <a:xfrm>
          <a:off x="6995160" y="167640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7</xdr:col>
      <xdr:colOff>45720</xdr:colOff>
      <xdr:row>188</xdr:row>
      <xdr:rowOff>0</xdr:rowOff>
    </xdr:from>
    <xdr:to>
      <xdr:col>8</xdr:col>
      <xdr:colOff>180480</xdr:colOff>
      <xdr:row>189</xdr:row>
      <xdr:rowOff>30480</xdr:rowOff>
    </xdr:to>
    <xdr:sp macro="" textlink="">
      <xdr:nvSpPr>
        <xdr:cNvPr id="180" name="角丸四角形 179">
          <a:hlinkClick xmlns:r="http://schemas.openxmlformats.org/officeDocument/2006/relationships" r:id="rId6" tooltip="６月の先頭へ"/>
        </xdr:cNvPr>
        <xdr:cNvSpPr/>
      </xdr:nvSpPr>
      <xdr:spPr>
        <a:xfrm>
          <a:off x="6995160" y="234696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7</xdr:col>
      <xdr:colOff>45720</xdr:colOff>
      <xdr:row>192</xdr:row>
      <xdr:rowOff>0</xdr:rowOff>
    </xdr:from>
    <xdr:to>
      <xdr:col>8</xdr:col>
      <xdr:colOff>180480</xdr:colOff>
      <xdr:row>193</xdr:row>
      <xdr:rowOff>30480</xdr:rowOff>
    </xdr:to>
    <xdr:sp macro="" textlink="">
      <xdr:nvSpPr>
        <xdr:cNvPr id="181" name="角丸四角形 180">
          <a:hlinkClick xmlns:r="http://schemas.openxmlformats.org/officeDocument/2006/relationships" r:id="rId7" tooltip="８月の先頭へ"/>
        </xdr:cNvPr>
        <xdr:cNvSpPr/>
      </xdr:nvSpPr>
      <xdr:spPr>
        <a:xfrm>
          <a:off x="6995160" y="301752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7</xdr:col>
      <xdr:colOff>45720</xdr:colOff>
      <xdr:row>196</xdr:row>
      <xdr:rowOff>0</xdr:rowOff>
    </xdr:from>
    <xdr:to>
      <xdr:col>8</xdr:col>
      <xdr:colOff>180480</xdr:colOff>
      <xdr:row>197</xdr:row>
      <xdr:rowOff>30480</xdr:rowOff>
    </xdr:to>
    <xdr:sp macro="" textlink="">
      <xdr:nvSpPr>
        <xdr:cNvPr id="182" name="角丸四角形 181">
          <a:hlinkClick xmlns:r="http://schemas.openxmlformats.org/officeDocument/2006/relationships" r:id="rId8" tooltip="１０月の先頭へ"/>
        </xdr:cNvPr>
        <xdr:cNvSpPr/>
      </xdr:nvSpPr>
      <xdr:spPr>
        <a:xfrm>
          <a:off x="6995160" y="368808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7</xdr:col>
      <xdr:colOff>45720</xdr:colOff>
      <xdr:row>186</xdr:row>
      <xdr:rowOff>0</xdr:rowOff>
    </xdr:from>
    <xdr:to>
      <xdr:col>8</xdr:col>
      <xdr:colOff>180480</xdr:colOff>
      <xdr:row>187</xdr:row>
      <xdr:rowOff>30480</xdr:rowOff>
    </xdr:to>
    <xdr:sp macro="" textlink="">
      <xdr:nvSpPr>
        <xdr:cNvPr id="183" name="角丸四角形 182">
          <a:hlinkClick xmlns:r="http://schemas.openxmlformats.org/officeDocument/2006/relationships" r:id="rId9" tooltip="５月の先頭へ"/>
        </xdr:cNvPr>
        <xdr:cNvSpPr/>
      </xdr:nvSpPr>
      <xdr:spPr>
        <a:xfrm>
          <a:off x="6995160" y="201168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7</xdr:col>
      <xdr:colOff>45720</xdr:colOff>
      <xdr:row>190</xdr:row>
      <xdr:rowOff>0</xdr:rowOff>
    </xdr:from>
    <xdr:to>
      <xdr:col>8</xdr:col>
      <xdr:colOff>180480</xdr:colOff>
      <xdr:row>191</xdr:row>
      <xdr:rowOff>30480</xdr:rowOff>
    </xdr:to>
    <xdr:sp macro="" textlink="">
      <xdr:nvSpPr>
        <xdr:cNvPr id="184" name="角丸四角形 183">
          <a:hlinkClick xmlns:r="http://schemas.openxmlformats.org/officeDocument/2006/relationships" r:id="rId10" tooltip="７月の先頭へ"/>
        </xdr:cNvPr>
        <xdr:cNvSpPr/>
      </xdr:nvSpPr>
      <xdr:spPr>
        <a:xfrm>
          <a:off x="6995160" y="268224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7</xdr:col>
      <xdr:colOff>45720</xdr:colOff>
      <xdr:row>194</xdr:row>
      <xdr:rowOff>0</xdr:rowOff>
    </xdr:from>
    <xdr:to>
      <xdr:col>8</xdr:col>
      <xdr:colOff>180480</xdr:colOff>
      <xdr:row>195</xdr:row>
      <xdr:rowOff>30480</xdr:rowOff>
    </xdr:to>
    <xdr:sp macro="" textlink="">
      <xdr:nvSpPr>
        <xdr:cNvPr id="185" name="角丸四角形 184">
          <a:hlinkClick xmlns:r="http://schemas.openxmlformats.org/officeDocument/2006/relationships" r:id="rId11" tooltip="９月の先頭へ"/>
        </xdr:cNvPr>
        <xdr:cNvSpPr/>
      </xdr:nvSpPr>
      <xdr:spPr>
        <a:xfrm>
          <a:off x="6995160" y="335280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7</xdr:col>
      <xdr:colOff>45720</xdr:colOff>
      <xdr:row>198</xdr:row>
      <xdr:rowOff>0</xdr:rowOff>
    </xdr:from>
    <xdr:to>
      <xdr:col>8</xdr:col>
      <xdr:colOff>180480</xdr:colOff>
      <xdr:row>199</xdr:row>
      <xdr:rowOff>30480</xdr:rowOff>
    </xdr:to>
    <xdr:sp macro="" textlink="">
      <xdr:nvSpPr>
        <xdr:cNvPr id="186" name="角丸四角形 185">
          <a:hlinkClick xmlns:r="http://schemas.openxmlformats.org/officeDocument/2006/relationships" r:id="rId12" tooltip="１１月の先頭へ"/>
        </xdr:cNvPr>
        <xdr:cNvSpPr/>
      </xdr:nvSpPr>
      <xdr:spPr>
        <a:xfrm>
          <a:off x="6995160" y="402336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7</xdr:col>
      <xdr:colOff>45720</xdr:colOff>
      <xdr:row>200</xdr:row>
      <xdr:rowOff>0</xdr:rowOff>
    </xdr:from>
    <xdr:to>
      <xdr:col>8</xdr:col>
      <xdr:colOff>180480</xdr:colOff>
      <xdr:row>201</xdr:row>
      <xdr:rowOff>30480</xdr:rowOff>
    </xdr:to>
    <xdr:sp macro="" textlink="">
      <xdr:nvSpPr>
        <xdr:cNvPr id="187" name="角丸四角形 186">
          <a:hlinkClick xmlns:r="http://schemas.openxmlformats.org/officeDocument/2006/relationships" r:id="rId13" tooltip="12月の先頭へ"/>
        </xdr:cNvPr>
        <xdr:cNvSpPr/>
      </xdr:nvSpPr>
      <xdr:spPr>
        <a:xfrm>
          <a:off x="6995160" y="435864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7</xdr:col>
      <xdr:colOff>45720</xdr:colOff>
      <xdr:row>236</xdr:row>
      <xdr:rowOff>0</xdr:rowOff>
    </xdr:from>
    <xdr:to>
      <xdr:col>8</xdr:col>
      <xdr:colOff>180480</xdr:colOff>
      <xdr:row>237</xdr:row>
      <xdr:rowOff>30480</xdr:rowOff>
    </xdr:to>
    <xdr:sp macro="" textlink="">
      <xdr:nvSpPr>
        <xdr:cNvPr id="200" name="角丸四角形 199">
          <a:hlinkClick xmlns:r="http://schemas.openxmlformats.org/officeDocument/2006/relationships" r:id="rId2" tooltip="1月の先頭へ"/>
        </xdr:cNvPr>
        <xdr:cNvSpPr/>
      </xdr:nvSpPr>
      <xdr:spPr>
        <a:xfrm>
          <a:off x="6995160" y="67056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7</xdr:col>
      <xdr:colOff>45720</xdr:colOff>
      <xdr:row>238</xdr:row>
      <xdr:rowOff>0</xdr:rowOff>
    </xdr:from>
    <xdr:to>
      <xdr:col>8</xdr:col>
      <xdr:colOff>180480</xdr:colOff>
      <xdr:row>239</xdr:row>
      <xdr:rowOff>30480</xdr:rowOff>
    </xdr:to>
    <xdr:sp macro="" textlink="">
      <xdr:nvSpPr>
        <xdr:cNvPr id="201" name="角丸四角形 200">
          <a:hlinkClick xmlns:r="http://schemas.openxmlformats.org/officeDocument/2006/relationships" r:id="rId3" tooltip="2月の先頭へ"/>
        </xdr:cNvPr>
        <xdr:cNvSpPr/>
      </xdr:nvSpPr>
      <xdr:spPr>
        <a:xfrm>
          <a:off x="6995160" y="100584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7</xdr:col>
      <xdr:colOff>45720</xdr:colOff>
      <xdr:row>240</xdr:row>
      <xdr:rowOff>0</xdr:rowOff>
    </xdr:from>
    <xdr:to>
      <xdr:col>8</xdr:col>
      <xdr:colOff>180480</xdr:colOff>
      <xdr:row>241</xdr:row>
      <xdr:rowOff>30480</xdr:rowOff>
    </xdr:to>
    <xdr:sp macro="" textlink="">
      <xdr:nvSpPr>
        <xdr:cNvPr id="202" name="角丸四角形 201">
          <a:hlinkClick xmlns:r="http://schemas.openxmlformats.org/officeDocument/2006/relationships" r:id="rId4" tooltip="３月の先頭へ"/>
        </xdr:cNvPr>
        <xdr:cNvSpPr/>
      </xdr:nvSpPr>
      <xdr:spPr>
        <a:xfrm>
          <a:off x="6995160" y="134112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7</xdr:col>
      <xdr:colOff>45720</xdr:colOff>
      <xdr:row>242</xdr:row>
      <xdr:rowOff>0</xdr:rowOff>
    </xdr:from>
    <xdr:to>
      <xdr:col>8</xdr:col>
      <xdr:colOff>180480</xdr:colOff>
      <xdr:row>243</xdr:row>
      <xdr:rowOff>30480</xdr:rowOff>
    </xdr:to>
    <xdr:sp macro="" textlink="">
      <xdr:nvSpPr>
        <xdr:cNvPr id="203" name="角丸四角形 202">
          <a:hlinkClick xmlns:r="http://schemas.openxmlformats.org/officeDocument/2006/relationships" r:id="rId5" tooltip="４月の先頭へ"/>
        </xdr:cNvPr>
        <xdr:cNvSpPr/>
      </xdr:nvSpPr>
      <xdr:spPr>
        <a:xfrm>
          <a:off x="6995160" y="167640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7</xdr:col>
      <xdr:colOff>45720</xdr:colOff>
      <xdr:row>246</xdr:row>
      <xdr:rowOff>0</xdr:rowOff>
    </xdr:from>
    <xdr:to>
      <xdr:col>8</xdr:col>
      <xdr:colOff>180480</xdr:colOff>
      <xdr:row>247</xdr:row>
      <xdr:rowOff>30480</xdr:rowOff>
    </xdr:to>
    <xdr:sp macro="" textlink="">
      <xdr:nvSpPr>
        <xdr:cNvPr id="204" name="角丸四角形 203">
          <a:hlinkClick xmlns:r="http://schemas.openxmlformats.org/officeDocument/2006/relationships" r:id="rId6" tooltip="６月の先頭へ"/>
        </xdr:cNvPr>
        <xdr:cNvSpPr/>
      </xdr:nvSpPr>
      <xdr:spPr>
        <a:xfrm>
          <a:off x="6995160" y="234696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7</xdr:col>
      <xdr:colOff>45720</xdr:colOff>
      <xdr:row>250</xdr:row>
      <xdr:rowOff>0</xdr:rowOff>
    </xdr:from>
    <xdr:to>
      <xdr:col>8</xdr:col>
      <xdr:colOff>180480</xdr:colOff>
      <xdr:row>251</xdr:row>
      <xdr:rowOff>30480</xdr:rowOff>
    </xdr:to>
    <xdr:sp macro="" textlink="">
      <xdr:nvSpPr>
        <xdr:cNvPr id="205" name="角丸四角形 204">
          <a:hlinkClick xmlns:r="http://schemas.openxmlformats.org/officeDocument/2006/relationships" r:id="rId7" tooltip="８月の先頭へ"/>
        </xdr:cNvPr>
        <xdr:cNvSpPr/>
      </xdr:nvSpPr>
      <xdr:spPr>
        <a:xfrm>
          <a:off x="6995160" y="301752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7</xdr:col>
      <xdr:colOff>45720</xdr:colOff>
      <xdr:row>254</xdr:row>
      <xdr:rowOff>0</xdr:rowOff>
    </xdr:from>
    <xdr:to>
      <xdr:col>8</xdr:col>
      <xdr:colOff>180480</xdr:colOff>
      <xdr:row>255</xdr:row>
      <xdr:rowOff>30480</xdr:rowOff>
    </xdr:to>
    <xdr:sp macro="" textlink="">
      <xdr:nvSpPr>
        <xdr:cNvPr id="206" name="角丸四角形 205">
          <a:hlinkClick xmlns:r="http://schemas.openxmlformats.org/officeDocument/2006/relationships" r:id="rId8" tooltip="１０月の先頭へ"/>
        </xdr:cNvPr>
        <xdr:cNvSpPr/>
      </xdr:nvSpPr>
      <xdr:spPr>
        <a:xfrm>
          <a:off x="6995160" y="368808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7</xdr:col>
      <xdr:colOff>45720</xdr:colOff>
      <xdr:row>244</xdr:row>
      <xdr:rowOff>0</xdr:rowOff>
    </xdr:from>
    <xdr:to>
      <xdr:col>8</xdr:col>
      <xdr:colOff>180480</xdr:colOff>
      <xdr:row>245</xdr:row>
      <xdr:rowOff>30480</xdr:rowOff>
    </xdr:to>
    <xdr:sp macro="" textlink="">
      <xdr:nvSpPr>
        <xdr:cNvPr id="207" name="角丸四角形 206">
          <a:hlinkClick xmlns:r="http://schemas.openxmlformats.org/officeDocument/2006/relationships" r:id="rId9" tooltip="５月の先頭へ"/>
        </xdr:cNvPr>
        <xdr:cNvSpPr/>
      </xdr:nvSpPr>
      <xdr:spPr>
        <a:xfrm>
          <a:off x="6995160" y="201168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7</xdr:col>
      <xdr:colOff>45720</xdr:colOff>
      <xdr:row>248</xdr:row>
      <xdr:rowOff>0</xdr:rowOff>
    </xdr:from>
    <xdr:to>
      <xdr:col>8</xdr:col>
      <xdr:colOff>180480</xdr:colOff>
      <xdr:row>249</xdr:row>
      <xdr:rowOff>30480</xdr:rowOff>
    </xdr:to>
    <xdr:sp macro="" textlink="">
      <xdr:nvSpPr>
        <xdr:cNvPr id="208" name="角丸四角形 207">
          <a:hlinkClick xmlns:r="http://schemas.openxmlformats.org/officeDocument/2006/relationships" r:id="rId10" tooltip="７月の先頭へ"/>
        </xdr:cNvPr>
        <xdr:cNvSpPr/>
      </xdr:nvSpPr>
      <xdr:spPr>
        <a:xfrm>
          <a:off x="6995160" y="268224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7</xdr:col>
      <xdr:colOff>45720</xdr:colOff>
      <xdr:row>252</xdr:row>
      <xdr:rowOff>0</xdr:rowOff>
    </xdr:from>
    <xdr:to>
      <xdr:col>8</xdr:col>
      <xdr:colOff>180480</xdr:colOff>
      <xdr:row>253</xdr:row>
      <xdr:rowOff>30480</xdr:rowOff>
    </xdr:to>
    <xdr:sp macro="" textlink="">
      <xdr:nvSpPr>
        <xdr:cNvPr id="209" name="角丸四角形 208">
          <a:hlinkClick xmlns:r="http://schemas.openxmlformats.org/officeDocument/2006/relationships" r:id="rId11" tooltip="９月の先頭へ"/>
        </xdr:cNvPr>
        <xdr:cNvSpPr/>
      </xdr:nvSpPr>
      <xdr:spPr>
        <a:xfrm>
          <a:off x="6995160" y="335280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7</xdr:col>
      <xdr:colOff>45720</xdr:colOff>
      <xdr:row>256</xdr:row>
      <xdr:rowOff>0</xdr:rowOff>
    </xdr:from>
    <xdr:to>
      <xdr:col>8</xdr:col>
      <xdr:colOff>180480</xdr:colOff>
      <xdr:row>257</xdr:row>
      <xdr:rowOff>30480</xdr:rowOff>
    </xdr:to>
    <xdr:sp macro="" textlink="">
      <xdr:nvSpPr>
        <xdr:cNvPr id="210" name="角丸四角形 209">
          <a:hlinkClick xmlns:r="http://schemas.openxmlformats.org/officeDocument/2006/relationships" r:id="rId12" tooltip="１１月の先頭へ"/>
        </xdr:cNvPr>
        <xdr:cNvSpPr/>
      </xdr:nvSpPr>
      <xdr:spPr>
        <a:xfrm>
          <a:off x="6995160" y="402336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7</xdr:col>
      <xdr:colOff>45720</xdr:colOff>
      <xdr:row>258</xdr:row>
      <xdr:rowOff>0</xdr:rowOff>
    </xdr:from>
    <xdr:to>
      <xdr:col>8</xdr:col>
      <xdr:colOff>180480</xdr:colOff>
      <xdr:row>259</xdr:row>
      <xdr:rowOff>30480</xdr:rowOff>
    </xdr:to>
    <xdr:sp macro="" textlink="">
      <xdr:nvSpPr>
        <xdr:cNvPr id="211" name="角丸四角形 210">
          <a:hlinkClick xmlns:r="http://schemas.openxmlformats.org/officeDocument/2006/relationships" r:id="rId13" tooltip="12月の先頭へ"/>
        </xdr:cNvPr>
        <xdr:cNvSpPr/>
      </xdr:nvSpPr>
      <xdr:spPr>
        <a:xfrm>
          <a:off x="6995160" y="435864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7</xdr:col>
      <xdr:colOff>45720</xdr:colOff>
      <xdr:row>294</xdr:row>
      <xdr:rowOff>0</xdr:rowOff>
    </xdr:from>
    <xdr:to>
      <xdr:col>8</xdr:col>
      <xdr:colOff>180480</xdr:colOff>
      <xdr:row>295</xdr:row>
      <xdr:rowOff>30480</xdr:rowOff>
    </xdr:to>
    <xdr:sp macro="" textlink="">
      <xdr:nvSpPr>
        <xdr:cNvPr id="224" name="角丸四角形 223">
          <a:hlinkClick xmlns:r="http://schemas.openxmlformats.org/officeDocument/2006/relationships" r:id="rId2" tooltip="1月の先頭へ"/>
        </xdr:cNvPr>
        <xdr:cNvSpPr/>
      </xdr:nvSpPr>
      <xdr:spPr>
        <a:xfrm>
          <a:off x="6995160" y="67056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7</xdr:col>
      <xdr:colOff>45720</xdr:colOff>
      <xdr:row>296</xdr:row>
      <xdr:rowOff>0</xdr:rowOff>
    </xdr:from>
    <xdr:to>
      <xdr:col>8</xdr:col>
      <xdr:colOff>180480</xdr:colOff>
      <xdr:row>297</xdr:row>
      <xdr:rowOff>30480</xdr:rowOff>
    </xdr:to>
    <xdr:sp macro="" textlink="">
      <xdr:nvSpPr>
        <xdr:cNvPr id="225" name="角丸四角形 224">
          <a:hlinkClick xmlns:r="http://schemas.openxmlformats.org/officeDocument/2006/relationships" r:id="rId3" tooltip="2月の先頭へ"/>
        </xdr:cNvPr>
        <xdr:cNvSpPr/>
      </xdr:nvSpPr>
      <xdr:spPr>
        <a:xfrm>
          <a:off x="6995160" y="100584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7</xdr:col>
      <xdr:colOff>45720</xdr:colOff>
      <xdr:row>298</xdr:row>
      <xdr:rowOff>0</xdr:rowOff>
    </xdr:from>
    <xdr:to>
      <xdr:col>8</xdr:col>
      <xdr:colOff>180480</xdr:colOff>
      <xdr:row>299</xdr:row>
      <xdr:rowOff>30480</xdr:rowOff>
    </xdr:to>
    <xdr:sp macro="" textlink="">
      <xdr:nvSpPr>
        <xdr:cNvPr id="226" name="角丸四角形 225">
          <a:hlinkClick xmlns:r="http://schemas.openxmlformats.org/officeDocument/2006/relationships" r:id="rId4" tooltip="３月の先頭へ"/>
        </xdr:cNvPr>
        <xdr:cNvSpPr/>
      </xdr:nvSpPr>
      <xdr:spPr>
        <a:xfrm>
          <a:off x="6995160" y="134112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7</xdr:col>
      <xdr:colOff>45720</xdr:colOff>
      <xdr:row>300</xdr:row>
      <xdr:rowOff>0</xdr:rowOff>
    </xdr:from>
    <xdr:to>
      <xdr:col>8</xdr:col>
      <xdr:colOff>180480</xdr:colOff>
      <xdr:row>301</xdr:row>
      <xdr:rowOff>30480</xdr:rowOff>
    </xdr:to>
    <xdr:sp macro="" textlink="">
      <xdr:nvSpPr>
        <xdr:cNvPr id="227" name="角丸四角形 226">
          <a:hlinkClick xmlns:r="http://schemas.openxmlformats.org/officeDocument/2006/relationships" r:id="rId5" tooltip="４月の先頭へ"/>
        </xdr:cNvPr>
        <xdr:cNvSpPr/>
      </xdr:nvSpPr>
      <xdr:spPr>
        <a:xfrm>
          <a:off x="6995160" y="167640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7</xdr:col>
      <xdr:colOff>45720</xdr:colOff>
      <xdr:row>304</xdr:row>
      <xdr:rowOff>0</xdr:rowOff>
    </xdr:from>
    <xdr:to>
      <xdr:col>8</xdr:col>
      <xdr:colOff>180480</xdr:colOff>
      <xdr:row>305</xdr:row>
      <xdr:rowOff>30480</xdr:rowOff>
    </xdr:to>
    <xdr:sp macro="" textlink="">
      <xdr:nvSpPr>
        <xdr:cNvPr id="228" name="角丸四角形 227">
          <a:hlinkClick xmlns:r="http://schemas.openxmlformats.org/officeDocument/2006/relationships" r:id="rId6" tooltip="６月の先頭へ"/>
        </xdr:cNvPr>
        <xdr:cNvSpPr/>
      </xdr:nvSpPr>
      <xdr:spPr>
        <a:xfrm>
          <a:off x="6995160" y="234696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7</xdr:col>
      <xdr:colOff>45720</xdr:colOff>
      <xdr:row>308</xdr:row>
      <xdr:rowOff>0</xdr:rowOff>
    </xdr:from>
    <xdr:to>
      <xdr:col>8</xdr:col>
      <xdr:colOff>180480</xdr:colOff>
      <xdr:row>309</xdr:row>
      <xdr:rowOff>30480</xdr:rowOff>
    </xdr:to>
    <xdr:sp macro="" textlink="">
      <xdr:nvSpPr>
        <xdr:cNvPr id="229" name="角丸四角形 228">
          <a:hlinkClick xmlns:r="http://schemas.openxmlformats.org/officeDocument/2006/relationships" r:id="rId7" tooltip="８月の先頭へ"/>
        </xdr:cNvPr>
        <xdr:cNvSpPr/>
      </xdr:nvSpPr>
      <xdr:spPr>
        <a:xfrm>
          <a:off x="6995160" y="301752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7</xdr:col>
      <xdr:colOff>45720</xdr:colOff>
      <xdr:row>312</xdr:row>
      <xdr:rowOff>0</xdr:rowOff>
    </xdr:from>
    <xdr:to>
      <xdr:col>8</xdr:col>
      <xdr:colOff>180480</xdr:colOff>
      <xdr:row>313</xdr:row>
      <xdr:rowOff>30480</xdr:rowOff>
    </xdr:to>
    <xdr:sp macro="" textlink="">
      <xdr:nvSpPr>
        <xdr:cNvPr id="230" name="角丸四角形 229">
          <a:hlinkClick xmlns:r="http://schemas.openxmlformats.org/officeDocument/2006/relationships" r:id="rId8" tooltip="１０月の先頭へ"/>
        </xdr:cNvPr>
        <xdr:cNvSpPr/>
      </xdr:nvSpPr>
      <xdr:spPr>
        <a:xfrm>
          <a:off x="6995160" y="368808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7</xdr:col>
      <xdr:colOff>45720</xdr:colOff>
      <xdr:row>302</xdr:row>
      <xdr:rowOff>0</xdr:rowOff>
    </xdr:from>
    <xdr:to>
      <xdr:col>8</xdr:col>
      <xdr:colOff>180480</xdr:colOff>
      <xdr:row>303</xdr:row>
      <xdr:rowOff>30480</xdr:rowOff>
    </xdr:to>
    <xdr:sp macro="" textlink="">
      <xdr:nvSpPr>
        <xdr:cNvPr id="231" name="角丸四角形 230">
          <a:hlinkClick xmlns:r="http://schemas.openxmlformats.org/officeDocument/2006/relationships" r:id="rId9" tooltip="５月の先頭へ"/>
        </xdr:cNvPr>
        <xdr:cNvSpPr/>
      </xdr:nvSpPr>
      <xdr:spPr>
        <a:xfrm>
          <a:off x="6995160" y="201168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7</xdr:col>
      <xdr:colOff>45720</xdr:colOff>
      <xdr:row>306</xdr:row>
      <xdr:rowOff>0</xdr:rowOff>
    </xdr:from>
    <xdr:to>
      <xdr:col>8</xdr:col>
      <xdr:colOff>180480</xdr:colOff>
      <xdr:row>307</xdr:row>
      <xdr:rowOff>30480</xdr:rowOff>
    </xdr:to>
    <xdr:sp macro="" textlink="">
      <xdr:nvSpPr>
        <xdr:cNvPr id="232" name="角丸四角形 231">
          <a:hlinkClick xmlns:r="http://schemas.openxmlformats.org/officeDocument/2006/relationships" r:id="rId10" tooltip="７月の先頭へ"/>
        </xdr:cNvPr>
        <xdr:cNvSpPr/>
      </xdr:nvSpPr>
      <xdr:spPr>
        <a:xfrm>
          <a:off x="6995160" y="268224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7</xdr:col>
      <xdr:colOff>45720</xdr:colOff>
      <xdr:row>310</xdr:row>
      <xdr:rowOff>0</xdr:rowOff>
    </xdr:from>
    <xdr:to>
      <xdr:col>8</xdr:col>
      <xdr:colOff>180480</xdr:colOff>
      <xdr:row>311</xdr:row>
      <xdr:rowOff>30480</xdr:rowOff>
    </xdr:to>
    <xdr:sp macro="" textlink="">
      <xdr:nvSpPr>
        <xdr:cNvPr id="233" name="角丸四角形 232">
          <a:hlinkClick xmlns:r="http://schemas.openxmlformats.org/officeDocument/2006/relationships" r:id="rId11" tooltip="９月の先頭へ"/>
        </xdr:cNvPr>
        <xdr:cNvSpPr/>
      </xdr:nvSpPr>
      <xdr:spPr>
        <a:xfrm>
          <a:off x="6995160" y="335280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7</xdr:col>
      <xdr:colOff>45720</xdr:colOff>
      <xdr:row>314</xdr:row>
      <xdr:rowOff>0</xdr:rowOff>
    </xdr:from>
    <xdr:to>
      <xdr:col>8</xdr:col>
      <xdr:colOff>180480</xdr:colOff>
      <xdr:row>315</xdr:row>
      <xdr:rowOff>30480</xdr:rowOff>
    </xdr:to>
    <xdr:sp macro="" textlink="">
      <xdr:nvSpPr>
        <xdr:cNvPr id="234" name="角丸四角形 233">
          <a:hlinkClick xmlns:r="http://schemas.openxmlformats.org/officeDocument/2006/relationships" r:id="rId12" tooltip="１１月の先頭へ"/>
        </xdr:cNvPr>
        <xdr:cNvSpPr/>
      </xdr:nvSpPr>
      <xdr:spPr>
        <a:xfrm>
          <a:off x="6995160" y="402336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7</xdr:col>
      <xdr:colOff>45720</xdr:colOff>
      <xdr:row>316</xdr:row>
      <xdr:rowOff>0</xdr:rowOff>
    </xdr:from>
    <xdr:to>
      <xdr:col>8</xdr:col>
      <xdr:colOff>180480</xdr:colOff>
      <xdr:row>317</xdr:row>
      <xdr:rowOff>30480</xdr:rowOff>
    </xdr:to>
    <xdr:sp macro="" textlink="">
      <xdr:nvSpPr>
        <xdr:cNvPr id="235" name="角丸四角形 234">
          <a:hlinkClick xmlns:r="http://schemas.openxmlformats.org/officeDocument/2006/relationships" r:id="rId13" tooltip="12月の先頭へ"/>
        </xdr:cNvPr>
        <xdr:cNvSpPr/>
      </xdr:nvSpPr>
      <xdr:spPr>
        <a:xfrm>
          <a:off x="6995160" y="435864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7</xdr:col>
      <xdr:colOff>45720</xdr:colOff>
      <xdr:row>352</xdr:row>
      <xdr:rowOff>0</xdr:rowOff>
    </xdr:from>
    <xdr:to>
      <xdr:col>8</xdr:col>
      <xdr:colOff>180480</xdr:colOff>
      <xdr:row>353</xdr:row>
      <xdr:rowOff>30480</xdr:rowOff>
    </xdr:to>
    <xdr:sp macro="" textlink="">
      <xdr:nvSpPr>
        <xdr:cNvPr id="248" name="角丸四角形 247">
          <a:hlinkClick xmlns:r="http://schemas.openxmlformats.org/officeDocument/2006/relationships" r:id="rId2" tooltip="1月の先頭へ"/>
        </xdr:cNvPr>
        <xdr:cNvSpPr/>
      </xdr:nvSpPr>
      <xdr:spPr>
        <a:xfrm>
          <a:off x="6995160" y="67056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7</xdr:col>
      <xdr:colOff>45720</xdr:colOff>
      <xdr:row>354</xdr:row>
      <xdr:rowOff>0</xdr:rowOff>
    </xdr:from>
    <xdr:to>
      <xdr:col>8</xdr:col>
      <xdr:colOff>180480</xdr:colOff>
      <xdr:row>355</xdr:row>
      <xdr:rowOff>30480</xdr:rowOff>
    </xdr:to>
    <xdr:sp macro="" textlink="">
      <xdr:nvSpPr>
        <xdr:cNvPr id="249" name="角丸四角形 248">
          <a:hlinkClick xmlns:r="http://schemas.openxmlformats.org/officeDocument/2006/relationships" r:id="rId3" tooltip="2月の先頭へ"/>
        </xdr:cNvPr>
        <xdr:cNvSpPr/>
      </xdr:nvSpPr>
      <xdr:spPr>
        <a:xfrm>
          <a:off x="6995160" y="100584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7</xdr:col>
      <xdr:colOff>45720</xdr:colOff>
      <xdr:row>356</xdr:row>
      <xdr:rowOff>0</xdr:rowOff>
    </xdr:from>
    <xdr:to>
      <xdr:col>8</xdr:col>
      <xdr:colOff>180480</xdr:colOff>
      <xdr:row>357</xdr:row>
      <xdr:rowOff>30480</xdr:rowOff>
    </xdr:to>
    <xdr:sp macro="" textlink="">
      <xdr:nvSpPr>
        <xdr:cNvPr id="250" name="角丸四角形 249">
          <a:hlinkClick xmlns:r="http://schemas.openxmlformats.org/officeDocument/2006/relationships" r:id="rId4" tooltip="３月の先頭へ"/>
        </xdr:cNvPr>
        <xdr:cNvSpPr/>
      </xdr:nvSpPr>
      <xdr:spPr>
        <a:xfrm>
          <a:off x="6995160" y="134112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7</xdr:col>
      <xdr:colOff>45720</xdr:colOff>
      <xdr:row>358</xdr:row>
      <xdr:rowOff>0</xdr:rowOff>
    </xdr:from>
    <xdr:to>
      <xdr:col>8</xdr:col>
      <xdr:colOff>180480</xdr:colOff>
      <xdr:row>359</xdr:row>
      <xdr:rowOff>30480</xdr:rowOff>
    </xdr:to>
    <xdr:sp macro="" textlink="">
      <xdr:nvSpPr>
        <xdr:cNvPr id="251" name="角丸四角形 250">
          <a:hlinkClick xmlns:r="http://schemas.openxmlformats.org/officeDocument/2006/relationships" r:id="rId5" tooltip="４月の先頭へ"/>
        </xdr:cNvPr>
        <xdr:cNvSpPr/>
      </xdr:nvSpPr>
      <xdr:spPr>
        <a:xfrm>
          <a:off x="6995160" y="167640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7</xdr:col>
      <xdr:colOff>45720</xdr:colOff>
      <xdr:row>362</xdr:row>
      <xdr:rowOff>0</xdr:rowOff>
    </xdr:from>
    <xdr:to>
      <xdr:col>8</xdr:col>
      <xdr:colOff>180480</xdr:colOff>
      <xdr:row>363</xdr:row>
      <xdr:rowOff>30480</xdr:rowOff>
    </xdr:to>
    <xdr:sp macro="" textlink="">
      <xdr:nvSpPr>
        <xdr:cNvPr id="252" name="角丸四角形 251">
          <a:hlinkClick xmlns:r="http://schemas.openxmlformats.org/officeDocument/2006/relationships" r:id="rId6" tooltip="６月の先頭へ"/>
        </xdr:cNvPr>
        <xdr:cNvSpPr/>
      </xdr:nvSpPr>
      <xdr:spPr>
        <a:xfrm>
          <a:off x="6995160" y="234696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7</xdr:col>
      <xdr:colOff>45720</xdr:colOff>
      <xdr:row>366</xdr:row>
      <xdr:rowOff>0</xdr:rowOff>
    </xdr:from>
    <xdr:to>
      <xdr:col>8</xdr:col>
      <xdr:colOff>180480</xdr:colOff>
      <xdr:row>367</xdr:row>
      <xdr:rowOff>30480</xdr:rowOff>
    </xdr:to>
    <xdr:sp macro="" textlink="">
      <xdr:nvSpPr>
        <xdr:cNvPr id="253" name="角丸四角形 252">
          <a:hlinkClick xmlns:r="http://schemas.openxmlformats.org/officeDocument/2006/relationships" r:id="rId7" tooltip="８月の先頭へ"/>
        </xdr:cNvPr>
        <xdr:cNvSpPr/>
      </xdr:nvSpPr>
      <xdr:spPr>
        <a:xfrm>
          <a:off x="6995160" y="301752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7</xdr:col>
      <xdr:colOff>45720</xdr:colOff>
      <xdr:row>370</xdr:row>
      <xdr:rowOff>0</xdr:rowOff>
    </xdr:from>
    <xdr:to>
      <xdr:col>8</xdr:col>
      <xdr:colOff>180480</xdr:colOff>
      <xdr:row>371</xdr:row>
      <xdr:rowOff>30480</xdr:rowOff>
    </xdr:to>
    <xdr:sp macro="" textlink="">
      <xdr:nvSpPr>
        <xdr:cNvPr id="254" name="角丸四角形 253">
          <a:hlinkClick xmlns:r="http://schemas.openxmlformats.org/officeDocument/2006/relationships" r:id="rId8" tooltip="１０月の先頭へ"/>
        </xdr:cNvPr>
        <xdr:cNvSpPr/>
      </xdr:nvSpPr>
      <xdr:spPr>
        <a:xfrm>
          <a:off x="6995160" y="368808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7</xdr:col>
      <xdr:colOff>45720</xdr:colOff>
      <xdr:row>360</xdr:row>
      <xdr:rowOff>0</xdr:rowOff>
    </xdr:from>
    <xdr:to>
      <xdr:col>8</xdr:col>
      <xdr:colOff>180480</xdr:colOff>
      <xdr:row>361</xdr:row>
      <xdr:rowOff>30480</xdr:rowOff>
    </xdr:to>
    <xdr:sp macro="" textlink="">
      <xdr:nvSpPr>
        <xdr:cNvPr id="255" name="角丸四角形 254">
          <a:hlinkClick xmlns:r="http://schemas.openxmlformats.org/officeDocument/2006/relationships" r:id="rId9" tooltip="５月の先頭へ"/>
        </xdr:cNvPr>
        <xdr:cNvSpPr/>
      </xdr:nvSpPr>
      <xdr:spPr>
        <a:xfrm>
          <a:off x="6995160" y="201168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7</xdr:col>
      <xdr:colOff>45720</xdr:colOff>
      <xdr:row>364</xdr:row>
      <xdr:rowOff>0</xdr:rowOff>
    </xdr:from>
    <xdr:to>
      <xdr:col>8</xdr:col>
      <xdr:colOff>180480</xdr:colOff>
      <xdr:row>365</xdr:row>
      <xdr:rowOff>30480</xdr:rowOff>
    </xdr:to>
    <xdr:sp macro="" textlink="">
      <xdr:nvSpPr>
        <xdr:cNvPr id="256" name="角丸四角形 255">
          <a:hlinkClick xmlns:r="http://schemas.openxmlformats.org/officeDocument/2006/relationships" r:id="rId10" tooltip="７月の先頭へ"/>
        </xdr:cNvPr>
        <xdr:cNvSpPr/>
      </xdr:nvSpPr>
      <xdr:spPr>
        <a:xfrm>
          <a:off x="6995160" y="268224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7</xdr:col>
      <xdr:colOff>45720</xdr:colOff>
      <xdr:row>368</xdr:row>
      <xdr:rowOff>0</xdr:rowOff>
    </xdr:from>
    <xdr:to>
      <xdr:col>8</xdr:col>
      <xdr:colOff>180480</xdr:colOff>
      <xdr:row>369</xdr:row>
      <xdr:rowOff>30480</xdr:rowOff>
    </xdr:to>
    <xdr:sp macro="" textlink="">
      <xdr:nvSpPr>
        <xdr:cNvPr id="257" name="角丸四角形 256">
          <a:hlinkClick xmlns:r="http://schemas.openxmlformats.org/officeDocument/2006/relationships" r:id="rId11" tooltip="９月の先頭へ"/>
        </xdr:cNvPr>
        <xdr:cNvSpPr/>
      </xdr:nvSpPr>
      <xdr:spPr>
        <a:xfrm>
          <a:off x="6995160" y="335280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7</xdr:col>
      <xdr:colOff>45720</xdr:colOff>
      <xdr:row>372</xdr:row>
      <xdr:rowOff>0</xdr:rowOff>
    </xdr:from>
    <xdr:to>
      <xdr:col>8</xdr:col>
      <xdr:colOff>180480</xdr:colOff>
      <xdr:row>373</xdr:row>
      <xdr:rowOff>30480</xdr:rowOff>
    </xdr:to>
    <xdr:sp macro="" textlink="">
      <xdr:nvSpPr>
        <xdr:cNvPr id="258" name="角丸四角形 257">
          <a:hlinkClick xmlns:r="http://schemas.openxmlformats.org/officeDocument/2006/relationships" r:id="rId12" tooltip="１１月の先頭へ"/>
        </xdr:cNvPr>
        <xdr:cNvSpPr/>
      </xdr:nvSpPr>
      <xdr:spPr>
        <a:xfrm>
          <a:off x="6995160" y="402336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7</xdr:col>
      <xdr:colOff>45720</xdr:colOff>
      <xdr:row>374</xdr:row>
      <xdr:rowOff>0</xdr:rowOff>
    </xdr:from>
    <xdr:to>
      <xdr:col>8</xdr:col>
      <xdr:colOff>180480</xdr:colOff>
      <xdr:row>375</xdr:row>
      <xdr:rowOff>30480</xdr:rowOff>
    </xdr:to>
    <xdr:sp macro="" textlink="">
      <xdr:nvSpPr>
        <xdr:cNvPr id="259" name="角丸四角形 258">
          <a:hlinkClick xmlns:r="http://schemas.openxmlformats.org/officeDocument/2006/relationships" r:id="rId13" tooltip="12月の先頭へ"/>
        </xdr:cNvPr>
        <xdr:cNvSpPr/>
      </xdr:nvSpPr>
      <xdr:spPr>
        <a:xfrm>
          <a:off x="6995160" y="435864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7</xdr:col>
      <xdr:colOff>45720</xdr:colOff>
      <xdr:row>410</xdr:row>
      <xdr:rowOff>0</xdr:rowOff>
    </xdr:from>
    <xdr:to>
      <xdr:col>8</xdr:col>
      <xdr:colOff>180480</xdr:colOff>
      <xdr:row>411</xdr:row>
      <xdr:rowOff>30480</xdr:rowOff>
    </xdr:to>
    <xdr:sp macro="" textlink="">
      <xdr:nvSpPr>
        <xdr:cNvPr id="272" name="角丸四角形 271">
          <a:hlinkClick xmlns:r="http://schemas.openxmlformats.org/officeDocument/2006/relationships" r:id="rId2" tooltip="1月の先頭へ"/>
        </xdr:cNvPr>
        <xdr:cNvSpPr/>
      </xdr:nvSpPr>
      <xdr:spPr>
        <a:xfrm>
          <a:off x="6995160" y="67056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7</xdr:col>
      <xdr:colOff>45720</xdr:colOff>
      <xdr:row>412</xdr:row>
      <xdr:rowOff>0</xdr:rowOff>
    </xdr:from>
    <xdr:to>
      <xdr:col>8</xdr:col>
      <xdr:colOff>180480</xdr:colOff>
      <xdr:row>413</xdr:row>
      <xdr:rowOff>30480</xdr:rowOff>
    </xdr:to>
    <xdr:sp macro="" textlink="">
      <xdr:nvSpPr>
        <xdr:cNvPr id="273" name="角丸四角形 272">
          <a:hlinkClick xmlns:r="http://schemas.openxmlformats.org/officeDocument/2006/relationships" r:id="rId3" tooltip="2月の先頭へ"/>
        </xdr:cNvPr>
        <xdr:cNvSpPr/>
      </xdr:nvSpPr>
      <xdr:spPr>
        <a:xfrm>
          <a:off x="6995160" y="100584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7</xdr:col>
      <xdr:colOff>45720</xdr:colOff>
      <xdr:row>414</xdr:row>
      <xdr:rowOff>0</xdr:rowOff>
    </xdr:from>
    <xdr:to>
      <xdr:col>8</xdr:col>
      <xdr:colOff>180480</xdr:colOff>
      <xdr:row>415</xdr:row>
      <xdr:rowOff>30480</xdr:rowOff>
    </xdr:to>
    <xdr:sp macro="" textlink="">
      <xdr:nvSpPr>
        <xdr:cNvPr id="274" name="角丸四角形 273">
          <a:hlinkClick xmlns:r="http://schemas.openxmlformats.org/officeDocument/2006/relationships" r:id="rId4" tooltip="３月の先頭へ"/>
        </xdr:cNvPr>
        <xdr:cNvSpPr/>
      </xdr:nvSpPr>
      <xdr:spPr>
        <a:xfrm>
          <a:off x="6995160" y="134112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7</xdr:col>
      <xdr:colOff>45720</xdr:colOff>
      <xdr:row>416</xdr:row>
      <xdr:rowOff>0</xdr:rowOff>
    </xdr:from>
    <xdr:to>
      <xdr:col>8</xdr:col>
      <xdr:colOff>180480</xdr:colOff>
      <xdr:row>417</xdr:row>
      <xdr:rowOff>30480</xdr:rowOff>
    </xdr:to>
    <xdr:sp macro="" textlink="">
      <xdr:nvSpPr>
        <xdr:cNvPr id="275" name="角丸四角形 274">
          <a:hlinkClick xmlns:r="http://schemas.openxmlformats.org/officeDocument/2006/relationships" r:id="rId5" tooltip="４月の先頭へ"/>
        </xdr:cNvPr>
        <xdr:cNvSpPr/>
      </xdr:nvSpPr>
      <xdr:spPr>
        <a:xfrm>
          <a:off x="6995160" y="167640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7</xdr:col>
      <xdr:colOff>45720</xdr:colOff>
      <xdr:row>420</xdr:row>
      <xdr:rowOff>0</xdr:rowOff>
    </xdr:from>
    <xdr:to>
      <xdr:col>8</xdr:col>
      <xdr:colOff>180480</xdr:colOff>
      <xdr:row>421</xdr:row>
      <xdr:rowOff>30480</xdr:rowOff>
    </xdr:to>
    <xdr:sp macro="" textlink="">
      <xdr:nvSpPr>
        <xdr:cNvPr id="276" name="角丸四角形 275">
          <a:hlinkClick xmlns:r="http://schemas.openxmlformats.org/officeDocument/2006/relationships" r:id="rId6" tooltip="６月の先頭へ"/>
        </xdr:cNvPr>
        <xdr:cNvSpPr/>
      </xdr:nvSpPr>
      <xdr:spPr>
        <a:xfrm>
          <a:off x="6995160" y="234696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7</xdr:col>
      <xdr:colOff>45720</xdr:colOff>
      <xdr:row>424</xdr:row>
      <xdr:rowOff>0</xdr:rowOff>
    </xdr:from>
    <xdr:to>
      <xdr:col>8</xdr:col>
      <xdr:colOff>180480</xdr:colOff>
      <xdr:row>425</xdr:row>
      <xdr:rowOff>30480</xdr:rowOff>
    </xdr:to>
    <xdr:sp macro="" textlink="">
      <xdr:nvSpPr>
        <xdr:cNvPr id="277" name="角丸四角形 276">
          <a:hlinkClick xmlns:r="http://schemas.openxmlformats.org/officeDocument/2006/relationships" r:id="rId7" tooltip="８月の先頭へ"/>
        </xdr:cNvPr>
        <xdr:cNvSpPr/>
      </xdr:nvSpPr>
      <xdr:spPr>
        <a:xfrm>
          <a:off x="6995160" y="301752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7</xdr:col>
      <xdr:colOff>45720</xdr:colOff>
      <xdr:row>428</xdr:row>
      <xdr:rowOff>0</xdr:rowOff>
    </xdr:from>
    <xdr:to>
      <xdr:col>8</xdr:col>
      <xdr:colOff>180480</xdr:colOff>
      <xdr:row>429</xdr:row>
      <xdr:rowOff>30480</xdr:rowOff>
    </xdr:to>
    <xdr:sp macro="" textlink="">
      <xdr:nvSpPr>
        <xdr:cNvPr id="278" name="角丸四角形 277">
          <a:hlinkClick xmlns:r="http://schemas.openxmlformats.org/officeDocument/2006/relationships" r:id="rId8" tooltip="１０月の先頭へ"/>
        </xdr:cNvPr>
        <xdr:cNvSpPr/>
      </xdr:nvSpPr>
      <xdr:spPr>
        <a:xfrm>
          <a:off x="6995160" y="368808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7</xdr:col>
      <xdr:colOff>45720</xdr:colOff>
      <xdr:row>418</xdr:row>
      <xdr:rowOff>0</xdr:rowOff>
    </xdr:from>
    <xdr:to>
      <xdr:col>8</xdr:col>
      <xdr:colOff>180480</xdr:colOff>
      <xdr:row>419</xdr:row>
      <xdr:rowOff>30480</xdr:rowOff>
    </xdr:to>
    <xdr:sp macro="" textlink="">
      <xdr:nvSpPr>
        <xdr:cNvPr id="279" name="角丸四角形 278">
          <a:hlinkClick xmlns:r="http://schemas.openxmlformats.org/officeDocument/2006/relationships" r:id="rId9" tooltip="５月の先頭へ"/>
        </xdr:cNvPr>
        <xdr:cNvSpPr/>
      </xdr:nvSpPr>
      <xdr:spPr>
        <a:xfrm>
          <a:off x="6995160" y="201168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7</xdr:col>
      <xdr:colOff>45720</xdr:colOff>
      <xdr:row>422</xdr:row>
      <xdr:rowOff>0</xdr:rowOff>
    </xdr:from>
    <xdr:to>
      <xdr:col>8</xdr:col>
      <xdr:colOff>180480</xdr:colOff>
      <xdr:row>423</xdr:row>
      <xdr:rowOff>30480</xdr:rowOff>
    </xdr:to>
    <xdr:sp macro="" textlink="">
      <xdr:nvSpPr>
        <xdr:cNvPr id="280" name="角丸四角形 279">
          <a:hlinkClick xmlns:r="http://schemas.openxmlformats.org/officeDocument/2006/relationships" r:id="rId10" tooltip="７月の先頭へ"/>
        </xdr:cNvPr>
        <xdr:cNvSpPr/>
      </xdr:nvSpPr>
      <xdr:spPr>
        <a:xfrm>
          <a:off x="6995160" y="268224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7</xdr:col>
      <xdr:colOff>45720</xdr:colOff>
      <xdr:row>426</xdr:row>
      <xdr:rowOff>0</xdr:rowOff>
    </xdr:from>
    <xdr:to>
      <xdr:col>8</xdr:col>
      <xdr:colOff>180480</xdr:colOff>
      <xdr:row>427</xdr:row>
      <xdr:rowOff>30480</xdr:rowOff>
    </xdr:to>
    <xdr:sp macro="" textlink="">
      <xdr:nvSpPr>
        <xdr:cNvPr id="281" name="角丸四角形 280">
          <a:hlinkClick xmlns:r="http://schemas.openxmlformats.org/officeDocument/2006/relationships" r:id="rId11" tooltip="９月の先頭へ"/>
        </xdr:cNvPr>
        <xdr:cNvSpPr/>
      </xdr:nvSpPr>
      <xdr:spPr>
        <a:xfrm>
          <a:off x="6995160" y="335280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7</xdr:col>
      <xdr:colOff>45720</xdr:colOff>
      <xdr:row>430</xdr:row>
      <xdr:rowOff>0</xdr:rowOff>
    </xdr:from>
    <xdr:to>
      <xdr:col>8</xdr:col>
      <xdr:colOff>180480</xdr:colOff>
      <xdr:row>431</xdr:row>
      <xdr:rowOff>30480</xdr:rowOff>
    </xdr:to>
    <xdr:sp macro="" textlink="">
      <xdr:nvSpPr>
        <xdr:cNvPr id="282" name="角丸四角形 281">
          <a:hlinkClick xmlns:r="http://schemas.openxmlformats.org/officeDocument/2006/relationships" r:id="rId12" tooltip="１１月の先頭へ"/>
        </xdr:cNvPr>
        <xdr:cNvSpPr/>
      </xdr:nvSpPr>
      <xdr:spPr>
        <a:xfrm>
          <a:off x="6995160" y="402336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7</xdr:col>
      <xdr:colOff>45720</xdr:colOff>
      <xdr:row>432</xdr:row>
      <xdr:rowOff>0</xdr:rowOff>
    </xdr:from>
    <xdr:to>
      <xdr:col>8</xdr:col>
      <xdr:colOff>180480</xdr:colOff>
      <xdr:row>433</xdr:row>
      <xdr:rowOff>30480</xdr:rowOff>
    </xdr:to>
    <xdr:sp macro="" textlink="">
      <xdr:nvSpPr>
        <xdr:cNvPr id="283" name="角丸四角形 282">
          <a:hlinkClick xmlns:r="http://schemas.openxmlformats.org/officeDocument/2006/relationships" r:id="rId13" tooltip="12月の先頭へ"/>
        </xdr:cNvPr>
        <xdr:cNvSpPr/>
      </xdr:nvSpPr>
      <xdr:spPr>
        <a:xfrm>
          <a:off x="6995160" y="435864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7</xdr:col>
      <xdr:colOff>45720</xdr:colOff>
      <xdr:row>468</xdr:row>
      <xdr:rowOff>0</xdr:rowOff>
    </xdr:from>
    <xdr:to>
      <xdr:col>8</xdr:col>
      <xdr:colOff>180480</xdr:colOff>
      <xdr:row>469</xdr:row>
      <xdr:rowOff>30480</xdr:rowOff>
    </xdr:to>
    <xdr:sp macro="" textlink="">
      <xdr:nvSpPr>
        <xdr:cNvPr id="296" name="角丸四角形 295">
          <a:hlinkClick xmlns:r="http://schemas.openxmlformats.org/officeDocument/2006/relationships" r:id="rId2" tooltip="1月の先頭へ"/>
        </xdr:cNvPr>
        <xdr:cNvSpPr/>
      </xdr:nvSpPr>
      <xdr:spPr>
        <a:xfrm>
          <a:off x="6995160" y="67056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7</xdr:col>
      <xdr:colOff>45720</xdr:colOff>
      <xdr:row>470</xdr:row>
      <xdr:rowOff>0</xdr:rowOff>
    </xdr:from>
    <xdr:to>
      <xdr:col>8</xdr:col>
      <xdr:colOff>180480</xdr:colOff>
      <xdr:row>471</xdr:row>
      <xdr:rowOff>30480</xdr:rowOff>
    </xdr:to>
    <xdr:sp macro="" textlink="">
      <xdr:nvSpPr>
        <xdr:cNvPr id="297" name="角丸四角形 296">
          <a:hlinkClick xmlns:r="http://schemas.openxmlformats.org/officeDocument/2006/relationships" r:id="rId3" tooltip="2月の先頭へ"/>
        </xdr:cNvPr>
        <xdr:cNvSpPr/>
      </xdr:nvSpPr>
      <xdr:spPr>
        <a:xfrm>
          <a:off x="6995160" y="100584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7</xdr:col>
      <xdr:colOff>45720</xdr:colOff>
      <xdr:row>472</xdr:row>
      <xdr:rowOff>0</xdr:rowOff>
    </xdr:from>
    <xdr:to>
      <xdr:col>8</xdr:col>
      <xdr:colOff>180480</xdr:colOff>
      <xdr:row>473</xdr:row>
      <xdr:rowOff>30480</xdr:rowOff>
    </xdr:to>
    <xdr:sp macro="" textlink="">
      <xdr:nvSpPr>
        <xdr:cNvPr id="298" name="角丸四角形 297">
          <a:hlinkClick xmlns:r="http://schemas.openxmlformats.org/officeDocument/2006/relationships" r:id="rId4" tooltip="３月の先頭へ"/>
        </xdr:cNvPr>
        <xdr:cNvSpPr/>
      </xdr:nvSpPr>
      <xdr:spPr>
        <a:xfrm>
          <a:off x="6995160" y="134112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7</xdr:col>
      <xdr:colOff>45720</xdr:colOff>
      <xdr:row>474</xdr:row>
      <xdr:rowOff>0</xdr:rowOff>
    </xdr:from>
    <xdr:to>
      <xdr:col>8</xdr:col>
      <xdr:colOff>180480</xdr:colOff>
      <xdr:row>475</xdr:row>
      <xdr:rowOff>30480</xdr:rowOff>
    </xdr:to>
    <xdr:sp macro="" textlink="">
      <xdr:nvSpPr>
        <xdr:cNvPr id="299" name="角丸四角形 298">
          <a:hlinkClick xmlns:r="http://schemas.openxmlformats.org/officeDocument/2006/relationships" r:id="rId5" tooltip="４月の先頭へ"/>
        </xdr:cNvPr>
        <xdr:cNvSpPr/>
      </xdr:nvSpPr>
      <xdr:spPr>
        <a:xfrm>
          <a:off x="6995160" y="167640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7</xdr:col>
      <xdr:colOff>45720</xdr:colOff>
      <xdr:row>478</xdr:row>
      <xdr:rowOff>0</xdr:rowOff>
    </xdr:from>
    <xdr:to>
      <xdr:col>8</xdr:col>
      <xdr:colOff>180480</xdr:colOff>
      <xdr:row>479</xdr:row>
      <xdr:rowOff>30480</xdr:rowOff>
    </xdr:to>
    <xdr:sp macro="" textlink="">
      <xdr:nvSpPr>
        <xdr:cNvPr id="300" name="角丸四角形 299">
          <a:hlinkClick xmlns:r="http://schemas.openxmlformats.org/officeDocument/2006/relationships" r:id="rId6" tooltip="６月の先頭へ"/>
        </xdr:cNvPr>
        <xdr:cNvSpPr/>
      </xdr:nvSpPr>
      <xdr:spPr>
        <a:xfrm>
          <a:off x="6995160" y="234696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7</xdr:col>
      <xdr:colOff>45720</xdr:colOff>
      <xdr:row>482</xdr:row>
      <xdr:rowOff>0</xdr:rowOff>
    </xdr:from>
    <xdr:to>
      <xdr:col>8</xdr:col>
      <xdr:colOff>180480</xdr:colOff>
      <xdr:row>483</xdr:row>
      <xdr:rowOff>30480</xdr:rowOff>
    </xdr:to>
    <xdr:sp macro="" textlink="">
      <xdr:nvSpPr>
        <xdr:cNvPr id="301" name="角丸四角形 300">
          <a:hlinkClick xmlns:r="http://schemas.openxmlformats.org/officeDocument/2006/relationships" r:id="rId7" tooltip="８月の先頭へ"/>
        </xdr:cNvPr>
        <xdr:cNvSpPr/>
      </xdr:nvSpPr>
      <xdr:spPr>
        <a:xfrm>
          <a:off x="6995160" y="301752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7</xdr:col>
      <xdr:colOff>45720</xdr:colOff>
      <xdr:row>486</xdr:row>
      <xdr:rowOff>0</xdr:rowOff>
    </xdr:from>
    <xdr:to>
      <xdr:col>8</xdr:col>
      <xdr:colOff>180480</xdr:colOff>
      <xdr:row>487</xdr:row>
      <xdr:rowOff>30480</xdr:rowOff>
    </xdr:to>
    <xdr:sp macro="" textlink="">
      <xdr:nvSpPr>
        <xdr:cNvPr id="302" name="角丸四角形 301">
          <a:hlinkClick xmlns:r="http://schemas.openxmlformats.org/officeDocument/2006/relationships" r:id="rId8" tooltip="１０月の先頭へ"/>
        </xdr:cNvPr>
        <xdr:cNvSpPr/>
      </xdr:nvSpPr>
      <xdr:spPr>
        <a:xfrm>
          <a:off x="6995160" y="368808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7</xdr:col>
      <xdr:colOff>45720</xdr:colOff>
      <xdr:row>476</xdr:row>
      <xdr:rowOff>0</xdr:rowOff>
    </xdr:from>
    <xdr:to>
      <xdr:col>8</xdr:col>
      <xdr:colOff>180480</xdr:colOff>
      <xdr:row>477</xdr:row>
      <xdr:rowOff>30480</xdr:rowOff>
    </xdr:to>
    <xdr:sp macro="" textlink="">
      <xdr:nvSpPr>
        <xdr:cNvPr id="303" name="角丸四角形 302">
          <a:hlinkClick xmlns:r="http://schemas.openxmlformats.org/officeDocument/2006/relationships" r:id="rId9" tooltip="５月の先頭へ"/>
        </xdr:cNvPr>
        <xdr:cNvSpPr/>
      </xdr:nvSpPr>
      <xdr:spPr>
        <a:xfrm>
          <a:off x="6995160" y="201168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7</xdr:col>
      <xdr:colOff>45720</xdr:colOff>
      <xdr:row>480</xdr:row>
      <xdr:rowOff>0</xdr:rowOff>
    </xdr:from>
    <xdr:to>
      <xdr:col>8</xdr:col>
      <xdr:colOff>180480</xdr:colOff>
      <xdr:row>481</xdr:row>
      <xdr:rowOff>30480</xdr:rowOff>
    </xdr:to>
    <xdr:sp macro="" textlink="">
      <xdr:nvSpPr>
        <xdr:cNvPr id="304" name="角丸四角形 303">
          <a:hlinkClick xmlns:r="http://schemas.openxmlformats.org/officeDocument/2006/relationships" r:id="rId10" tooltip="７月の先頭へ"/>
        </xdr:cNvPr>
        <xdr:cNvSpPr/>
      </xdr:nvSpPr>
      <xdr:spPr>
        <a:xfrm>
          <a:off x="6995160" y="268224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7</xdr:col>
      <xdr:colOff>45720</xdr:colOff>
      <xdr:row>484</xdr:row>
      <xdr:rowOff>0</xdr:rowOff>
    </xdr:from>
    <xdr:to>
      <xdr:col>8</xdr:col>
      <xdr:colOff>180480</xdr:colOff>
      <xdr:row>485</xdr:row>
      <xdr:rowOff>30480</xdr:rowOff>
    </xdr:to>
    <xdr:sp macro="" textlink="">
      <xdr:nvSpPr>
        <xdr:cNvPr id="305" name="角丸四角形 304">
          <a:hlinkClick xmlns:r="http://schemas.openxmlformats.org/officeDocument/2006/relationships" r:id="rId11" tooltip="９月の先頭へ"/>
        </xdr:cNvPr>
        <xdr:cNvSpPr/>
      </xdr:nvSpPr>
      <xdr:spPr>
        <a:xfrm>
          <a:off x="6995160" y="335280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7</xdr:col>
      <xdr:colOff>45720</xdr:colOff>
      <xdr:row>488</xdr:row>
      <xdr:rowOff>0</xdr:rowOff>
    </xdr:from>
    <xdr:to>
      <xdr:col>8</xdr:col>
      <xdr:colOff>180480</xdr:colOff>
      <xdr:row>489</xdr:row>
      <xdr:rowOff>30480</xdr:rowOff>
    </xdr:to>
    <xdr:sp macro="" textlink="">
      <xdr:nvSpPr>
        <xdr:cNvPr id="306" name="角丸四角形 305">
          <a:hlinkClick xmlns:r="http://schemas.openxmlformats.org/officeDocument/2006/relationships" r:id="rId12" tooltip="１１月の先頭へ"/>
        </xdr:cNvPr>
        <xdr:cNvSpPr/>
      </xdr:nvSpPr>
      <xdr:spPr>
        <a:xfrm>
          <a:off x="6995160" y="402336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7</xdr:col>
      <xdr:colOff>45720</xdr:colOff>
      <xdr:row>490</xdr:row>
      <xdr:rowOff>0</xdr:rowOff>
    </xdr:from>
    <xdr:to>
      <xdr:col>8</xdr:col>
      <xdr:colOff>180480</xdr:colOff>
      <xdr:row>491</xdr:row>
      <xdr:rowOff>30480</xdr:rowOff>
    </xdr:to>
    <xdr:sp macro="" textlink="">
      <xdr:nvSpPr>
        <xdr:cNvPr id="307" name="角丸四角形 306">
          <a:hlinkClick xmlns:r="http://schemas.openxmlformats.org/officeDocument/2006/relationships" r:id="rId13" tooltip="12月の先頭へ"/>
        </xdr:cNvPr>
        <xdr:cNvSpPr/>
      </xdr:nvSpPr>
      <xdr:spPr>
        <a:xfrm>
          <a:off x="6995160" y="435864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7</xdr:col>
      <xdr:colOff>45720</xdr:colOff>
      <xdr:row>526</xdr:row>
      <xdr:rowOff>0</xdr:rowOff>
    </xdr:from>
    <xdr:to>
      <xdr:col>8</xdr:col>
      <xdr:colOff>180480</xdr:colOff>
      <xdr:row>527</xdr:row>
      <xdr:rowOff>30480</xdr:rowOff>
    </xdr:to>
    <xdr:sp macro="" textlink="">
      <xdr:nvSpPr>
        <xdr:cNvPr id="320" name="角丸四角形 319">
          <a:hlinkClick xmlns:r="http://schemas.openxmlformats.org/officeDocument/2006/relationships" r:id="rId2" tooltip="1月の先頭へ"/>
        </xdr:cNvPr>
        <xdr:cNvSpPr/>
      </xdr:nvSpPr>
      <xdr:spPr>
        <a:xfrm>
          <a:off x="6995160" y="67056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7</xdr:col>
      <xdr:colOff>45720</xdr:colOff>
      <xdr:row>528</xdr:row>
      <xdr:rowOff>0</xdr:rowOff>
    </xdr:from>
    <xdr:to>
      <xdr:col>8</xdr:col>
      <xdr:colOff>180480</xdr:colOff>
      <xdr:row>529</xdr:row>
      <xdr:rowOff>30480</xdr:rowOff>
    </xdr:to>
    <xdr:sp macro="" textlink="">
      <xdr:nvSpPr>
        <xdr:cNvPr id="321" name="角丸四角形 320">
          <a:hlinkClick xmlns:r="http://schemas.openxmlformats.org/officeDocument/2006/relationships" r:id="rId3" tooltip="2月の先頭へ"/>
        </xdr:cNvPr>
        <xdr:cNvSpPr/>
      </xdr:nvSpPr>
      <xdr:spPr>
        <a:xfrm>
          <a:off x="6995160" y="100584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7</xdr:col>
      <xdr:colOff>45720</xdr:colOff>
      <xdr:row>530</xdr:row>
      <xdr:rowOff>0</xdr:rowOff>
    </xdr:from>
    <xdr:to>
      <xdr:col>8</xdr:col>
      <xdr:colOff>180480</xdr:colOff>
      <xdr:row>531</xdr:row>
      <xdr:rowOff>30480</xdr:rowOff>
    </xdr:to>
    <xdr:sp macro="" textlink="">
      <xdr:nvSpPr>
        <xdr:cNvPr id="322" name="角丸四角形 321">
          <a:hlinkClick xmlns:r="http://schemas.openxmlformats.org/officeDocument/2006/relationships" r:id="rId4" tooltip="３月の先頭へ"/>
        </xdr:cNvPr>
        <xdr:cNvSpPr/>
      </xdr:nvSpPr>
      <xdr:spPr>
        <a:xfrm>
          <a:off x="6995160" y="134112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7</xdr:col>
      <xdr:colOff>45720</xdr:colOff>
      <xdr:row>532</xdr:row>
      <xdr:rowOff>0</xdr:rowOff>
    </xdr:from>
    <xdr:to>
      <xdr:col>8</xdr:col>
      <xdr:colOff>180480</xdr:colOff>
      <xdr:row>533</xdr:row>
      <xdr:rowOff>30480</xdr:rowOff>
    </xdr:to>
    <xdr:sp macro="" textlink="">
      <xdr:nvSpPr>
        <xdr:cNvPr id="323" name="角丸四角形 322">
          <a:hlinkClick xmlns:r="http://schemas.openxmlformats.org/officeDocument/2006/relationships" r:id="rId5" tooltip="４月の先頭へ"/>
        </xdr:cNvPr>
        <xdr:cNvSpPr/>
      </xdr:nvSpPr>
      <xdr:spPr>
        <a:xfrm>
          <a:off x="6995160" y="167640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7</xdr:col>
      <xdr:colOff>45720</xdr:colOff>
      <xdr:row>536</xdr:row>
      <xdr:rowOff>0</xdr:rowOff>
    </xdr:from>
    <xdr:to>
      <xdr:col>8</xdr:col>
      <xdr:colOff>180480</xdr:colOff>
      <xdr:row>537</xdr:row>
      <xdr:rowOff>30480</xdr:rowOff>
    </xdr:to>
    <xdr:sp macro="" textlink="">
      <xdr:nvSpPr>
        <xdr:cNvPr id="324" name="角丸四角形 323">
          <a:hlinkClick xmlns:r="http://schemas.openxmlformats.org/officeDocument/2006/relationships" r:id="rId6" tooltip="６月の先頭へ"/>
        </xdr:cNvPr>
        <xdr:cNvSpPr/>
      </xdr:nvSpPr>
      <xdr:spPr>
        <a:xfrm>
          <a:off x="6995160" y="234696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7</xdr:col>
      <xdr:colOff>45720</xdr:colOff>
      <xdr:row>540</xdr:row>
      <xdr:rowOff>0</xdr:rowOff>
    </xdr:from>
    <xdr:to>
      <xdr:col>8</xdr:col>
      <xdr:colOff>180480</xdr:colOff>
      <xdr:row>541</xdr:row>
      <xdr:rowOff>30480</xdr:rowOff>
    </xdr:to>
    <xdr:sp macro="" textlink="">
      <xdr:nvSpPr>
        <xdr:cNvPr id="325" name="角丸四角形 324">
          <a:hlinkClick xmlns:r="http://schemas.openxmlformats.org/officeDocument/2006/relationships" r:id="rId7" tooltip="８月の先頭へ"/>
        </xdr:cNvPr>
        <xdr:cNvSpPr/>
      </xdr:nvSpPr>
      <xdr:spPr>
        <a:xfrm>
          <a:off x="6995160" y="301752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7</xdr:col>
      <xdr:colOff>45720</xdr:colOff>
      <xdr:row>544</xdr:row>
      <xdr:rowOff>0</xdr:rowOff>
    </xdr:from>
    <xdr:to>
      <xdr:col>8</xdr:col>
      <xdr:colOff>180480</xdr:colOff>
      <xdr:row>545</xdr:row>
      <xdr:rowOff>30480</xdr:rowOff>
    </xdr:to>
    <xdr:sp macro="" textlink="">
      <xdr:nvSpPr>
        <xdr:cNvPr id="326" name="角丸四角形 325">
          <a:hlinkClick xmlns:r="http://schemas.openxmlformats.org/officeDocument/2006/relationships" r:id="rId8" tooltip="１０月の先頭へ"/>
        </xdr:cNvPr>
        <xdr:cNvSpPr/>
      </xdr:nvSpPr>
      <xdr:spPr>
        <a:xfrm>
          <a:off x="6995160" y="368808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7</xdr:col>
      <xdr:colOff>45720</xdr:colOff>
      <xdr:row>534</xdr:row>
      <xdr:rowOff>0</xdr:rowOff>
    </xdr:from>
    <xdr:to>
      <xdr:col>8</xdr:col>
      <xdr:colOff>180480</xdr:colOff>
      <xdr:row>535</xdr:row>
      <xdr:rowOff>30480</xdr:rowOff>
    </xdr:to>
    <xdr:sp macro="" textlink="">
      <xdr:nvSpPr>
        <xdr:cNvPr id="327" name="角丸四角形 326">
          <a:hlinkClick xmlns:r="http://schemas.openxmlformats.org/officeDocument/2006/relationships" r:id="rId9" tooltip="５月の先頭へ"/>
        </xdr:cNvPr>
        <xdr:cNvSpPr/>
      </xdr:nvSpPr>
      <xdr:spPr>
        <a:xfrm>
          <a:off x="6995160" y="201168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7</xdr:col>
      <xdr:colOff>45720</xdr:colOff>
      <xdr:row>538</xdr:row>
      <xdr:rowOff>0</xdr:rowOff>
    </xdr:from>
    <xdr:to>
      <xdr:col>8</xdr:col>
      <xdr:colOff>180480</xdr:colOff>
      <xdr:row>539</xdr:row>
      <xdr:rowOff>30480</xdr:rowOff>
    </xdr:to>
    <xdr:sp macro="" textlink="">
      <xdr:nvSpPr>
        <xdr:cNvPr id="328" name="角丸四角形 327">
          <a:hlinkClick xmlns:r="http://schemas.openxmlformats.org/officeDocument/2006/relationships" r:id="rId10" tooltip="７月の先頭へ"/>
        </xdr:cNvPr>
        <xdr:cNvSpPr/>
      </xdr:nvSpPr>
      <xdr:spPr>
        <a:xfrm>
          <a:off x="6995160" y="268224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7</xdr:col>
      <xdr:colOff>45720</xdr:colOff>
      <xdr:row>542</xdr:row>
      <xdr:rowOff>0</xdr:rowOff>
    </xdr:from>
    <xdr:to>
      <xdr:col>8</xdr:col>
      <xdr:colOff>180480</xdr:colOff>
      <xdr:row>543</xdr:row>
      <xdr:rowOff>30480</xdr:rowOff>
    </xdr:to>
    <xdr:sp macro="" textlink="">
      <xdr:nvSpPr>
        <xdr:cNvPr id="329" name="角丸四角形 328">
          <a:hlinkClick xmlns:r="http://schemas.openxmlformats.org/officeDocument/2006/relationships" r:id="rId11" tooltip="９月の先頭へ"/>
        </xdr:cNvPr>
        <xdr:cNvSpPr/>
      </xdr:nvSpPr>
      <xdr:spPr>
        <a:xfrm>
          <a:off x="6995160" y="335280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7</xdr:col>
      <xdr:colOff>45720</xdr:colOff>
      <xdr:row>546</xdr:row>
      <xdr:rowOff>0</xdr:rowOff>
    </xdr:from>
    <xdr:to>
      <xdr:col>8</xdr:col>
      <xdr:colOff>180480</xdr:colOff>
      <xdr:row>547</xdr:row>
      <xdr:rowOff>30480</xdr:rowOff>
    </xdr:to>
    <xdr:sp macro="" textlink="">
      <xdr:nvSpPr>
        <xdr:cNvPr id="330" name="角丸四角形 329">
          <a:hlinkClick xmlns:r="http://schemas.openxmlformats.org/officeDocument/2006/relationships" r:id="rId12" tooltip="１１月の先頭へ"/>
        </xdr:cNvPr>
        <xdr:cNvSpPr/>
      </xdr:nvSpPr>
      <xdr:spPr>
        <a:xfrm>
          <a:off x="6995160" y="402336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7</xdr:col>
      <xdr:colOff>45720</xdr:colOff>
      <xdr:row>548</xdr:row>
      <xdr:rowOff>0</xdr:rowOff>
    </xdr:from>
    <xdr:to>
      <xdr:col>8</xdr:col>
      <xdr:colOff>180480</xdr:colOff>
      <xdr:row>549</xdr:row>
      <xdr:rowOff>30480</xdr:rowOff>
    </xdr:to>
    <xdr:sp macro="" textlink="">
      <xdr:nvSpPr>
        <xdr:cNvPr id="331" name="角丸四角形 330">
          <a:hlinkClick xmlns:r="http://schemas.openxmlformats.org/officeDocument/2006/relationships" r:id="rId13" tooltip="12月の先頭へ"/>
        </xdr:cNvPr>
        <xdr:cNvSpPr/>
      </xdr:nvSpPr>
      <xdr:spPr>
        <a:xfrm>
          <a:off x="6995160" y="435864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7</xdr:col>
      <xdr:colOff>45720</xdr:colOff>
      <xdr:row>584</xdr:row>
      <xdr:rowOff>0</xdr:rowOff>
    </xdr:from>
    <xdr:to>
      <xdr:col>8</xdr:col>
      <xdr:colOff>180480</xdr:colOff>
      <xdr:row>585</xdr:row>
      <xdr:rowOff>30480</xdr:rowOff>
    </xdr:to>
    <xdr:sp macro="" textlink="">
      <xdr:nvSpPr>
        <xdr:cNvPr id="344" name="角丸四角形 343">
          <a:hlinkClick xmlns:r="http://schemas.openxmlformats.org/officeDocument/2006/relationships" r:id="rId2" tooltip="1月の先頭へ"/>
        </xdr:cNvPr>
        <xdr:cNvSpPr/>
      </xdr:nvSpPr>
      <xdr:spPr>
        <a:xfrm>
          <a:off x="6995160" y="67056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7</xdr:col>
      <xdr:colOff>45720</xdr:colOff>
      <xdr:row>586</xdr:row>
      <xdr:rowOff>0</xdr:rowOff>
    </xdr:from>
    <xdr:to>
      <xdr:col>8</xdr:col>
      <xdr:colOff>180480</xdr:colOff>
      <xdr:row>587</xdr:row>
      <xdr:rowOff>30480</xdr:rowOff>
    </xdr:to>
    <xdr:sp macro="" textlink="">
      <xdr:nvSpPr>
        <xdr:cNvPr id="345" name="角丸四角形 344">
          <a:hlinkClick xmlns:r="http://schemas.openxmlformats.org/officeDocument/2006/relationships" r:id="rId3" tooltip="2月の先頭へ"/>
        </xdr:cNvPr>
        <xdr:cNvSpPr/>
      </xdr:nvSpPr>
      <xdr:spPr>
        <a:xfrm>
          <a:off x="6995160" y="100584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7</xdr:col>
      <xdr:colOff>45720</xdr:colOff>
      <xdr:row>588</xdr:row>
      <xdr:rowOff>0</xdr:rowOff>
    </xdr:from>
    <xdr:to>
      <xdr:col>8</xdr:col>
      <xdr:colOff>180480</xdr:colOff>
      <xdr:row>589</xdr:row>
      <xdr:rowOff>30480</xdr:rowOff>
    </xdr:to>
    <xdr:sp macro="" textlink="">
      <xdr:nvSpPr>
        <xdr:cNvPr id="346" name="角丸四角形 345">
          <a:hlinkClick xmlns:r="http://schemas.openxmlformats.org/officeDocument/2006/relationships" r:id="rId4" tooltip="３月の先頭へ"/>
        </xdr:cNvPr>
        <xdr:cNvSpPr/>
      </xdr:nvSpPr>
      <xdr:spPr>
        <a:xfrm>
          <a:off x="6995160" y="134112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7</xdr:col>
      <xdr:colOff>45720</xdr:colOff>
      <xdr:row>590</xdr:row>
      <xdr:rowOff>0</xdr:rowOff>
    </xdr:from>
    <xdr:to>
      <xdr:col>8</xdr:col>
      <xdr:colOff>180480</xdr:colOff>
      <xdr:row>591</xdr:row>
      <xdr:rowOff>30480</xdr:rowOff>
    </xdr:to>
    <xdr:sp macro="" textlink="">
      <xdr:nvSpPr>
        <xdr:cNvPr id="347" name="角丸四角形 346">
          <a:hlinkClick xmlns:r="http://schemas.openxmlformats.org/officeDocument/2006/relationships" r:id="rId5" tooltip="４月の先頭へ"/>
        </xdr:cNvPr>
        <xdr:cNvSpPr/>
      </xdr:nvSpPr>
      <xdr:spPr>
        <a:xfrm>
          <a:off x="6995160" y="167640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7</xdr:col>
      <xdr:colOff>45720</xdr:colOff>
      <xdr:row>594</xdr:row>
      <xdr:rowOff>0</xdr:rowOff>
    </xdr:from>
    <xdr:to>
      <xdr:col>8</xdr:col>
      <xdr:colOff>180480</xdr:colOff>
      <xdr:row>595</xdr:row>
      <xdr:rowOff>30480</xdr:rowOff>
    </xdr:to>
    <xdr:sp macro="" textlink="">
      <xdr:nvSpPr>
        <xdr:cNvPr id="348" name="角丸四角形 347">
          <a:hlinkClick xmlns:r="http://schemas.openxmlformats.org/officeDocument/2006/relationships" r:id="rId6" tooltip="６月の先頭へ"/>
        </xdr:cNvPr>
        <xdr:cNvSpPr/>
      </xdr:nvSpPr>
      <xdr:spPr>
        <a:xfrm>
          <a:off x="6995160" y="234696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7</xdr:col>
      <xdr:colOff>45720</xdr:colOff>
      <xdr:row>598</xdr:row>
      <xdr:rowOff>0</xdr:rowOff>
    </xdr:from>
    <xdr:to>
      <xdr:col>8</xdr:col>
      <xdr:colOff>180480</xdr:colOff>
      <xdr:row>599</xdr:row>
      <xdr:rowOff>30480</xdr:rowOff>
    </xdr:to>
    <xdr:sp macro="" textlink="">
      <xdr:nvSpPr>
        <xdr:cNvPr id="349" name="角丸四角形 348">
          <a:hlinkClick xmlns:r="http://schemas.openxmlformats.org/officeDocument/2006/relationships" r:id="rId7" tooltip="８月の先頭へ"/>
        </xdr:cNvPr>
        <xdr:cNvSpPr/>
      </xdr:nvSpPr>
      <xdr:spPr>
        <a:xfrm>
          <a:off x="6995160" y="301752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7</xdr:col>
      <xdr:colOff>45720</xdr:colOff>
      <xdr:row>602</xdr:row>
      <xdr:rowOff>0</xdr:rowOff>
    </xdr:from>
    <xdr:to>
      <xdr:col>8</xdr:col>
      <xdr:colOff>180480</xdr:colOff>
      <xdr:row>603</xdr:row>
      <xdr:rowOff>30480</xdr:rowOff>
    </xdr:to>
    <xdr:sp macro="" textlink="">
      <xdr:nvSpPr>
        <xdr:cNvPr id="350" name="角丸四角形 349">
          <a:hlinkClick xmlns:r="http://schemas.openxmlformats.org/officeDocument/2006/relationships" r:id="rId8" tooltip="１０月の先頭へ"/>
        </xdr:cNvPr>
        <xdr:cNvSpPr/>
      </xdr:nvSpPr>
      <xdr:spPr>
        <a:xfrm>
          <a:off x="6995160" y="368808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7</xdr:col>
      <xdr:colOff>45720</xdr:colOff>
      <xdr:row>592</xdr:row>
      <xdr:rowOff>0</xdr:rowOff>
    </xdr:from>
    <xdr:to>
      <xdr:col>8</xdr:col>
      <xdr:colOff>180480</xdr:colOff>
      <xdr:row>593</xdr:row>
      <xdr:rowOff>30480</xdr:rowOff>
    </xdr:to>
    <xdr:sp macro="" textlink="">
      <xdr:nvSpPr>
        <xdr:cNvPr id="351" name="角丸四角形 350">
          <a:hlinkClick xmlns:r="http://schemas.openxmlformats.org/officeDocument/2006/relationships" r:id="rId9" tooltip="５月の先頭へ"/>
        </xdr:cNvPr>
        <xdr:cNvSpPr/>
      </xdr:nvSpPr>
      <xdr:spPr>
        <a:xfrm>
          <a:off x="6995160" y="201168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7</xdr:col>
      <xdr:colOff>45720</xdr:colOff>
      <xdr:row>596</xdr:row>
      <xdr:rowOff>0</xdr:rowOff>
    </xdr:from>
    <xdr:to>
      <xdr:col>8</xdr:col>
      <xdr:colOff>180480</xdr:colOff>
      <xdr:row>597</xdr:row>
      <xdr:rowOff>30480</xdr:rowOff>
    </xdr:to>
    <xdr:sp macro="" textlink="">
      <xdr:nvSpPr>
        <xdr:cNvPr id="352" name="角丸四角形 351">
          <a:hlinkClick xmlns:r="http://schemas.openxmlformats.org/officeDocument/2006/relationships" r:id="rId10" tooltip="７月の先頭へ"/>
        </xdr:cNvPr>
        <xdr:cNvSpPr/>
      </xdr:nvSpPr>
      <xdr:spPr>
        <a:xfrm>
          <a:off x="6995160" y="268224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7</xdr:col>
      <xdr:colOff>45720</xdr:colOff>
      <xdr:row>600</xdr:row>
      <xdr:rowOff>0</xdr:rowOff>
    </xdr:from>
    <xdr:to>
      <xdr:col>8</xdr:col>
      <xdr:colOff>180480</xdr:colOff>
      <xdr:row>601</xdr:row>
      <xdr:rowOff>30480</xdr:rowOff>
    </xdr:to>
    <xdr:sp macro="" textlink="">
      <xdr:nvSpPr>
        <xdr:cNvPr id="353" name="角丸四角形 352">
          <a:hlinkClick xmlns:r="http://schemas.openxmlformats.org/officeDocument/2006/relationships" r:id="rId11" tooltip="９月の先頭へ"/>
        </xdr:cNvPr>
        <xdr:cNvSpPr/>
      </xdr:nvSpPr>
      <xdr:spPr>
        <a:xfrm>
          <a:off x="6995160" y="335280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7</xdr:col>
      <xdr:colOff>45720</xdr:colOff>
      <xdr:row>604</xdr:row>
      <xdr:rowOff>0</xdr:rowOff>
    </xdr:from>
    <xdr:to>
      <xdr:col>8</xdr:col>
      <xdr:colOff>180480</xdr:colOff>
      <xdr:row>605</xdr:row>
      <xdr:rowOff>30480</xdr:rowOff>
    </xdr:to>
    <xdr:sp macro="" textlink="">
      <xdr:nvSpPr>
        <xdr:cNvPr id="354" name="角丸四角形 353">
          <a:hlinkClick xmlns:r="http://schemas.openxmlformats.org/officeDocument/2006/relationships" r:id="rId12" tooltip="１１月の先頭へ"/>
        </xdr:cNvPr>
        <xdr:cNvSpPr/>
      </xdr:nvSpPr>
      <xdr:spPr>
        <a:xfrm>
          <a:off x="6995160" y="402336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7</xdr:col>
      <xdr:colOff>45720</xdr:colOff>
      <xdr:row>606</xdr:row>
      <xdr:rowOff>0</xdr:rowOff>
    </xdr:from>
    <xdr:to>
      <xdr:col>8</xdr:col>
      <xdr:colOff>180480</xdr:colOff>
      <xdr:row>607</xdr:row>
      <xdr:rowOff>30480</xdr:rowOff>
    </xdr:to>
    <xdr:sp macro="" textlink="">
      <xdr:nvSpPr>
        <xdr:cNvPr id="355" name="角丸四角形 354">
          <a:hlinkClick xmlns:r="http://schemas.openxmlformats.org/officeDocument/2006/relationships" r:id="rId13" tooltip="12月の先頭へ"/>
        </xdr:cNvPr>
        <xdr:cNvSpPr/>
      </xdr:nvSpPr>
      <xdr:spPr>
        <a:xfrm>
          <a:off x="6995160" y="435864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7</xdr:col>
      <xdr:colOff>45720</xdr:colOff>
      <xdr:row>642</xdr:row>
      <xdr:rowOff>0</xdr:rowOff>
    </xdr:from>
    <xdr:to>
      <xdr:col>8</xdr:col>
      <xdr:colOff>180480</xdr:colOff>
      <xdr:row>643</xdr:row>
      <xdr:rowOff>30480</xdr:rowOff>
    </xdr:to>
    <xdr:sp macro="" textlink="">
      <xdr:nvSpPr>
        <xdr:cNvPr id="368" name="角丸四角形 367">
          <a:hlinkClick xmlns:r="http://schemas.openxmlformats.org/officeDocument/2006/relationships" r:id="rId2" tooltip="1月の先頭へ"/>
        </xdr:cNvPr>
        <xdr:cNvSpPr/>
      </xdr:nvSpPr>
      <xdr:spPr>
        <a:xfrm>
          <a:off x="6995160" y="67056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7</xdr:col>
      <xdr:colOff>45720</xdr:colOff>
      <xdr:row>644</xdr:row>
      <xdr:rowOff>0</xdr:rowOff>
    </xdr:from>
    <xdr:to>
      <xdr:col>8</xdr:col>
      <xdr:colOff>180480</xdr:colOff>
      <xdr:row>645</xdr:row>
      <xdr:rowOff>30480</xdr:rowOff>
    </xdr:to>
    <xdr:sp macro="" textlink="">
      <xdr:nvSpPr>
        <xdr:cNvPr id="369" name="角丸四角形 368">
          <a:hlinkClick xmlns:r="http://schemas.openxmlformats.org/officeDocument/2006/relationships" r:id="rId3" tooltip="2月の先頭へ"/>
        </xdr:cNvPr>
        <xdr:cNvSpPr/>
      </xdr:nvSpPr>
      <xdr:spPr>
        <a:xfrm>
          <a:off x="6995160" y="100584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7</xdr:col>
      <xdr:colOff>45720</xdr:colOff>
      <xdr:row>646</xdr:row>
      <xdr:rowOff>0</xdr:rowOff>
    </xdr:from>
    <xdr:to>
      <xdr:col>8</xdr:col>
      <xdr:colOff>180480</xdr:colOff>
      <xdr:row>647</xdr:row>
      <xdr:rowOff>30480</xdr:rowOff>
    </xdr:to>
    <xdr:sp macro="" textlink="">
      <xdr:nvSpPr>
        <xdr:cNvPr id="370" name="角丸四角形 369">
          <a:hlinkClick xmlns:r="http://schemas.openxmlformats.org/officeDocument/2006/relationships" r:id="rId4" tooltip="３月の先頭へ"/>
        </xdr:cNvPr>
        <xdr:cNvSpPr/>
      </xdr:nvSpPr>
      <xdr:spPr>
        <a:xfrm>
          <a:off x="6995160" y="134112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7</xdr:col>
      <xdr:colOff>45720</xdr:colOff>
      <xdr:row>648</xdr:row>
      <xdr:rowOff>0</xdr:rowOff>
    </xdr:from>
    <xdr:to>
      <xdr:col>8</xdr:col>
      <xdr:colOff>180480</xdr:colOff>
      <xdr:row>649</xdr:row>
      <xdr:rowOff>30480</xdr:rowOff>
    </xdr:to>
    <xdr:sp macro="" textlink="">
      <xdr:nvSpPr>
        <xdr:cNvPr id="371" name="角丸四角形 370">
          <a:hlinkClick xmlns:r="http://schemas.openxmlformats.org/officeDocument/2006/relationships" r:id="rId5" tooltip="４月の先頭へ"/>
        </xdr:cNvPr>
        <xdr:cNvSpPr/>
      </xdr:nvSpPr>
      <xdr:spPr>
        <a:xfrm>
          <a:off x="6995160" y="167640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7</xdr:col>
      <xdr:colOff>45720</xdr:colOff>
      <xdr:row>652</xdr:row>
      <xdr:rowOff>0</xdr:rowOff>
    </xdr:from>
    <xdr:to>
      <xdr:col>8</xdr:col>
      <xdr:colOff>180480</xdr:colOff>
      <xdr:row>653</xdr:row>
      <xdr:rowOff>30480</xdr:rowOff>
    </xdr:to>
    <xdr:sp macro="" textlink="">
      <xdr:nvSpPr>
        <xdr:cNvPr id="372" name="角丸四角形 371">
          <a:hlinkClick xmlns:r="http://schemas.openxmlformats.org/officeDocument/2006/relationships" r:id="rId6" tooltip="６月の先頭へ"/>
        </xdr:cNvPr>
        <xdr:cNvSpPr/>
      </xdr:nvSpPr>
      <xdr:spPr>
        <a:xfrm>
          <a:off x="6995160" y="234696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7</xdr:col>
      <xdr:colOff>45720</xdr:colOff>
      <xdr:row>656</xdr:row>
      <xdr:rowOff>0</xdr:rowOff>
    </xdr:from>
    <xdr:to>
      <xdr:col>8</xdr:col>
      <xdr:colOff>180480</xdr:colOff>
      <xdr:row>657</xdr:row>
      <xdr:rowOff>30480</xdr:rowOff>
    </xdr:to>
    <xdr:sp macro="" textlink="">
      <xdr:nvSpPr>
        <xdr:cNvPr id="373" name="角丸四角形 372">
          <a:hlinkClick xmlns:r="http://schemas.openxmlformats.org/officeDocument/2006/relationships" r:id="rId7" tooltip="８月の先頭へ"/>
        </xdr:cNvPr>
        <xdr:cNvSpPr/>
      </xdr:nvSpPr>
      <xdr:spPr>
        <a:xfrm>
          <a:off x="6995160" y="301752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7</xdr:col>
      <xdr:colOff>45720</xdr:colOff>
      <xdr:row>660</xdr:row>
      <xdr:rowOff>0</xdr:rowOff>
    </xdr:from>
    <xdr:to>
      <xdr:col>8</xdr:col>
      <xdr:colOff>180480</xdr:colOff>
      <xdr:row>661</xdr:row>
      <xdr:rowOff>30480</xdr:rowOff>
    </xdr:to>
    <xdr:sp macro="" textlink="">
      <xdr:nvSpPr>
        <xdr:cNvPr id="374" name="角丸四角形 373">
          <a:hlinkClick xmlns:r="http://schemas.openxmlformats.org/officeDocument/2006/relationships" r:id="rId8" tooltip="１０月の先頭へ"/>
        </xdr:cNvPr>
        <xdr:cNvSpPr/>
      </xdr:nvSpPr>
      <xdr:spPr>
        <a:xfrm>
          <a:off x="6995160" y="368808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7</xdr:col>
      <xdr:colOff>45720</xdr:colOff>
      <xdr:row>650</xdr:row>
      <xdr:rowOff>0</xdr:rowOff>
    </xdr:from>
    <xdr:to>
      <xdr:col>8</xdr:col>
      <xdr:colOff>180480</xdr:colOff>
      <xdr:row>651</xdr:row>
      <xdr:rowOff>30480</xdr:rowOff>
    </xdr:to>
    <xdr:sp macro="" textlink="">
      <xdr:nvSpPr>
        <xdr:cNvPr id="375" name="角丸四角形 374">
          <a:hlinkClick xmlns:r="http://schemas.openxmlformats.org/officeDocument/2006/relationships" r:id="rId9" tooltip="５月の先頭へ"/>
        </xdr:cNvPr>
        <xdr:cNvSpPr/>
      </xdr:nvSpPr>
      <xdr:spPr>
        <a:xfrm>
          <a:off x="6995160" y="201168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7</xdr:col>
      <xdr:colOff>45720</xdr:colOff>
      <xdr:row>654</xdr:row>
      <xdr:rowOff>0</xdr:rowOff>
    </xdr:from>
    <xdr:to>
      <xdr:col>8</xdr:col>
      <xdr:colOff>180480</xdr:colOff>
      <xdr:row>655</xdr:row>
      <xdr:rowOff>30480</xdr:rowOff>
    </xdr:to>
    <xdr:sp macro="" textlink="">
      <xdr:nvSpPr>
        <xdr:cNvPr id="376" name="角丸四角形 375">
          <a:hlinkClick xmlns:r="http://schemas.openxmlformats.org/officeDocument/2006/relationships" r:id="rId10" tooltip="７月の先頭へ"/>
        </xdr:cNvPr>
        <xdr:cNvSpPr/>
      </xdr:nvSpPr>
      <xdr:spPr>
        <a:xfrm>
          <a:off x="6995160" y="268224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7</xdr:col>
      <xdr:colOff>45720</xdr:colOff>
      <xdr:row>658</xdr:row>
      <xdr:rowOff>0</xdr:rowOff>
    </xdr:from>
    <xdr:to>
      <xdr:col>8</xdr:col>
      <xdr:colOff>180480</xdr:colOff>
      <xdr:row>659</xdr:row>
      <xdr:rowOff>30480</xdr:rowOff>
    </xdr:to>
    <xdr:sp macro="" textlink="">
      <xdr:nvSpPr>
        <xdr:cNvPr id="377" name="角丸四角形 376">
          <a:hlinkClick xmlns:r="http://schemas.openxmlformats.org/officeDocument/2006/relationships" r:id="rId11" tooltip="９月の先頭へ"/>
        </xdr:cNvPr>
        <xdr:cNvSpPr/>
      </xdr:nvSpPr>
      <xdr:spPr>
        <a:xfrm>
          <a:off x="6995160" y="335280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7</xdr:col>
      <xdr:colOff>45720</xdr:colOff>
      <xdr:row>662</xdr:row>
      <xdr:rowOff>0</xdr:rowOff>
    </xdr:from>
    <xdr:to>
      <xdr:col>8</xdr:col>
      <xdr:colOff>180480</xdr:colOff>
      <xdr:row>663</xdr:row>
      <xdr:rowOff>30480</xdr:rowOff>
    </xdr:to>
    <xdr:sp macro="" textlink="">
      <xdr:nvSpPr>
        <xdr:cNvPr id="378" name="角丸四角形 377">
          <a:hlinkClick xmlns:r="http://schemas.openxmlformats.org/officeDocument/2006/relationships" r:id="rId12" tooltip="１１月の先頭へ"/>
        </xdr:cNvPr>
        <xdr:cNvSpPr/>
      </xdr:nvSpPr>
      <xdr:spPr>
        <a:xfrm>
          <a:off x="6995160" y="402336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7</xdr:col>
      <xdr:colOff>45720</xdr:colOff>
      <xdr:row>664</xdr:row>
      <xdr:rowOff>0</xdr:rowOff>
    </xdr:from>
    <xdr:to>
      <xdr:col>8</xdr:col>
      <xdr:colOff>180480</xdr:colOff>
      <xdr:row>665</xdr:row>
      <xdr:rowOff>30480</xdr:rowOff>
    </xdr:to>
    <xdr:sp macro="" textlink="">
      <xdr:nvSpPr>
        <xdr:cNvPr id="379" name="角丸四角形 378">
          <a:hlinkClick xmlns:r="http://schemas.openxmlformats.org/officeDocument/2006/relationships" r:id="rId13" tooltip="12月の先頭へ"/>
        </xdr:cNvPr>
        <xdr:cNvSpPr/>
      </xdr:nvSpPr>
      <xdr:spPr>
        <a:xfrm>
          <a:off x="6995160" y="435864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7</xdr:col>
      <xdr:colOff>45720</xdr:colOff>
      <xdr:row>666</xdr:row>
      <xdr:rowOff>0</xdr:rowOff>
    </xdr:from>
    <xdr:to>
      <xdr:col>8</xdr:col>
      <xdr:colOff>180480</xdr:colOff>
      <xdr:row>667</xdr:row>
      <xdr:rowOff>30480</xdr:rowOff>
    </xdr:to>
    <xdr:sp macro="" textlink="">
      <xdr:nvSpPr>
        <xdr:cNvPr id="381" name="角丸四角形 380">
          <a:hlinkClick xmlns:r="http://schemas.openxmlformats.org/officeDocument/2006/relationships" r:id="rId14" tooltip="売り上げの合計表ページへ"/>
        </xdr:cNvPr>
        <xdr:cNvSpPr/>
      </xdr:nvSpPr>
      <xdr:spPr>
        <a:xfrm>
          <a:off x="6995160" y="10972038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合計表</a:t>
          </a:r>
        </a:p>
      </xdr:txBody>
    </xdr:sp>
    <xdr:clientData fPrintsWithSheet="0"/>
  </xdr:twoCellAnchor>
  <xdr:twoCellAnchor editAs="oneCell">
    <xdr:from>
      <xdr:col>7</xdr:col>
      <xdr:colOff>45720</xdr:colOff>
      <xdr:row>608</xdr:row>
      <xdr:rowOff>0</xdr:rowOff>
    </xdr:from>
    <xdr:to>
      <xdr:col>8</xdr:col>
      <xdr:colOff>180480</xdr:colOff>
      <xdr:row>609</xdr:row>
      <xdr:rowOff>30480</xdr:rowOff>
    </xdr:to>
    <xdr:sp macro="" textlink="">
      <xdr:nvSpPr>
        <xdr:cNvPr id="383" name="角丸四角形 382">
          <a:hlinkClick xmlns:r="http://schemas.openxmlformats.org/officeDocument/2006/relationships" r:id="rId14" tooltip="売り上げの合計表ページへ"/>
        </xdr:cNvPr>
        <xdr:cNvSpPr/>
      </xdr:nvSpPr>
      <xdr:spPr>
        <a:xfrm>
          <a:off x="6995160" y="11374374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合計表</a:t>
          </a:r>
        </a:p>
      </xdr:txBody>
    </xdr:sp>
    <xdr:clientData fPrintsWithSheet="0"/>
  </xdr:twoCellAnchor>
  <xdr:twoCellAnchor editAs="oneCell">
    <xdr:from>
      <xdr:col>7</xdr:col>
      <xdr:colOff>45720</xdr:colOff>
      <xdr:row>550</xdr:row>
      <xdr:rowOff>0</xdr:rowOff>
    </xdr:from>
    <xdr:to>
      <xdr:col>8</xdr:col>
      <xdr:colOff>180480</xdr:colOff>
      <xdr:row>551</xdr:row>
      <xdr:rowOff>30480</xdr:rowOff>
    </xdr:to>
    <xdr:sp macro="" textlink="">
      <xdr:nvSpPr>
        <xdr:cNvPr id="386" name="角丸四角形 385">
          <a:hlinkClick xmlns:r="http://schemas.openxmlformats.org/officeDocument/2006/relationships" r:id="rId14" tooltip="売り上げの合計表ページへ"/>
        </xdr:cNvPr>
        <xdr:cNvSpPr/>
      </xdr:nvSpPr>
      <xdr:spPr>
        <a:xfrm>
          <a:off x="6995160" y="11374374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合計表</a:t>
          </a:r>
        </a:p>
      </xdr:txBody>
    </xdr:sp>
    <xdr:clientData fPrintsWithSheet="0"/>
  </xdr:twoCellAnchor>
  <xdr:twoCellAnchor editAs="oneCell">
    <xdr:from>
      <xdr:col>7</xdr:col>
      <xdr:colOff>45720</xdr:colOff>
      <xdr:row>492</xdr:row>
      <xdr:rowOff>0</xdr:rowOff>
    </xdr:from>
    <xdr:to>
      <xdr:col>8</xdr:col>
      <xdr:colOff>180480</xdr:colOff>
      <xdr:row>493</xdr:row>
      <xdr:rowOff>30480</xdr:rowOff>
    </xdr:to>
    <xdr:sp macro="" textlink="">
      <xdr:nvSpPr>
        <xdr:cNvPr id="388" name="角丸四角形 387">
          <a:hlinkClick xmlns:r="http://schemas.openxmlformats.org/officeDocument/2006/relationships" r:id="rId14" tooltip="売り上げの合計表ページへ"/>
        </xdr:cNvPr>
        <xdr:cNvSpPr/>
      </xdr:nvSpPr>
      <xdr:spPr>
        <a:xfrm>
          <a:off x="6995160" y="11374374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合計表</a:t>
          </a:r>
        </a:p>
      </xdr:txBody>
    </xdr:sp>
    <xdr:clientData fPrintsWithSheet="0"/>
  </xdr:twoCellAnchor>
  <xdr:twoCellAnchor editAs="oneCell">
    <xdr:from>
      <xdr:col>7</xdr:col>
      <xdr:colOff>45720</xdr:colOff>
      <xdr:row>434</xdr:row>
      <xdr:rowOff>0</xdr:rowOff>
    </xdr:from>
    <xdr:to>
      <xdr:col>8</xdr:col>
      <xdr:colOff>180480</xdr:colOff>
      <xdr:row>435</xdr:row>
      <xdr:rowOff>30480</xdr:rowOff>
    </xdr:to>
    <xdr:sp macro="" textlink="">
      <xdr:nvSpPr>
        <xdr:cNvPr id="390" name="角丸四角形 389">
          <a:hlinkClick xmlns:r="http://schemas.openxmlformats.org/officeDocument/2006/relationships" r:id="rId14" tooltip="売り上げの合計表ページへ"/>
        </xdr:cNvPr>
        <xdr:cNvSpPr/>
      </xdr:nvSpPr>
      <xdr:spPr>
        <a:xfrm>
          <a:off x="6995160" y="11374374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合計表</a:t>
          </a:r>
        </a:p>
      </xdr:txBody>
    </xdr:sp>
    <xdr:clientData fPrintsWithSheet="0"/>
  </xdr:twoCellAnchor>
  <xdr:twoCellAnchor editAs="oneCell">
    <xdr:from>
      <xdr:col>7</xdr:col>
      <xdr:colOff>45720</xdr:colOff>
      <xdr:row>376</xdr:row>
      <xdr:rowOff>0</xdr:rowOff>
    </xdr:from>
    <xdr:to>
      <xdr:col>8</xdr:col>
      <xdr:colOff>180480</xdr:colOff>
      <xdr:row>377</xdr:row>
      <xdr:rowOff>30480</xdr:rowOff>
    </xdr:to>
    <xdr:sp macro="" textlink="">
      <xdr:nvSpPr>
        <xdr:cNvPr id="392" name="角丸四角形 391">
          <a:hlinkClick xmlns:r="http://schemas.openxmlformats.org/officeDocument/2006/relationships" r:id="rId14" tooltip="売り上げの合計表ページへ"/>
        </xdr:cNvPr>
        <xdr:cNvSpPr/>
      </xdr:nvSpPr>
      <xdr:spPr>
        <a:xfrm>
          <a:off x="6995160" y="11374374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合計表</a:t>
          </a:r>
        </a:p>
      </xdr:txBody>
    </xdr:sp>
    <xdr:clientData fPrintsWithSheet="0"/>
  </xdr:twoCellAnchor>
  <xdr:twoCellAnchor editAs="oneCell">
    <xdr:from>
      <xdr:col>7</xdr:col>
      <xdr:colOff>45720</xdr:colOff>
      <xdr:row>318</xdr:row>
      <xdr:rowOff>0</xdr:rowOff>
    </xdr:from>
    <xdr:to>
      <xdr:col>8</xdr:col>
      <xdr:colOff>180480</xdr:colOff>
      <xdr:row>319</xdr:row>
      <xdr:rowOff>30480</xdr:rowOff>
    </xdr:to>
    <xdr:sp macro="" textlink="">
      <xdr:nvSpPr>
        <xdr:cNvPr id="394" name="角丸四角形 393">
          <a:hlinkClick xmlns:r="http://schemas.openxmlformats.org/officeDocument/2006/relationships" r:id="rId14" tooltip="売り上げの合計表ページへ"/>
        </xdr:cNvPr>
        <xdr:cNvSpPr/>
      </xdr:nvSpPr>
      <xdr:spPr>
        <a:xfrm>
          <a:off x="6995160" y="11374374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合計表</a:t>
          </a:r>
        </a:p>
      </xdr:txBody>
    </xdr:sp>
    <xdr:clientData fPrintsWithSheet="0"/>
  </xdr:twoCellAnchor>
  <xdr:twoCellAnchor editAs="oneCell">
    <xdr:from>
      <xdr:col>7</xdr:col>
      <xdr:colOff>45720</xdr:colOff>
      <xdr:row>260</xdr:row>
      <xdr:rowOff>0</xdr:rowOff>
    </xdr:from>
    <xdr:to>
      <xdr:col>8</xdr:col>
      <xdr:colOff>180480</xdr:colOff>
      <xdr:row>261</xdr:row>
      <xdr:rowOff>30480</xdr:rowOff>
    </xdr:to>
    <xdr:sp macro="" textlink="">
      <xdr:nvSpPr>
        <xdr:cNvPr id="395" name="角丸四角形 394">
          <a:hlinkClick xmlns:r="http://schemas.openxmlformats.org/officeDocument/2006/relationships" r:id="rId14" tooltip="売り上げの合計表ページへ"/>
        </xdr:cNvPr>
        <xdr:cNvSpPr/>
      </xdr:nvSpPr>
      <xdr:spPr>
        <a:xfrm>
          <a:off x="6995160" y="11374374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合計表</a:t>
          </a:r>
        </a:p>
      </xdr:txBody>
    </xdr:sp>
    <xdr:clientData fPrintsWithSheet="0"/>
  </xdr:twoCellAnchor>
  <xdr:twoCellAnchor editAs="oneCell">
    <xdr:from>
      <xdr:col>7</xdr:col>
      <xdr:colOff>45720</xdr:colOff>
      <xdr:row>202</xdr:row>
      <xdr:rowOff>0</xdr:rowOff>
    </xdr:from>
    <xdr:to>
      <xdr:col>8</xdr:col>
      <xdr:colOff>180480</xdr:colOff>
      <xdr:row>203</xdr:row>
      <xdr:rowOff>30480</xdr:rowOff>
    </xdr:to>
    <xdr:sp macro="" textlink="">
      <xdr:nvSpPr>
        <xdr:cNvPr id="397" name="角丸四角形 396">
          <a:hlinkClick xmlns:r="http://schemas.openxmlformats.org/officeDocument/2006/relationships" r:id="rId14" tooltip="売り上げの合計表ページへ"/>
        </xdr:cNvPr>
        <xdr:cNvSpPr/>
      </xdr:nvSpPr>
      <xdr:spPr>
        <a:xfrm>
          <a:off x="6995160" y="11374374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合計表</a:t>
          </a:r>
        </a:p>
      </xdr:txBody>
    </xdr:sp>
    <xdr:clientData fPrintsWithSheet="0"/>
  </xdr:twoCellAnchor>
  <xdr:twoCellAnchor editAs="oneCell">
    <xdr:from>
      <xdr:col>7</xdr:col>
      <xdr:colOff>45720</xdr:colOff>
      <xdr:row>144</xdr:row>
      <xdr:rowOff>0</xdr:rowOff>
    </xdr:from>
    <xdr:to>
      <xdr:col>8</xdr:col>
      <xdr:colOff>180480</xdr:colOff>
      <xdr:row>145</xdr:row>
      <xdr:rowOff>30480</xdr:rowOff>
    </xdr:to>
    <xdr:sp macro="" textlink="">
      <xdr:nvSpPr>
        <xdr:cNvPr id="399" name="角丸四角形 398">
          <a:hlinkClick xmlns:r="http://schemas.openxmlformats.org/officeDocument/2006/relationships" r:id="rId14" tooltip="売り上げの合計表ページへ"/>
        </xdr:cNvPr>
        <xdr:cNvSpPr/>
      </xdr:nvSpPr>
      <xdr:spPr>
        <a:xfrm>
          <a:off x="6995160" y="11374374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合計表</a:t>
          </a:r>
        </a:p>
      </xdr:txBody>
    </xdr:sp>
    <xdr:clientData fPrintsWithSheet="0"/>
  </xdr:twoCellAnchor>
  <xdr:twoCellAnchor editAs="oneCell">
    <xdr:from>
      <xdr:col>7</xdr:col>
      <xdr:colOff>45720</xdr:colOff>
      <xdr:row>86</xdr:row>
      <xdr:rowOff>0</xdr:rowOff>
    </xdr:from>
    <xdr:to>
      <xdr:col>8</xdr:col>
      <xdr:colOff>180480</xdr:colOff>
      <xdr:row>87</xdr:row>
      <xdr:rowOff>30480</xdr:rowOff>
    </xdr:to>
    <xdr:sp macro="" textlink="">
      <xdr:nvSpPr>
        <xdr:cNvPr id="401" name="角丸四角形 400">
          <a:hlinkClick xmlns:r="http://schemas.openxmlformats.org/officeDocument/2006/relationships" r:id="rId14" tooltip="売り上げの合計表ページへ"/>
        </xdr:cNvPr>
        <xdr:cNvSpPr/>
      </xdr:nvSpPr>
      <xdr:spPr>
        <a:xfrm>
          <a:off x="6995160" y="11374374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合計表</a:t>
          </a:r>
        </a:p>
      </xdr:txBody>
    </xdr:sp>
    <xdr:clientData fPrintsWithSheet="0"/>
  </xdr:twoCellAnchor>
  <xdr:twoCellAnchor editAs="oneCell">
    <xdr:from>
      <xdr:col>7</xdr:col>
      <xdr:colOff>45720</xdr:colOff>
      <xdr:row>28</xdr:row>
      <xdr:rowOff>0</xdr:rowOff>
    </xdr:from>
    <xdr:to>
      <xdr:col>8</xdr:col>
      <xdr:colOff>180480</xdr:colOff>
      <xdr:row>29</xdr:row>
      <xdr:rowOff>30480</xdr:rowOff>
    </xdr:to>
    <xdr:sp macro="" textlink="">
      <xdr:nvSpPr>
        <xdr:cNvPr id="403" name="角丸四角形 402">
          <a:hlinkClick xmlns:r="http://schemas.openxmlformats.org/officeDocument/2006/relationships" r:id="rId14" tooltip="売り上げの合計表ページへ"/>
        </xdr:cNvPr>
        <xdr:cNvSpPr/>
      </xdr:nvSpPr>
      <xdr:spPr>
        <a:xfrm>
          <a:off x="6995160" y="11374374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合計表</a:t>
          </a:r>
        </a:p>
      </xdr:txBody>
    </xdr:sp>
    <xdr:clientData fPrintsWithSheet="0"/>
  </xdr:twoCellAnchor>
  <xdr:twoCellAnchor editAs="oneCell">
    <xdr:from>
      <xdr:col>7</xdr:col>
      <xdr:colOff>45720</xdr:colOff>
      <xdr:row>697</xdr:row>
      <xdr:rowOff>0</xdr:rowOff>
    </xdr:from>
    <xdr:to>
      <xdr:col>8</xdr:col>
      <xdr:colOff>180480</xdr:colOff>
      <xdr:row>698</xdr:row>
      <xdr:rowOff>30480</xdr:rowOff>
    </xdr:to>
    <xdr:sp macro="" textlink="">
      <xdr:nvSpPr>
        <xdr:cNvPr id="417" name="角丸四角形 416">
          <a:hlinkClick xmlns:r="http://schemas.openxmlformats.org/officeDocument/2006/relationships" r:id="rId2" tooltip="1月の先頭へ"/>
        </xdr:cNvPr>
        <xdr:cNvSpPr/>
      </xdr:nvSpPr>
      <xdr:spPr>
        <a:xfrm>
          <a:off x="6995160" y="10972038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7</xdr:col>
      <xdr:colOff>45720</xdr:colOff>
      <xdr:row>699</xdr:row>
      <xdr:rowOff>0</xdr:rowOff>
    </xdr:from>
    <xdr:to>
      <xdr:col>8</xdr:col>
      <xdr:colOff>180480</xdr:colOff>
      <xdr:row>700</xdr:row>
      <xdr:rowOff>30480</xdr:rowOff>
    </xdr:to>
    <xdr:sp macro="" textlink="">
      <xdr:nvSpPr>
        <xdr:cNvPr id="418" name="角丸四角形 417">
          <a:hlinkClick xmlns:r="http://schemas.openxmlformats.org/officeDocument/2006/relationships" r:id="rId3" tooltip="2月の先頭へ"/>
        </xdr:cNvPr>
        <xdr:cNvSpPr/>
      </xdr:nvSpPr>
      <xdr:spPr>
        <a:xfrm>
          <a:off x="6995160" y="11005566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7</xdr:col>
      <xdr:colOff>45720</xdr:colOff>
      <xdr:row>701</xdr:row>
      <xdr:rowOff>0</xdr:rowOff>
    </xdr:from>
    <xdr:to>
      <xdr:col>8</xdr:col>
      <xdr:colOff>180480</xdr:colOff>
      <xdr:row>702</xdr:row>
      <xdr:rowOff>30480</xdr:rowOff>
    </xdr:to>
    <xdr:sp macro="" textlink="">
      <xdr:nvSpPr>
        <xdr:cNvPr id="419" name="角丸四角形 418">
          <a:hlinkClick xmlns:r="http://schemas.openxmlformats.org/officeDocument/2006/relationships" r:id="rId4" tooltip="３月の先頭へ"/>
        </xdr:cNvPr>
        <xdr:cNvSpPr/>
      </xdr:nvSpPr>
      <xdr:spPr>
        <a:xfrm>
          <a:off x="6995160" y="11039094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7</xdr:col>
      <xdr:colOff>45720</xdr:colOff>
      <xdr:row>703</xdr:row>
      <xdr:rowOff>0</xdr:rowOff>
    </xdr:from>
    <xdr:to>
      <xdr:col>8</xdr:col>
      <xdr:colOff>180480</xdr:colOff>
      <xdr:row>704</xdr:row>
      <xdr:rowOff>30480</xdr:rowOff>
    </xdr:to>
    <xdr:sp macro="" textlink="">
      <xdr:nvSpPr>
        <xdr:cNvPr id="420" name="角丸四角形 419">
          <a:hlinkClick xmlns:r="http://schemas.openxmlformats.org/officeDocument/2006/relationships" r:id="rId5" tooltip="４月の先頭へ"/>
        </xdr:cNvPr>
        <xdr:cNvSpPr/>
      </xdr:nvSpPr>
      <xdr:spPr>
        <a:xfrm>
          <a:off x="6995160" y="11072622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7</xdr:col>
      <xdr:colOff>45720</xdr:colOff>
      <xdr:row>707</xdr:row>
      <xdr:rowOff>0</xdr:rowOff>
    </xdr:from>
    <xdr:to>
      <xdr:col>8</xdr:col>
      <xdr:colOff>180480</xdr:colOff>
      <xdr:row>708</xdr:row>
      <xdr:rowOff>30480</xdr:rowOff>
    </xdr:to>
    <xdr:sp macro="" textlink="">
      <xdr:nvSpPr>
        <xdr:cNvPr id="421" name="角丸四角形 420">
          <a:hlinkClick xmlns:r="http://schemas.openxmlformats.org/officeDocument/2006/relationships" r:id="rId6" tooltip="６月の先頭へ"/>
        </xdr:cNvPr>
        <xdr:cNvSpPr/>
      </xdr:nvSpPr>
      <xdr:spPr>
        <a:xfrm>
          <a:off x="6995160" y="11139678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7</xdr:col>
      <xdr:colOff>45720</xdr:colOff>
      <xdr:row>711</xdr:row>
      <xdr:rowOff>0</xdr:rowOff>
    </xdr:from>
    <xdr:to>
      <xdr:col>8</xdr:col>
      <xdr:colOff>180480</xdr:colOff>
      <xdr:row>712</xdr:row>
      <xdr:rowOff>30480</xdr:rowOff>
    </xdr:to>
    <xdr:sp macro="" textlink="">
      <xdr:nvSpPr>
        <xdr:cNvPr id="422" name="角丸四角形 421">
          <a:hlinkClick xmlns:r="http://schemas.openxmlformats.org/officeDocument/2006/relationships" r:id="rId7" tooltip="８月の先頭へ"/>
        </xdr:cNvPr>
        <xdr:cNvSpPr/>
      </xdr:nvSpPr>
      <xdr:spPr>
        <a:xfrm>
          <a:off x="6995160" y="11206734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7</xdr:col>
      <xdr:colOff>45720</xdr:colOff>
      <xdr:row>715</xdr:row>
      <xdr:rowOff>0</xdr:rowOff>
    </xdr:from>
    <xdr:to>
      <xdr:col>8</xdr:col>
      <xdr:colOff>180480</xdr:colOff>
      <xdr:row>716</xdr:row>
      <xdr:rowOff>30480</xdr:rowOff>
    </xdr:to>
    <xdr:sp macro="" textlink="">
      <xdr:nvSpPr>
        <xdr:cNvPr id="423" name="角丸四角形 422">
          <a:hlinkClick xmlns:r="http://schemas.openxmlformats.org/officeDocument/2006/relationships" r:id="rId8" tooltip="１０月の先頭へ"/>
        </xdr:cNvPr>
        <xdr:cNvSpPr/>
      </xdr:nvSpPr>
      <xdr:spPr>
        <a:xfrm>
          <a:off x="6995160" y="11273790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7</xdr:col>
      <xdr:colOff>45720</xdr:colOff>
      <xdr:row>705</xdr:row>
      <xdr:rowOff>0</xdr:rowOff>
    </xdr:from>
    <xdr:to>
      <xdr:col>8</xdr:col>
      <xdr:colOff>180480</xdr:colOff>
      <xdr:row>706</xdr:row>
      <xdr:rowOff>30480</xdr:rowOff>
    </xdr:to>
    <xdr:sp macro="" textlink="">
      <xdr:nvSpPr>
        <xdr:cNvPr id="424" name="角丸四角形 423">
          <a:hlinkClick xmlns:r="http://schemas.openxmlformats.org/officeDocument/2006/relationships" r:id="rId9" tooltip="５月の先頭へ"/>
        </xdr:cNvPr>
        <xdr:cNvSpPr/>
      </xdr:nvSpPr>
      <xdr:spPr>
        <a:xfrm>
          <a:off x="6995160" y="11106150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7</xdr:col>
      <xdr:colOff>45720</xdr:colOff>
      <xdr:row>709</xdr:row>
      <xdr:rowOff>0</xdr:rowOff>
    </xdr:from>
    <xdr:to>
      <xdr:col>8</xdr:col>
      <xdr:colOff>180480</xdr:colOff>
      <xdr:row>710</xdr:row>
      <xdr:rowOff>30480</xdr:rowOff>
    </xdr:to>
    <xdr:sp macro="" textlink="">
      <xdr:nvSpPr>
        <xdr:cNvPr id="425" name="角丸四角形 424">
          <a:hlinkClick xmlns:r="http://schemas.openxmlformats.org/officeDocument/2006/relationships" r:id="rId10" tooltip="７月の先頭へ"/>
        </xdr:cNvPr>
        <xdr:cNvSpPr/>
      </xdr:nvSpPr>
      <xdr:spPr>
        <a:xfrm>
          <a:off x="6995160" y="11173206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7</xdr:col>
      <xdr:colOff>45720</xdr:colOff>
      <xdr:row>713</xdr:row>
      <xdr:rowOff>0</xdr:rowOff>
    </xdr:from>
    <xdr:to>
      <xdr:col>8</xdr:col>
      <xdr:colOff>180480</xdr:colOff>
      <xdr:row>714</xdr:row>
      <xdr:rowOff>30480</xdr:rowOff>
    </xdr:to>
    <xdr:sp macro="" textlink="">
      <xdr:nvSpPr>
        <xdr:cNvPr id="426" name="角丸四角形 425">
          <a:hlinkClick xmlns:r="http://schemas.openxmlformats.org/officeDocument/2006/relationships" r:id="rId11" tooltip="９月の先頭へ"/>
        </xdr:cNvPr>
        <xdr:cNvSpPr/>
      </xdr:nvSpPr>
      <xdr:spPr>
        <a:xfrm>
          <a:off x="6995160" y="11240262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7</xdr:col>
      <xdr:colOff>45720</xdr:colOff>
      <xdr:row>717</xdr:row>
      <xdr:rowOff>0</xdr:rowOff>
    </xdr:from>
    <xdr:to>
      <xdr:col>8</xdr:col>
      <xdr:colOff>180480</xdr:colOff>
      <xdr:row>718</xdr:row>
      <xdr:rowOff>30480</xdr:rowOff>
    </xdr:to>
    <xdr:sp macro="" textlink="">
      <xdr:nvSpPr>
        <xdr:cNvPr id="427" name="角丸四角形 426">
          <a:hlinkClick xmlns:r="http://schemas.openxmlformats.org/officeDocument/2006/relationships" r:id="rId12" tooltip="１１月の先頭へ"/>
        </xdr:cNvPr>
        <xdr:cNvSpPr/>
      </xdr:nvSpPr>
      <xdr:spPr>
        <a:xfrm>
          <a:off x="6995160" y="11307318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7</xdr:col>
      <xdr:colOff>45720</xdr:colOff>
      <xdr:row>719</xdr:row>
      <xdr:rowOff>0</xdr:rowOff>
    </xdr:from>
    <xdr:to>
      <xdr:col>8</xdr:col>
      <xdr:colOff>180480</xdr:colOff>
      <xdr:row>720</xdr:row>
      <xdr:rowOff>30480</xdr:rowOff>
    </xdr:to>
    <xdr:sp macro="" textlink="">
      <xdr:nvSpPr>
        <xdr:cNvPr id="428" name="角丸四角形 427">
          <a:hlinkClick xmlns:r="http://schemas.openxmlformats.org/officeDocument/2006/relationships" r:id="rId13" tooltip="12月の先頭へ"/>
        </xdr:cNvPr>
        <xdr:cNvSpPr/>
      </xdr:nvSpPr>
      <xdr:spPr>
        <a:xfrm>
          <a:off x="6995160" y="11340846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7</xdr:col>
      <xdr:colOff>45720</xdr:colOff>
      <xdr:row>721</xdr:row>
      <xdr:rowOff>0</xdr:rowOff>
    </xdr:from>
    <xdr:to>
      <xdr:col>8</xdr:col>
      <xdr:colOff>180480</xdr:colOff>
      <xdr:row>722</xdr:row>
      <xdr:rowOff>30480</xdr:rowOff>
    </xdr:to>
    <xdr:sp macro="" textlink="">
      <xdr:nvSpPr>
        <xdr:cNvPr id="429" name="角丸四角形 428">
          <a:hlinkClick xmlns:r="http://schemas.openxmlformats.org/officeDocument/2006/relationships" r:id="rId14" tooltip="売り上げの合計表ページへ"/>
        </xdr:cNvPr>
        <xdr:cNvSpPr/>
      </xdr:nvSpPr>
      <xdr:spPr>
        <a:xfrm>
          <a:off x="6995160" y="11374374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合計表</a:t>
          </a:r>
        </a:p>
      </xdr:txBody>
    </xdr:sp>
    <xdr:clientData fPrintsWithSheet="0"/>
  </xdr:twoCellAnchor>
  <xdr:twoCellAnchor editAs="oneCell">
    <xdr:from>
      <xdr:col>2</xdr:col>
      <xdr:colOff>182880</xdr:colOff>
      <xdr:row>0</xdr:row>
      <xdr:rowOff>68580</xdr:rowOff>
    </xdr:from>
    <xdr:to>
      <xdr:col>2</xdr:col>
      <xdr:colOff>944880</xdr:colOff>
      <xdr:row>0</xdr:row>
      <xdr:rowOff>266700</xdr:rowOff>
    </xdr:to>
    <xdr:sp macro="" textlink="">
      <xdr:nvSpPr>
        <xdr:cNvPr id="236" name="角丸四角形 235">
          <a:hlinkClick xmlns:r="http://schemas.openxmlformats.org/officeDocument/2006/relationships" r:id="rId15" tooltip="記帳ガイドへ"/>
        </xdr:cNvPr>
        <xdr:cNvSpPr/>
      </xdr:nvSpPr>
      <xdr:spPr>
        <a:xfrm>
          <a:off x="853440" y="68580"/>
          <a:ext cx="7620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ガイド</a:t>
          </a:r>
        </a:p>
      </xdr:txBody>
    </xdr:sp>
    <xdr:clientData fPrintsWithSheet="0"/>
  </xdr:twoCellAnchor>
  <xdr:twoCellAnchor editAs="oneCell">
    <xdr:from>
      <xdr:col>2</xdr:col>
      <xdr:colOff>1036320</xdr:colOff>
      <xdr:row>58</xdr:row>
      <xdr:rowOff>60960</xdr:rowOff>
    </xdr:from>
    <xdr:to>
      <xdr:col>5</xdr:col>
      <xdr:colOff>457200</xdr:colOff>
      <xdr:row>58</xdr:row>
      <xdr:rowOff>266700</xdr:rowOff>
    </xdr:to>
    <xdr:sp macro="" textlink="">
      <xdr:nvSpPr>
        <xdr:cNvPr id="241" name="角丸四角形 240"/>
        <xdr:cNvSpPr/>
      </xdr:nvSpPr>
      <xdr:spPr>
        <a:xfrm>
          <a:off x="1706880" y="60960"/>
          <a:ext cx="3893820" cy="205740"/>
        </a:xfrm>
        <a:prstGeom prst="roundRect">
          <a:avLst/>
        </a:prstGeom>
        <a:solidFill>
          <a:schemeClr val="accent2">
            <a:lumMod val="20000"/>
            <a:lumOff val="8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a:solidFill>
                <a:schemeClr val="accent2">
                  <a:lumMod val="50000"/>
                </a:schemeClr>
              </a:solidFill>
              <a:latin typeface="AR P丸ゴシック体M" pitchFamily="50" charset="-128"/>
              <a:ea typeface="AR P丸ゴシック体M" pitchFamily="50" charset="-128"/>
            </a:rPr>
            <a:t>売上回数が少なくても、１ページにひと月分ずつ記入します</a:t>
          </a:r>
        </a:p>
      </xdr:txBody>
    </xdr:sp>
    <xdr:clientData fPrintsWithSheet="0"/>
  </xdr:twoCellAnchor>
  <xdr:twoCellAnchor editAs="oneCell">
    <xdr:from>
      <xdr:col>2</xdr:col>
      <xdr:colOff>1036320</xdr:colOff>
      <xdr:row>116</xdr:row>
      <xdr:rowOff>60960</xdr:rowOff>
    </xdr:from>
    <xdr:to>
      <xdr:col>5</xdr:col>
      <xdr:colOff>457200</xdr:colOff>
      <xdr:row>116</xdr:row>
      <xdr:rowOff>266700</xdr:rowOff>
    </xdr:to>
    <xdr:sp macro="" textlink="">
      <xdr:nvSpPr>
        <xdr:cNvPr id="247" name="角丸四角形 246"/>
        <xdr:cNvSpPr/>
      </xdr:nvSpPr>
      <xdr:spPr>
        <a:xfrm>
          <a:off x="1706880" y="60960"/>
          <a:ext cx="3893820" cy="205740"/>
        </a:xfrm>
        <a:prstGeom prst="roundRect">
          <a:avLst/>
        </a:prstGeom>
        <a:solidFill>
          <a:schemeClr val="accent2">
            <a:lumMod val="20000"/>
            <a:lumOff val="8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a:solidFill>
                <a:schemeClr val="accent2">
                  <a:lumMod val="50000"/>
                </a:schemeClr>
              </a:solidFill>
              <a:latin typeface="AR P丸ゴシック体M" pitchFamily="50" charset="-128"/>
              <a:ea typeface="AR P丸ゴシック体M" pitchFamily="50" charset="-128"/>
            </a:rPr>
            <a:t>売上回数が少なくても、１ページにひと月分ずつ記入します</a:t>
          </a:r>
        </a:p>
      </xdr:txBody>
    </xdr:sp>
    <xdr:clientData fPrintsWithSheet="0"/>
  </xdr:twoCellAnchor>
  <xdr:twoCellAnchor editAs="oneCell">
    <xdr:from>
      <xdr:col>2</xdr:col>
      <xdr:colOff>1036320</xdr:colOff>
      <xdr:row>174</xdr:row>
      <xdr:rowOff>60960</xdr:rowOff>
    </xdr:from>
    <xdr:to>
      <xdr:col>5</xdr:col>
      <xdr:colOff>457200</xdr:colOff>
      <xdr:row>174</xdr:row>
      <xdr:rowOff>266700</xdr:rowOff>
    </xdr:to>
    <xdr:sp macro="" textlink="">
      <xdr:nvSpPr>
        <xdr:cNvPr id="262" name="角丸四角形 261"/>
        <xdr:cNvSpPr/>
      </xdr:nvSpPr>
      <xdr:spPr>
        <a:xfrm>
          <a:off x="1706880" y="60960"/>
          <a:ext cx="3893820" cy="205740"/>
        </a:xfrm>
        <a:prstGeom prst="roundRect">
          <a:avLst/>
        </a:prstGeom>
        <a:solidFill>
          <a:schemeClr val="accent2">
            <a:lumMod val="20000"/>
            <a:lumOff val="8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a:solidFill>
                <a:schemeClr val="accent2">
                  <a:lumMod val="50000"/>
                </a:schemeClr>
              </a:solidFill>
              <a:latin typeface="AR P丸ゴシック体M" pitchFamily="50" charset="-128"/>
              <a:ea typeface="AR P丸ゴシック体M" pitchFamily="50" charset="-128"/>
            </a:rPr>
            <a:t>売上回数が少なくても、１ページにひと月分ずつ記入します</a:t>
          </a:r>
        </a:p>
      </xdr:txBody>
    </xdr:sp>
    <xdr:clientData fPrintsWithSheet="0"/>
  </xdr:twoCellAnchor>
  <xdr:twoCellAnchor editAs="oneCell">
    <xdr:from>
      <xdr:col>2</xdr:col>
      <xdr:colOff>1036320</xdr:colOff>
      <xdr:row>232</xdr:row>
      <xdr:rowOff>60960</xdr:rowOff>
    </xdr:from>
    <xdr:to>
      <xdr:col>5</xdr:col>
      <xdr:colOff>457200</xdr:colOff>
      <xdr:row>232</xdr:row>
      <xdr:rowOff>266700</xdr:rowOff>
    </xdr:to>
    <xdr:sp macro="" textlink="">
      <xdr:nvSpPr>
        <xdr:cNvPr id="268" name="角丸四角形 267"/>
        <xdr:cNvSpPr/>
      </xdr:nvSpPr>
      <xdr:spPr>
        <a:xfrm>
          <a:off x="1706880" y="60960"/>
          <a:ext cx="3893820" cy="205740"/>
        </a:xfrm>
        <a:prstGeom prst="roundRect">
          <a:avLst/>
        </a:prstGeom>
        <a:solidFill>
          <a:schemeClr val="accent2">
            <a:lumMod val="20000"/>
            <a:lumOff val="8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a:solidFill>
                <a:schemeClr val="accent2">
                  <a:lumMod val="50000"/>
                </a:schemeClr>
              </a:solidFill>
              <a:latin typeface="AR P丸ゴシック体M" pitchFamily="50" charset="-128"/>
              <a:ea typeface="AR P丸ゴシック体M" pitchFamily="50" charset="-128"/>
            </a:rPr>
            <a:t>売上回数が少なくても、１ページにひと月分ずつ記入します</a:t>
          </a:r>
        </a:p>
      </xdr:txBody>
    </xdr:sp>
    <xdr:clientData fPrintsWithSheet="0"/>
  </xdr:twoCellAnchor>
  <xdr:twoCellAnchor editAs="oneCell">
    <xdr:from>
      <xdr:col>2</xdr:col>
      <xdr:colOff>1036320</xdr:colOff>
      <xdr:row>290</xdr:row>
      <xdr:rowOff>60960</xdr:rowOff>
    </xdr:from>
    <xdr:to>
      <xdr:col>5</xdr:col>
      <xdr:colOff>457200</xdr:colOff>
      <xdr:row>290</xdr:row>
      <xdr:rowOff>266700</xdr:rowOff>
    </xdr:to>
    <xdr:sp macro="" textlink="">
      <xdr:nvSpPr>
        <xdr:cNvPr id="271" name="角丸四角形 270"/>
        <xdr:cNvSpPr/>
      </xdr:nvSpPr>
      <xdr:spPr>
        <a:xfrm>
          <a:off x="1706880" y="60960"/>
          <a:ext cx="3893820" cy="205740"/>
        </a:xfrm>
        <a:prstGeom prst="roundRect">
          <a:avLst/>
        </a:prstGeom>
        <a:solidFill>
          <a:schemeClr val="accent2">
            <a:lumMod val="20000"/>
            <a:lumOff val="8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a:solidFill>
                <a:schemeClr val="accent2">
                  <a:lumMod val="50000"/>
                </a:schemeClr>
              </a:solidFill>
              <a:latin typeface="AR P丸ゴシック体M" pitchFamily="50" charset="-128"/>
              <a:ea typeface="AR P丸ゴシック体M" pitchFamily="50" charset="-128"/>
            </a:rPr>
            <a:t>売上回数が少なくても、１ページにひと月分ずつ記入します</a:t>
          </a:r>
        </a:p>
      </xdr:txBody>
    </xdr:sp>
    <xdr:clientData fPrintsWithSheet="0"/>
  </xdr:twoCellAnchor>
  <xdr:twoCellAnchor editAs="oneCell">
    <xdr:from>
      <xdr:col>2</xdr:col>
      <xdr:colOff>1036320</xdr:colOff>
      <xdr:row>348</xdr:row>
      <xdr:rowOff>60960</xdr:rowOff>
    </xdr:from>
    <xdr:to>
      <xdr:col>5</xdr:col>
      <xdr:colOff>457200</xdr:colOff>
      <xdr:row>348</xdr:row>
      <xdr:rowOff>266700</xdr:rowOff>
    </xdr:to>
    <xdr:sp macro="" textlink="">
      <xdr:nvSpPr>
        <xdr:cNvPr id="286" name="角丸四角形 285"/>
        <xdr:cNvSpPr/>
      </xdr:nvSpPr>
      <xdr:spPr>
        <a:xfrm>
          <a:off x="1706880" y="60960"/>
          <a:ext cx="3893820" cy="205740"/>
        </a:xfrm>
        <a:prstGeom prst="roundRect">
          <a:avLst/>
        </a:prstGeom>
        <a:solidFill>
          <a:schemeClr val="accent2">
            <a:lumMod val="20000"/>
            <a:lumOff val="8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a:solidFill>
                <a:schemeClr val="accent2">
                  <a:lumMod val="50000"/>
                </a:schemeClr>
              </a:solidFill>
              <a:latin typeface="AR P丸ゴシック体M" pitchFamily="50" charset="-128"/>
              <a:ea typeface="AR P丸ゴシック体M" pitchFamily="50" charset="-128"/>
            </a:rPr>
            <a:t>売上回数が少なくても、１ページにひと月分ずつ記入します</a:t>
          </a:r>
        </a:p>
      </xdr:txBody>
    </xdr:sp>
    <xdr:clientData fPrintsWithSheet="0"/>
  </xdr:twoCellAnchor>
  <xdr:twoCellAnchor editAs="oneCell">
    <xdr:from>
      <xdr:col>2</xdr:col>
      <xdr:colOff>1036320</xdr:colOff>
      <xdr:row>406</xdr:row>
      <xdr:rowOff>60960</xdr:rowOff>
    </xdr:from>
    <xdr:to>
      <xdr:col>5</xdr:col>
      <xdr:colOff>457200</xdr:colOff>
      <xdr:row>406</xdr:row>
      <xdr:rowOff>266700</xdr:rowOff>
    </xdr:to>
    <xdr:sp macro="" textlink="">
      <xdr:nvSpPr>
        <xdr:cNvPr id="289" name="角丸四角形 288"/>
        <xdr:cNvSpPr/>
      </xdr:nvSpPr>
      <xdr:spPr>
        <a:xfrm>
          <a:off x="1706880" y="60960"/>
          <a:ext cx="3893820" cy="205740"/>
        </a:xfrm>
        <a:prstGeom prst="roundRect">
          <a:avLst/>
        </a:prstGeom>
        <a:solidFill>
          <a:schemeClr val="accent2">
            <a:lumMod val="20000"/>
            <a:lumOff val="8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a:solidFill>
                <a:schemeClr val="accent2">
                  <a:lumMod val="50000"/>
                </a:schemeClr>
              </a:solidFill>
              <a:latin typeface="AR P丸ゴシック体M" pitchFamily="50" charset="-128"/>
              <a:ea typeface="AR P丸ゴシック体M" pitchFamily="50" charset="-128"/>
            </a:rPr>
            <a:t>売上回数が少なくても、１ページにひと月分ずつ記入します</a:t>
          </a:r>
        </a:p>
      </xdr:txBody>
    </xdr:sp>
    <xdr:clientData fPrintsWithSheet="0"/>
  </xdr:twoCellAnchor>
  <xdr:twoCellAnchor editAs="oneCell">
    <xdr:from>
      <xdr:col>2</xdr:col>
      <xdr:colOff>1036320</xdr:colOff>
      <xdr:row>464</xdr:row>
      <xdr:rowOff>60960</xdr:rowOff>
    </xdr:from>
    <xdr:to>
      <xdr:col>5</xdr:col>
      <xdr:colOff>457200</xdr:colOff>
      <xdr:row>464</xdr:row>
      <xdr:rowOff>266700</xdr:rowOff>
    </xdr:to>
    <xdr:sp macro="" textlink="">
      <xdr:nvSpPr>
        <xdr:cNvPr id="292" name="角丸四角形 291"/>
        <xdr:cNvSpPr/>
      </xdr:nvSpPr>
      <xdr:spPr>
        <a:xfrm>
          <a:off x="1706880" y="60960"/>
          <a:ext cx="3893820" cy="205740"/>
        </a:xfrm>
        <a:prstGeom prst="roundRect">
          <a:avLst/>
        </a:prstGeom>
        <a:solidFill>
          <a:schemeClr val="accent2">
            <a:lumMod val="20000"/>
            <a:lumOff val="8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a:solidFill>
                <a:schemeClr val="accent2">
                  <a:lumMod val="50000"/>
                </a:schemeClr>
              </a:solidFill>
              <a:latin typeface="AR P丸ゴシック体M" pitchFamily="50" charset="-128"/>
              <a:ea typeface="AR P丸ゴシック体M" pitchFamily="50" charset="-128"/>
            </a:rPr>
            <a:t>売上回数が少なくても、１ページにひと月分ずつ記入します</a:t>
          </a:r>
        </a:p>
      </xdr:txBody>
    </xdr:sp>
    <xdr:clientData fPrintsWithSheet="0"/>
  </xdr:twoCellAnchor>
  <xdr:twoCellAnchor editAs="oneCell">
    <xdr:from>
      <xdr:col>2</xdr:col>
      <xdr:colOff>1036320</xdr:colOff>
      <xdr:row>522</xdr:row>
      <xdr:rowOff>60960</xdr:rowOff>
    </xdr:from>
    <xdr:to>
      <xdr:col>5</xdr:col>
      <xdr:colOff>457200</xdr:colOff>
      <xdr:row>522</xdr:row>
      <xdr:rowOff>266700</xdr:rowOff>
    </xdr:to>
    <xdr:sp macro="" textlink="">
      <xdr:nvSpPr>
        <xdr:cNvPr id="295" name="角丸四角形 294"/>
        <xdr:cNvSpPr/>
      </xdr:nvSpPr>
      <xdr:spPr>
        <a:xfrm>
          <a:off x="1706880" y="60960"/>
          <a:ext cx="3893820" cy="205740"/>
        </a:xfrm>
        <a:prstGeom prst="roundRect">
          <a:avLst/>
        </a:prstGeom>
        <a:solidFill>
          <a:schemeClr val="accent2">
            <a:lumMod val="20000"/>
            <a:lumOff val="8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a:solidFill>
                <a:schemeClr val="accent2">
                  <a:lumMod val="50000"/>
                </a:schemeClr>
              </a:solidFill>
              <a:latin typeface="AR P丸ゴシック体M" pitchFamily="50" charset="-128"/>
              <a:ea typeface="AR P丸ゴシック体M" pitchFamily="50" charset="-128"/>
            </a:rPr>
            <a:t>売上回数が少なくても、１ページにひと月分ずつ記入します</a:t>
          </a:r>
        </a:p>
      </xdr:txBody>
    </xdr:sp>
    <xdr:clientData fPrintsWithSheet="0"/>
  </xdr:twoCellAnchor>
  <xdr:twoCellAnchor editAs="oneCell">
    <xdr:from>
      <xdr:col>2</xdr:col>
      <xdr:colOff>1036320</xdr:colOff>
      <xdr:row>580</xdr:row>
      <xdr:rowOff>60960</xdr:rowOff>
    </xdr:from>
    <xdr:to>
      <xdr:col>5</xdr:col>
      <xdr:colOff>457200</xdr:colOff>
      <xdr:row>580</xdr:row>
      <xdr:rowOff>266700</xdr:rowOff>
    </xdr:to>
    <xdr:sp macro="" textlink="">
      <xdr:nvSpPr>
        <xdr:cNvPr id="310" name="角丸四角形 309"/>
        <xdr:cNvSpPr/>
      </xdr:nvSpPr>
      <xdr:spPr>
        <a:xfrm>
          <a:off x="1706880" y="60960"/>
          <a:ext cx="3893820" cy="205740"/>
        </a:xfrm>
        <a:prstGeom prst="roundRect">
          <a:avLst/>
        </a:prstGeom>
        <a:solidFill>
          <a:schemeClr val="accent2">
            <a:lumMod val="20000"/>
            <a:lumOff val="8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a:solidFill>
                <a:schemeClr val="accent2">
                  <a:lumMod val="50000"/>
                </a:schemeClr>
              </a:solidFill>
              <a:latin typeface="AR P丸ゴシック体M" pitchFamily="50" charset="-128"/>
              <a:ea typeface="AR P丸ゴシック体M" pitchFamily="50" charset="-128"/>
            </a:rPr>
            <a:t>売上回数が少なくても、１ページにひと月分ずつ記入します</a:t>
          </a:r>
        </a:p>
      </xdr:txBody>
    </xdr:sp>
    <xdr:clientData fPrintsWithSheet="0"/>
  </xdr:twoCellAnchor>
  <xdr:twoCellAnchor editAs="oneCell">
    <xdr:from>
      <xdr:col>2</xdr:col>
      <xdr:colOff>1036320</xdr:colOff>
      <xdr:row>638</xdr:row>
      <xdr:rowOff>60960</xdr:rowOff>
    </xdr:from>
    <xdr:to>
      <xdr:col>5</xdr:col>
      <xdr:colOff>457200</xdr:colOff>
      <xdr:row>638</xdr:row>
      <xdr:rowOff>266700</xdr:rowOff>
    </xdr:to>
    <xdr:sp macro="" textlink="">
      <xdr:nvSpPr>
        <xdr:cNvPr id="316" name="角丸四角形 315"/>
        <xdr:cNvSpPr/>
      </xdr:nvSpPr>
      <xdr:spPr>
        <a:xfrm>
          <a:off x="1706880" y="60960"/>
          <a:ext cx="3893820" cy="205740"/>
        </a:xfrm>
        <a:prstGeom prst="roundRect">
          <a:avLst/>
        </a:prstGeom>
        <a:solidFill>
          <a:schemeClr val="accent2">
            <a:lumMod val="20000"/>
            <a:lumOff val="8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a:solidFill>
                <a:schemeClr val="accent2">
                  <a:lumMod val="50000"/>
                </a:schemeClr>
              </a:solidFill>
              <a:latin typeface="AR P丸ゴシック体M" pitchFamily="50" charset="-128"/>
              <a:ea typeface="AR P丸ゴシック体M" pitchFamily="50" charset="-128"/>
            </a:rPr>
            <a:t>売上回数が少なくても、１ページにひと月分ずつ記入します</a:t>
          </a:r>
        </a:p>
      </xdr:txBody>
    </xdr:sp>
    <xdr:clientData fPrintsWithSheet="0"/>
  </xdr:twoCellAnchor>
  <xdr:twoCellAnchor>
    <xdr:from>
      <xdr:col>5</xdr:col>
      <xdr:colOff>12700</xdr:colOff>
      <xdr:row>59</xdr:row>
      <xdr:rowOff>15756</xdr:rowOff>
    </xdr:from>
    <xdr:to>
      <xdr:col>6</xdr:col>
      <xdr:colOff>815340</xdr:colOff>
      <xdr:row>62</xdr:row>
      <xdr:rowOff>4056</xdr:rowOff>
    </xdr:to>
    <xdr:sp macro="" textlink="">
      <xdr:nvSpPr>
        <xdr:cNvPr id="218" name="正方形/長方形 217"/>
        <xdr:cNvSpPr/>
      </xdr:nvSpPr>
      <xdr:spPr>
        <a:xfrm>
          <a:off x="5156200" y="343416"/>
          <a:ext cx="1625600" cy="491220"/>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3</xdr:col>
      <xdr:colOff>14838</xdr:colOff>
      <xdr:row>58</xdr:row>
      <xdr:rowOff>326390</xdr:rowOff>
    </xdr:from>
    <xdr:to>
      <xdr:col>5</xdr:col>
      <xdr:colOff>7620</xdr:colOff>
      <xdr:row>61</xdr:row>
      <xdr:rowOff>162290</xdr:rowOff>
    </xdr:to>
    <xdr:sp macro="" textlink="">
      <xdr:nvSpPr>
        <xdr:cNvPr id="219" name="正方形/長方形 218"/>
        <xdr:cNvSpPr/>
      </xdr:nvSpPr>
      <xdr:spPr>
        <a:xfrm>
          <a:off x="3512418" y="326390"/>
          <a:ext cx="1638702" cy="498840"/>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5</xdr:col>
      <xdr:colOff>12700</xdr:colOff>
      <xdr:row>117</xdr:row>
      <xdr:rowOff>15756</xdr:rowOff>
    </xdr:from>
    <xdr:to>
      <xdr:col>6</xdr:col>
      <xdr:colOff>815340</xdr:colOff>
      <xdr:row>120</xdr:row>
      <xdr:rowOff>4056</xdr:rowOff>
    </xdr:to>
    <xdr:sp macro="" textlink="">
      <xdr:nvSpPr>
        <xdr:cNvPr id="222" name="正方形/長方形 221"/>
        <xdr:cNvSpPr/>
      </xdr:nvSpPr>
      <xdr:spPr>
        <a:xfrm>
          <a:off x="5156200" y="343416"/>
          <a:ext cx="1625600" cy="491220"/>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3</xdr:col>
      <xdr:colOff>14838</xdr:colOff>
      <xdr:row>116</xdr:row>
      <xdr:rowOff>326390</xdr:rowOff>
    </xdr:from>
    <xdr:to>
      <xdr:col>5</xdr:col>
      <xdr:colOff>7620</xdr:colOff>
      <xdr:row>119</xdr:row>
      <xdr:rowOff>162290</xdr:rowOff>
    </xdr:to>
    <xdr:sp macro="" textlink="">
      <xdr:nvSpPr>
        <xdr:cNvPr id="223" name="正方形/長方形 222"/>
        <xdr:cNvSpPr/>
      </xdr:nvSpPr>
      <xdr:spPr>
        <a:xfrm>
          <a:off x="3512418" y="326390"/>
          <a:ext cx="1638702" cy="498840"/>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5</xdr:col>
      <xdr:colOff>12700</xdr:colOff>
      <xdr:row>175</xdr:row>
      <xdr:rowOff>15756</xdr:rowOff>
    </xdr:from>
    <xdr:to>
      <xdr:col>6</xdr:col>
      <xdr:colOff>815340</xdr:colOff>
      <xdr:row>178</xdr:row>
      <xdr:rowOff>4056</xdr:rowOff>
    </xdr:to>
    <xdr:sp macro="" textlink="">
      <xdr:nvSpPr>
        <xdr:cNvPr id="239" name="正方形/長方形 238"/>
        <xdr:cNvSpPr/>
      </xdr:nvSpPr>
      <xdr:spPr>
        <a:xfrm>
          <a:off x="5156200" y="343416"/>
          <a:ext cx="1625600" cy="491220"/>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3</xdr:col>
      <xdr:colOff>14838</xdr:colOff>
      <xdr:row>174</xdr:row>
      <xdr:rowOff>326390</xdr:rowOff>
    </xdr:from>
    <xdr:to>
      <xdr:col>5</xdr:col>
      <xdr:colOff>7620</xdr:colOff>
      <xdr:row>177</xdr:row>
      <xdr:rowOff>162290</xdr:rowOff>
    </xdr:to>
    <xdr:sp macro="" textlink="">
      <xdr:nvSpPr>
        <xdr:cNvPr id="240" name="正方形/長方形 239"/>
        <xdr:cNvSpPr/>
      </xdr:nvSpPr>
      <xdr:spPr>
        <a:xfrm>
          <a:off x="3512418" y="326390"/>
          <a:ext cx="1638702" cy="498840"/>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5</xdr:col>
      <xdr:colOff>12700</xdr:colOff>
      <xdr:row>233</xdr:row>
      <xdr:rowOff>15756</xdr:rowOff>
    </xdr:from>
    <xdr:to>
      <xdr:col>6</xdr:col>
      <xdr:colOff>815340</xdr:colOff>
      <xdr:row>236</xdr:row>
      <xdr:rowOff>4056</xdr:rowOff>
    </xdr:to>
    <xdr:sp macro="" textlink="">
      <xdr:nvSpPr>
        <xdr:cNvPr id="244" name="正方形/長方形 243"/>
        <xdr:cNvSpPr/>
      </xdr:nvSpPr>
      <xdr:spPr>
        <a:xfrm>
          <a:off x="5156200" y="343416"/>
          <a:ext cx="1625600" cy="491220"/>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3</xdr:col>
      <xdr:colOff>14838</xdr:colOff>
      <xdr:row>232</xdr:row>
      <xdr:rowOff>326390</xdr:rowOff>
    </xdr:from>
    <xdr:to>
      <xdr:col>5</xdr:col>
      <xdr:colOff>7620</xdr:colOff>
      <xdr:row>235</xdr:row>
      <xdr:rowOff>162290</xdr:rowOff>
    </xdr:to>
    <xdr:sp macro="" textlink="">
      <xdr:nvSpPr>
        <xdr:cNvPr id="245" name="正方形/長方形 244"/>
        <xdr:cNvSpPr/>
      </xdr:nvSpPr>
      <xdr:spPr>
        <a:xfrm>
          <a:off x="3512418" y="326390"/>
          <a:ext cx="1638702" cy="498840"/>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5</xdr:col>
      <xdr:colOff>12700</xdr:colOff>
      <xdr:row>291</xdr:row>
      <xdr:rowOff>15756</xdr:rowOff>
    </xdr:from>
    <xdr:to>
      <xdr:col>6</xdr:col>
      <xdr:colOff>815340</xdr:colOff>
      <xdr:row>294</xdr:row>
      <xdr:rowOff>4056</xdr:rowOff>
    </xdr:to>
    <xdr:sp macro="" textlink="">
      <xdr:nvSpPr>
        <xdr:cNvPr id="261" name="正方形/長方形 260"/>
        <xdr:cNvSpPr/>
      </xdr:nvSpPr>
      <xdr:spPr>
        <a:xfrm>
          <a:off x="5156200" y="343416"/>
          <a:ext cx="1625600" cy="491220"/>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3</xdr:col>
      <xdr:colOff>14838</xdr:colOff>
      <xdr:row>290</xdr:row>
      <xdr:rowOff>326390</xdr:rowOff>
    </xdr:from>
    <xdr:to>
      <xdr:col>5</xdr:col>
      <xdr:colOff>7620</xdr:colOff>
      <xdr:row>293</xdr:row>
      <xdr:rowOff>162290</xdr:rowOff>
    </xdr:to>
    <xdr:sp macro="" textlink="">
      <xdr:nvSpPr>
        <xdr:cNvPr id="263" name="正方形/長方形 262"/>
        <xdr:cNvSpPr/>
      </xdr:nvSpPr>
      <xdr:spPr>
        <a:xfrm>
          <a:off x="3512418" y="326390"/>
          <a:ext cx="1638702" cy="498840"/>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5</xdr:col>
      <xdr:colOff>12700</xdr:colOff>
      <xdr:row>349</xdr:row>
      <xdr:rowOff>15756</xdr:rowOff>
    </xdr:from>
    <xdr:to>
      <xdr:col>6</xdr:col>
      <xdr:colOff>815340</xdr:colOff>
      <xdr:row>352</xdr:row>
      <xdr:rowOff>4056</xdr:rowOff>
    </xdr:to>
    <xdr:sp macro="" textlink="">
      <xdr:nvSpPr>
        <xdr:cNvPr id="266" name="正方形/長方形 265"/>
        <xdr:cNvSpPr/>
      </xdr:nvSpPr>
      <xdr:spPr>
        <a:xfrm>
          <a:off x="5156200" y="343416"/>
          <a:ext cx="1625600" cy="491220"/>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3</xdr:col>
      <xdr:colOff>14838</xdr:colOff>
      <xdr:row>348</xdr:row>
      <xdr:rowOff>326390</xdr:rowOff>
    </xdr:from>
    <xdr:to>
      <xdr:col>5</xdr:col>
      <xdr:colOff>7620</xdr:colOff>
      <xdr:row>351</xdr:row>
      <xdr:rowOff>162290</xdr:rowOff>
    </xdr:to>
    <xdr:sp macro="" textlink="">
      <xdr:nvSpPr>
        <xdr:cNvPr id="267" name="正方形/長方形 266"/>
        <xdr:cNvSpPr/>
      </xdr:nvSpPr>
      <xdr:spPr>
        <a:xfrm>
          <a:off x="3512418" y="326390"/>
          <a:ext cx="1638702" cy="498840"/>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5</xdr:col>
      <xdr:colOff>12700</xdr:colOff>
      <xdr:row>407</xdr:row>
      <xdr:rowOff>15756</xdr:rowOff>
    </xdr:from>
    <xdr:to>
      <xdr:col>6</xdr:col>
      <xdr:colOff>815340</xdr:colOff>
      <xdr:row>410</xdr:row>
      <xdr:rowOff>4056</xdr:rowOff>
    </xdr:to>
    <xdr:sp macro="" textlink="">
      <xdr:nvSpPr>
        <xdr:cNvPr id="284" name="正方形/長方形 283"/>
        <xdr:cNvSpPr/>
      </xdr:nvSpPr>
      <xdr:spPr>
        <a:xfrm>
          <a:off x="5156200" y="343416"/>
          <a:ext cx="1625600" cy="491220"/>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3</xdr:col>
      <xdr:colOff>14838</xdr:colOff>
      <xdr:row>406</xdr:row>
      <xdr:rowOff>326390</xdr:rowOff>
    </xdr:from>
    <xdr:to>
      <xdr:col>5</xdr:col>
      <xdr:colOff>7620</xdr:colOff>
      <xdr:row>409</xdr:row>
      <xdr:rowOff>162290</xdr:rowOff>
    </xdr:to>
    <xdr:sp macro="" textlink="">
      <xdr:nvSpPr>
        <xdr:cNvPr id="285" name="正方形/長方形 284"/>
        <xdr:cNvSpPr/>
      </xdr:nvSpPr>
      <xdr:spPr>
        <a:xfrm>
          <a:off x="3512418" y="326390"/>
          <a:ext cx="1638702" cy="498840"/>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5</xdr:col>
      <xdr:colOff>12700</xdr:colOff>
      <xdr:row>465</xdr:row>
      <xdr:rowOff>15756</xdr:rowOff>
    </xdr:from>
    <xdr:to>
      <xdr:col>6</xdr:col>
      <xdr:colOff>815340</xdr:colOff>
      <xdr:row>468</xdr:row>
      <xdr:rowOff>4056</xdr:rowOff>
    </xdr:to>
    <xdr:sp macro="" textlink="">
      <xdr:nvSpPr>
        <xdr:cNvPr id="290" name="正方形/長方形 289"/>
        <xdr:cNvSpPr/>
      </xdr:nvSpPr>
      <xdr:spPr>
        <a:xfrm>
          <a:off x="5156200" y="343416"/>
          <a:ext cx="1625600" cy="491220"/>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3</xdr:col>
      <xdr:colOff>14838</xdr:colOff>
      <xdr:row>464</xdr:row>
      <xdr:rowOff>326390</xdr:rowOff>
    </xdr:from>
    <xdr:to>
      <xdr:col>5</xdr:col>
      <xdr:colOff>7620</xdr:colOff>
      <xdr:row>467</xdr:row>
      <xdr:rowOff>162290</xdr:rowOff>
    </xdr:to>
    <xdr:sp macro="" textlink="">
      <xdr:nvSpPr>
        <xdr:cNvPr id="291" name="正方形/長方形 290"/>
        <xdr:cNvSpPr/>
      </xdr:nvSpPr>
      <xdr:spPr>
        <a:xfrm>
          <a:off x="3512418" y="326390"/>
          <a:ext cx="1638702" cy="498840"/>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5</xdr:col>
      <xdr:colOff>12700</xdr:colOff>
      <xdr:row>523</xdr:row>
      <xdr:rowOff>15756</xdr:rowOff>
    </xdr:from>
    <xdr:to>
      <xdr:col>6</xdr:col>
      <xdr:colOff>815340</xdr:colOff>
      <xdr:row>526</xdr:row>
      <xdr:rowOff>4056</xdr:rowOff>
    </xdr:to>
    <xdr:sp macro="" textlink="">
      <xdr:nvSpPr>
        <xdr:cNvPr id="308" name="正方形/長方形 307"/>
        <xdr:cNvSpPr/>
      </xdr:nvSpPr>
      <xdr:spPr>
        <a:xfrm>
          <a:off x="5156200" y="343416"/>
          <a:ext cx="1625600" cy="491220"/>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3</xdr:col>
      <xdr:colOff>14838</xdr:colOff>
      <xdr:row>522</xdr:row>
      <xdr:rowOff>326390</xdr:rowOff>
    </xdr:from>
    <xdr:to>
      <xdr:col>5</xdr:col>
      <xdr:colOff>7620</xdr:colOff>
      <xdr:row>525</xdr:row>
      <xdr:rowOff>162290</xdr:rowOff>
    </xdr:to>
    <xdr:sp macro="" textlink="">
      <xdr:nvSpPr>
        <xdr:cNvPr id="309" name="正方形/長方形 308"/>
        <xdr:cNvSpPr/>
      </xdr:nvSpPr>
      <xdr:spPr>
        <a:xfrm>
          <a:off x="3512418" y="326390"/>
          <a:ext cx="1638702" cy="498840"/>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5</xdr:col>
      <xdr:colOff>12700</xdr:colOff>
      <xdr:row>581</xdr:row>
      <xdr:rowOff>15756</xdr:rowOff>
    </xdr:from>
    <xdr:to>
      <xdr:col>6</xdr:col>
      <xdr:colOff>815340</xdr:colOff>
      <xdr:row>584</xdr:row>
      <xdr:rowOff>4056</xdr:rowOff>
    </xdr:to>
    <xdr:sp macro="" textlink="">
      <xdr:nvSpPr>
        <xdr:cNvPr id="313" name="正方形/長方形 312"/>
        <xdr:cNvSpPr/>
      </xdr:nvSpPr>
      <xdr:spPr>
        <a:xfrm>
          <a:off x="5156200" y="343416"/>
          <a:ext cx="1625600" cy="491220"/>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3</xdr:col>
      <xdr:colOff>14838</xdr:colOff>
      <xdr:row>580</xdr:row>
      <xdr:rowOff>326390</xdr:rowOff>
    </xdr:from>
    <xdr:to>
      <xdr:col>5</xdr:col>
      <xdr:colOff>7620</xdr:colOff>
      <xdr:row>583</xdr:row>
      <xdr:rowOff>162290</xdr:rowOff>
    </xdr:to>
    <xdr:sp macro="" textlink="">
      <xdr:nvSpPr>
        <xdr:cNvPr id="314" name="正方形/長方形 313"/>
        <xdr:cNvSpPr/>
      </xdr:nvSpPr>
      <xdr:spPr>
        <a:xfrm>
          <a:off x="3512418" y="326390"/>
          <a:ext cx="1638702" cy="498840"/>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5</xdr:col>
      <xdr:colOff>12700</xdr:colOff>
      <xdr:row>639</xdr:row>
      <xdr:rowOff>15756</xdr:rowOff>
    </xdr:from>
    <xdr:to>
      <xdr:col>6</xdr:col>
      <xdr:colOff>815340</xdr:colOff>
      <xdr:row>642</xdr:row>
      <xdr:rowOff>4056</xdr:rowOff>
    </xdr:to>
    <xdr:sp macro="" textlink="">
      <xdr:nvSpPr>
        <xdr:cNvPr id="318" name="正方形/長方形 317"/>
        <xdr:cNvSpPr/>
      </xdr:nvSpPr>
      <xdr:spPr>
        <a:xfrm>
          <a:off x="5156200" y="343416"/>
          <a:ext cx="1625600" cy="491220"/>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3</xdr:col>
      <xdr:colOff>14838</xdr:colOff>
      <xdr:row>638</xdr:row>
      <xdr:rowOff>326390</xdr:rowOff>
    </xdr:from>
    <xdr:to>
      <xdr:col>5</xdr:col>
      <xdr:colOff>7620</xdr:colOff>
      <xdr:row>641</xdr:row>
      <xdr:rowOff>162290</xdr:rowOff>
    </xdr:to>
    <xdr:sp macro="" textlink="">
      <xdr:nvSpPr>
        <xdr:cNvPr id="319" name="正方形/長方形 318"/>
        <xdr:cNvSpPr/>
      </xdr:nvSpPr>
      <xdr:spPr>
        <a:xfrm>
          <a:off x="3512418" y="326390"/>
          <a:ext cx="1638702" cy="498840"/>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wsDr>
</file>

<file path=xl/drawings/drawing41.xml><?xml version="1.0" encoding="utf-8"?>
<xdr:wsDr xmlns:xdr="http://schemas.openxmlformats.org/drawingml/2006/spreadsheetDrawing" xmlns:a="http://schemas.openxmlformats.org/drawingml/2006/main">
  <xdr:twoCellAnchor editAs="oneCell">
    <xdr:from>
      <xdr:col>0</xdr:col>
      <xdr:colOff>53340</xdr:colOff>
      <xdr:row>57</xdr:row>
      <xdr:rowOff>53340</xdr:rowOff>
    </xdr:from>
    <xdr:to>
      <xdr:col>4</xdr:col>
      <xdr:colOff>205740</xdr:colOff>
      <xdr:row>57</xdr:row>
      <xdr:rowOff>266700</xdr:rowOff>
    </xdr:to>
    <xdr:sp macro="" textlink="">
      <xdr:nvSpPr>
        <xdr:cNvPr id="5" name="角丸四角形 4"/>
        <xdr:cNvSpPr/>
      </xdr:nvSpPr>
      <xdr:spPr>
        <a:xfrm>
          <a:off x="53340" y="9959340"/>
          <a:ext cx="3817620" cy="213360"/>
        </a:xfrm>
        <a:prstGeom prst="roundRect">
          <a:avLst/>
        </a:prstGeom>
        <a:solidFill>
          <a:schemeClr val="accent2">
            <a:lumMod val="20000"/>
            <a:lumOff val="8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a:solidFill>
                <a:schemeClr val="accent2">
                  <a:lumMod val="50000"/>
                </a:schemeClr>
              </a:solidFill>
              <a:latin typeface="AR P丸ゴシック体M" pitchFamily="50" charset="-128"/>
              <a:ea typeface="AR P丸ゴシック体M" pitchFamily="50" charset="-128"/>
            </a:rPr>
            <a:t>売上回数が少なくても、１ページにひと月分ずつ記入します</a:t>
          </a:r>
        </a:p>
      </xdr:txBody>
    </xdr:sp>
    <xdr:clientData fPrintsWithSheet="0"/>
  </xdr:twoCellAnchor>
  <xdr:twoCellAnchor editAs="oneCell">
    <xdr:from>
      <xdr:col>0</xdr:col>
      <xdr:colOff>45720</xdr:colOff>
      <xdr:row>0</xdr:row>
      <xdr:rowOff>91440</xdr:rowOff>
    </xdr:from>
    <xdr:to>
      <xdr:col>2</xdr:col>
      <xdr:colOff>182880</xdr:colOff>
      <xdr:row>0</xdr:row>
      <xdr:rowOff>289560</xdr:rowOff>
    </xdr:to>
    <xdr:sp macro="" textlink="">
      <xdr:nvSpPr>
        <xdr:cNvPr id="17" name="角丸四角形 16">
          <a:hlinkClick xmlns:r="http://schemas.openxmlformats.org/officeDocument/2006/relationships" r:id="rId1" tooltip="グローバルメニュー（表の一覧）へ"/>
        </xdr:cNvPr>
        <xdr:cNvSpPr/>
      </xdr:nvSpPr>
      <xdr:spPr>
        <a:xfrm>
          <a:off x="45720" y="91440"/>
          <a:ext cx="7620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メニュー</a:t>
          </a:r>
        </a:p>
      </xdr:txBody>
    </xdr:sp>
    <xdr:clientData fPrintsWithSheet="0"/>
  </xdr:twoCellAnchor>
  <xdr:twoCellAnchor editAs="oneCell">
    <xdr:from>
      <xdr:col>2</xdr:col>
      <xdr:colOff>1143000</xdr:colOff>
      <xdr:row>0</xdr:row>
      <xdr:rowOff>45720</xdr:rowOff>
    </xdr:from>
    <xdr:to>
      <xdr:col>6</xdr:col>
      <xdr:colOff>106680</xdr:colOff>
      <xdr:row>0</xdr:row>
      <xdr:rowOff>441960</xdr:rowOff>
    </xdr:to>
    <xdr:sp macro="" textlink="">
      <xdr:nvSpPr>
        <xdr:cNvPr id="19" name="角丸四角形 18"/>
        <xdr:cNvSpPr/>
      </xdr:nvSpPr>
      <xdr:spPr>
        <a:xfrm>
          <a:off x="1767840" y="45720"/>
          <a:ext cx="3505200" cy="396240"/>
        </a:xfrm>
        <a:prstGeom prst="roundRect">
          <a:avLst/>
        </a:prstGeom>
        <a:solidFill>
          <a:schemeClr val="accent2">
            <a:lumMod val="20000"/>
            <a:lumOff val="8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en-US" altLang="ja-JP" sz="800" b="1" u="sng">
              <a:solidFill>
                <a:schemeClr val="accent2">
                  <a:lumMod val="50000"/>
                </a:schemeClr>
              </a:solidFill>
              <a:latin typeface="AR P丸ゴシック体M" pitchFamily="50" charset="-128"/>
              <a:ea typeface="AR P丸ゴシック体M" pitchFamily="50" charset="-128"/>
            </a:rPr>
            <a:t>1</a:t>
          </a:r>
          <a:r>
            <a:rPr kumimoji="1" lang="ja-JP" altLang="en-US" sz="800" b="1" u="sng">
              <a:solidFill>
                <a:schemeClr val="accent2">
                  <a:lumMod val="50000"/>
                </a:schemeClr>
              </a:solidFill>
              <a:latin typeface="AR P丸ゴシック体M" pitchFamily="50" charset="-128"/>
              <a:ea typeface="AR P丸ゴシック体M" pitchFamily="50" charset="-128"/>
            </a:rPr>
            <a:t>ページ目は前年度からの繰り越し分だけ記入します</a:t>
          </a:r>
          <a:endParaRPr kumimoji="1" lang="en-US" altLang="ja-JP" sz="800" b="1" u="sng">
            <a:solidFill>
              <a:schemeClr val="accent2">
                <a:lumMod val="50000"/>
              </a:schemeClr>
            </a:solidFill>
            <a:latin typeface="AR P丸ゴシック体M" pitchFamily="50" charset="-128"/>
            <a:ea typeface="AR P丸ゴシック体M" pitchFamily="50" charset="-128"/>
          </a:endParaRPr>
        </a:p>
        <a:p>
          <a:pPr algn="ctr"/>
          <a:r>
            <a:rPr kumimoji="1" lang="ja-JP" altLang="en-US" sz="800">
              <a:solidFill>
                <a:schemeClr val="accent2">
                  <a:lumMod val="50000"/>
                </a:schemeClr>
              </a:solidFill>
              <a:latin typeface="AR P丸ゴシック体M" pitchFamily="50" charset="-128"/>
              <a:ea typeface="AR P丸ゴシック体M" pitchFamily="50" charset="-128"/>
            </a:rPr>
            <a:t>売上回数が少なくても、１ページにひと月分ずつ記入します</a:t>
          </a:r>
        </a:p>
      </xdr:txBody>
    </xdr:sp>
    <xdr:clientData fPrintsWithSheet="0"/>
  </xdr:twoCellAnchor>
  <xdr:twoCellAnchor>
    <xdr:from>
      <xdr:col>5</xdr:col>
      <xdr:colOff>15240</xdr:colOff>
      <xdr:row>1</xdr:row>
      <xdr:rowOff>4327</xdr:rowOff>
    </xdr:from>
    <xdr:to>
      <xdr:col>5</xdr:col>
      <xdr:colOff>845820</xdr:colOff>
      <xdr:row>2</xdr:row>
      <xdr:rowOff>161942</xdr:rowOff>
    </xdr:to>
    <xdr:sp macro="" textlink="">
      <xdr:nvSpPr>
        <xdr:cNvPr id="32" name="正方形/長方形 31"/>
        <xdr:cNvSpPr/>
      </xdr:nvSpPr>
      <xdr:spPr>
        <a:xfrm>
          <a:off x="4328160" y="629167"/>
          <a:ext cx="830580" cy="325255"/>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5</xdr:col>
      <xdr:colOff>845821</xdr:colOff>
      <xdr:row>1</xdr:row>
      <xdr:rowOff>0</xdr:rowOff>
    </xdr:from>
    <xdr:to>
      <xdr:col>6</xdr:col>
      <xdr:colOff>845821</xdr:colOff>
      <xdr:row>2</xdr:row>
      <xdr:rowOff>157615</xdr:rowOff>
    </xdr:to>
    <xdr:sp macro="" textlink="">
      <xdr:nvSpPr>
        <xdr:cNvPr id="33" name="正方形/長方形 32"/>
        <xdr:cNvSpPr/>
      </xdr:nvSpPr>
      <xdr:spPr>
        <a:xfrm>
          <a:off x="5158741" y="624840"/>
          <a:ext cx="853440" cy="325255"/>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5</xdr:col>
      <xdr:colOff>15240</xdr:colOff>
      <xdr:row>58</xdr:row>
      <xdr:rowOff>4327</xdr:rowOff>
    </xdr:from>
    <xdr:to>
      <xdr:col>5</xdr:col>
      <xdr:colOff>845820</xdr:colOff>
      <xdr:row>59</xdr:row>
      <xdr:rowOff>161942</xdr:rowOff>
    </xdr:to>
    <xdr:sp macro="" textlink="">
      <xdr:nvSpPr>
        <xdr:cNvPr id="36" name="正方形/長方形 35"/>
        <xdr:cNvSpPr/>
      </xdr:nvSpPr>
      <xdr:spPr>
        <a:xfrm>
          <a:off x="4328160" y="629167"/>
          <a:ext cx="830580" cy="325255"/>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5</xdr:col>
      <xdr:colOff>845821</xdr:colOff>
      <xdr:row>58</xdr:row>
      <xdr:rowOff>0</xdr:rowOff>
    </xdr:from>
    <xdr:to>
      <xdr:col>6</xdr:col>
      <xdr:colOff>845821</xdr:colOff>
      <xdr:row>59</xdr:row>
      <xdr:rowOff>157615</xdr:rowOff>
    </xdr:to>
    <xdr:sp macro="" textlink="">
      <xdr:nvSpPr>
        <xdr:cNvPr id="37" name="正方形/長方形 36"/>
        <xdr:cNvSpPr/>
      </xdr:nvSpPr>
      <xdr:spPr>
        <a:xfrm>
          <a:off x="5158741" y="624840"/>
          <a:ext cx="853440" cy="325255"/>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5</xdr:col>
      <xdr:colOff>15240</xdr:colOff>
      <xdr:row>116</xdr:row>
      <xdr:rowOff>4327</xdr:rowOff>
    </xdr:from>
    <xdr:to>
      <xdr:col>5</xdr:col>
      <xdr:colOff>845820</xdr:colOff>
      <xdr:row>117</xdr:row>
      <xdr:rowOff>161942</xdr:rowOff>
    </xdr:to>
    <xdr:sp macro="" textlink="">
      <xdr:nvSpPr>
        <xdr:cNvPr id="44" name="正方形/長方形 43"/>
        <xdr:cNvSpPr/>
      </xdr:nvSpPr>
      <xdr:spPr>
        <a:xfrm>
          <a:off x="4328160" y="10344667"/>
          <a:ext cx="830580" cy="325255"/>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5</xdr:col>
      <xdr:colOff>845821</xdr:colOff>
      <xdr:row>116</xdr:row>
      <xdr:rowOff>0</xdr:rowOff>
    </xdr:from>
    <xdr:to>
      <xdr:col>6</xdr:col>
      <xdr:colOff>845821</xdr:colOff>
      <xdr:row>117</xdr:row>
      <xdr:rowOff>157615</xdr:rowOff>
    </xdr:to>
    <xdr:sp macro="" textlink="">
      <xdr:nvSpPr>
        <xdr:cNvPr id="45" name="正方形/長方形 44"/>
        <xdr:cNvSpPr/>
      </xdr:nvSpPr>
      <xdr:spPr>
        <a:xfrm>
          <a:off x="5158741" y="10340340"/>
          <a:ext cx="853440" cy="325255"/>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5</xdr:col>
      <xdr:colOff>15240</xdr:colOff>
      <xdr:row>173</xdr:row>
      <xdr:rowOff>4327</xdr:rowOff>
    </xdr:from>
    <xdr:to>
      <xdr:col>5</xdr:col>
      <xdr:colOff>845820</xdr:colOff>
      <xdr:row>174</xdr:row>
      <xdr:rowOff>161942</xdr:rowOff>
    </xdr:to>
    <xdr:sp macro="" textlink="">
      <xdr:nvSpPr>
        <xdr:cNvPr id="52" name="正方形/長方形 51"/>
        <xdr:cNvSpPr/>
      </xdr:nvSpPr>
      <xdr:spPr>
        <a:xfrm>
          <a:off x="4328160" y="10344667"/>
          <a:ext cx="830580" cy="325255"/>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5</xdr:col>
      <xdr:colOff>845821</xdr:colOff>
      <xdr:row>173</xdr:row>
      <xdr:rowOff>0</xdr:rowOff>
    </xdr:from>
    <xdr:to>
      <xdr:col>6</xdr:col>
      <xdr:colOff>845821</xdr:colOff>
      <xdr:row>174</xdr:row>
      <xdr:rowOff>157615</xdr:rowOff>
    </xdr:to>
    <xdr:sp macro="" textlink="">
      <xdr:nvSpPr>
        <xdr:cNvPr id="53" name="正方形/長方形 52"/>
        <xdr:cNvSpPr/>
      </xdr:nvSpPr>
      <xdr:spPr>
        <a:xfrm>
          <a:off x="5158741" y="10340340"/>
          <a:ext cx="853440" cy="325255"/>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5</xdr:col>
      <xdr:colOff>15240</xdr:colOff>
      <xdr:row>230</xdr:row>
      <xdr:rowOff>4327</xdr:rowOff>
    </xdr:from>
    <xdr:to>
      <xdr:col>5</xdr:col>
      <xdr:colOff>845820</xdr:colOff>
      <xdr:row>231</xdr:row>
      <xdr:rowOff>161942</xdr:rowOff>
    </xdr:to>
    <xdr:sp macro="" textlink="">
      <xdr:nvSpPr>
        <xdr:cNvPr id="60" name="正方形/長方形 59"/>
        <xdr:cNvSpPr/>
      </xdr:nvSpPr>
      <xdr:spPr>
        <a:xfrm>
          <a:off x="4328160" y="10344667"/>
          <a:ext cx="830580" cy="325255"/>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5</xdr:col>
      <xdr:colOff>845821</xdr:colOff>
      <xdr:row>230</xdr:row>
      <xdr:rowOff>0</xdr:rowOff>
    </xdr:from>
    <xdr:to>
      <xdr:col>6</xdr:col>
      <xdr:colOff>845821</xdr:colOff>
      <xdr:row>231</xdr:row>
      <xdr:rowOff>157615</xdr:rowOff>
    </xdr:to>
    <xdr:sp macro="" textlink="">
      <xdr:nvSpPr>
        <xdr:cNvPr id="61" name="正方形/長方形 60"/>
        <xdr:cNvSpPr/>
      </xdr:nvSpPr>
      <xdr:spPr>
        <a:xfrm>
          <a:off x="5158741" y="10340340"/>
          <a:ext cx="853440" cy="325255"/>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5</xdr:col>
      <xdr:colOff>15240</xdr:colOff>
      <xdr:row>287</xdr:row>
      <xdr:rowOff>4327</xdr:rowOff>
    </xdr:from>
    <xdr:to>
      <xdr:col>5</xdr:col>
      <xdr:colOff>845820</xdr:colOff>
      <xdr:row>288</xdr:row>
      <xdr:rowOff>161942</xdr:rowOff>
    </xdr:to>
    <xdr:sp macro="" textlink="">
      <xdr:nvSpPr>
        <xdr:cNvPr id="68" name="正方形/長方形 67"/>
        <xdr:cNvSpPr/>
      </xdr:nvSpPr>
      <xdr:spPr>
        <a:xfrm>
          <a:off x="4328160" y="10344667"/>
          <a:ext cx="830580" cy="325255"/>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5</xdr:col>
      <xdr:colOff>845821</xdr:colOff>
      <xdr:row>287</xdr:row>
      <xdr:rowOff>0</xdr:rowOff>
    </xdr:from>
    <xdr:to>
      <xdr:col>6</xdr:col>
      <xdr:colOff>845821</xdr:colOff>
      <xdr:row>288</xdr:row>
      <xdr:rowOff>157615</xdr:rowOff>
    </xdr:to>
    <xdr:sp macro="" textlink="">
      <xdr:nvSpPr>
        <xdr:cNvPr id="69" name="正方形/長方形 68"/>
        <xdr:cNvSpPr/>
      </xdr:nvSpPr>
      <xdr:spPr>
        <a:xfrm>
          <a:off x="5158741" y="10340340"/>
          <a:ext cx="853440" cy="325255"/>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5</xdr:col>
      <xdr:colOff>15240</xdr:colOff>
      <xdr:row>344</xdr:row>
      <xdr:rowOff>4327</xdr:rowOff>
    </xdr:from>
    <xdr:to>
      <xdr:col>5</xdr:col>
      <xdr:colOff>845820</xdr:colOff>
      <xdr:row>345</xdr:row>
      <xdr:rowOff>161942</xdr:rowOff>
    </xdr:to>
    <xdr:sp macro="" textlink="">
      <xdr:nvSpPr>
        <xdr:cNvPr id="76" name="正方形/長方形 75"/>
        <xdr:cNvSpPr/>
      </xdr:nvSpPr>
      <xdr:spPr>
        <a:xfrm>
          <a:off x="4328160" y="10344667"/>
          <a:ext cx="830580" cy="325255"/>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5</xdr:col>
      <xdr:colOff>845821</xdr:colOff>
      <xdr:row>344</xdr:row>
      <xdr:rowOff>0</xdr:rowOff>
    </xdr:from>
    <xdr:to>
      <xdr:col>6</xdr:col>
      <xdr:colOff>845821</xdr:colOff>
      <xdr:row>345</xdr:row>
      <xdr:rowOff>157615</xdr:rowOff>
    </xdr:to>
    <xdr:sp macro="" textlink="">
      <xdr:nvSpPr>
        <xdr:cNvPr id="77" name="正方形/長方形 76"/>
        <xdr:cNvSpPr/>
      </xdr:nvSpPr>
      <xdr:spPr>
        <a:xfrm>
          <a:off x="5158741" y="10340340"/>
          <a:ext cx="853440" cy="325255"/>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5</xdr:col>
      <xdr:colOff>15240</xdr:colOff>
      <xdr:row>401</xdr:row>
      <xdr:rowOff>4327</xdr:rowOff>
    </xdr:from>
    <xdr:to>
      <xdr:col>5</xdr:col>
      <xdr:colOff>845820</xdr:colOff>
      <xdr:row>402</xdr:row>
      <xdr:rowOff>161942</xdr:rowOff>
    </xdr:to>
    <xdr:sp macro="" textlink="">
      <xdr:nvSpPr>
        <xdr:cNvPr id="84" name="正方形/長方形 83"/>
        <xdr:cNvSpPr/>
      </xdr:nvSpPr>
      <xdr:spPr>
        <a:xfrm>
          <a:off x="4328160" y="10344667"/>
          <a:ext cx="830580" cy="325255"/>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5</xdr:col>
      <xdr:colOff>845821</xdr:colOff>
      <xdr:row>401</xdr:row>
      <xdr:rowOff>0</xdr:rowOff>
    </xdr:from>
    <xdr:to>
      <xdr:col>6</xdr:col>
      <xdr:colOff>845821</xdr:colOff>
      <xdr:row>402</xdr:row>
      <xdr:rowOff>157615</xdr:rowOff>
    </xdr:to>
    <xdr:sp macro="" textlink="">
      <xdr:nvSpPr>
        <xdr:cNvPr id="85" name="正方形/長方形 84"/>
        <xdr:cNvSpPr/>
      </xdr:nvSpPr>
      <xdr:spPr>
        <a:xfrm>
          <a:off x="5158741" y="10340340"/>
          <a:ext cx="853440" cy="325255"/>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5</xdr:col>
      <xdr:colOff>15240</xdr:colOff>
      <xdr:row>458</xdr:row>
      <xdr:rowOff>4327</xdr:rowOff>
    </xdr:from>
    <xdr:to>
      <xdr:col>5</xdr:col>
      <xdr:colOff>845820</xdr:colOff>
      <xdr:row>459</xdr:row>
      <xdr:rowOff>161942</xdr:rowOff>
    </xdr:to>
    <xdr:sp macro="" textlink="">
      <xdr:nvSpPr>
        <xdr:cNvPr id="92" name="正方形/長方形 91"/>
        <xdr:cNvSpPr/>
      </xdr:nvSpPr>
      <xdr:spPr>
        <a:xfrm>
          <a:off x="4328160" y="10344667"/>
          <a:ext cx="830580" cy="325255"/>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5</xdr:col>
      <xdr:colOff>845821</xdr:colOff>
      <xdr:row>458</xdr:row>
      <xdr:rowOff>0</xdr:rowOff>
    </xdr:from>
    <xdr:to>
      <xdr:col>6</xdr:col>
      <xdr:colOff>845821</xdr:colOff>
      <xdr:row>459</xdr:row>
      <xdr:rowOff>157615</xdr:rowOff>
    </xdr:to>
    <xdr:sp macro="" textlink="">
      <xdr:nvSpPr>
        <xdr:cNvPr id="93" name="正方形/長方形 92"/>
        <xdr:cNvSpPr/>
      </xdr:nvSpPr>
      <xdr:spPr>
        <a:xfrm>
          <a:off x="5158741" y="10340340"/>
          <a:ext cx="853440" cy="325255"/>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5</xdr:col>
      <xdr:colOff>15240</xdr:colOff>
      <xdr:row>515</xdr:row>
      <xdr:rowOff>4327</xdr:rowOff>
    </xdr:from>
    <xdr:to>
      <xdr:col>5</xdr:col>
      <xdr:colOff>845820</xdr:colOff>
      <xdr:row>516</xdr:row>
      <xdr:rowOff>161942</xdr:rowOff>
    </xdr:to>
    <xdr:sp macro="" textlink="">
      <xdr:nvSpPr>
        <xdr:cNvPr id="100" name="正方形/長方形 99"/>
        <xdr:cNvSpPr/>
      </xdr:nvSpPr>
      <xdr:spPr>
        <a:xfrm>
          <a:off x="4328160" y="10344667"/>
          <a:ext cx="830580" cy="325255"/>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5</xdr:col>
      <xdr:colOff>845821</xdr:colOff>
      <xdr:row>515</xdr:row>
      <xdr:rowOff>0</xdr:rowOff>
    </xdr:from>
    <xdr:to>
      <xdr:col>6</xdr:col>
      <xdr:colOff>845821</xdr:colOff>
      <xdr:row>516</xdr:row>
      <xdr:rowOff>157615</xdr:rowOff>
    </xdr:to>
    <xdr:sp macro="" textlink="">
      <xdr:nvSpPr>
        <xdr:cNvPr id="101" name="正方形/長方形 100"/>
        <xdr:cNvSpPr/>
      </xdr:nvSpPr>
      <xdr:spPr>
        <a:xfrm>
          <a:off x="5158741" y="10340340"/>
          <a:ext cx="853440" cy="325255"/>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5</xdr:col>
      <xdr:colOff>15240</xdr:colOff>
      <xdr:row>572</xdr:row>
      <xdr:rowOff>4327</xdr:rowOff>
    </xdr:from>
    <xdr:to>
      <xdr:col>5</xdr:col>
      <xdr:colOff>845820</xdr:colOff>
      <xdr:row>573</xdr:row>
      <xdr:rowOff>161942</xdr:rowOff>
    </xdr:to>
    <xdr:sp macro="" textlink="">
      <xdr:nvSpPr>
        <xdr:cNvPr id="108" name="正方形/長方形 107"/>
        <xdr:cNvSpPr/>
      </xdr:nvSpPr>
      <xdr:spPr>
        <a:xfrm>
          <a:off x="4328160" y="10344667"/>
          <a:ext cx="830580" cy="325255"/>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5</xdr:col>
      <xdr:colOff>845821</xdr:colOff>
      <xdr:row>572</xdr:row>
      <xdr:rowOff>0</xdr:rowOff>
    </xdr:from>
    <xdr:to>
      <xdr:col>6</xdr:col>
      <xdr:colOff>845821</xdr:colOff>
      <xdr:row>573</xdr:row>
      <xdr:rowOff>157615</xdr:rowOff>
    </xdr:to>
    <xdr:sp macro="" textlink="">
      <xdr:nvSpPr>
        <xdr:cNvPr id="109" name="正方形/長方形 108"/>
        <xdr:cNvSpPr/>
      </xdr:nvSpPr>
      <xdr:spPr>
        <a:xfrm>
          <a:off x="5158741" y="10340340"/>
          <a:ext cx="853440" cy="325255"/>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5</xdr:col>
      <xdr:colOff>15240</xdr:colOff>
      <xdr:row>630</xdr:row>
      <xdr:rowOff>4327</xdr:rowOff>
    </xdr:from>
    <xdr:to>
      <xdr:col>5</xdr:col>
      <xdr:colOff>845820</xdr:colOff>
      <xdr:row>631</xdr:row>
      <xdr:rowOff>161942</xdr:rowOff>
    </xdr:to>
    <xdr:sp macro="" textlink="">
      <xdr:nvSpPr>
        <xdr:cNvPr id="116" name="正方形/長方形 115"/>
        <xdr:cNvSpPr/>
      </xdr:nvSpPr>
      <xdr:spPr>
        <a:xfrm>
          <a:off x="4328160" y="10344667"/>
          <a:ext cx="830580" cy="325255"/>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5</xdr:col>
      <xdr:colOff>845821</xdr:colOff>
      <xdr:row>630</xdr:row>
      <xdr:rowOff>0</xdr:rowOff>
    </xdr:from>
    <xdr:to>
      <xdr:col>6</xdr:col>
      <xdr:colOff>845821</xdr:colOff>
      <xdr:row>631</xdr:row>
      <xdr:rowOff>157615</xdr:rowOff>
    </xdr:to>
    <xdr:sp macro="" textlink="">
      <xdr:nvSpPr>
        <xdr:cNvPr id="117" name="正方形/長方形 116"/>
        <xdr:cNvSpPr/>
      </xdr:nvSpPr>
      <xdr:spPr>
        <a:xfrm>
          <a:off x="5158741" y="10340340"/>
          <a:ext cx="853440" cy="325255"/>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5</xdr:col>
      <xdr:colOff>15240</xdr:colOff>
      <xdr:row>687</xdr:row>
      <xdr:rowOff>4327</xdr:rowOff>
    </xdr:from>
    <xdr:to>
      <xdr:col>5</xdr:col>
      <xdr:colOff>845820</xdr:colOff>
      <xdr:row>688</xdr:row>
      <xdr:rowOff>161942</xdr:rowOff>
    </xdr:to>
    <xdr:sp macro="" textlink="">
      <xdr:nvSpPr>
        <xdr:cNvPr id="124" name="正方形/長方形 123"/>
        <xdr:cNvSpPr/>
      </xdr:nvSpPr>
      <xdr:spPr>
        <a:xfrm>
          <a:off x="4328160" y="10344667"/>
          <a:ext cx="830580" cy="325255"/>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5</xdr:col>
      <xdr:colOff>845821</xdr:colOff>
      <xdr:row>687</xdr:row>
      <xdr:rowOff>0</xdr:rowOff>
    </xdr:from>
    <xdr:to>
      <xdr:col>6</xdr:col>
      <xdr:colOff>845821</xdr:colOff>
      <xdr:row>688</xdr:row>
      <xdr:rowOff>157615</xdr:rowOff>
    </xdr:to>
    <xdr:sp macro="" textlink="">
      <xdr:nvSpPr>
        <xdr:cNvPr id="125" name="正方形/長方形 124"/>
        <xdr:cNvSpPr/>
      </xdr:nvSpPr>
      <xdr:spPr>
        <a:xfrm>
          <a:off x="5158741" y="10340340"/>
          <a:ext cx="853440" cy="325255"/>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editAs="oneCell">
    <xdr:from>
      <xdr:col>8</xdr:col>
      <xdr:colOff>45720</xdr:colOff>
      <xdr:row>3</xdr:row>
      <xdr:rowOff>0</xdr:rowOff>
    </xdr:from>
    <xdr:to>
      <xdr:col>9</xdr:col>
      <xdr:colOff>180480</xdr:colOff>
      <xdr:row>4</xdr:row>
      <xdr:rowOff>30480</xdr:rowOff>
    </xdr:to>
    <xdr:sp macro="" textlink="">
      <xdr:nvSpPr>
        <xdr:cNvPr id="228" name="角丸四角形 227">
          <a:hlinkClick xmlns:r="http://schemas.openxmlformats.org/officeDocument/2006/relationships" r:id="rId2" tooltip="1月の先頭へ"/>
        </xdr:cNvPr>
        <xdr:cNvSpPr/>
      </xdr:nvSpPr>
      <xdr:spPr>
        <a:xfrm>
          <a:off x="6918960" y="96012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8</xdr:col>
      <xdr:colOff>45720</xdr:colOff>
      <xdr:row>5</xdr:row>
      <xdr:rowOff>0</xdr:rowOff>
    </xdr:from>
    <xdr:to>
      <xdr:col>9</xdr:col>
      <xdr:colOff>180480</xdr:colOff>
      <xdr:row>6</xdr:row>
      <xdr:rowOff>30480</xdr:rowOff>
    </xdr:to>
    <xdr:sp macro="" textlink="">
      <xdr:nvSpPr>
        <xdr:cNvPr id="229" name="角丸四角形 228">
          <a:hlinkClick xmlns:r="http://schemas.openxmlformats.org/officeDocument/2006/relationships" r:id="rId3" tooltip="2月の先頭へ"/>
        </xdr:cNvPr>
        <xdr:cNvSpPr/>
      </xdr:nvSpPr>
      <xdr:spPr>
        <a:xfrm>
          <a:off x="6918960" y="129540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8</xdr:col>
      <xdr:colOff>45720</xdr:colOff>
      <xdr:row>7</xdr:row>
      <xdr:rowOff>0</xdr:rowOff>
    </xdr:from>
    <xdr:to>
      <xdr:col>9</xdr:col>
      <xdr:colOff>180480</xdr:colOff>
      <xdr:row>8</xdr:row>
      <xdr:rowOff>30480</xdr:rowOff>
    </xdr:to>
    <xdr:sp macro="" textlink="">
      <xdr:nvSpPr>
        <xdr:cNvPr id="230" name="角丸四角形 229">
          <a:hlinkClick xmlns:r="http://schemas.openxmlformats.org/officeDocument/2006/relationships" r:id="rId4" tooltip="３月の先頭へ"/>
        </xdr:cNvPr>
        <xdr:cNvSpPr/>
      </xdr:nvSpPr>
      <xdr:spPr>
        <a:xfrm>
          <a:off x="6918960" y="163068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8</xdr:col>
      <xdr:colOff>45720</xdr:colOff>
      <xdr:row>9</xdr:row>
      <xdr:rowOff>0</xdr:rowOff>
    </xdr:from>
    <xdr:to>
      <xdr:col>9</xdr:col>
      <xdr:colOff>180480</xdr:colOff>
      <xdr:row>10</xdr:row>
      <xdr:rowOff>30480</xdr:rowOff>
    </xdr:to>
    <xdr:sp macro="" textlink="">
      <xdr:nvSpPr>
        <xdr:cNvPr id="231" name="角丸四角形 230">
          <a:hlinkClick xmlns:r="http://schemas.openxmlformats.org/officeDocument/2006/relationships" r:id="rId5" tooltip="４月の先頭へ"/>
        </xdr:cNvPr>
        <xdr:cNvSpPr/>
      </xdr:nvSpPr>
      <xdr:spPr>
        <a:xfrm>
          <a:off x="6918960" y="196596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8</xdr:col>
      <xdr:colOff>45720</xdr:colOff>
      <xdr:row>13</xdr:row>
      <xdr:rowOff>0</xdr:rowOff>
    </xdr:from>
    <xdr:to>
      <xdr:col>9</xdr:col>
      <xdr:colOff>180480</xdr:colOff>
      <xdr:row>14</xdr:row>
      <xdr:rowOff>30480</xdr:rowOff>
    </xdr:to>
    <xdr:sp macro="" textlink="">
      <xdr:nvSpPr>
        <xdr:cNvPr id="232" name="角丸四角形 231">
          <a:hlinkClick xmlns:r="http://schemas.openxmlformats.org/officeDocument/2006/relationships" r:id="rId6" tooltip="６月の先頭へ"/>
        </xdr:cNvPr>
        <xdr:cNvSpPr/>
      </xdr:nvSpPr>
      <xdr:spPr>
        <a:xfrm>
          <a:off x="6918960" y="263652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8</xdr:col>
      <xdr:colOff>45720</xdr:colOff>
      <xdr:row>17</xdr:row>
      <xdr:rowOff>0</xdr:rowOff>
    </xdr:from>
    <xdr:to>
      <xdr:col>9</xdr:col>
      <xdr:colOff>180480</xdr:colOff>
      <xdr:row>18</xdr:row>
      <xdr:rowOff>30480</xdr:rowOff>
    </xdr:to>
    <xdr:sp macro="" textlink="">
      <xdr:nvSpPr>
        <xdr:cNvPr id="233" name="角丸四角形 232">
          <a:hlinkClick xmlns:r="http://schemas.openxmlformats.org/officeDocument/2006/relationships" r:id="rId7" tooltip="８月の先頭へ"/>
        </xdr:cNvPr>
        <xdr:cNvSpPr/>
      </xdr:nvSpPr>
      <xdr:spPr>
        <a:xfrm>
          <a:off x="6918960" y="330708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8</xdr:col>
      <xdr:colOff>45720</xdr:colOff>
      <xdr:row>21</xdr:row>
      <xdr:rowOff>0</xdr:rowOff>
    </xdr:from>
    <xdr:to>
      <xdr:col>9</xdr:col>
      <xdr:colOff>180480</xdr:colOff>
      <xdr:row>22</xdr:row>
      <xdr:rowOff>30480</xdr:rowOff>
    </xdr:to>
    <xdr:sp macro="" textlink="">
      <xdr:nvSpPr>
        <xdr:cNvPr id="234" name="角丸四角形 233">
          <a:hlinkClick xmlns:r="http://schemas.openxmlformats.org/officeDocument/2006/relationships" r:id="rId8" tooltip="１０月の先頭へ"/>
        </xdr:cNvPr>
        <xdr:cNvSpPr/>
      </xdr:nvSpPr>
      <xdr:spPr>
        <a:xfrm>
          <a:off x="6918960" y="397764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8</xdr:col>
      <xdr:colOff>45720</xdr:colOff>
      <xdr:row>11</xdr:row>
      <xdr:rowOff>0</xdr:rowOff>
    </xdr:from>
    <xdr:to>
      <xdr:col>9</xdr:col>
      <xdr:colOff>180480</xdr:colOff>
      <xdr:row>12</xdr:row>
      <xdr:rowOff>30480</xdr:rowOff>
    </xdr:to>
    <xdr:sp macro="" textlink="">
      <xdr:nvSpPr>
        <xdr:cNvPr id="235" name="角丸四角形 234">
          <a:hlinkClick xmlns:r="http://schemas.openxmlformats.org/officeDocument/2006/relationships" r:id="rId9" tooltip="５月の先頭へ"/>
        </xdr:cNvPr>
        <xdr:cNvSpPr/>
      </xdr:nvSpPr>
      <xdr:spPr>
        <a:xfrm>
          <a:off x="6918960" y="230124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8</xdr:col>
      <xdr:colOff>45720</xdr:colOff>
      <xdr:row>15</xdr:row>
      <xdr:rowOff>0</xdr:rowOff>
    </xdr:from>
    <xdr:to>
      <xdr:col>9</xdr:col>
      <xdr:colOff>180480</xdr:colOff>
      <xdr:row>16</xdr:row>
      <xdr:rowOff>30480</xdr:rowOff>
    </xdr:to>
    <xdr:sp macro="" textlink="">
      <xdr:nvSpPr>
        <xdr:cNvPr id="236" name="角丸四角形 235">
          <a:hlinkClick xmlns:r="http://schemas.openxmlformats.org/officeDocument/2006/relationships" r:id="rId10" tooltip="７月の先頭へ"/>
        </xdr:cNvPr>
        <xdr:cNvSpPr/>
      </xdr:nvSpPr>
      <xdr:spPr>
        <a:xfrm>
          <a:off x="6918960" y="297180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8</xdr:col>
      <xdr:colOff>45720</xdr:colOff>
      <xdr:row>19</xdr:row>
      <xdr:rowOff>0</xdr:rowOff>
    </xdr:from>
    <xdr:to>
      <xdr:col>9</xdr:col>
      <xdr:colOff>180480</xdr:colOff>
      <xdr:row>20</xdr:row>
      <xdr:rowOff>30480</xdr:rowOff>
    </xdr:to>
    <xdr:sp macro="" textlink="">
      <xdr:nvSpPr>
        <xdr:cNvPr id="237" name="角丸四角形 236">
          <a:hlinkClick xmlns:r="http://schemas.openxmlformats.org/officeDocument/2006/relationships" r:id="rId11" tooltip="９月の先頭へ"/>
        </xdr:cNvPr>
        <xdr:cNvSpPr/>
      </xdr:nvSpPr>
      <xdr:spPr>
        <a:xfrm>
          <a:off x="6918960" y="364236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8</xdr:col>
      <xdr:colOff>45720</xdr:colOff>
      <xdr:row>23</xdr:row>
      <xdr:rowOff>0</xdr:rowOff>
    </xdr:from>
    <xdr:to>
      <xdr:col>9</xdr:col>
      <xdr:colOff>180480</xdr:colOff>
      <xdr:row>24</xdr:row>
      <xdr:rowOff>30480</xdr:rowOff>
    </xdr:to>
    <xdr:sp macro="" textlink="">
      <xdr:nvSpPr>
        <xdr:cNvPr id="238" name="角丸四角形 237">
          <a:hlinkClick xmlns:r="http://schemas.openxmlformats.org/officeDocument/2006/relationships" r:id="rId12" tooltip="１１月の先頭へ"/>
        </xdr:cNvPr>
        <xdr:cNvSpPr/>
      </xdr:nvSpPr>
      <xdr:spPr>
        <a:xfrm>
          <a:off x="6918960" y="431292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8</xdr:col>
      <xdr:colOff>45720</xdr:colOff>
      <xdr:row>25</xdr:row>
      <xdr:rowOff>0</xdr:rowOff>
    </xdr:from>
    <xdr:to>
      <xdr:col>9</xdr:col>
      <xdr:colOff>180480</xdr:colOff>
      <xdr:row>26</xdr:row>
      <xdr:rowOff>30480</xdr:rowOff>
    </xdr:to>
    <xdr:sp macro="" textlink="">
      <xdr:nvSpPr>
        <xdr:cNvPr id="239" name="角丸四角形 238">
          <a:hlinkClick xmlns:r="http://schemas.openxmlformats.org/officeDocument/2006/relationships" r:id="rId13" tooltip="12月の先頭へ"/>
        </xdr:cNvPr>
        <xdr:cNvSpPr/>
      </xdr:nvSpPr>
      <xdr:spPr>
        <a:xfrm>
          <a:off x="6918960" y="464820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8</xdr:col>
      <xdr:colOff>45720</xdr:colOff>
      <xdr:row>60</xdr:row>
      <xdr:rowOff>0</xdr:rowOff>
    </xdr:from>
    <xdr:to>
      <xdr:col>9</xdr:col>
      <xdr:colOff>180480</xdr:colOff>
      <xdr:row>61</xdr:row>
      <xdr:rowOff>30480</xdr:rowOff>
    </xdr:to>
    <xdr:sp macro="" textlink="">
      <xdr:nvSpPr>
        <xdr:cNvPr id="252" name="角丸四角形 251">
          <a:hlinkClick xmlns:r="http://schemas.openxmlformats.org/officeDocument/2006/relationships" r:id="rId2" tooltip="1月の先頭へ"/>
        </xdr:cNvPr>
        <xdr:cNvSpPr/>
      </xdr:nvSpPr>
      <xdr:spPr>
        <a:xfrm>
          <a:off x="6918960" y="1067562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8</xdr:col>
      <xdr:colOff>45720</xdr:colOff>
      <xdr:row>62</xdr:row>
      <xdr:rowOff>0</xdr:rowOff>
    </xdr:from>
    <xdr:to>
      <xdr:col>9</xdr:col>
      <xdr:colOff>180480</xdr:colOff>
      <xdr:row>63</xdr:row>
      <xdr:rowOff>30480</xdr:rowOff>
    </xdr:to>
    <xdr:sp macro="" textlink="">
      <xdr:nvSpPr>
        <xdr:cNvPr id="253" name="角丸四角形 252">
          <a:hlinkClick xmlns:r="http://schemas.openxmlformats.org/officeDocument/2006/relationships" r:id="rId3" tooltip="2月の先頭へ"/>
        </xdr:cNvPr>
        <xdr:cNvSpPr/>
      </xdr:nvSpPr>
      <xdr:spPr>
        <a:xfrm>
          <a:off x="6918960" y="129540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8</xdr:col>
      <xdr:colOff>45720</xdr:colOff>
      <xdr:row>64</xdr:row>
      <xdr:rowOff>0</xdr:rowOff>
    </xdr:from>
    <xdr:to>
      <xdr:col>9</xdr:col>
      <xdr:colOff>180480</xdr:colOff>
      <xdr:row>65</xdr:row>
      <xdr:rowOff>30480</xdr:rowOff>
    </xdr:to>
    <xdr:sp macro="" textlink="">
      <xdr:nvSpPr>
        <xdr:cNvPr id="254" name="角丸四角形 253">
          <a:hlinkClick xmlns:r="http://schemas.openxmlformats.org/officeDocument/2006/relationships" r:id="rId4" tooltip="３月の先頭へ"/>
        </xdr:cNvPr>
        <xdr:cNvSpPr/>
      </xdr:nvSpPr>
      <xdr:spPr>
        <a:xfrm>
          <a:off x="6918960" y="163068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8</xdr:col>
      <xdr:colOff>45720</xdr:colOff>
      <xdr:row>66</xdr:row>
      <xdr:rowOff>0</xdr:rowOff>
    </xdr:from>
    <xdr:to>
      <xdr:col>9</xdr:col>
      <xdr:colOff>180480</xdr:colOff>
      <xdr:row>67</xdr:row>
      <xdr:rowOff>30480</xdr:rowOff>
    </xdr:to>
    <xdr:sp macro="" textlink="">
      <xdr:nvSpPr>
        <xdr:cNvPr id="255" name="角丸四角形 254">
          <a:hlinkClick xmlns:r="http://schemas.openxmlformats.org/officeDocument/2006/relationships" r:id="rId5" tooltip="４月の先頭へ"/>
        </xdr:cNvPr>
        <xdr:cNvSpPr/>
      </xdr:nvSpPr>
      <xdr:spPr>
        <a:xfrm>
          <a:off x="6918960" y="196596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8</xdr:col>
      <xdr:colOff>45720</xdr:colOff>
      <xdr:row>70</xdr:row>
      <xdr:rowOff>0</xdr:rowOff>
    </xdr:from>
    <xdr:to>
      <xdr:col>9</xdr:col>
      <xdr:colOff>180480</xdr:colOff>
      <xdr:row>71</xdr:row>
      <xdr:rowOff>30480</xdr:rowOff>
    </xdr:to>
    <xdr:sp macro="" textlink="">
      <xdr:nvSpPr>
        <xdr:cNvPr id="256" name="角丸四角形 255">
          <a:hlinkClick xmlns:r="http://schemas.openxmlformats.org/officeDocument/2006/relationships" r:id="rId6" tooltip="６月の先頭へ"/>
        </xdr:cNvPr>
        <xdr:cNvSpPr/>
      </xdr:nvSpPr>
      <xdr:spPr>
        <a:xfrm>
          <a:off x="6918960" y="263652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8</xdr:col>
      <xdr:colOff>45720</xdr:colOff>
      <xdr:row>74</xdr:row>
      <xdr:rowOff>0</xdr:rowOff>
    </xdr:from>
    <xdr:to>
      <xdr:col>9</xdr:col>
      <xdr:colOff>180480</xdr:colOff>
      <xdr:row>75</xdr:row>
      <xdr:rowOff>30480</xdr:rowOff>
    </xdr:to>
    <xdr:sp macro="" textlink="">
      <xdr:nvSpPr>
        <xdr:cNvPr id="257" name="角丸四角形 256">
          <a:hlinkClick xmlns:r="http://schemas.openxmlformats.org/officeDocument/2006/relationships" r:id="rId7" tooltip="８月の先頭へ"/>
        </xdr:cNvPr>
        <xdr:cNvSpPr/>
      </xdr:nvSpPr>
      <xdr:spPr>
        <a:xfrm>
          <a:off x="6918960" y="330708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8</xdr:col>
      <xdr:colOff>45720</xdr:colOff>
      <xdr:row>78</xdr:row>
      <xdr:rowOff>0</xdr:rowOff>
    </xdr:from>
    <xdr:to>
      <xdr:col>9</xdr:col>
      <xdr:colOff>180480</xdr:colOff>
      <xdr:row>79</xdr:row>
      <xdr:rowOff>30480</xdr:rowOff>
    </xdr:to>
    <xdr:sp macro="" textlink="">
      <xdr:nvSpPr>
        <xdr:cNvPr id="258" name="角丸四角形 257">
          <a:hlinkClick xmlns:r="http://schemas.openxmlformats.org/officeDocument/2006/relationships" r:id="rId8" tooltip="１０月の先頭へ"/>
        </xdr:cNvPr>
        <xdr:cNvSpPr/>
      </xdr:nvSpPr>
      <xdr:spPr>
        <a:xfrm>
          <a:off x="6918960" y="397764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8</xdr:col>
      <xdr:colOff>45720</xdr:colOff>
      <xdr:row>68</xdr:row>
      <xdr:rowOff>0</xdr:rowOff>
    </xdr:from>
    <xdr:to>
      <xdr:col>9</xdr:col>
      <xdr:colOff>180480</xdr:colOff>
      <xdr:row>69</xdr:row>
      <xdr:rowOff>30480</xdr:rowOff>
    </xdr:to>
    <xdr:sp macro="" textlink="">
      <xdr:nvSpPr>
        <xdr:cNvPr id="259" name="角丸四角形 258">
          <a:hlinkClick xmlns:r="http://schemas.openxmlformats.org/officeDocument/2006/relationships" r:id="rId9" tooltip="５月の先頭へ"/>
        </xdr:cNvPr>
        <xdr:cNvSpPr/>
      </xdr:nvSpPr>
      <xdr:spPr>
        <a:xfrm>
          <a:off x="6918960" y="230124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8</xdr:col>
      <xdr:colOff>45720</xdr:colOff>
      <xdr:row>72</xdr:row>
      <xdr:rowOff>0</xdr:rowOff>
    </xdr:from>
    <xdr:to>
      <xdr:col>9</xdr:col>
      <xdr:colOff>180480</xdr:colOff>
      <xdr:row>73</xdr:row>
      <xdr:rowOff>30480</xdr:rowOff>
    </xdr:to>
    <xdr:sp macro="" textlink="">
      <xdr:nvSpPr>
        <xdr:cNvPr id="260" name="角丸四角形 259">
          <a:hlinkClick xmlns:r="http://schemas.openxmlformats.org/officeDocument/2006/relationships" r:id="rId10" tooltip="７月の先頭へ"/>
        </xdr:cNvPr>
        <xdr:cNvSpPr/>
      </xdr:nvSpPr>
      <xdr:spPr>
        <a:xfrm>
          <a:off x="6918960" y="297180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8</xdr:col>
      <xdr:colOff>45720</xdr:colOff>
      <xdr:row>76</xdr:row>
      <xdr:rowOff>0</xdr:rowOff>
    </xdr:from>
    <xdr:to>
      <xdr:col>9</xdr:col>
      <xdr:colOff>180480</xdr:colOff>
      <xdr:row>77</xdr:row>
      <xdr:rowOff>30480</xdr:rowOff>
    </xdr:to>
    <xdr:sp macro="" textlink="">
      <xdr:nvSpPr>
        <xdr:cNvPr id="261" name="角丸四角形 260">
          <a:hlinkClick xmlns:r="http://schemas.openxmlformats.org/officeDocument/2006/relationships" r:id="rId11" tooltip="９月の先頭へ"/>
        </xdr:cNvPr>
        <xdr:cNvSpPr/>
      </xdr:nvSpPr>
      <xdr:spPr>
        <a:xfrm>
          <a:off x="6918960" y="364236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8</xdr:col>
      <xdr:colOff>45720</xdr:colOff>
      <xdr:row>80</xdr:row>
      <xdr:rowOff>0</xdr:rowOff>
    </xdr:from>
    <xdr:to>
      <xdr:col>9</xdr:col>
      <xdr:colOff>180480</xdr:colOff>
      <xdr:row>81</xdr:row>
      <xdr:rowOff>30480</xdr:rowOff>
    </xdr:to>
    <xdr:sp macro="" textlink="">
      <xdr:nvSpPr>
        <xdr:cNvPr id="262" name="角丸四角形 261">
          <a:hlinkClick xmlns:r="http://schemas.openxmlformats.org/officeDocument/2006/relationships" r:id="rId12" tooltip="１１月の先頭へ"/>
        </xdr:cNvPr>
        <xdr:cNvSpPr/>
      </xdr:nvSpPr>
      <xdr:spPr>
        <a:xfrm>
          <a:off x="6918960" y="431292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8</xdr:col>
      <xdr:colOff>45720</xdr:colOff>
      <xdr:row>82</xdr:row>
      <xdr:rowOff>0</xdr:rowOff>
    </xdr:from>
    <xdr:to>
      <xdr:col>9</xdr:col>
      <xdr:colOff>180480</xdr:colOff>
      <xdr:row>83</xdr:row>
      <xdr:rowOff>30480</xdr:rowOff>
    </xdr:to>
    <xdr:sp macro="" textlink="">
      <xdr:nvSpPr>
        <xdr:cNvPr id="263" name="角丸四角形 262">
          <a:hlinkClick xmlns:r="http://schemas.openxmlformats.org/officeDocument/2006/relationships" r:id="rId13" tooltip="12月の先頭へ"/>
        </xdr:cNvPr>
        <xdr:cNvSpPr/>
      </xdr:nvSpPr>
      <xdr:spPr>
        <a:xfrm>
          <a:off x="6918960" y="464820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8</xdr:col>
      <xdr:colOff>45720</xdr:colOff>
      <xdr:row>118</xdr:row>
      <xdr:rowOff>0</xdr:rowOff>
    </xdr:from>
    <xdr:to>
      <xdr:col>9</xdr:col>
      <xdr:colOff>180480</xdr:colOff>
      <xdr:row>119</xdr:row>
      <xdr:rowOff>30480</xdr:rowOff>
    </xdr:to>
    <xdr:sp macro="" textlink="">
      <xdr:nvSpPr>
        <xdr:cNvPr id="276" name="角丸四角形 275">
          <a:hlinkClick xmlns:r="http://schemas.openxmlformats.org/officeDocument/2006/relationships" r:id="rId2" tooltip="1月の先頭へ"/>
        </xdr:cNvPr>
        <xdr:cNvSpPr/>
      </xdr:nvSpPr>
      <xdr:spPr>
        <a:xfrm>
          <a:off x="6918960" y="96012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8</xdr:col>
      <xdr:colOff>45720</xdr:colOff>
      <xdr:row>120</xdr:row>
      <xdr:rowOff>0</xdr:rowOff>
    </xdr:from>
    <xdr:to>
      <xdr:col>9</xdr:col>
      <xdr:colOff>180480</xdr:colOff>
      <xdr:row>121</xdr:row>
      <xdr:rowOff>30480</xdr:rowOff>
    </xdr:to>
    <xdr:sp macro="" textlink="">
      <xdr:nvSpPr>
        <xdr:cNvPr id="277" name="角丸四角形 276">
          <a:hlinkClick xmlns:r="http://schemas.openxmlformats.org/officeDocument/2006/relationships" r:id="rId3" tooltip="2月の先頭へ"/>
        </xdr:cNvPr>
        <xdr:cNvSpPr/>
      </xdr:nvSpPr>
      <xdr:spPr>
        <a:xfrm>
          <a:off x="6918960" y="129540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8</xdr:col>
      <xdr:colOff>45720</xdr:colOff>
      <xdr:row>122</xdr:row>
      <xdr:rowOff>0</xdr:rowOff>
    </xdr:from>
    <xdr:to>
      <xdr:col>9</xdr:col>
      <xdr:colOff>180480</xdr:colOff>
      <xdr:row>123</xdr:row>
      <xdr:rowOff>30480</xdr:rowOff>
    </xdr:to>
    <xdr:sp macro="" textlink="">
      <xdr:nvSpPr>
        <xdr:cNvPr id="278" name="角丸四角形 277">
          <a:hlinkClick xmlns:r="http://schemas.openxmlformats.org/officeDocument/2006/relationships" r:id="rId4" tooltip="３月の先頭へ"/>
        </xdr:cNvPr>
        <xdr:cNvSpPr/>
      </xdr:nvSpPr>
      <xdr:spPr>
        <a:xfrm>
          <a:off x="6918960" y="163068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8</xdr:col>
      <xdr:colOff>45720</xdr:colOff>
      <xdr:row>124</xdr:row>
      <xdr:rowOff>0</xdr:rowOff>
    </xdr:from>
    <xdr:to>
      <xdr:col>9</xdr:col>
      <xdr:colOff>180480</xdr:colOff>
      <xdr:row>125</xdr:row>
      <xdr:rowOff>30480</xdr:rowOff>
    </xdr:to>
    <xdr:sp macro="" textlink="">
      <xdr:nvSpPr>
        <xdr:cNvPr id="279" name="角丸四角形 278">
          <a:hlinkClick xmlns:r="http://schemas.openxmlformats.org/officeDocument/2006/relationships" r:id="rId5" tooltip="４月の先頭へ"/>
        </xdr:cNvPr>
        <xdr:cNvSpPr/>
      </xdr:nvSpPr>
      <xdr:spPr>
        <a:xfrm>
          <a:off x="6918960" y="196596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8</xdr:col>
      <xdr:colOff>45720</xdr:colOff>
      <xdr:row>128</xdr:row>
      <xdr:rowOff>0</xdr:rowOff>
    </xdr:from>
    <xdr:to>
      <xdr:col>9</xdr:col>
      <xdr:colOff>180480</xdr:colOff>
      <xdr:row>129</xdr:row>
      <xdr:rowOff>30480</xdr:rowOff>
    </xdr:to>
    <xdr:sp macro="" textlink="">
      <xdr:nvSpPr>
        <xdr:cNvPr id="280" name="角丸四角形 279">
          <a:hlinkClick xmlns:r="http://schemas.openxmlformats.org/officeDocument/2006/relationships" r:id="rId6" tooltip="６月の先頭へ"/>
        </xdr:cNvPr>
        <xdr:cNvSpPr/>
      </xdr:nvSpPr>
      <xdr:spPr>
        <a:xfrm>
          <a:off x="6918960" y="263652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8</xdr:col>
      <xdr:colOff>45720</xdr:colOff>
      <xdr:row>132</xdr:row>
      <xdr:rowOff>0</xdr:rowOff>
    </xdr:from>
    <xdr:to>
      <xdr:col>9</xdr:col>
      <xdr:colOff>180480</xdr:colOff>
      <xdr:row>133</xdr:row>
      <xdr:rowOff>30480</xdr:rowOff>
    </xdr:to>
    <xdr:sp macro="" textlink="">
      <xdr:nvSpPr>
        <xdr:cNvPr id="281" name="角丸四角形 280">
          <a:hlinkClick xmlns:r="http://schemas.openxmlformats.org/officeDocument/2006/relationships" r:id="rId7" tooltip="８月の先頭へ"/>
        </xdr:cNvPr>
        <xdr:cNvSpPr/>
      </xdr:nvSpPr>
      <xdr:spPr>
        <a:xfrm>
          <a:off x="6918960" y="330708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8</xdr:col>
      <xdr:colOff>45720</xdr:colOff>
      <xdr:row>136</xdr:row>
      <xdr:rowOff>0</xdr:rowOff>
    </xdr:from>
    <xdr:to>
      <xdr:col>9</xdr:col>
      <xdr:colOff>180480</xdr:colOff>
      <xdr:row>137</xdr:row>
      <xdr:rowOff>30480</xdr:rowOff>
    </xdr:to>
    <xdr:sp macro="" textlink="">
      <xdr:nvSpPr>
        <xdr:cNvPr id="282" name="角丸四角形 281">
          <a:hlinkClick xmlns:r="http://schemas.openxmlformats.org/officeDocument/2006/relationships" r:id="rId8" tooltip="１０月の先頭へ"/>
        </xdr:cNvPr>
        <xdr:cNvSpPr/>
      </xdr:nvSpPr>
      <xdr:spPr>
        <a:xfrm>
          <a:off x="6918960" y="397764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8</xdr:col>
      <xdr:colOff>45720</xdr:colOff>
      <xdr:row>126</xdr:row>
      <xdr:rowOff>0</xdr:rowOff>
    </xdr:from>
    <xdr:to>
      <xdr:col>9</xdr:col>
      <xdr:colOff>180480</xdr:colOff>
      <xdr:row>127</xdr:row>
      <xdr:rowOff>30480</xdr:rowOff>
    </xdr:to>
    <xdr:sp macro="" textlink="">
      <xdr:nvSpPr>
        <xdr:cNvPr id="283" name="角丸四角形 282">
          <a:hlinkClick xmlns:r="http://schemas.openxmlformats.org/officeDocument/2006/relationships" r:id="rId9" tooltip="５月の先頭へ"/>
        </xdr:cNvPr>
        <xdr:cNvSpPr/>
      </xdr:nvSpPr>
      <xdr:spPr>
        <a:xfrm>
          <a:off x="6918960" y="230124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8</xdr:col>
      <xdr:colOff>45720</xdr:colOff>
      <xdr:row>130</xdr:row>
      <xdr:rowOff>0</xdr:rowOff>
    </xdr:from>
    <xdr:to>
      <xdr:col>9</xdr:col>
      <xdr:colOff>180480</xdr:colOff>
      <xdr:row>131</xdr:row>
      <xdr:rowOff>30480</xdr:rowOff>
    </xdr:to>
    <xdr:sp macro="" textlink="">
      <xdr:nvSpPr>
        <xdr:cNvPr id="284" name="角丸四角形 283">
          <a:hlinkClick xmlns:r="http://schemas.openxmlformats.org/officeDocument/2006/relationships" r:id="rId10" tooltip="７月の先頭へ"/>
        </xdr:cNvPr>
        <xdr:cNvSpPr/>
      </xdr:nvSpPr>
      <xdr:spPr>
        <a:xfrm>
          <a:off x="6918960" y="297180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8</xdr:col>
      <xdr:colOff>45720</xdr:colOff>
      <xdr:row>134</xdr:row>
      <xdr:rowOff>0</xdr:rowOff>
    </xdr:from>
    <xdr:to>
      <xdr:col>9</xdr:col>
      <xdr:colOff>180480</xdr:colOff>
      <xdr:row>135</xdr:row>
      <xdr:rowOff>30480</xdr:rowOff>
    </xdr:to>
    <xdr:sp macro="" textlink="">
      <xdr:nvSpPr>
        <xdr:cNvPr id="285" name="角丸四角形 284">
          <a:hlinkClick xmlns:r="http://schemas.openxmlformats.org/officeDocument/2006/relationships" r:id="rId11" tooltip="９月の先頭へ"/>
        </xdr:cNvPr>
        <xdr:cNvSpPr/>
      </xdr:nvSpPr>
      <xdr:spPr>
        <a:xfrm>
          <a:off x="6918960" y="364236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8</xdr:col>
      <xdr:colOff>45720</xdr:colOff>
      <xdr:row>138</xdr:row>
      <xdr:rowOff>0</xdr:rowOff>
    </xdr:from>
    <xdr:to>
      <xdr:col>9</xdr:col>
      <xdr:colOff>180480</xdr:colOff>
      <xdr:row>139</xdr:row>
      <xdr:rowOff>30480</xdr:rowOff>
    </xdr:to>
    <xdr:sp macro="" textlink="">
      <xdr:nvSpPr>
        <xdr:cNvPr id="286" name="角丸四角形 285">
          <a:hlinkClick xmlns:r="http://schemas.openxmlformats.org/officeDocument/2006/relationships" r:id="rId12" tooltip="１１月の先頭へ"/>
        </xdr:cNvPr>
        <xdr:cNvSpPr/>
      </xdr:nvSpPr>
      <xdr:spPr>
        <a:xfrm>
          <a:off x="6918960" y="431292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8</xdr:col>
      <xdr:colOff>45720</xdr:colOff>
      <xdr:row>140</xdr:row>
      <xdr:rowOff>0</xdr:rowOff>
    </xdr:from>
    <xdr:to>
      <xdr:col>9</xdr:col>
      <xdr:colOff>180480</xdr:colOff>
      <xdr:row>141</xdr:row>
      <xdr:rowOff>30480</xdr:rowOff>
    </xdr:to>
    <xdr:sp macro="" textlink="">
      <xdr:nvSpPr>
        <xdr:cNvPr id="287" name="角丸四角形 286">
          <a:hlinkClick xmlns:r="http://schemas.openxmlformats.org/officeDocument/2006/relationships" r:id="rId13" tooltip="12月の先頭へ"/>
        </xdr:cNvPr>
        <xdr:cNvSpPr/>
      </xdr:nvSpPr>
      <xdr:spPr>
        <a:xfrm>
          <a:off x="6918960" y="464820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8</xdr:col>
      <xdr:colOff>45720</xdr:colOff>
      <xdr:row>175</xdr:row>
      <xdr:rowOff>0</xdr:rowOff>
    </xdr:from>
    <xdr:to>
      <xdr:col>9</xdr:col>
      <xdr:colOff>180480</xdr:colOff>
      <xdr:row>176</xdr:row>
      <xdr:rowOff>30480</xdr:rowOff>
    </xdr:to>
    <xdr:sp macro="" textlink="">
      <xdr:nvSpPr>
        <xdr:cNvPr id="300" name="角丸四角形 299">
          <a:hlinkClick xmlns:r="http://schemas.openxmlformats.org/officeDocument/2006/relationships" r:id="rId2" tooltip="1月の先頭へ"/>
        </xdr:cNvPr>
        <xdr:cNvSpPr/>
      </xdr:nvSpPr>
      <xdr:spPr>
        <a:xfrm>
          <a:off x="6918960" y="96012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8</xdr:col>
      <xdr:colOff>45720</xdr:colOff>
      <xdr:row>177</xdr:row>
      <xdr:rowOff>0</xdr:rowOff>
    </xdr:from>
    <xdr:to>
      <xdr:col>9</xdr:col>
      <xdr:colOff>180480</xdr:colOff>
      <xdr:row>178</xdr:row>
      <xdr:rowOff>30480</xdr:rowOff>
    </xdr:to>
    <xdr:sp macro="" textlink="">
      <xdr:nvSpPr>
        <xdr:cNvPr id="301" name="角丸四角形 300">
          <a:hlinkClick xmlns:r="http://schemas.openxmlformats.org/officeDocument/2006/relationships" r:id="rId3" tooltip="2月の先頭へ"/>
        </xdr:cNvPr>
        <xdr:cNvSpPr/>
      </xdr:nvSpPr>
      <xdr:spPr>
        <a:xfrm>
          <a:off x="6918960" y="129540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8</xdr:col>
      <xdr:colOff>45720</xdr:colOff>
      <xdr:row>179</xdr:row>
      <xdr:rowOff>0</xdr:rowOff>
    </xdr:from>
    <xdr:to>
      <xdr:col>9</xdr:col>
      <xdr:colOff>180480</xdr:colOff>
      <xdr:row>180</xdr:row>
      <xdr:rowOff>30480</xdr:rowOff>
    </xdr:to>
    <xdr:sp macro="" textlink="">
      <xdr:nvSpPr>
        <xdr:cNvPr id="302" name="角丸四角形 301">
          <a:hlinkClick xmlns:r="http://schemas.openxmlformats.org/officeDocument/2006/relationships" r:id="rId4" tooltip="３月の先頭へ"/>
        </xdr:cNvPr>
        <xdr:cNvSpPr/>
      </xdr:nvSpPr>
      <xdr:spPr>
        <a:xfrm>
          <a:off x="6918960" y="163068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8</xdr:col>
      <xdr:colOff>45720</xdr:colOff>
      <xdr:row>181</xdr:row>
      <xdr:rowOff>0</xdr:rowOff>
    </xdr:from>
    <xdr:to>
      <xdr:col>9</xdr:col>
      <xdr:colOff>180480</xdr:colOff>
      <xdr:row>182</xdr:row>
      <xdr:rowOff>30480</xdr:rowOff>
    </xdr:to>
    <xdr:sp macro="" textlink="">
      <xdr:nvSpPr>
        <xdr:cNvPr id="303" name="角丸四角形 302">
          <a:hlinkClick xmlns:r="http://schemas.openxmlformats.org/officeDocument/2006/relationships" r:id="rId5" tooltip="４月の先頭へ"/>
        </xdr:cNvPr>
        <xdr:cNvSpPr/>
      </xdr:nvSpPr>
      <xdr:spPr>
        <a:xfrm>
          <a:off x="6918960" y="196596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8</xdr:col>
      <xdr:colOff>45720</xdr:colOff>
      <xdr:row>185</xdr:row>
      <xdr:rowOff>0</xdr:rowOff>
    </xdr:from>
    <xdr:to>
      <xdr:col>9</xdr:col>
      <xdr:colOff>180480</xdr:colOff>
      <xdr:row>186</xdr:row>
      <xdr:rowOff>30480</xdr:rowOff>
    </xdr:to>
    <xdr:sp macro="" textlink="">
      <xdr:nvSpPr>
        <xdr:cNvPr id="304" name="角丸四角形 303">
          <a:hlinkClick xmlns:r="http://schemas.openxmlformats.org/officeDocument/2006/relationships" r:id="rId6" tooltip="６月の先頭へ"/>
        </xdr:cNvPr>
        <xdr:cNvSpPr/>
      </xdr:nvSpPr>
      <xdr:spPr>
        <a:xfrm>
          <a:off x="6918960" y="263652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8</xdr:col>
      <xdr:colOff>45720</xdr:colOff>
      <xdr:row>189</xdr:row>
      <xdr:rowOff>0</xdr:rowOff>
    </xdr:from>
    <xdr:to>
      <xdr:col>9</xdr:col>
      <xdr:colOff>180480</xdr:colOff>
      <xdr:row>190</xdr:row>
      <xdr:rowOff>30480</xdr:rowOff>
    </xdr:to>
    <xdr:sp macro="" textlink="">
      <xdr:nvSpPr>
        <xdr:cNvPr id="305" name="角丸四角形 304">
          <a:hlinkClick xmlns:r="http://schemas.openxmlformats.org/officeDocument/2006/relationships" r:id="rId7" tooltip="８月の先頭へ"/>
        </xdr:cNvPr>
        <xdr:cNvSpPr/>
      </xdr:nvSpPr>
      <xdr:spPr>
        <a:xfrm>
          <a:off x="6918960" y="330708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8</xdr:col>
      <xdr:colOff>45720</xdr:colOff>
      <xdr:row>193</xdr:row>
      <xdr:rowOff>0</xdr:rowOff>
    </xdr:from>
    <xdr:to>
      <xdr:col>9</xdr:col>
      <xdr:colOff>180480</xdr:colOff>
      <xdr:row>194</xdr:row>
      <xdr:rowOff>30480</xdr:rowOff>
    </xdr:to>
    <xdr:sp macro="" textlink="">
      <xdr:nvSpPr>
        <xdr:cNvPr id="306" name="角丸四角形 305">
          <a:hlinkClick xmlns:r="http://schemas.openxmlformats.org/officeDocument/2006/relationships" r:id="rId8" tooltip="１０月の先頭へ"/>
        </xdr:cNvPr>
        <xdr:cNvSpPr/>
      </xdr:nvSpPr>
      <xdr:spPr>
        <a:xfrm>
          <a:off x="6918960" y="397764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8</xdr:col>
      <xdr:colOff>45720</xdr:colOff>
      <xdr:row>183</xdr:row>
      <xdr:rowOff>0</xdr:rowOff>
    </xdr:from>
    <xdr:to>
      <xdr:col>9</xdr:col>
      <xdr:colOff>180480</xdr:colOff>
      <xdr:row>184</xdr:row>
      <xdr:rowOff>30480</xdr:rowOff>
    </xdr:to>
    <xdr:sp macro="" textlink="">
      <xdr:nvSpPr>
        <xdr:cNvPr id="307" name="角丸四角形 306">
          <a:hlinkClick xmlns:r="http://schemas.openxmlformats.org/officeDocument/2006/relationships" r:id="rId9" tooltip="５月の先頭へ"/>
        </xdr:cNvPr>
        <xdr:cNvSpPr/>
      </xdr:nvSpPr>
      <xdr:spPr>
        <a:xfrm>
          <a:off x="6918960" y="230124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8</xdr:col>
      <xdr:colOff>45720</xdr:colOff>
      <xdr:row>187</xdr:row>
      <xdr:rowOff>0</xdr:rowOff>
    </xdr:from>
    <xdr:to>
      <xdr:col>9</xdr:col>
      <xdr:colOff>180480</xdr:colOff>
      <xdr:row>188</xdr:row>
      <xdr:rowOff>30480</xdr:rowOff>
    </xdr:to>
    <xdr:sp macro="" textlink="">
      <xdr:nvSpPr>
        <xdr:cNvPr id="308" name="角丸四角形 307">
          <a:hlinkClick xmlns:r="http://schemas.openxmlformats.org/officeDocument/2006/relationships" r:id="rId10" tooltip="７月の先頭へ"/>
        </xdr:cNvPr>
        <xdr:cNvSpPr/>
      </xdr:nvSpPr>
      <xdr:spPr>
        <a:xfrm>
          <a:off x="6918960" y="297180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8</xdr:col>
      <xdr:colOff>45720</xdr:colOff>
      <xdr:row>191</xdr:row>
      <xdr:rowOff>0</xdr:rowOff>
    </xdr:from>
    <xdr:to>
      <xdr:col>9</xdr:col>
      <xdr:colOff>180480</xdr:colOff>
      <xdr:row>192</xdr:row>
      <xdr:rowOff>30480</xdr:rowOff>
    </xdr:to>
    <xdr:sp macro="" textlink="">
      <xdr:nvSpPr>
        <xdr:cNvPr id="309" name="角丸四角形 308">
          <a:hlinkClick xmlns:r="http://schemas.openxmlformats.org/officeDocument/2006/relationships" r:id="rId11" tooltip="９月の先頭へ"/>
        </xdr:cNvPr>
        <xdr:cNvSpPr/>
      </xdr:nvSpPr>
      <xdr:spPr>
        <a:xfrm>
          <a:off x="6918960" y="364236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8</xdr:col>
      <xdr:colOff>45720</xdr:colOff>
      <xdr:row>195</xdr:row>
      <xdr:rowOff>0</xdr:rowOff>
    </xdr:from>
    <xdr:to>
      <xdr:col>9</xdr:col>
      <xdr:colOff>180480</xdr:colOff>
      <xdr:row>196</xdr:row>
      <xdr:rowOff>30480</xdr:rowOff>
    </xdr:to>
    <xdr:sp macro="" textlink="">
      <xdr:nvSpPr>
        <xdr:cNvPr id="310" name="角丸四角形 309">
          <a:hlinkClick xmlns:r="http://schemas.openxmlformats.org/officeDocument/2006/relationships" r:id="rId12" tooltip="１１月の先頭へ"/>
        </xdr:cNvPr>
        <xdr:cNvSpPr/>
      </xdr:nvSpPr>
      <xdr:spPr>
        <a:xfrm>
          <a:off x="6918960" y="431292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8</xdr:col>
      <xdr:colOff>45720</xdr:colOff>
      <xdr:row>197</xdr:row>
      <xdr:rowOff>0</xdr:rowOff>
    </xdr:from>
    <xdr:to>
      <xdr:col>9</xdr:col>
      <xdr:colOff>180480</xdr:colOff>
      <xdr:row>198</xdr:row>
      <xdr:rowOff>30480</xdr:rowOff>
    </xdr:to>
    <xdr:sp macro="" textlink="">
      <xdr:nvSpPr>
        <xdr:cNvPr id="311" name="角丸四角形 310">
          <a:hlinkClick xmlns:r="http://schemas.openxmlformats.org/officeDocument/2006/relationships" r:id="rId13" tooltip="12月の先頭へ"/>
        </xdr:cNvPr>
        <xdr:cNvSpPr/>
      </xdr:nvSpPr>
      <xdr:spPr>
        <a:xfrm>
          <a:off x="6918960" y="464820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8</xdr:col>
      <xdr:colOff>45720</xdr:colOff>
      <xdr:row>232</xdr:row>
      <xdr:rowOff>0</xdr:rowOff>
    </xdr:from>
    <xdr:to>
      <xdr:col>9</xdr:col>
      <xdr:colOff>180480</xdr:colOff>
      <xdr:row>233</xdr:row>
      <xdr:rowOff>30480</xdr:rowOff>
    </xdr:to>
    <xdr:sp macro="" textlink="">
      <xdr:nvSpPr>
        <xdr:cNvPr id="324" name="角丸四角形 323">
          <a:hlinkClick xmlns:r="http://schemas.openxmlformats.org/officeDocument/2006/relationships" r:id="rId2" tooltip="1月の先頭へ"/>
        </xdr:cNvPr>
        <xdr:cNvSpPr/>
      </xdr:nvSpPr>
      <xdr:spPr>
        <a:xfrm>
          <a:off x="6918960" y="96012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8</xdr:col>
      <xdr:colOff>45720</xdr:colOff>
      <xdr:row>234</xdr:row>
      <xdr:rowOff>0</xdr:rowOff>
    </xdr:from>
    <xdr:to>
      <xdr:col>9</xdr:col>
      <xdr:colOff>180480</xdr:colOff>
      <xdr:row>235</xdr:row>
      <xdr:rowOff>30480</xdr:rowOff>
    </xdr:to>
    <xdr:sp macro="" textlink="">
      <xdr:nvSpPr>
        <xdr:cNvPr id="325" name="角丸四角形 324">
          <a:hlinkClick xmlns:r="http://schemas.openxmlformats.org/officeDocument/2006/relationships" r:id="rId3" tooltip="2月の先頭へ"/>
        </xdr:cNvPr>
        <xdr:cNvSpPr/>
      </xdr:nvSpPr>
      <xdr:spPr>
        <a:xfrm>
          <a:off x="6918960" y="129540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8</xdr:col>
      <xdr:colOff>45720</xdr:colOff>
      <xdr:row>236</xdr:row>
      <xdr:rowOff>0</xdr:rowOff>
    </xdr:from>
    <xdr:to>
      <xdr:col>9</xdr:col>
      <xdr:colOff>180480</xdr:colOff>
      <xdr:row>237</xdr:row>
      <xdr:rowOff>30480</xdr:rowOff>
    </xdr:to>
    <xdr:sp macro="" textlink="">
      <xdr:nvSpPr>
        <xdr:cNvPr id="326" name="角丸四角形 325">
          <a:hlinkClick xmlns:r="http://schemas.openxmlformats.org/officeDocument/2006/relationships" r:id="rId4" tooltip="３月の先頭へ"/>
        </xdr:cNvPr>
        <xdr:cNvSpPr/>
      </xdr:nvSpPr>
      <xdr:spPr>
        <a:xfrm>
          <a:off x="6918960" y="163068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8</xdr:col>
      <xdr:colOff>45720</xdr:colOff>
      <xdr:row>238</xdr:row>
      <xdr:rowOff>0</xdr:rowOff>
    </xdr:from>
    <xdr:to>
      <xdr:col>9</xdr:col>
      <xdr:colOff>180480</xdr:colOff>
      <xdr:row>239</xdr:row>
      <xdr:rowOff>30480</xdr:rowOff>
    </xdr:to>
    <xdr:sp macro="" textlink="">
      <xdr:nvSpPr>
        <xdr:cNvPr id="327" name="角丸四角形 326">
          <a:hlinkClick xmlns:r="http://schemas.openxmlformats.org/officeDocument/2006/relationships" r:id="rId5" tooltip="４月の先頭へ"/>
        </xdr:cNvPr>
        <xdr:cNvSpPr/>
      </xdr:nvSpPr>
      <xdr:spPr>
        <a:xfrm>
          <a:off x="6918960" y="196596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8</xdr:col>
      <xdr:colOff>45720</xdr:colOff>
      <xdr:row>242</xdr:row>
      <xdr:rowOff>0</xdr:rowOff>
    </xdr:from>
    <xdr:to>
      <xdr:col>9</xdr:col>
      <xdr:colOff>180480</xdr:colOff>
      <xdr:row>243</xdr:row>
      <xdr:rowOff>30480</xdr:rowOff>
    </xdr:to>
    <xdr:sp macro="" textlink="">
      <xdr:nvSpPr>
        <xdr:cNvPr id="328" name="角丸四角形 327">
          <a:hlinkClick xmlns:r="http://schemas.openxmlformats.org/officeDocument/2006/relationships" r:id="rId6" tooltip="６月の先頭へ"/>
        </xdr:cNvPr>
        <xdr:cNvSpPr/>
      </xdr:nvSpPr>
      <xdr:spPr>
        <a:xfrm>
          <a:off x="6918960" y="263652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8</xdr:col>
      <xdr:colOff>45720</xdr:colOff>
      <xdr:row>246</xdr:row>
      <xdr:rowOff>0</xdr:rowOff>
    </xdr:from>
    <xdr:to>
      <xdr:col>9</xdr:col>
      <xdr:colOff>180480</xdr:colOff>
      <xdr:row>247</xdr:row>
      <xdr:rowOff>30480</xdr:rowOff>
    </xdr:to>
    <xdr:sp macro="" textlink="">
      <xdr:nvSpPr>
        <xdr:cNvPr id="329" name="角丸四角形 328">
          <a:hlinkClick xmlns:r="http://schemas.openxmlformats.org/officeDocument/2006/relationships" r:id="rId7" tooltip="８月の先頭へ"/>
        </xdr:cNvPr>
        <xdr:cNvSpPr/>
      </xdr:nvSpPr>
      <xdr:spPr>
        <a:xfrm>
          <a:off x="6918960" y="330708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8</xdr:col>
      <xdr:colOff>45720</xdr:colOff>
      <xdr:row>250</xdr:row>
      <xdr:rowOff>0</xdr:rowOff>
    </xdr:from>
    <xdr:to>
      <xdr:col>9</xdr:col>
      <xdr:colOff>180480</xdr:colOff>
      <xdr:row>251</xdr:row>
      <xdr:rowOff>30480</xdr:rowOff>
    </xdr:to>
    <xdr:sp macro="" textlink="">
      <xdr:nvSpPr>
        <xdr:cNvPr id="330" name="角丸四角形 329">
          <a:hlinkClick xmlns:r="http://schemas.openxmlformats.org/officeDocument/2006/relationships" r:id="rId8" tooltip="１０月の先頭へ"/>
        </xdr:cNvPr>
        <xdr:cNvSpPr/>
      </xdr:nvSpPr>
      <xdr:spPr>
        <a:xfrm>
          <a:off x="6918960" y="397764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8</xdr:col>
      <xdr:colOff>45720</xdr:colOff>
      <xdr:row>240</xdr:row>
      <xdr:rowOff>0</xdr:rowOff>
    </xdr:from>
    <xdr:to>
      <xdr:col>9</xdr:col>
      <xdr:colOff>180480</xdr:colOff>
      <xdr:row>241</xdr:row>
      <xdr:rowOff>30480</xdr:rowOff>
    </xdr:to>
    <xdr:sp macro="" textlink="">
      <xdr:nvSpPr>
        <xdr:cNvPr id="331" name="角丸四角形 330">
          <a:hlinkClick xmlns:r="http://schemas.openxmlformats.org/officeDocument/2006/relationships" r:id="rId9" tooltip="５月の先頭へ"/>
        </xdr:cNvPr>
        <xdr:cNvSpPr/>
      </xdr:nvSpPr>
      <xdr:spPr>
        <a:xfrm>
          <a:off x="6918960" y="230124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8</xdr:col>
      <xdr:colOff>45720</xdr:colOff>
      <xdr:row>244</xdr:row>
      <xdr:rowOff>0</xdr:rowOff>
    </xdr:from>
    <xdr:to>
      <xdr:col>9</xdr:col>
      <xdr:colOff>180480</xdr:colOff>
      <xdr:row>245</xdr:row>
      <xdr:rowOff>30480</xdr:rowOff>
    </xdr:to>
    <xdr:sp macro="" textlink="">
      <xdr:nvSpPr>
        <xdr:cNvPr id="332" name="角丸四角形 331">
          <a:hlinkClick xmlns:r="http://schemas.openxmlformats.org/officeDocument/2006/relationships" r:id="rId10" tooltip="７月の先頭へ"/>
        </xdr:cNvPr>
        <xdr:cNvSpPr/>
      </xdr:nvSpPr>
      <xdr:spPr>
        <a:xfrm>
          <a:off x="6918960" y="297180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8</xdr:col>
      <xdr:colOff>45720</xdr:colOff>
      <xdr:row>248</xdr:row>
      <xdr:rowOff>0</xdr:rowOff>
    </xdr:from>
    <xdr:to>
      <xdr:col>9</xdr:col>
      <xdr:colOff>180480</xdr:colOff>
      <xdr:row>249</xdr:row>
      <xdr:rowOff>30480</xdr:rowOff>
    </xdr:to>
    <xdr:sp macro="" textlink="">
      <xdr:nvSpPr>
        <xdr:cNvPr id="333" name="角丸四角形 332">
          <a:hlinkClick xmlns:r="http://schemas.openxmlformats.org/officeDocument/2006/relationships" r:id="rId11" tooltip="９月の先頭へ"/>
        </xdr:cNvPr>
        <xdr:cNvSpPr/>
      </xdr:nvSpPr>
      <xdr:spPr>
        <a:xfrm>
          <a:off x="6918960" y="364236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8</xdr:col>
      <xdr:colOff>45720</xdr:colOff>
      <xdr:row>252</xdr:row>
      <xdr:rowOff>0</xdr:rowOff>
    </xdr:from>
    <xdr:to>
      <xdr:col>9</xdr:col>
      <xdr:colOff>180480</xdr:colOff>
      <xdr:row>253</xdr:row>
      <xdr:rowOff>30480</xdr:rowOff>
    </xdr:to>
    <xdr:sp macro="" textlink="">
      <xdr:nvSpPr>
        <xdr:cNvPr id="334" name="角丸四角形 333">
          <a:hlinkClick xmlns:r="http://schemas.openxmlformats.org/officeDocument/2006/relationships" r:id="rId12" tooltip="１１月の先頭へ"/>
        </xdr:cNvPr>
        <xdr:cNvSpPr/>
      </xdr:nvSpPr>
      <xdr:spPr>
        <a:xfrm>
          <a:off x="6918960" y="431292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8</xdr:col>
      <xdr:colOff>45720</xdr:colOff>
      <xdr:row>254</xdr:row>
      <xdr:rowOff>0</xdr:rowOff>
    </xdr:from>
    <xdr:to>
      <xdr:col>9</xdr:col>
      <xdr:colOff>180480</xdr:colOff>
      <xdr:row>255</xdr:row>
      <xdr:rowOff>30480</xdr:rowOff>
    </xdr:to>
    <xdr:sp macro="" textlink="">
      <xdr:nvSpPr>
        <xdr:cNvPr id="335" name="角丸四角形 334">
          <a:hlinkClick xmlns:r="http://schemas.openxmlformats.org/officeDocument/2006/relationships" r:id="rId13" tooltip="12月の先頭へ"/>
        </xdr:cNvPr>
        <xdr:cNvSpPr/>
      </xdr:nvSpPr>
      <xdr:spPr>
        <a:xfrm>
          <a:off x="6918960" y="464820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8</xdr:col>
      <xdr:colOff>45720</xdr:colOff>
      <xdr:row>289</xdr:row>
      <xdr:rowOff>0</xdr:rowOff>
    </xdr:from>
    <xdr:to>
      <xdr:col>9</xdr:col>
      <xdr:colOff>180480</xdr:colOff>
      <xdr:row>290</xdr:row>
      <xdr:rowOff>30480</xdr:rowOff>
    </xdr:to>
    <xdr:sp macro="" textlink="">
      <xdr:nvSpPr>
        <xdr:cNvPr id="348" name="角丸四角形 347">
          <a:hlinkClick xmlns:r="http://schemas.openxmlformats.org/officeDocument/2006/relationships" r:id="rId2" tooltip="1月の先頭へ"/>
        </xdr:cNvPr>
        <xdr:cNvSpPr/>
      </xdr:nvSpPr>
      <xdr:spPr>
        <a:xfrm>
          <a:off x="6918960" y="96012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8</xdr:col>
      <xdr:colOff>45720</xdr:colOff>
      <xdr:row>291</xdr:row>
      <xdr:rowOff>0</xdr:rowOff>
    </xdr:from>
    <xdr:to>
      <xdr:col>9</xdr:col>
      <xdr:colOff>180480</xdr:colOff>
      <xdr:row>292</xdr:row>
      <xdr:rowOff>30480</xdr:rowOff>
    </xdr:to>
    <xdr:sp macro="" textlink="">
      <xdr:nvSpPr>
        <xdr:cNvPr id="349" name="角丸四角形 348">
          <a:hlinkClick xmlns:r="http://schemas.openxmlformats.org/officeDocument/2006/relationships" r:id="rId3" tooltip="2月の先頭へ"/>
        </xdr:cNvPr>
        <xdr:cNvSpPr/>
      </xdr:nvSpPr>
      <xdr:spPr>
        <a:xfrm>
          <a:off x="6918960" y="129540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8</xdr:col>
      <xdr:colOff>45720</xdr:colOff>
      <xdr:row>293</xdr:row>
      <xdr:rowOff>0</xdr:rowOff>
    </xdr:from>
    <xdr:to>
      <xdr:col>9</xdr:col>
      <xdr:colOff>180480</xdr:colOff>
      <xdr:row>294</xdr:row>
      <xdr:rowOff>30480</xdr:rowOff>
    </xdr:to>
    <xdr:sp macro="" textlink="">
      <xdr:nvSpPr>
        <xdr:cNvPr id="350" name="角丸四角形 349">
          <a:hlinkClick xmlns:r="http://schemas.openxmlformats.org/officeDocument/2006/relationships" r:id="rId4" tooltip="３月の先頭へ"/>
        </xdr:cNvPr>
        <xdr:cNvSpPr/>
      </xdr:nvSpPr>
      <xdr:spPr>
        <a:xfrm>
          <a:off x="6918960" y="163068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8</xdr:col>
      <xdr:colOff>45720</xdr:colOff>
      <xdr:row>295</xdr:row>
      <xdr:rowOff>0</xdr:rowOff>
    </xdr:from>
    <xdr:to>
      <xdr:col>9</xdr:col>
      <xdr:colOff>180480</xdr:colOff>
      <xdr:row>296</xdr:row>
      <xdr:rowOff>30480</xdr:rowOff>
    </xdr:to>
    <xdr:sp macro="" textlink="">
      <xdr:nvSpPr>
        <xdr:cNvPr id="351" name="角丸四角形 350">
          <a:hlinkClick xmlns:r="http://schemas.openxmlformats.org/officeDocument/2006/relationships" r:id="rId5" tooltip="４月の先頭へ"/>
        </xdr:cNvPr>
        <xdr:cNvSpPr/>
      </xdr:nvSpPr>
      <xdr:spPr>
        <a:xfrm>
          <a:off x="6918960" y="196596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8</xdr:col>
      <xdr:colOff>45720</xdr:colOff>
      <xdr:row>299</xdr:row>
      <xdr:rowOff>0</xdr:rowOff>
    </xdr:from>
    <xdr:to>
      <xdr:col>9</xdr:col>
      <xdr:colOff>180480</xdr:colOff>
      <xdr:row>300</xdr:row>
      <xdr:rowOff>30480</xdr:rowOff>
    </xdr:to>
    <xdr:sp macro="" textlink="">
      <xdr:nvSpPr>
        <xdr:cNvPr id="352" name="角丸四角形 351">
          <a:hlinkClick xmlns:r="http://schemas.openxmlformats.org/officeDocument/2006/relationships" r:id="rId6" tooltip="６月の先頭へ"/>
        </xdr:cNvPr>
        <xdr:cNvSpPr/>
      </xdr:nvSpPr>
      <xdr:spPr>
        <a:xfrm>
          <a:off x="6918960" y="263652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8</xdr:col>
      <xdr:colOff>45720</xdr:colOff>
      <xdr:row>303</xdr:row>
      <xdr:rowOff>0</xdr:rowOff>
    </xdr:from>
    <xdr:to>
      <xdr:col>9</xdr:col>
      <xdr:colOff>180480</xdr:colOff>
      <xdr:row>304</xdr:row>
      <xdr:rowOff>30480</xdr:rowOff>
    </xdr:to>
    <xdr:sp macro="" textlink="">
      <xdr:nvSpPr>
        <xdr:cNvPr id="353" name="角丸四角形 352">
          <a:hlinkClick xmlns:r="http://schemas.openxmlformats.org/officeDocument/2006/relationships" r:id="rId7" tooltip="８月の先頭へ"/>
        </xdr:cNvPr>
        <xdr:cNvSpPr/>
      </xdr:nvSpPr>
      <xdr:spPr>
        <a:xfrm>
          <a:off x="6918960" y="330708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8</xdr:col>
      <xdr:colOff>45720</xdr:colOff>
      <xdr:row>307</xdr:row>
      <xdr:rowOff>0</xdr:rowOff>
    </xdr:from>
    <xdr:to>
      <xdr:col>9</xdr:col>
      <xdr:colOff>180480</xdr:colOff>
      <xdr:row>308</xdr:row>
      <xdr:rowOff>30480</xdr:rowOff>
    </xdr:to>
    <xdr:sp macro="" textlink="">
      <xdr:nvSpPr>
        <xdr:cNvPr id="354" name="角丸四角形 353">
          <a:hlinkClick xmlns:r="http://schemas.openxmlformats.org/officeDocument/2006/relationships" r:id="rId8" tooltip="１０月の先頭へ"/>
        </xdr:cNvPr>
        <xdr:cNvSpPr/>
      </xdr:nvSpPr>
      <xdr:spPr>
        <a:xfrm>
          <a:off x="6918960" y="397764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8</xdr:col>
      <xdr:colOff>45720</xdr:colOff>
      <xdr:row>297</xdr:row>
      <xdr:rowOff>0</xdr:rowOff>
    </xdr:from>
    <xdr:to>
      <xdr:col>9</xdr:col>
      <xdr:colOff>180480</xdr:colOff>
      <xdr:row>298</xdr:row>
      <xdr:rowOff>30480</xdr:rowOff>
    </xdr:to>
    <xdr:sp macro="" textlink="">
      <xdr:nvSpPr>
        <xdr:cNvPr id="355" name="角丸四角形 354">
          <a:hlinkClick xmlns:r="http://schemas.openxmlformats.org/officeDocument/2006/relationships" r:id="rId9" tooltip="５月の先頭へ"/>
        </xdr:cNvPr>
        <xdr:cNvSpPr/>
      </xdr:nvSpPr>
      <xdr:spPr>
        <a:xfrm>
          <a:off x="6918960" y="230124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8</xdr:col>
      <xdr:colOff>45720</xdr:colOff>
      <xdr:row>301</xdr:row>
      <xdr:rowOff>0</xdr:rowOff>
    </xdr:from>
    <xdr:to>
      <xdr:col>9</xdr:col>
      <xdr:colOff>180480</xdr:colOff>
      <xdr:row>302</xdr:row>
      <xdr:rowOff>30480</xdr:rowOff>
    </xdr:to>
    <xdr:sp macro="" textlink="">
      <xdr:nvSpPr>
        <xdr:cNvPr id="356" name="角丸四角形 355">
          <a:hlinkClick xmlns:r="http://schemas.openxmlformats.org/officeDocument/2006/relationships" r:id="rId10" tooltip="７月の先頭へ"/>
        </xdr:cNvPr>
        <xdr:cNvSpPr/>
      </xdr:nvSpPr>
      <xdr:spPr>
        <a:xfrm>
          <a:off x="6918960" y="297180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8</xdr:col>
      <xdr:colOff>45720</xdr:colOff>
      <xdr:row>305</xdr:row>
      <xdr:rowOff>0</xdr:rowOff>
    </xdr:from>
    <xdr:to>
      <xdr:col>9</xdr:col>
      <xdr:colOff>180480</xdr:colOff>
      <xdr:row>306</xdr:row>
      <xdr:rowOff>30480</xdr:rowOff>
    </xdr:to>
    <xdr:sp macro="" textlink="">
      <xdr:nvSpPr>
        <xdr:cNvPr id="357" name="角丸四角形 356">
          <a:hlinkClick xmlns:r="http://schemas.openxmlformats.org/officeDocument/2006/relationships" r:id="rId11" tooltip="９月の先頭へ"/>
        </xdr:cNvPr>
        <xdr:cNvSpPr/>
      </xdr:nvSpPr>
      <xdr:spPr>
        <a:xfrm>
          <a:off x="6918960" y="364236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8</xdr:col>
      <xdr:colOff>45720</xdr:colOff>
      <xdr:row>309</xdr:row>
      <xdr:rowOff>0</xdr:rowOff>
    </xdr:from>
    <xdr:to>
      <xdr:col>9</xdr:col>
      <xdr:colOff>180480</xdr:colOff>
      <xdr:row>310</xdr:row>
      <xdr:rowOff>30480</xdr:rowOff>
    </xdr:to>
    <xdr:sp macro="" textlink="">
      <xdr:nvSpPr>
        <xdr:cNvPr id="358" name="角丸四角形 357">
          <a:hlinkClick xmlns:r="http://schemas.openxmlformats.org/officeDocument/2006/relationships" r:id="rId12" tooltip="１１月の先頭へ"/>
        </xdr:cNvPr>
        <xdr:cNvSpPr/>
      </xdr:nvSpPr>
      <xdr:spPr>
        <a:xfrm>
          <a:off x="6918960" y="431292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8</xdr:col>
      <xdr:colOff>45720</xdr:colOff>
      <xdr:row>311</xdr:row>
      <xdr:rowOff>0</xdr:rowOff>
    </xdr:from>
    <xdr:to>
      <xdr:col>9</xdr:col>
      <xdr:colOff>180480</xdr:colOff>
      <xdr:row>312</xdr:row>
      <xdr:rowOff>30480</xdr:rowOff>
    </xdr:to>
    <xdr:sp macro="" textlink="">
      <xdr:nvSpPr>
        <xdr:cNvPr id="359" name="角丸四角形 358">
          <a:hlinkClick xmlns:r="http://schemas.openxmlformats.org/officeDocument/2006/relationships" r:id="rId13" tooltip="12月の先頭へ"/>
        </xdr:cNvPr>
        <xdr:cNvSpPr/>
      </xdr:nvSpPr>
      <xdr:spPr>
        <a:xfrm>
          <a:off x="6918960" y="464820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8</xdr:col>
      <xdr:colOff>45720</xdr:colOff>
      <xdr:row>346</xdr:row>
      <xdr:rowOff>0</xdr:rowOff>
    </xdr:from>
    <xdr:to>
      <xdr:col>9</xdr:col>
      <xdr:colOff>180480</xdr:colOff>
      <xdr:row>347</xdr:row>
      <xdr:rowOff>30480</xdr:rowOff>
    </xdr:to>
    <xdr:sp macro="" textlink="">
      <xdr:nvSpPr>
        <xdr:cNvPr id="372" name="角丸四角形 371">
          <a:hlinkClick xmlns:r="http://schemas.openxmlformats.org/officeDocument/2006/relationships" r:id="rId2" tooltip="1月の先頭へ"/>
        </xdr:cNvPr>
        <xdr:cNvSpPr/>
      </xdr:nvSpPr>
      <xdr:spPr>
        <a:xfrm>
          <a:off x="6918960" y="96012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8</xdr:col>
      <xdr:colOff>45720</xdr:colOff>
      <xdr:row>348</xdr:row>
      <xdr:rowOff>0</xdr:rowOff>
    </xdr:from>
    <xdr:to>
      <xdr:col>9</xdr:col>
      <xdr:colOff>180480</xdr:colOff>
      <xdr:row>349</xdr:row>
      <xdr:rowOff>30480</xdr:rowOff>
    </xdr:to>
    <xdr:sp macro="" textlink="">
      <xdr:nvSpPr>
        <xdr:cNvPr id="373" name="角丸四角形 372">
          <a:hlinkClick xmlns:r="http://schemas.openxmlformats.org/officeDocument/2006/relationships" r:id="rId3" tooltip="2月の先頭へ"/>
        </xdr:cNvPr>
        <xdr:cNvSpPr/>
      </xdr:nvSpPr>
      <xdr:spPr>
        <a:xfrm>
          <a:off x="6918960" y="129540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8</xdr:col>
      <xdr:colOff>45720</xdr:colOff>
      <xdr:row>350</xdr:row>
      <xdr:rowOff>0</xdr:rowOff>
    </xdr:from>
    <xdr:to>
      <xdr:col>9</xdr:col>
      <xdr:colOff>180480</xdr:colOff>
      <xdr:row>351</xdr:row>
      <xdr:rowOff>30480</xdr:rowOff>
    </xdr:to>
    <xdr:sp macro="" textlink="">
      <xdr:nvSpPr>
        <xdr:cNvPr id="374" name="角丸四角形 373">
          <a:hlinkClick xmlns:r="http://schemas.openxmlformats.org/officeDocument/2006/relationships" r:id="rId4" tooltip="３月の先頭へ"/>
        </xdr:cNvPr>
        <xdr:cNvSpPr/>
      </xdr:nvSpPr>
      <xdr:spPr>
        <a:xfrm>
          <a:off x="6918960" y="163068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8</xdr:col>
      <xdr:colOff>45720</xdr:colOff>
      <xdr:row>352</xdr:row>
      <xdr:rowOff>0</xdr:rowOff>
    </xdr:from>
    <xdr:to>
      <xdr:col>9</xdr:col>
      <xdr:colOff>180480</xdr:colOff>
      <xdr:row>353</xdr:row>
      <xdr:rowOff>30480</xdr:rowOff>
    </xdr:to>
    <xdr:sp macro="" textlink="">
      <xdr:nvSpPr>
        <xdr:cNvPr id="375" name="角丸四角形 374">
          <a:hlinkClick xmlns:r="http://schemas.openxmlformats.org/officeDocument/2006/relationships" r:id="rId5" tooltip="４月の先頭へ"/>
        </xdr:cNvPr>
        <xdr:cNvSpPr/>
      </xdr:nvSpPr>
      <xdr:spPr>
        <a:xfrm>
          <a:off x="6918960" y="196596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8</xdr:col>
      <xdr:colOff>45720</xdr:colOff>
      <xdr:row>356</xdr:row>
      <xdr:rowOff>0</xdr:rowOff>
    </xdr:from>
    <xdr:to>
      <xdr:col>9</xdr:col>
      <xdr:colOff>180480</xdr:colOff>
      <xdr:row>357</xdr:row>
      <xdr:rowOff>30480</xdr:rowOff>
    </xdr:to>
    <xdr:sp macro="" textlink="">
      <xdr:nvSpPr>
        <xdr:cNvPr id="376" name="角丸四角形 375">
          <a:hlinkClick xmlns:r="http://schemas.openxmlformats.org/officeDocument/2006/relationships" r:id="rId6" tooltip="６月の先頭へ"/>
        </xdr:cNvPr>
        <xdr:cNvSpPr/>
      </xdr:nvSpPr>
      <xdr:spPr>
        <a:xfrm>
          <a:off x="6918960" y="263652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8</xdr:col>
      <xdr:colOff>45720</xdr:colOff>
      <xdr:row>360</xdr:row>
      <xdr:rowOff>0</xdr:rowOff>
    </xdr:from>
    <xdr:to>
      <xdr:col>9</xdr:col>
      <xdr:colOff>180480</xdr:colOff>
      <xdr:row>361</xdr:row>
      <xdr:rowOff>30480</xdr:rowOff>
    </xdr:to>
    <xdr:sp macro="" textlink="">
      <xdr:nvSpPr>
        <xdr:cNvPr id="377" name="角丸四角形 376">
          <a:hlinkClick xmlns:r="http://schemas.openxmlformats.org/officeDocument/2006/relationships" r:id="rId7" tooltip="８月の先頭へ"/>
        </xdr:cNvPr>
        <xdr:cNvSpPr/>
      </xdr:nvSpPr>
      <xdr:spPr>
        <a:xfrm>
          <a:off x="6918960" y="330708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8</xdr:col>
      <xdr:colOff>45720</xdr:colOff>
      <xdr:row>364</xdr:row>
      <xdr:rowOff>0</xdr:rowOff>
    </xdr:from>
    <xdr:to>
      <xdr:col>9</xdr:col>
      <xdr:colOff>180480</xdr:colOff>
      <xdr:row>365</xdr:row>
      <xdr:rowOff>30480</xdr:rowOff>
    </xdr:to>
    <xdr:sp macro="" textlink="">
      <xdr:nvSpPr>
        <xdr:cNvPr id="378" name="角丸四角形 377">
          <a:hlinkClick xmlns:r="http://schemas.openxmlformats.org/officeDocument/2006/relationships" r:id="rId8" tooltip="１０月の先頭へ"/>
        </xdr:cNvPr>
        <xdr:cNvSpPr/>
      </xdr:nvSpPr>
      <xdr:spPr>
        <a:xfrm>
          <a:off x="6918960" y="397764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8</xdr:col>
      <xdr:colOff>45720</xdr:colOff>
      <xdr:row>354</xdr:row>
      <xdr:rowOff>0</xdr:rowOff>
    </xdr:from>
    <xdr:to>
      <xdr:col>9</xdr:col>
      <xdr:colOff>180480</xdr:colOff>
      <xdr:row>355</xdr:row>
      <xdr:rowOff>30480</xdr:rowOff>
    </xdr:to>
    <xdr:sp macro="" textlink="">
      <xdr:nvSpPr>
        <xdr:cNvPr id="379" name="角丸四角形 378">
          <a:hlinkClick xmlns:r="http://schemas.openxmlformats.org/officeDocument/2006/relationships" r:id="rId9" tooltip="５月の先頭へ"/>
        </xdr:cNvPr>
        <xdr:cNvSpPr/>
      </xdr:nvSpPr>
      <xdr:spPr>
        <a:xfrm>
          <a:off x="6918960" y="230124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8</xdr:col>
      <xdr:colOff>45720</xdr:colOff>
      <xdr:row>358</xdr:row>
      <xdr:rowOff>0</xdr:rowOff>
    </xdr:from>
    <xdr:to>
      <xdr:col>9</xdr:col>
      <xdr:colOff>180480</xdr:colOff>
      <xdr:row>359</xdr:row>
      <xdr:rowOff>30480</xdr:rowOff>
    </xdr:to>
    <xdr:sp macro="" textlink="">
      <xdr:nvSpPr>
        <xdr:cNvPr id="380" name="角丸四角形 379">
          <a:hlinkClick xmlns:r="http://schemas.openxmlformats.org/officeDocument/2006/relationships" r:id="rId10" tooltip="７月の先頭へ"/>
        </xdr:cNvPr>
        <xdr:cNvSpPr/>
      </xdr:nvSpPr>
      <xdr:spPr>
        <a:xfrm>
          <a:off x="6918960" y="297180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8</xdr:col>
      <xdr:colOff>45720</xdr:colOff>
      <xdr:row>362</xdr:row>
      <xdr:rowOff>0</xdr:rowOff>
    </xdr:from>
    <xdr:to>
      <xdr:col>9</xdr:col>
      <xdr:colOff>180480</xdr:colOff>
      <xdr:row>363</xdr:row>
      <xdr:rowOff>30480</xdr:rowOff>
    </xdr:to>
    <xdr:sp macro="" textlink="">
      <xdr:nvSpPr>
        <xdr:cNvPr id="381" name="角丸四角形 380">
          <a:hlinkClick xmlns:r="http://schemas.openxmlformats.org/officeDocument/2006/relationships" r:id="rId11" tooltip="９月の先頭へ"/>
        </xdr:cNvPr>
        <xdr:cNvSpPr/>
      </xdr:nvSpPr>
      <xdr:spPr>
        <a:xfrm>
          <a:off x="6918960" y="364236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8</xdr:col>
      <xdr:colOff>45720</xdr:colOff>
      <xdr:row>366</xdr:row>
      <xdr:rowOff>0</xdr:rowOff>
    </xdr:from>
    <xdr:to>
      <xdr:col>9</xdr:col>
      <xdr:colOff>180480</xdr:colOff>
      <xdr:row>367</xdr:row>
      <xdr:rowOff>30480</xdr:rowOff>
    </xdr:to>
    <xdr:sp macro="" textlink="">
      <xdr:nvSpPr>
        <xdr:cNvPr id="382" name="角丸四角形 381">
          <a:hlinkClick xmlns:r="http://schemas.openxmlformats.org/officeDocument/2006/relationships" r:id="rId12" tooltip="１１月の先頭へ"/>
        </xdr:cNvPr>
        <xdr:cNvSpPr/>
      </xdr:nvSpPr>
      <xdr:spPr>
        <a:xfrm>
          <a:off x="6918960" y="431292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8</xdr:col>
      <xdr:colOff>45720</xdr:colOff>
      <xdr:row>368</xdr:row>
      <xdr:rowOff>0</xdr:rowOff>
    </xdr:from>
    <xdr:to>
      <xdr:col>9</xdr:col>
      <xdr:colOff>180480</xdr:colOff>
      <xdr:row>369</xdr:row>
      <xdr:rowOff>30480</xdr:rowOff>
    </xdr:to>
    <xdr:sp macro="" textlink="">
      <xdr:nvSpPr>
        <xdr:cNvPr id="383" name="角丸四角形 382">
          <a:hlinkClick xmlns:r="http://schemas.openxmlformats.org/officeDocument/2006/relationships" r:id="rId13" tooltip="12月の先頭へ"/>
        </xdr:cNvPr>
        <xdr:cNvSpPr/>
      </xdr:nvSpPr>
      <xdr:spPr>
        <a:xfrm>
          <a:off x="6918960" y="464820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8</xdr:col>
      <xdr:colOff>45720</xdr:colOff>
      <xdr:row>403</xdr:row>
      <xdr:rowOff>0</xdr:rowOff>
    </xdr:from>
    <xdr:to>
      <xdr:col>9</xdr:col>
      <xdr:colOff>180480</xdr:colOff>
      <xdr:row>404</xdr:row>
      <xdr:rowOff>30480</xdr:rowOff>
    </xdr:to>
    <xdr:sp macro="" textlink="">
      <xdr:nvSpPr>
        <xdr:cNvPr id="396" name="角丸四角形 395">
          <a:hlinkClick xmlns:r="http://schemas.openxmlformats.org/officeDocument/2006/relationships" r:id="rId2" tooltip="1月の先頭へ"/>
        </xdr:cNvPr>
        <xdr:cNvSpPr/>
      </xdr:nvSpPr>
      <xdr:spPr>
        <a:xfrm>
          <a:off x="6918960" y="96012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8</xdr:col>
      <xdr:colOff>45720</xdr:colOff>
      <xdr:row>405</xdr:row>
      <xdr:rowOff>0</xdr:rowOff>
    </xdr:from>
    <xdr:to>
      <xdr:col>9</xdr:col>
      <xdr:colOff>180480</xdr:colOff>
      <xdr:row>406</xdr:row>
      <xdr:rowOff>30480</xdr:rowOff>
    </xdr:to>
    <xdr:sp macro="" textlink="">
      <xdr:nvSpPr>
        <xdr:cNvPr id="397" name="角丸四角形 396">
          <a:hlinkClick xmlns:r="http://schemas.openxmlformats.org/officeDocument/2006/relationships" r:id="rId3" tooltip="2月の先頭へ"/>
        </xdr:cNvPr>
        <xdr:cNvSpPr/>
      </xdr:nvSpPr>
      <xdr:spPr>
        <a:xfrm>
          <a:off x="6918960" y="129540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8</xdr:col>
      <xdr:colOff>45720</xdr:colOff>
      <xdr:row>407</xdr:row>
      <xdr:rowOff>0</xdr:rowOff>
    </xdr:from>
    <xdr:to>
      <xdr:col>9</xdr:col>
      <xdr:colOff>180480</xdr:colOff>
      <xdr:row>408</xdr:row>
      <xdr:rowOff>30480</xdr:rowOff>
    </xdr:to>
    <xdr:sp macro="" textlink="">
      <xdr:nvSpPr>
        <xdr:cNvPr id="398" name="角丸四角形 397">
          <a:hlinkClick xmlns:r="http://schemas.openxmlformats.org/officeDocument/2006/relationships" r:id="rId4" tooltip="３月の先頭へ"/>
        </xdr:cNvPr>
        <xdr:cNvSpPr/>
      </xdr:nvSpPr>
      <xdr:spPr>
        <a:xfrm>
          <a:off x="6918960" y="163068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8</xdr:col>
      <xdr:colOff>45720</xdr:colOff>
      <xdr:row>409</xdr:row>
      <xdr:rowOff>0</xdr:rowOff>
    </xdr:from>
    <xdr:to>
      <xdr:col>9</xdr:col>
      <xdr:colOff>180480</xdr:colOff>
      <xdr:row>410</xdr:row>
      <xdr:rowOff>30480</xdr:rowOff>
    </xdr:to>
    <xdr:sp macro="" textlink="">
      <xdr:nvSpPr>
        <xdr:cNvPr id="399" name="角丸四角形 398">
          <a:hlinkClick xmlns:r="http://schemas.openxmlformats.org/officeDocument/2006/relationships" r:id="rId5" tooltip="４月の先頭へ"/>
        </xdr:cNvPr>
        <xdr:cNvSpPr/>
      </xdr:nvSpPr>
      <xdr:spPr>
        <a:xfrm>
          <a:off x="6918960" y="196596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8</xdr:col>
      <xdr:colOff>45720</xdr:colOff>
      <xdr:row>413</xdr:row>
      <xdr:rowOff>0</xdr:rowOff>
    </xdr:from>
    <xdr:to>
      <xdr:col>9</xdr:col>
      <xdr:colOff>180480</xdr:colOff>
      <xdr:row>414</xdr:row>
      <xdr:rowOff>30480</xdr:rowOff>
    </xdr:to>
    <xdr:sp macro="" textlink="">
      <xdr:nvSpPr>
        <xdr:cNvPr id="400" name="角丸四角形 399">
          <a:hlinkClick xmlns:r="http://schemas.openxmlformats.org/officeDocument/2006/relationships" r:id="rId6" tooltip="６月の先頭へ"/>
        </xdr:cNvPr>
        <xdr:cNvSpPr/>
      </xdr:nvSpPr>
      <xdr:spPr>
        <a:xfrm>
          <a:off x="6918960" y="263652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8</xdr:col>
      <xdr:colOff>45720</xdr:colOff>
      <xdr:row>417</xdr:row>
      <xdr:rowOff>0</xdr:rowOff>
    </xdr:from>
    <xdr:to>
      <xdr:col>9</xdr:col>
      <xdr:colOff>180480</xdr:colOff>
      <xdr:row>418</xdr:row>
      <xdr:rowOff>30480</xdr:rowOff>
    </xdr:to>
    <xdr:sp macro="" textlink="">
      <xdr:nvSpPr>
        <xdr:cNvPr id="401" name="角丸四角形 400">
          <a:hlinkClick xmlns:r="http://schemas.openxmlformats.org/officeDocument/2006/relationships" r:id="rId7" tooltip="８月の先頭へ"/>
        </xdr:cNvPr>
        <xdr:cNvSpPr/>
      </xdr:nvSpPr>
      <xdr:spPr>
        <a:xfrm>
          <a:off x="6918960" y="330708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8</xdr:col>
      <xdr:colOff>45720</xdr:colOff>
      <xdr:row>421</xdr:row>
      <xdr:rowOff>0</xdr:rowOff>
    </xdr:from>
    <xdr:to>
      <xdr:col>9</xdr:col>
      <xdr:colOff>180480</xdr:colOff>
      <xdr:row>422</xdr:row>
      <xdr:rowOff>30480</xdr:rowOff>
    </xdr:to>
    <xdr:sp macro="" textlink="">
      <xdr:nvSpPr>
        <xdr:cNvPr id="402" name="角丸四角形 401">
          <a:hlinkClick xmlns:r="http://schemas.openxmlformats.org/officeDocument/2006/relationships" r:id="rId8" tooltip="１０月の先頭へ"/>
        </xdr:cNvPr>
        <xdr:cNvSpPr/>
      </xdr:nvSpPr>
      <xdr:spPr>
        <a:xfrm>
          <a:off x="6918960" y="397764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8</xdr:col>
      <xdr:colOff>45720</xdr:colOff>
      <xdr:row>411</xdr:row>
      <xdr:rowOff>0</xdr:rowOff>
    </xdr:from>
    <xdr:to>
      <xdr:col>9</xdr:col>
      <xdr:colOff>180480</xdr:colOff>
      <xdr:row>412</xdr:row>
      <xdr:rowOff>30480</xdr:rowOff>
    </xdr:to>
    <xdr:sp macro="" textlink="">
      <xdr:nvSpPr>
        <xdr:cNvPr id="403" name="角丸四角形 402">
          <a:hlinkClick xmlns:r="http://schemas.openxmlformats.org/officeDocument/2006/relationships" r:id="rId9" tooltip="５月の先頭へ"/>
        </xdr:cNvPr>
        <xdr:cNvSpPr/>
      </xdr:nvSpPr>
      <xdr:spPr>
        <a:xfrm>
          <a:off x="6918960" y="230124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8</xdr:col>
      <xdr:colOff>45720</xdr:colOff>
      <xdr:row>415</xdr:row>
      <xdr:rowOff>0</xdr:rowOff>
    </xdr:from>
    <xdr:to>
      <xdr:col>9</xdr:col>
      <xdr:colOff>180480</xdr:colOff>
      <xdr:row>416</xdr:row>
      <xdr:rowOff>30480</xdr:rowOff>
    </xdr:to>
    <xdr:sp macro="" textlink="">
      <xdr:nvSpPr>
        <xdr:cNvPr id="404" name="角丸四角形 403">
          <a:hlinkClick xmlns:r="http://schemas.openxmlformats.org/officeDocument/2006/relationships" r:id="rId10" tooltip="７月の先頭へ"/>
        </xdr:cNvPr>
        <xdr:cNvSpPr/>
      </xdr:nvSpPr>
      <xdr:spPr>
        <a:xfrm>
          <a:off x="6918960" y="297180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8</xdr:col>
      <xdr:colOff>45720</xdr:colOff>
      <xdr:row>419</xdr:row>
      <xdr:rowOff>0</xdr:rowOff>
    </xdr:from>
    <xdr:to>
      <xdr:col>9</xdr:col>
      <xdr:colOff>180480</xdr:colOff>
      <xdr:row>420</xdr:row>
      <xdr:rowOff>30480</xdr:rowOff>
    </xdr:to>
    <xdr:sp macro="" textlink="">
      <xdr:nvSpPr>
        <xdr:cNvPr id="405" name="角丸四角形 404">
          <a:hlinkClick xmlns:r="http://schemas.openxmlformats.org/officeDocument/2006/relationships" r:id="rId11" tooltip="９月の先頭へ"/>
        </xdr:cNvPr>
        <xdr:cNvSpPr/>
      </xdr:nvSpPr>
      <xdr:spPr>
        <a:xfrm>
          <a:off x="6918960" y="364236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8</xdr:col>
      <xdr:colOff>45720</xdr:colOff>
      <xdr:row>423</xdr:row>
      <xdr:rowOff>0</xdr:rowOff>
    </xdr:from>
    <xdr:to>
      <xdr:col>9</xdr:col>
      <xdr:colOff>180480</xdr:colOff>
      <xdr:row>424</xdr:row>
      <xdr:rowOff>30480</xdr:rowOff>
    </xdr:to>
    <xdr:sp macro="" textlink="">
      <xdr:nvSpPr>
        <xdr:cNvPr id="406" name="角丸四角形 405">
          <a:hlinkClick xmlns:r="http://schemas.openxmlformats.org/officeDocument/2006/relationships" r:id="rId12" tooltip="１１月の先頭へ"/>
        </xdr:cNvPr>
        <xdr:cNvSpPr/>
      </xdr:nvSpPr>
      <xdr:spPr>
        <a:xfrm>
          <a:off x="6918960" y="431292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8</xdr:col>
      <xdr:colOff>45720</xdr:colOff>
      <xdr:row>425</xdr:row>
      <xdr:rowOff>0</xdr:rowOff>
    </xdr:from>
    <xdr:to>
      <xdr:col>9</xdr:col>
      <xdr:colOff>180480</xdr:colOff>
      <xdr:row>426</xdr:row>
      <xdr:rowOff>30480</xdr:rowOff>
    </xdr:to>
    <xdr:sp macro="" textlink="">
      <xdr:nvSpPr>
        <xdr:cNvPr id="407" name="角丸四角形 406">
          <a:hlinkClick xmlns:r="http://schemas.openxmlformats.org/officeDocument/2006/relationships" r:id="rId13" tooltip="12月の先頭へ"/>
        </xdr:cNvPr>
        <xdr:cNvSpPr/>
      </xdr:nvSpPr>
      <xdr:spPr>
        <a:xfrm>
          <a:off x="6918960" y="464820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8</xdr:col>
      <xdr:colOff>45720</xdr:colOff>
      <xdr:row>460</xdr:row>
      <xdr:rowOff>0</xdr:rowOff>
    </xdr:from>
    <xdr:to>
      <xdr:col>9</xdr:col>
      <xdr:colOff>180480</xdr:colOff>
      <xdr:row>461</xdr:row>
      <xdr:rowOff>30480</xdr:rowOff>
    </xdr:to>
    <xdr:sp macro="" textlink="">
      <xdr:nvSpPr>
        <xdr:cNvPr id="420" name="角丸四角形 419">
          <a:hlinkClick xmlns:r="http://schemas.openxmlformats.org/officeDocument/2006/relationships" r:id="rId2" tooltip="1月の先頭へ"/>
        </xdr:cNvPr>
        <xdr:cNvSpPr/>
      </xdr:nvSpPr>
      <xdr:spPr>
        <a:xfrm>
          <a:off x="6918960" y="96012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8</xdr:col>
      <xdr:colOff>45720</xdr:colOff>
      <xdr:row>462</xdr:row>
      <xdr:rowOff>0</xdr:rowOff>
    </xdr:from>
    <xdr:to>
      <xdr:col>9</xdr:col>
      <xdr:colOff>180480</xdr:colOff>
      <xdr:row>463</xdr:row>
      <xdr:rowOff>30480</xdr:rowOff>
    </xdr:to>
    <xdr:sp macro="" textlink="">
      <xdr:nvSpPr>
        <xdr:cNvPr id="421" name="角丸四角形 420">
          <a:hlinkClick xmlns:r="http://schemas.openxmlformats.org/officeDocument/2006/relationships" r:id="rId3" tooltip="2月の先頭へ"/>
        </xdr:cNvPr>
        <xdr:cNvSpPr/>
      </xdr:nvSpPr>
      <xdr:spPr>
        <a:xfrm>
          <a:off x="6918960" y="129540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8</xdr:col>
      <xdr:colOff>45720</xdr:colOff>
      <xdr:row>464</xdr:row>
      <xdr:rowOff>0</xdr:rowOff>
    </xdr:from>
    <xdr:to>
      <xdr:col>9</xdr:col>
      <xdr:colOff>180480</xdr:colOff>
      <xdr:row>465</xdr:row>
      <xdr:rowOff>30480</xdr:rowOff>
    </xdr:to>
    <xdr:sp macro="" textlink="">
      <xdr:nvSpPr>
        <xdr:cNvPr id="422" name="角丸四角形 421">
          <a:hlinkClick xmlns:r="http://schemas.openxmlformats.org/officeDocument/2006/relationships" r:id="rId4" tooltip="３月の先頭へ"/>
        </xdr:cNvPr>
        <xdr:cNvSpPr/>
      </xdr:nvSpPr>
      <xdr:spPr>
        <a:xfrm>
          <a:off x="6918960" y="163068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8</xdr:col>
      <xdr:colOff>45720</xdr:colOff>
      <xdr:row>466</xdr:row>
      <xdr:rowOff>0</xdr:rowOff>
    </xdr:from>
    <xdr:to>
      <xdr:col>9</xdr:col>
      <xdr:colOff>180480</xdr:colOff>
      <xdr:row>467</xdr:row>
      <xdr:rowOff>30480</xdr:rowOff>
    </xdr:to>
    <xdr:sp macro="" textlink="">
      <xdr:nvSpPr>
        <xdr:cNvPr id="423" name="角丸四角形 422">
          <a:hlinkClick xmlns:r="http://schemas.openxmlformats.org/officeDocument/2006/relationships" r:id="rId5" tooltip="４月の先頭へ"/>
        </xdr:cNvPr>
        <xdr:cNvSpPr/>
      </xdr:nvSpPr>
      <xdr:spPr>
        <a:xfrm>
          <a:off x="6918960" y="196596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8</xdr:col>
      <xdr:colOff>45720</xdr:colOff>
      <xdr:row>470</xdr:row>
      <xdr:rowOff>0</xdr:rowOff>
    </xdr:from>
    <xdr:to>
      <xdr:col>9</xdr:col>
      <xdr:colOff>180480</xdr:colOff>
      <xdr:row>471</xdr:row>
      <xdr:rowOff>30480</xdr:rowOff>
    </xdr:to>
    <xdr:sp macro="" textlink="">
      <xdr:nvSpPr>
        <xdr:cNvPr id="424" name="角丸四角形 423">
          <a:hlinkClick xmlns:r="http://schemas.openxmlformats.org/officeDocument/2006/relationships" r:id="rId6" tooltip="６月の先頭へ"/>
        </xdr:cNvPr>
        <xdr:cNvSpPr/>
      </xdr:nvSpPr>
      <xdr:spPr>
        <a:xfrm>
          <a:off x="6918960" y="263652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8</xdr:col>
      <xdr:colOff>45720</xdr:colOff>
      <xdr:row>474</xdr:row>
      <xdr:rowOff>0</xdr:rowOff>
    </xdr:from>
    <xdr:to>
      <xdr:col>9</xdr:col>
      <xdr:colOff>180480</xdr:colOff>
      <xdr:row>475</xdr:row>
      <xdr:rowOff>30480</xdr:rowOff>
    </xdr:to>
    <xdr:sp macro="" textlink="">
      <xdr:nvSpPr>
        <xdr:cNvPr id="425" name="角丸四角形 424">
          <a:hlinkClick xmlns:r="http://schemas.openxmlformats.org/officeDocument/2006/relationships" r:id="rId7" tooltip="８月の先頭へ"/>
        </xdr:cNvPr>
        <xdr:cNvSpPr/>
      </xdr:nvSpPr>
      <xdr:spPr>
        <a:xfrm>
          <a:off x="6918960" y="330708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8</xdr:col>
      <xdr:colOff>45720</xdr:colOff>
      <xdr:row>478</xdr:row>
      <xdr:rowOff>0</xdr:rowOff>
    </xdr:from>
    <xdr:to>
      <xdr:col>9</xdr:col>
      <xdr:colOff>180480</xdr:colOff>
      <xdr:row>479</xdr:row>
      <xdr:rowOff>30480</xdr:rowOff>
    </xdr:to>
    <xdr:sp macro="" textlink="">
      <xdr:nvSpPr>
        <xdr:cNvPr id="426" name="角丸四角形 425">
          <a:hlinkClick xmlns:r="http://schemas.openxmlformats.org/officeDocument/2006/relationships" r:id="rId8" tooltip="１０月の先頭へ"/>
        </xdr:cNvPr>
        <xdr:cNvSpPr/>
      </xdr:nvSpPr>
      <xdr:spPr>
        <a:xfrm>
          <a:off x="6918960" y="397764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8</xdr:col>
      <xdr:colOff>45720</xdr:colOff>
      <xdr:row>468</xdr:row>
      <xdr:rowOff>0</xdr:rowOff>
    </xdr:from>
    <xdr:to>
      <xdr:col>9</xdr:col>
      <xdr:colOff>180480</xdr:colOff>
      <xdr:row>469</xdr:row>
      <xdr:rowOff>30480</xdr:rowOff>
    </xdr:to>
    <xdr:sp macro="" textlink="">
      <xdr:nvSpPr>
        <xdr:cNvPr id="427" name="角丸四角形 426">
          <a:hlinkClick xmlns:r="http://schemas.openxmlformats.org/officeDocument/2006/relationships" r:id="rId9" tooltip="５月の先頭へ"/>
        </xdr:cNvPr>
        <xdr:cNvSpPr/>
      </xdr:nvSpPr>
      <xdr:spPr>
        <a:xfrm>
          <a:off x="6918960" y="230124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8</xdr:col>
      <xdr:colOff>45720</xdr:colOff>
      <xdr:row>472</xdr:row>
      <xdr:rowOff>0</xdr:rowOff>
    </xdr:from>
    <xdr:to>
      <xdr:col>9</xdr:col>
      <xdr:colOff>180480</xdr:colOff>
      <xdr:row>473</xdr:row>
      <xdr:rowOff>30480</xdr:rowOff>
    </xdr:to>
    <xdr:sp macro="" textlink="">
      <xdr:nvSpPr>
        <xdr:cNvPr id="428" name="角丸四角形 427">
          <a:hlinkClick xmlns:r="http://schemas.openxmlformats.org/officeDocument/2006/relationships" r:id="rId10" tooltip="７月の先頭へ"/>
        </xdr:cNvPr>
        <xdr:cNvSpPr/>
      </xdr:nvSpPr>
      <xdr:spPr>
        <a:xfrm>
          <a:off x="6918960" y="297180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8</xdr:col>
      <xdr:colOff>45720</xdr:colOff>
      <xdr:row>476</xdr:row>
      <xdr:rowOff>0</xdr:rowOff>
    </xdr:from>
    <xdr:to>
      <xdr:col>9</xdr:col>
      <xdr:colOff>180480</xdr:colOff>
      <xdr:row>477</xdr:row>
      <xdr:rowOff>30480</xdr:rowOff>
    </xdr:to>
    <xdr:sp macro="" textlink="">
      <xdr:nvSpPr>
        <xdr:cNvPr id="429" name="角丸四角形 428">
          <a:hlinkClick xmlns:r="http://schemas.openxmlformats.org/officeDocument/2006/relationships" r:id="rId11" tooltip="９月の先頭へ"/>
        </xdr:cNvPr>
        <xdr:cNvSpPr/>
      </xdr:nvSpPr>
      <xdr:spPr>
        <a:xfrm>
          <a:off x="6918960" y="364236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8</xdr:col>
      <xdr:colOff>45720</xdr:colOff>
      <xdr:row>480</xdr:row>
      <xdr:rowOff>0</xdr:rowOff>
    </xdr:from>
    <xdr:to>
      <xdr:col>9</xdr:col>
      <xdr:colOff>180480</xdr:colOff>
      <xdr:row>481</xdr:row>
      <xdr:rowOff>30480</xdr:rowOff>
    </xdr:to>
    <xdr:sp macro="" textlink="">
      <xdr:nvSpPr>
        <xdr:cNvPr id="430" name="角丸四角形 429">
          <a:hlinkClick xmlns:r="http://schemas.openxmlformats.org/officeDocument/2006/relationships" r:id="rId12" tooltip="１１月の先頭へ"/>
        </xdr:cNvPr>
        <xdr:cNvSpPr/>
      </xdr:nvSpPr>
      <xdr:spPr>
        <a:xfrm>
          <a:off x="6918960" y="431292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8</xdr:col>
      <xdr:colOff>45720</xdr:colOff>
      <xdr:row>482</xdr:row>
      <xdr:rowOff>0</xdr:rowOff>
    </xdr:from>
    <xdr:to>
      <xdr:col>9</xdr:col>
      <xdr:colOff>180480</xdr:colOff>
      <xdr:row>483</xdr:row>
      <xdr:rowOff>30480</xdr:rowOff>
    </xdr:to>
    <xdr:sp macro="" textlink="">
      <xdr:nvSpPr>
        <xdr:cNvPr id="431" name="角丸四角形 430">
          <a:hlinkClick xmlns:r="http://schemas.openxmlformats.org/officeDocument/2006/relationships" r:id="rId13" tooltip="12月の先頭へ"/>
        </xdr:cNvPr>
        <xdr:cNvSpPr/>
      </xdr:nvSpPr>
      <xdr:spPr>
        <a:xfrm>
          <a:off x="6918960" y="464820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8</xdr:col>
      <xdr:colOff>45720</xdr:colOff>
      <xdr:row>517</xdr:row>
      <xdr:rowOff>0</xdr:rowOff>
    </xdr:from>
    <xdr:to>
      <xdr:col>9</xdr:col>
      <xdr:colOff>180480</xdr:colOff>
      <xdr:row>518</xdr:row>
      <xdr:rowOff>30480</xdr:rowOff>
    </xdr:to>
    <xdr:sp macro="" textlink="">
      <xdr:nvSpPr>
        <xdr:cNvPr id="444" name="角丸四角形 443">
          <a:hlinkClick xmlns:r="http://schemas.openxmlformats.org/officeDocument/2006/relationships" r:id="rId2" tooltip="1月の先頭へ"/>
        </xdr:cNvPr>
        <xdr:cNvSpPr/>
      </xdr:nvSpPr>
      <xdr:spPr>
        <a:xfrm>
          <a:off x="6918960" y="96012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8</xdr:col>
      <xdr:colOff>45720</xdr:colOff>
      <xdr:row>519</xdr:row>
      <xdr:rowOff>0</xdr:rowOff>
    </xdr:from>
    <xdr:to>
      <xdr:col>9</xdr:col>
      <xdr:colOff>180480</xdr:colOff>
      <xdr:row>520</xdr:row>
      <xdr:rowOff>30480</xdr:rowOff>
    </xdr:to>
    <xdr:sp macro="" textlink="">
      <xdr:nvSpPr>
        <xdr:cNvPr id="445" name="角丸四角形 444">
          <a:hlinkClick xmlns:r="http://schemas.openxmlformats.org/officeDocument/2006/relationships" r:id="rId3" tooltip="2月の先頭へ"/>
        </xdr:cNvPr>
        <xdr:cNvSpPr/>
      </xdr:nvSpPr>
      <xdr:spPr>
        <a:xfrm>
          <a:off x="6918960" y="129540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8</xdr:col>
      <xdr:colOff>45720</xdr:colOff>
      <xdr:row>521</xdr:row>
      <xdr:rowOff>0</xdr:rowOff>
    </xdr:from>
    <xdr:to>
      <xdr:col>9</xdr:col>
      <xdr:colOff>180480</xdr:colOff>
      <xdr:row>522</xdr:row>
      <xdr:rowOff>30480</xdr:rowOff>
    </xdr:to>
    <xdr:sp macro="" textlink="">
      <xdr:nvSpPr>
        <xdr:cNvPr id="446" name="角丸四角形 445">
          <a:hlinkClick xmlns:r="http://schemas.openxmlformats.org/officeDocument/2006/relationships" r:id="rId4" tooltip="３月の先頭へ"/>
        </xdr:cNvPr>
        <xdr:cNvSpPr/>
      </xdr:nvSpPr>
      <xdr:spPr>
        <a:xfrm>
          <a:off x="6918960" y="163068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8</xdr:col>
      <xdr:colOff>45720</xdr:colOff>
      <xdr:row>523</xdr:row>
      <xdr:rowOff>0</xdr:rowOff>
    </xdr:from>
    <xdr:to>
      <xdr:col>9</xdr:col>
      <xdr:colOff>180480</xdr:colOff>
      <xdr:row>524</xdr:row>
      <xdr:rowOff>30480</xdr:rowOff>
    </xdr:to>
    <xdr:sp macro="" textlink="">
      <xdr:nvSpPr>
        <xdr:cNvPr id="447" name="角丸四角形 446">
          <a:hlinkClick xmlns:r="http://schemas.openxmlformats.org/officeDocument/2006/relationships" r:id="rId5" tooltip="４月の先頭へ"/>
        </xdr:cNvPr>
        <xdr:cNvSpPr/>
      </xdr:nvSpPr>
      <xdr:spPr>
        <a:xfrm>
          <a:off x="6918960" y="196596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8</xdr:col>
      <xdr:colOff>45720</xdr:colOff>
      <xdr:row>527</xdr:row>
      <xdr:rowOff>0</xdr:rowOff>
    </xdr:from>
    <xdr:to>
      <xdr:col>9</xdr:col>
      <xdr:colOff>180480</xdr:colOff>
      <xdr:row>528</xdr:row>
      <xdr:rowOff>30480</xdr:rowOff>
    </xdr:to>
    <xdr:sp macro="" textlink="">
      <xdr:nvSpPr>
        <xdr:cNvPr id="448" name="角丸四角形 447">
          <a:hlinkClick xmlns:r="http://schemas.openxmlformats.org/officeDocument/2006/relationships" r:id="rId6" tooltip="６月の先頭へ"/>
        </xdr:cNvPr>
        <xdr:cNvSpPr/>
      </xdr:nvSpPr>
      <xdr:spPr>
        <a:xfrm>
          <a:off x="6918960" y="263652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8</xdr:col>
      <xdr:colOff>45720</xdr:colOff>
      <xdr:row>531</xdr:row>
      <xdr:rowOff>0</xdr:rowOff>
    </xdr:from>
    <xdr:to>
      <xdr:col>9</xdr:col>
      <xdr:colOff>180480</xdr:colOff>
      <xdr:row>532</xdr:row>
      <xdr:rowOff>30480</xdr:rowOff>
    </xdr:to>
    <xdr:sp macro="" textlink="">
      <xdr:nvSpPr>
        <xdr:cNvPr id="449" name="角丸四角形 448">
          <a:hlinkClick xmlns:r="http://schemas.openxmlformats.org/officeDocument/2006/relationships" r:id="rId7" tooltip="８月の先頭へ"/>
        </xdr:cNvPr>
        <xdr:cNvSpPr/>
      </xdr:nvSpPr>
      <xdr:spPr>
        <a:xfrm>
          <a:off x="6918960" y="330708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8</xdr:col>
      <xdr:colOff>45720</xdr:colOff>
      <xdr:row>535</xdr:row>
      <xdr:rowOff>0</xdr:rowOff>
    </xdr:from>
    <xdr:to>
      <xdr:col>9</xdr:col>
      <xdr:colOff>180480</xdr:colOff>
      <xdr:row>536</xdr:row>
      <xdr:rowOff>30480</xdr:rowOff>
    </xdr:to>
    <xdr:sp macro="" textlink="">
      <xdr:nvSpPr>
        <xdr:cNvPr id="450" name="角丸四角形 449">
          <a:hlinkClick xmlns:r="http://schemas.openxmlformats.org/officeDocument/2006/relationships" r:id="rId8" tooltip="１０月の先頭へ"/>
        </xdr:cNvPr>
        <xdr:cNvSpPr/>
      </xdr:nvSpPr>
      <xdr:spPr>
        <a:xfrm>
          <a:off x="6918960" y="397764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8</xdr:col>
      <xdr:colOff>45720</xdr:colOff>
      <xdr:row>525</xdr:row>
      <xdr:rowOff>0</xdr:rowOff>
    </xdr:from>
    <xdr:to>
      <xdr:col>9</xdr:col>
      <xdr:colOff>180480</xdr:colOff>
      <xdr:row>526</xdr:row>
      <xdr:rowOff>30480</xdr:rowOff>
    </xdr:to>
    <xdr:sp macro="" textlink="">
      <xdr:nvSpPr>
        <xdr:cNvPr id="451" name="角丸四角形 450">
          <a:hlinkClick xmlns:r="http://schemas.openxmlformats.org/officeDocument/2006/relationships" r:id="rId9" tooltip="５月の先頭へ"/>
        </xdr:cNvPr>
        <xdr:cNvSpPr/>
      </xdr:nvSpPr>
      <xdr:spPr>
        <a:xfrm>
          <a:off x="6918960" y="230124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8</xdr:col>
      <xdr:colOff>45720</xdr:colOff>
      <xdr:row>529</xdr:row>
      <xdr:rowOff>0</xdr:rowOff>
    </xdr:from>
    <xdr:to>
      <xdr:col>9</xdr:col>
      <xdr:colOff>180480</xdr:colOff>
      <xdr:row>530</xdr:row>
      <xdr:rowOff>30480</xdr:rowOff>
    </xdr:to>
    <xdr:sp macro="" textlink="">
      <xdr:nvSpPr>
        <xdr:cNvPr id="452" name="角丸四角形 451">
          <a:hlinkClick xmlns:r="http://schemas.openxmlformats.org/officeDocument/2006/relationships" r:id="rId10" tooltip="７月の先頭へ"/>
        </xdr:cNvPr>
        <xdr:cNvSpPr/>
      </xdr:nvSpPr>
      <xdr:spPr>
        <a:xfrm>
          <a:off x="6918960" y="297180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8</xdr:col>
      <xdr:colOff>45720</xdr:colOff>
      <xdr:row>533</xdr:row>
      <xdr:rowOff>0</xdr:rowOff>
    </xdr:from>
    <xdr:to>
      <xdr:col>9</xdr:col>
      <xdr:colOff>180480</xdr:colOff>
      <xdr:row>534</xdr:row>
      <xdr:rowOff>30480</xdr:rowOff>
    </xdr:to>
    <xdr:sp macro="" textlink="">
      <xdr:nvSpPr>
        <xdr:cNvPr id="453" name="角丸四角形 452">
          <a:hlinkClick xmlns:r="http://schemas.openxmlformats.org/officeDocument/2006/relationships" r:id="rId11" tooltip="９月の先頭へ"/>
        </xdr:cNvPr>
        <xdr:cNvSpPr/>
      </xdr:nvSpPr>
      <xdr:spPr>
        <a:xfrm>
          <a:off x="6918960" y="364236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8</xdr:col>
      <xdr:colOff>45720</xdr:colOff>
      <xdr:row>537</xdr:row>
      <xdr:rowOff>0</xdr:rowOff>
    </xdr:from>
    <xdr:to>
      <xdr:col>9</xdr:col>
      <xdr:colOff>180480</xdr:colOff>
      <xdr:row>538</xdr:row>
      <xdr:rowOff>30480</xdr:rowOff>
    </xdr:to>
    <xdr:sp macro="" textlink="">
      <xdr:nvSpPr>
        <xdr:cNvPr id="454" name="角丸四角形 453">
          <a:hlinkClick xmlns:r="http://schemas.openxmlformats.org/officeDocument/2006/relationships" r:id="rId12" tooltip="１１月の先頭へ"/>
        </xdr:cNvPr>
        <xdr:cNvSpPr/>
      </xdr:nvSpPr>
      <xdr:spPr>
        <a:xfrm>
          <a:off x="6918960" y="431292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8</xdr:col>
      <xdr:colOff>45720</xdr:colOff>
      <xdr:row>539</xdr:row>
      <xdr:rowOff>0</xdr:rowOff>
    </xdr:from>
    <xdr:to>
      <xdr:col>9</xdr:col>
      <xdr:colOff>180480</xdr:colOff>
      <xdr:row>540</xdr:row>
      <xdr:rowOff>30480</xdr:rowOff>
    </xdr:to>
    <xdr:sp macro="" textlink="">
      <xdr:nvSpPr>
        <xdr:cNvPr id="455" name="角丸四角形 454">
          <a:hlinkClick xmlns:r="http://schemas.openxmlformats.org/officeDocument/2006/relationships" r:id="rId13" tooltip="12月の先頭へ"/>
        </xdr:cNvPr>
        <xdr:cNvSpPr/>
      </xdr:nvSpPr>
      <xdr:spPr>
        <a:xfrm>
          <a:off x="6918960" y="464820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8</xdr:col>
      <xdr:colOff>45720</xdr:colOff>
      <xdr:row>574</xdr:row>
      <xdr:rowOff>0</xdr:rowOff>
    </xdr:from>
    <xdr:to>
      <xdr:col>9</xdr:col>
      <xdr:colOff>180480</xdr:colOff>
      <xdr:row>575</xdr:row>
      <xdr:rowOff>30480</xdr:rowOff>
    </xdr:to>
    <xdr:sp macro="" textlink="">
      <xdr:nvSpPr>
        <xdr:cNvPr id="468" name="角丸四角形 467">
          <a:hlinkClick xmlns:r="http://schemas.openxmlformats.org/officeDocument/2006/relationships" r:id="rId2" tooltip="1月の先頭へ"/>
        </xdr:cNvPr>
        <xdr:cNvSpPr/>
      </xdr:nvSpPr>
      <xdr:spPr>
        <a:xfrm>
          <a:off x="6918960" y="96012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8</xdr:col>
      <xdr:colOff>45720</xdr:colOff>
      <xdr:row>576</xdr:row>
      <xdr:rowOff>0</xdr:rowOff>
    </xdr:from>
    <xdr:to>
      <xdr:col>9</xdr:col>
      <xdr:colOff>180480</xdr:colOff>
      <xdr:row>577</xdr:row>
      <xdr:rowOff>30480</xdr:rowOff>
    </xdr:to>
    <xdr:sp macro="" textlink="">
      <xdr:nvSpPr>
        <xdr:cNvPr id="469" name="角丸四角形 468">
          <a:hlinkClick xmlns:r="http://schemas.openxmlformats.org/officeDocument/2006/relationships" r:id="rId3" tooltip="2月の先頭へ"/>
        </xdr:cNvPr>
        <xdr:cNvSpPr/>
      </xdr:nvSpPr>
      <xdr:spPr>
        <a:xfrm>
          <a:off x="6918960" y="129540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8</xdr:col>
      <xdr:colOff>45720</xdr:colOff>
      <xdr:row>578</xdr:row>
      <xdr:rowOff>0</xdr:rowOff>
    </xdr:from>
    <xdr:to>
      <xdr:col>9</xdr:col>
      <xdr:colOff>180480</xdr:colOff>
      <xdr:row>579</xdr:row>
      <xdr:rowOff>30480</xdr:rowOff>
    </xdr:to>
    <xdr:sp macro="" textlink="">
      <xdr:nvSpPr>
        <xdr:cNvPr id="470" name="角丸四角形 469">
          <a:hlinkClick xmlns:r="http://schemas.openxmlformats.org/officeDocument/2006/relationships" r:id="rId4" tooltip="３月の先頭へ"/>
        </xdr:cNvPr>
        <xdr:cNvSpPr/>
      </xdr:nvSpPr>
      <xdr:spPr>
        <a:xfrm>
          <a:off x="6918960" y="163068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8</xdr:col>
      <xdr:colOff>45720</xdr:colOff>
      <xdr:row>580</xdr:row>
      <xdr:rowOff>0</xdr:rowOff>
    </xdr:from>
    <xdr:to>
      <xdr:col>9</xdr:col>
      <xdr:colOff>180480</xdr:colOff>
      <xdr:row>581</xdr:row>
      <xdr:rowOff>30480</xdr:rowOff>
    </xdr:to>
    <xdr:sp macro="" textlink="">
      <xdr:nvSpPr>
        <xdr:cNvPr id="471" name="角丸四角形 470">
          <a:hlinkClick xmlns:r="http://schemas.openxmlformats.org/officeDocument/2006/relationships" r:id="rId5" tooltip="４月の先頭へ"/>
        </xdr:cNvPr>
        <xdr:cNvSpPr/>
      </xdr:nvSpPr>
      <xdr:spPr>
        <a:xfrm>
          <a:off x="6918960" y="196596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8</xdr:col>
      <xdr:colOff>45720</xdr:colOff>
      <xdr:row>584</xdr:row>
      <xdr:rowOff>0</xdr:rowOff>
    </xdr:from>
    <xdr:to>
      <xdr:col>9</xdr:col>
      <xdr:colOff>180480</xdr:colOff>
      <xdr:row>585</xdr:row>
      <xdr:rowOff>30480</xdr:rowOff>
    </xdr:to>
    <xdr:sp macro="" textlink="">
      <xdr:nvSpPr>
        <xdr:cNvPr id="472" name="角丸四角形 471">
          <a:hlinkClick xmlns:r="http://schemas.openxmlformats.org/officeDocument/2006/relationships" r:id="rId6" tooltip="６月の先頭へ"/>
        </xdr:cNvPr>
        <xdr:cNvSpPr/>
      </xdr:nvSpPr>
      <xdr:spPr>
        <a:xfrm>
          <a:off x="6918960" y="263652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8</xdr:col>
      <xdr:colOff>45720</xdr:colOff>
      <xdr:row>588</xdr:row>
      <xdr:rowOff>0</xdr:rowOff>
    </xdr:from>
    <xdr:to>
      <xdr:col>9</xdr:col>
      <xdr:colOff>180480</xdr:colOff>
      <xdr:row>589</xdr:row>
      <xdr:rowOff>30480</xdr:rowOff>
    </xdr:to>
    <xdr:sp macro="" textlink="">
      <xdr:nvSpPr>
        <xdr:cNvPr id="473" name="角丸四角形 472">
          <a:hlinkClick xmlns:r="http://schemas.openxmlformats.org/officeDocument/2006/relationships" r:id="rId7" tooltip="８月の先頭へ"/>
        </xdr:cNvPr>
        <xdr:cNvSpPr/>
      </xdr:nvSpPr>
      <xdr:spPr>
        <a:xfrm>
          <a:off x="6918960" y="330708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8</xdr:col>
      <xdr:colOff>45720</xdr:colOff>
      <xdr:row>592</xdr:row>
      <xdr:rowOff>0</xdr:rowOff>
    </xdr:from>
    <xdr:to>
      <xdr:col>9</xdr:col>
      <xdr:colOff>180480</xdr:colOff>
      <xdr:row>593</xdr:row>
      <xdr:rowOff>30480</xdr:rowOff>
    </xdr:to>
    <xdr:sp macro="" textlink="">
      <xdr:nvSpPr>
        <xdr:cNvPr id="474" name="角丸四角形 473">
          <a:hlinkClick xmlns:r="http://schemas.openxmlformats.org/officeDocument/2006/relationships" r:id="rId8" tooltip="１０月の先頭へ"/>
        </xdr:cNvPr>
        <xdr:cNvSpPr/>
      </xdr:nvSpPr>
      <xdr:spPr>
        <a:xfrm>
          <a:off x="6918960" y="397764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8</xdr:col>
      <xdr:colOff>45720</xdr:colOff>
      <xdr:row>582</xdr:row>
      <xdr:rowOff>0</xdr:rowOff>
    </xdr:from>
    <xdr:to>
      <xdr:col>9</xdr:col>
      <xdr:colOff>180480</xdr:colOff>
      <xdr:row>583</xdr:row>
      <xdr:rowOff>30480</xdr:rowOff>
    </xdr:to>
    <xdr:sp macro="" textlink="">
      <xdr:nvSpPr>
        <xdr:cNvPr id="475" name="角丸四角形 474">
          <a:hlinkClick xmlns:r="http://schemas.openxmlformats.org/officeDocument/2006/relationships" r:id="rId9" tooltip="５月の先頭へ"/>
        </xdr:cNvPr>
        <xdr:cNvSpPr/>
      </xdr:nvSpPr>
      <xdr:spPr>
        <a:xfrm>
          <a:off x="6918960" y="230124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8</xdr:col>
      <xdr:colOff>45720</xdr:colOff>
      <xdr:row>586</xdr:row>
      <xdr:rowOff>0</xdr:rowOff>
    </xdr:from>
    <xdr:to>
      <xdr:col>9</xdr:col>
      <xdr:colOff>180480</xdr:colOff>
      <xdr:row>587</xdr:row>
      <xdr:rowOff>30480</xdr:rowOff>
    </xdr:to>
    <xdr:sp macro="" textlink="">
      <xdr:nvSpPr>
        <xdr:cNvPr id="476" name="角丸四角形 475">
          <a:hlinkClick xmlns:r="http://schemas.openxmlformats.org/officeDocument/2006/relationships" r:id="rId10" tooltip="７月の先頭へ"/>
        </xdr:cNvPr>
        <xdr:cNvSpPr/>
      </xdr:nvSpPr>
      <xdr:spPr>
        <a:xfrm>
          <a:off x="6918960" y="297180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8</xdr:col>
      <xdr:colOff>45720</xdr:colOff>
      <xdr:row>590</xdr:row>
      <xdr:rowOff>0</xdr:rowOff>
    </xdr:from>
    <xdr:to>
      <xdr:col>9</xdr:col>
      <xdr:colOff>180480</xdr:colOff>
      <xdr:row>591</xdr:row>
      <xdr:rowOff>30480</xdr:rowOff>
    </xdr:to>
    <xdr:sp macro="" textlink="">
      <xdr:nvSpPr>
        <xdr:cNvPr id="477" name="角丸四角形 476">
          <a:hlinkClick xmlns:r="http://schemas.openxmlformats.org/officeDocument/2006/relationships" r:id="rId11" tooltip="９月の先頭へ"/>
        </xdr:cNvPr>
        <xdr:cNvSpPr/>
      </xdr:nvSpPr>
      <xdr:spPr>
        <a:xfrm>
          <a:off x="6918960" y="364236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8</xdr:col>
      <xdr:colOff>45720</xdr:colOff>
      <xdr:row>594</xdr:row>
      <xdr:rowOff>0</xdr:rowOff>
    </xdr:from>
    <xdr:to>
      <xdr:col>9</xdr:col>
      <xdr:colOff>180480</xdr:colOff>
      <xdr:row>595</xdr:row>
      <xdr:rowOff>30480</xdr:rowOff>
    </xdr:to>
    <xdr:sp macro="" textlink="">
      <xdr:nvSpPr>
        <xdr:cNvPr id="478" name="角丸四角形 477">
          <a:hlinkClick xmlns:r="http://schemas.openxmlformats.org/officeDocument/2006/relationships" r:id="rId12" tooltip="１１月の先頭へ"/>
        </xdr:cNvPr>
        <xdr:cNvSpPr/>
      </xdr:nvSpPr>
      <xdr:spPr>
        <a:xfrm>
          <a:off x="6918960" y="431292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8</xdr:col>
      <xdr:colOff>45720</xdr:colOff>
      <xdr:row>596</xdr:row>
      <xdr:rowOff>0</xdr:rowOff>
    </xdr:from>
    <xdr:to>
      <xdr:col>9</xdr:col>
      <xdr:colOff>180480</xdr:colOff>
      <xdr:row>597</xdr:row>
      <xdr:rowOff>30480</xdr:rowOff>
    </xdr:to>
    <xdr:sp macro="" textlink="">
      <xdr:nvSpPr>
        <xdr:cNvPr id="479" name="角丸四角形 478">
          <a:hlinkClick xmlns:r="http://schemas.openxmlformats.org/officeDocument/2006/relationships" r:id="rId13" tooltip="12月の先頭へ"/>
        </xdr:cNvPr>
        <xdr:cNvSpPr/>
      </xdr:nvSpPr>
      <xdr:spPr>
        <a:xfrm>
          <a:off x="6918960" y="464820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8</xdr:col>
      <xdr:colOff>45720</xdr:colOff>
      <xdr:row>632</xdr:row>
      <xdr:rowOff>0</xdr:rowOff>
    </xdr:from>
    <xdr:to>
      <xdr:col>9</xdr:col>
      <xdr:colOff>180480</xdr:colOff>
      <xdr:row>633</xdr:row>
      <xdr:rowOff>30480</xdr:rowOff>
    </xdr:to>
    <xdr:sp macro="" textlink="">
      <xdr:nvSpPr>
        <xdr:cNvPr id="492" name="角丸四角形 491">
          <a:hlinkClick xmlns:r="http://schemas.openxmlformats.org/officeDocument/2006/relationships" r:id="rId2" tooltip="1月の先頭へ"/>
        </xdr:cNvPr>
        <xdr:cNvSpPr/>
      </xdr:nvSpPr>
      <xdr:spPr>
        <a:xfrm>
          <a:off x="6918960" y="96012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8</xdr:col>
      <xdr:colOff>45720</xdr:colOff>
      <xdr:row>634</xdr:row>
      <xdr:rowOff>0</xdr:rowOff>
    </xdr:from>
    <xdr:to>
      <xdr:col>9</xdr:col>
      <xdr:colOff>180480</xdr:colOff>
      <xdr:row>635</xdr:row>
      <xdr:rowOff>30480</xdr:rowOff>
    </xdr:to>
    <xdr:sp macro="" textlink="">
      <xdr:nvSpPr>
        <xdr:cNvPr id="493" name="角丸四角形 492">
          <a:hlinkClick xmlns:r="http://schemas.openxmlformats.org/officeDocument/2006/relationships" r:id="rId3" tooltip="2月の先頭へ"/>
        </xdr:cNvPr>
        <xdr:cNvSpPr/>
      </xdr:nvSpPr>
      <xdr:spPr>
        <a:xfrm>
          <a:off x="6918960" y="129540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8</xdr:col>
      <xdr:colOff>45720</xdr:colOff>
      <xdr:row>636</xdr:row>
      <xdr:rowOff>0</xdr:rowOff>
    </xdr:from>
    <xdr:to>
      <xdr:col>9</xdr:col>
      <xdr:colOff>180480</xdr:colOff>
      <xdr:row>637</xdr:row>
      <xdr:rowOff>30480</xdr:rowOff>
    </xdr:to>
    <xdr:sp macro="" textlink="">
      <xdr:nvSpPr>
        <xdr:cNvPr id="494" name="角丸四角形 493">
          <a:hlinkClick xmlns:r="http://schemas.openxmlformats.org/officeDocument/2006/relationships" r:id="rId4" tooltip="３月の先頭へ"/>
        </xdr:cNvPr>
        <xdr:cNvSpPr/>
      </xdr:nvSpPr>
      <xdr:spPr>
        <a:xfrm>
          <a:off x="6918960" y="163068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8</xdr:col>
      <xdr:colOff>45720</xdr:colOff>
      <xdr:row>638</xdr:row>
      <xdr:rowOff>0</xdr:rowOff>
    </xdr:from>
    <xdr:to>
      <xdr:col>9</xdr:col>
      <xdr:colOff>180480</xdr:colOff>
      <xdr:row>639</xdr:row>
      <xdr:rowOff>30480</xdr:rowOff>
    </xdr:to>
    <xdr:sp macro="" textlink="">
      <xdr:nvSpPr>
        <xdr:cNvPr id="495" name="角丸四角形 494">
          <a:hlinkClick xmlns:r="http://schemas.openxmlformats.org/officeDocument/2006/relationships" r:id="rId5" tooltip="４月の先頭へ"/>
        </xdr:cNvPr>
        <xdr:cNvSpPr/>
      </xdr:nvSpPr>
      <xdr:spPr>
        <a:xfrm>
          <a:off x="6918960" y="196596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8</xdr:col>
      <xdr:colOff>45720</xdr:colOff>
      <xdr:row>642</xdr:row>
      <xdr:rowOff>0</xdr:rowOff>
    </xdr:from>
    <xdr:to>
      <xdr:col>9</xdr:col>
      <xdr:colOff>180480</xdr:colOff>
      <xdr:row>643</xdr:row>
      <xdr:rowOff>30480</xdr:rowOff>
    </xdr:to>
    <xdr:sp macro="" textlink="">
      <xdr:nvSpPr>
        <xdr:cNvPr id="496" name="角丸四角形 495">
          <a:hlinkClick xmlns:r="http://schemas.openxmlformats.org/officeDocument/2006/relationships" r:id="rId6" tooltip="６月の先頭へ"/>
        </xdr:cNvPr>
        <xdr:cNvSpPr/>
      </xdr:nvSpPr>
      <xdr:spPr>
        <a:xfrm>
          <a:off x="6918960" y="263652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8</xdr:col>
      <xdr:colOff>45720</xdr:colOff>
      <xdr:row>646</xdr:row>
      <xdr:rowOff>0</xdr:rowOff>
    </xdr:from>
    <xdr:to>
      <xdr:col>9</xdr:col>
      <xdr:colOff>180480</xdr:colOff>
      <xdr:row>647</xdr:row>
      <xdr:rowOff>30480</xdr:rowOff>
    </xdr:to>
    <xdr:sp macro="" textlink="">
      <xdr:nvSpPr>
        <xdr:cNvPr id="497" name="角丸四角形 496">
          <a:hlinkClick xmlns:r="http://schemas.openxmlformats.org/officeDocument/2006/relationships" r:id="rId7" tooltip="８月の先頭へ"/>
        </xdr:cNvPr>
        <xdr:cNvSpPr/>
      </xdr:nvSpPr>
      <xdr:spPr>
        <a:xfrm>
          <a:off x="6918960" y="330708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8</xdr:col>
      <xdr:colOff>45720</xdr:colOff>
      <xdr:row>650</xdr:row>
      <xdr:rowOff>0</xdr:rowOff>
    </xdr:from>
    <xdr:to>
      <xdr:col>9</xdr:col>
      <xdr:colOff>180480</xdr:colOff>
      <xdr:row>651</xdr:row>
      <xdr:rowOff>30480</xdr:rowOff>
    </xdr:to>
    <xdr:sp macro="" textlink="">
      <xdr:nvSpPr>
        <xdr:cNvPr id="498" name="角丸四角形 497">
          <a:hlinkClick xmlns:r="http://schemas.openxmlformats.org/officeDocument/2006/relationships" r:id="rId8" tooltip="１０月の先頭へ"/>
        </xdr:cNvPr>
        <xdr:cNvSpPr/>
      </xdr:nvSpPr>
      <xdr:spPr>
        <a:xfrm>
          <a:off x="6918960" y="397764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8</xdr:col>
      <xdr:colOff>45720</xdr:colOff>
      <xdr:row>640</xdr:row>
      <xdr:rowOff>0</xdr:rowOff>
    </xdr:from>
    <xdr:to>
      <xdr:col>9</xdr:col>
      <xdr:colOff>180480</xdr:colOff>
      <xdr:row>641</xdr:row>
      <xdr:rowOff>30480</xdr:rowOff>
    </xdr:to>
    <xdr:sp macro="" textlink="">
      <xdr:nvSpPr>
        <xdr:cNvPr id="499" name="角丸四角形 498">
          <a:hlinkClick xmlns:r="http://schemas.openxmlformats.org/officeDocument/2006/relationships" r:id="rId9" tooltip="５月の先頭へ"/>
        </xdr:cNvPr>
        <xdr:cNvSpPr/>
      </xdr:nvSpPr>
      <xdr:spPr>
        <a:xfrm>
          <a:off x="6918960" y="230124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8</xdr:col>
      <xdr:colOff>45720</xdr:colOff>
      <xdr:row>644</xdr:row>
      <xdr:rowOff>0</xdr:rowOff>
    </xdr:from>
    <xdr:to>
      <xdr:col>9</xdr:col>
      <xdr:colOff>180480</xdr:colOff>
      <xdr:row>645</xdr:row>
      <xdr:rowOff>30480</xdr:rowOff>
    </xdr:to>
    <xdr:sp macro="" textlink="">
      <xdr:nvSpPr>
        <xdr:cNvPr id="500" name="角丸四角形 499">
          <a:hlinkClick xmlns:r="http://schemas.openxmlformats.org/officeDocument/2006/relationships" r:id="rId10" tooltip="７月の先頭へ"/>
        </xdr:cNvPr>
        <xdr:cNvSpPr/>
      </xdr:nvSpPr>
      <xdr:spPr>
        <a:xfrm>
          <a:off x="6918960" y="297180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8</xdr:col>
      <xdr:colOff>45720</xdr:colOff>
      <xdr:row>648</xdr:row>
      <xdr:rowOff>0</xdr:rowOff>
    </xdr:from>
    <xdr:to>
      <xdr:col>9</xdr:col>
      <xdr:colOff>180480</xdr:colOff>
      <xdr:row>649</xdr:row>
      <xdr:rowOff>30480</xdr:rowOff>
    </xdr:to>
    <xdr:sp macro="" textlink="">
      <xdr:nvSpPr>
        <xdr:cNvPr id="501" name="角丸四角形 500">
          <a:hlinkClick xmlns:r="http://schemas.openxmlformats.org/officeDocument/2006/relationships" r:id="rId11" tooltip="９月の先頭へ"/>
        </xdr:cNvPr>
        <xdr:cNvSpPr/>
      </xdr:nvSpPr>
      <xdr:spPr>
        <a:xfrm>
          <a:off x="6918960" y="364236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8</xdr:col>
      <xdr:colOff>45720</xdr:colOff>
      <xdr:row>652</xdr:row>
      <xdr:rowOff>0</xdr:rowOff>
    </xdr:from>
    <xdr:to>
      <xdr:col>9</xdr:col>
      <xdr:colOff>180480</xdr:colOff>
      <xdr:row>653</xdr:row>
      <xdr:rowOff>30480</xdr:rowOff>
    </xdr:to>
    <xdr:sp macro="" textlink="">
      <xdr:nvSpPr>
        <xdr:cNvPr id="502" name="角丸四角形 501">
          <a:hlinkClick xmlns:r="http://schemas.openxmlformats.org/officeDocument/2006/relationships" r:id="rId12" tooltip="１１月の先頭へ"/>
        </xdr:cNvPr>
        <xdr:cNvSpPr/>
      </xdr:nvSpPr>
      <xdr:spPr>
        <a:xfrm>
          <a:off x="6918960" y="431292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8</xdr:col>
      <xdr:colOff>45720</xdr:colOff>
      <xdr:row>654</xdr:row>
      <xdr:rowOff>0</xdr:rowOff>
    </xdr:from>
    <xdr:to>
      <xdr:col>9</xdr:col>
      <xdr:colOff>180480</xdr:colOff>
      <xdr:row>655</xdr:row>
      <xdr:rowOff>30480</xdr:rowOff>
    </xdr:to>
    <xdr:sp macro="" textlink="">
      <xdr:nvSpPr>
        <xdr:cNvPr id="503" name="角丸四角形 502">
          <a:hlinkClick xmlns:r="http://schemas.openxmlformats.org/officeDocument/2006/relationships" r:id="rId13" tooltip="12月の先頭へ"/>
        </xdr:cNvPr>
        <xdr:cNvSpPr/>
      </xdr:nvSpPr>
      <xdr:spPr>
        <a:xfrm>
          <a:off x="6918960" y="464820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8</xdr:col>
      <xdr:colOff>45720</xdr:colOff>
      <xdr:row>689</xdr:row>
      <xdr:rowOff>0</xdr:rowOff>
    </xdr:from>
    <xdr:to>
      <xdr:col>9</xdr:col>
      <xdr:colOff>180480</xdr:colOff>
      <xdr:row>690</xdr:row>
      <xdr:rowOff>30480</xdr:rowOff>
    </xdr:to>
    <xdr:sp macro="" textlink="">
      <xdr:nvSpPr>
        <xdr:cNvPr id="516" name="角丸四角形 515">
          <a:hlinkClick xmlns:r="http://schemas.openxmlformats.org/officeDocument/2006/relationships" r:id="rId2" tooltip="1月の先頭へ"/>
        </xdr:cNvPr>
        <xdr:cNvSpPr/>
      </xdr:nvSpPr>
      <xdr:spPr>
        <a:xfrm>
          <a:off x="6918960" y="96012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8</xdr:col>
      <xdr:colOff>45720</xdr:colOff>
      <xdr:row>691</xdr:row>
      <xdr:rowOff>0</xdr:rowOff>
    </xdr:from>
    <xdr:to>
      <xdr:col>9</xdr:col>
      <xdr:colOff>180480</xdr:colOff>
      <xdr:row>692</xdr:row>
      <xdr:rowOff>30480</xdr:rowOff>
    </xdr:to>
    <xdr:sp macro="" textlink="">
      <xdr:nvSpPr>
        <xdr:cNvPr id="517" name="角丸四角形 516">
          <a:hlinkClick xmlns:r="http://schemas.openxmlformats.org/officeDocument/2006/relationships" r:id="rId3" tooltip="2月の先頭へ"/>
        </xdr:cNvPr>
        <xdr:cNvSpPr/>
      </xdr:nvSpPr>
      <xdr:spPr>
        <a:xfrm>
          <a:off x="6918960" y="129540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8</xdr:col>
      <xdr:colOff>45720</xdr:colOff>
      <xdr:row>693</xdr:row>
      <xdr:rowOff>0</xdr:rowOff>
    </xdr:from>
    <xdr:to>
      <xdr:col>9</xdr:col>
      <xdr:colOff>180480</xdr:colOff>
      <xdr:row>694</xdr:row>
      <xdr:rowOff>30480</xdr:rowOff>
    </xdr:to>
    <xdr:sp macro="" textlink="">
      <xdr:nvSpPr>
        <xdr:cNvPr id="518" name="角丸四角形 517">
          <a:hlinkClick xmlns:r="http://schemas.openxmlformats.org/officeDocument/2006/relationships" r:id="rId4" tooltip="３月の先頭へ"/>
        </xdr:cNvPr>
        <xdr:cNvSpPr/>
      </xdr:nvSpPr>
      <xdr:spPr>
        <a:xfrm>
          <a:off x="6918960" y="163068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8</xdr:col>
      <xdr:colOff>45720</xdr:colOff>
      <xdr:row>695</xdr:row>
      <xdr:rowOff>0</xdr:rowOff>
    </xdr:from>
    <xdr:to>
      <xdr:col>9</xdr:col>
      <xdr:colOff>180480</xdr:colOff>
      <xdr:row>696</xdr:row>
      <xdr:rowOff>30480</xdr:rowOff>
    </xdr:to>
    <xdr:sp macro="" textlink="">
      <xdr:nvSpPr>
        <xdr:cNvPr id="519" name="角丸四角形 518">
          <a:hlinkClick xmlns:r="http://schemas.openxmlformats.org/officeDocument/2006/relationships" r:id="rId5" tooltip="４月の先頭へ"/>
        </xdr:cNvPr>
        <xdr:cNvSpPr/>
      </xdr:nvSpPr>
      <xdr:spPr>
        <a:xfrm>
          <a:off x="6918960" y="196596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8</xdr:col>
      <xdr:colOff>45720</xdr:colOff>
      <xdr:row>699</xdr:row>
      <xdr:rowOff>0</xdr:rowOff>
    </xdr:from>
    <xdr:to>
      <xdr:col>9</xdr:col>
      <xdr:colOff>180480</xdr:colOff>
      <xdr:row>700</xdr:row>
      <xdr:rowOff>30480</xdr:rowOff>
    </xdr:to>
    <xdr:sp macro="" textlink="">
      <xdr:nvSpPr>
        <xdr:cNvPr id="520" name="角丸四角形 519">
          <a:hlinkClick xmlns:r="http://schemas.openxmlformats.org/officeDocument/2006/relationships" r:id="rId6" tooltip="６月の先頭へ"/>
        </xdr:cNvPr>
        <xdr:cNvSpPr/>
      </xdr:nvSpPr>
      <xdr:spPr>
        <a:xfrm>
          <a:off x="6918960" y="263652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8</xdr:col>
      <xdr:colOff>45720</xdr:colOff>
      <xdr:row>703</xdr:row>
      <xdr:rowOff>0</xdr:rowOff>
    </xdr:from>
    <xdr:to>
      <xdr:col>9</xdr:col>
      <xdr:colOff>180480</xdr:colOff>
      <xdr:row>704</xdr:row>
      <xdr:rowOff>30480</xdr:rowOff>
    </xdr:to>
    <xdr:sp macro="" textlink="">
      <xdr:nvSpPr>
        <xdr:cNvPr id="521" name="角丸四角形 520">
          <a:hlinkClick xmlns:r="http://schemas.openxmlformats.org/officeDocument/2006/relationships" r:id="rId7" tooltip="８月の先頭へ"/>
        </xdr:cNvPr>
        <xdr:cNvSpPr/>
      </xdr:nvSpPr>
      <xdr:spPr>
        <a:xfrm>
          <a:off x="6918960" y="330708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8</xdr:col>
      <xdr:colOff>45720</xdr:colOff>
      <xdr:row>707</xdr:row>
      <xdr:rowOff>0</xdr:rowOff>
    </xdr:from>
    <xdr:to>
      <xdr:col>9</xdr:col>
      <xdr:colOff>180480</xdr:colOff>
      <xdr:row>708</xdr:row>
      <xdr:rowOff>30480</xdr:rowOff>
    </xdr:to>
    <xdr:sp macro="" textlink="">
      <xdr:nvSpPr>
        <xdr:cNvPr id="522" name="角丸四角形 521">
          <a:hlinkClick xmlns:r="http://schemas.openxmlformats.org/officeDocument/2006/relationships" r:id="rId8" tooltip="１０月の先頭へ"/>
        </xdr:cNvPr>
        <xdr:cNvSpPr/>
      </xdr:nvSpPr>
      <xdr:spPr>
        <a:xfrm>
          <a:off x="6918960" y="397764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8</xdr:col>
      <xdr:colOff>45720</xdr:colOff>
      <xdr:row>697</xdr:row>
      <xdr:rowOff>0</xdr:rowOff>
    </xdr:from>
    <xdr:to>
      <xdr:col>9</xdr:col>
      <xdr:colOff>180480</xdr:colOff>
      <xdr:row>698</xdr:row>
      <xdr:rowOff>30480</xdr:rowOff>
    </xdr:to>
    <xdr:sp macro="" textlink="">
      <xdr:nvSpPr>
        <xdr:cNvPr id="523" name="角丸四角形 522">
          <a:hlinkClick xmlns:r="http://schemas.openxmlformats.org/officeDocument/2006/relationships" r:id="rId9" tooltip="５月の先頭へ"/>
        </xdr:cNvPr>
        <xdr:cNvSpPr/>
      </xdr:nvSpPr>
      <xdr:spPr>
        <a:xfrm>
          <a:off x="6918960" y="230124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8</xdr:col>
      <xdr:colOff>45720</xdr:colOff>
      <xdr:row>701</xdr:row>
      <xdr:rowOff>0</xdr:rowOff>
    </xdr:from>
    <xdr:to>
      <xdr:col>9</xdr:col>
      <xdr:colOff>180480</xdr:colOff>
      <xdr:row>702</xdr:row>
      <xdr:rowOff>30480</xdr:rowOff>
    </xdr:to>
    <xdr:sp macro="" textlink="">
      <xdr:nvSpPr>
        <xdr:cNvPr id="524" name="角丸四角形 523">
          <a:hlinkClick xmlns:r="http://schemas.openxmlformats.org/officeDocument/2006/relationships" r:id="rId10" tooltip="７月の先頭へ"/>
        </xdr:cNvPr>
        <xdr:cNvSpPr/>
      </xdr:nvSpPr>
      <xdr:spPr>
        <a:xfrm>
          <a:off x="6918960" y="297180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8</xdr:col>
      <xdr:colOff>45720</xdr:colOff>
      <xdr:row>705</xdr:row>
      <xdr:rowOff>0</xdr:rowOff>
    </xdr:from>
    <xdr:to>
      <xdr:col>9</xdr:col>
      <xdr:colOff>180480</xdr:colOff>
      <xdr:row>706</xdr:row>
      <xdr:rowOff>30480</xdr:rowOff>
    </xdr:to>
    <xdr:sp macro="" textlink="">
      <xdr:nvSpPr>
        <xdr:cNvPr id="525" name="角丸四角形 524">
          <a:hlinkClick xmlns:r="http://schemas.openxmlformats.org/officeDocument/2006/relationships" r:id="rId11" tooltip="９月の先頭へ"/>
        </xdr:cNvPr>
        <xdr:cNvSpPr/>
      </xdr:nvSpPr>
      <xdr:spPr>
        <a:xfrm>
          <a:off x="6918960" y="364236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8</xdr:col>
      <xdr:colOff>45720</xdr:colOff>
      <xdr:row>709</xdr:row>
      <xdr:rowOff>0</xdr:rowOff>
    </xdr:from>
    <xdr:to>
      <xdr:col>9</xdr:col>
      <xdr:colOff>180480</xdr:colOff>
      <xdr:row>710</xdr:row>
      <xdr:rowOff>30480</xdr:rowOff>
    </xdr:to>
    <xdr:sp macro="" textlink="">
      <xdr:nvSpPr>
        <xdr:cNvPr id="526" name="角丸四角形 525">
          <a:hlinkClick xmlns:r="http://schemas.openxmlformats.org/officeDocument/2006/relationships" r:id="rId12" tooltip="１１月の先頭へ"/>
        </xdr:cNvPr>
        <xdr:cNvSpPr/>
      </xdr:nvSpPr>
      <xdr:spPr>
        <a:xfrm>
          <a:off x="6918960" y="4312920"/>
          <a:ext cx="7596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8</xdr:col>
      <xdr:colOff>45720</xdr:colOff>
      <xdr:row>711</xdr:row>
      <xdr:rowOff>0</xdr:rowOff>
    </xdr:from>
    <xdr:to>
      <xdr:col>9</xdr:col>
      <xdr:colOff>180480</xdr:colOff>
      <xdr:row>712</xdr:row>
      <xdr:rowOff>30480</xdr:rowOff>
    </xdr:to>
    <xdr:sp macro="" textlink="">
      <xdr:nvSpPr>
        <xdr:cNvPr id="527" name="角丸四角形 526">
          <a:hlinkClick xmlns:r="http://schemas.openxmlformats.org/officeDocument/2006/relationships" r:id="rId13" tooltip="12月の先頭へ"/>
        </xdr:cNvPr>
        <xdr:cNvSpPr/>
      </xdr:nvSpPr>
      <xdr:spPr>
        <a:xfrm>
          <a:off x="6918960" y="464820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8</xdr:col>
      <xdr:colOff>45720</xdr:colOff>
      <xdr:row>58</xdr:row>
      <xdr:rowOff>15240</xdr:rowOff>
    </xdr:from>
    <xdr:to>
      <xdr:col>9</xdr:col>
      <xdr:colOff>180480</xdr:colOff>
      <xdr:row>59</xdr:row>
      <xdr:rowOff>45720</xdr:rowOff>
    </xdr:to>
    <xdr:sp macro="" textlink="">
      <xdr:nvSpPr>
        <xdr:cNvPr id="528" name="角丸四角形 527">
          <a:hlinkClick xmlns:r="http://schemas.openxmlformats.org/officeDocument/2006/relationships" r:id="rId14" tooltip="前期繰越のページ先頭へ"/>
        </xdr:cNvPr>
        <xdr:cNvSpPr/>
      </xdr:nvSpPr>
      <xdr:spPr>
        <a:xfrm>
          <a:off x="6918960" y="1035558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050" baseline="0">
              <a:solidFill>
                <a:schemeClr val="accent2">
                  <a:lumMod val="50000"/>
                </a:schemeClr>
              </a:solidFill>
              <a:latin typeface="AR丸ゴシック体M" pitchFamily="49" charset="-128"/>
              <a:ea typeface="AR丸ゴシック体M" pitchFamily="49" charset="-128"/>
            </a:rPr>
            <a:t>前期繰越</a:t>
          </a:r>
        </a:p>
      </xdr:txBody>
    </xdr:sp>
    <xdr:clientData fPrintsWithSheet="0"/>
  </xdr:twoCellAnchor>
  <xdr:twoCellAnchor editAs="oneCell">
    <xdr:from>
      <xdr:col>8</xdr:col>
      <xdr:colOff>45720</xdr:colOff>
      <xdr:row>116</xdr:row>
      <xdr:rowOff>15240</xdr:rowOff>
    </xdr:from>
    <xdr:to>
      <xdr:col>9</xdr:col>
      <xdr:colOff>180480</xdr:colOff>
      <xdr:row>117</xdr:row>
      <xdr:rowOff>45720</xdr:rowOff>
    </xdr:to>
    <xdr:sp macro="" textlink="">
      <xdr:nvSpPr>
        <xdr:cNvPr id="531" name="角丸四角形 530">
          <a:hlinkClick xmlns:r="http://schemas.openxmlformats.org/officeDocument/2006/relationships" r:id="rId14" tooltip="前期繰越のページ先頭へ"/>
        </xdr:cNvPr>
        <xdr:cNvSpPr/>
      </xdr:nvSpPr>
      <xdr:spPr>
        <a:xfrm>
          <a:off x="6918960" y="1035558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050" baseline="0">
              <a:solidFill>
                <a:schemeClr val="accent2">
                  <a:lumMod val="50000"/>
                </a:schemeClr>
              </a:solidFill>
              <a:latin typeface="AR丸ゴシック体M" pitchFamily="49" charset="-128"/>
              <a:ea typeface="AR丸ゴシック体M" pitchFamily="49" charset="-128"/>
            </a:rPr>
            <a:t>前期繰越</a:t>
          </a:r>
        </a:p>
      </xdr:txBody>
    </xdr:sp>
    <xdr:clientData fPrintsWithSheet="0"/>
  </xdr:twoCellAnchor>
  <xdr:twoCellAnchor editAs="oneCell">
    <xdr:from>
      <xdr:col>8</xdr:col>
      <xdr:colOff>45720</xdr:colOff>
      <xdr:row>173</xdr:row>
      <xdr:rowOff>15240</xdr:rowOff>
    </xdr:from>
    <xdr:to>
      <xdr:col>9</xdr:col>
      <xdr:colOff>180480</xdr:colOff>
      <xdr:row>174</xdr:row>
      <xdr:rowOff>45720</xdr:rowOff>
    </xdr:to>
    <xdr:sp macro="" textlink="">
      <xdr:nvSpPr>
        <xdr:cNvPr id="533" name="角丸四角形 532">
          <a:hlinkClick xmlns:r="http://schemas.openxmlformats.org/officeDocument/2006/relationships" r:id="rId14" tooltip="前期繰越のページ先頭へ"/>
        </xdr:cNvPr>
        <xdr:cNvSpPr/>
      </xdr:nvSpPr>
      <xdr:spPr>
        <a:xfrm>
          <a:off x="6918960" y="1035558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050" baseline="0">
              <a:solidFill>
                <a:schemeClr val="accent2">
                  <a:lumMod val="50000"/>
                </a:schemeClr>
              </a:solidFill>
              <a:latin typeface="AR丸ゴシック体M" pitchFamily="49" charset="-128"/>
              <a:ea typeface="AR丸ゴシック体M" pitchFamily="49" charset="-128"/>
            </a:rPr>
            <a:t>前期繰越</a:t>
          </a:r>
        </a:p>
      </xdr:txBody>
    </xdr:sp>
    <xdr:clientData fPrintsWithSheet="0"/>
  </xdr:twoCellAnchor>
  <xdr:twoCellAnchor editAs="oneCell">
    <xdr:from>
      <xdr:col>8</xdr:col>
      <xdr:colOff>45720</xdr:colOff>
      <xdr:row>230</xdr:row>
      <xdr:rowOff>15240</xdr:rowOff>
    </xdr:from>
    <xdr:to>
      <xdr:col>9</xdr:col>
      <xdr:colOff>180480</xdr:colOff>
      <xdr:row>231</xdr:row>
      <xdr:rowOff>45720</xdr:rowOff>
    </xdr:to>
    <xdr:sp macro="" textlink="">
      <xdr:nvSpPr>
        <xdr:cNvPr id="535" name="角丸四角形 534">
          <a:hlinkClick xmlns:r="http://schemas.openxmlformats.org/officeDocument/2006/relationships" r:id="rId14" tooltip="前期繰越のページ先頭へ"/>
        </xdr:cNvPr>
        <xdr:cNvSpPr/>
      </xdr:nvSpPr>
      <xdr:spPr>
        <a:xfrm>
          <a:off x="6918960" y="1035558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050" baseline="0">
              <a:solidFill>
                <a:schemeClr val="accent2">
                  <a:lumMod val="50000"/>
                </a:schemeClr>
              </a:solidFill>
              <a:latin typeface="AR丸ゴシック体M" pitchFamily="49" charset="-128"/>
              <a:ea typeface="AR丸ゴシック体M" pitchFamily="49" charset="-128"/>
            </a:rPr>
            <a:t>前期繰越</a:t>
          </a:r>
        </a:p>
      </xdr:txBody>
    </xdr:sp>
    <xdr:clientData fPrintsWithSheet="0"/>
  </xdr:twoCellAnchor>
  <xdr:twoCellAnchor editAs="oneCell">
    <xdr:from>
      <xdr:col>8</xdr:col>
      <xdr:colOff>45720</xdr:colOff>
      <xdr:row>287</xdr:row>
      <xdr:rowOff>15240</xdr:rowOff>
    </xdr:from>
    <xdr:to>
      <xdr:col>9</xdr:col>
      <xdr:colOff>180480</xdr:colOff>
      <xdr:row>288</xdr:row>
      <xdr:rowOff>45720</xdr:rowOff>
    </xdr:to>
    <xdr:sp macro="" textlink="">
      <xdr:nvSpPr>
        <xdr:cNvPr id="537" name="角丸四角形 536">
          <a:hlinkClick xmlns:r="http://schemas.openxmlformats.org/officeDocument/2006/relationships" r:id="rId14" tooltip="前期繰越のページ先頭へ"/>
        </xdr:cNvPr>
        <xdr:cNvSpPr/>
      </xdr:nvSpPr>
      <xdr:spPr>
        <a:xfrm>
          <a:off x="6918960" y="1035558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050" baseline="0">
              <a:solidFill>
                <a:schemeClr val="accent2">
                  <a:lumMod val="50000"/>
                </a:schemeClr>
              </a:solidFill>
              <a:latin typeface="AR丸ゴシック体M" pitchFamily="49" charset="-128"/>
              <a:ea typeface="AR丸ゴシック体M" pitchFamily="49" charset="-128"/>
            </a:rPr>
            <a:t>前期繰越</a:t>
          </a:r>
        </a:p>
      </xdr:txBody>
    </xdr:sp>
    <xdr:clientData fPrintsWithSheet="0"/>
  </xdr:twoCellAnchor>
  <xdr:twoCellAnchor editAs="oneCell">
    <xdr:from>
      <xdr:col>8</xdr:col>
      <xdr:colOff>45720</xdr:colOff>
      <xdr:row>344</xdr:row>
      <xdr:rowOff>15240</xdr:rowOff>
    </xdr:from>
    <xdr:to>
      <xdr:col>9</xdr:col>
      <xdr:colOff>180480</xdr:colOff>
      <xdr:row>345</xdr:row>
      <xdr:rowOff>45720</xdr:rowOff>
    </xdr:to>
    <xdr:sp macro="" textlink="">
      <xdr:nvSpPr>
        <xdr:cNvPr id="539" name="角丸四角形 538">
          <a:hlinkClick xmlns:r="http://schemas.openxmlformats.org/officeDocument/2006/relationships" r:id="rId14" tooltip="前期繰越のページ先頭へ"/>
        </xdr:cNvPr>
        <xdr:cNvSpPr/>
      </xdr:nvSpPr>
      <xdr:spPr>
        <a:xfrm>
          <a:off x="6918960" y="1035558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050" baseline="0">
              <a:solidFill>
                <a:schemeClr val="accent2">
                  <a:lumMod val="50000"/>
                </a:schemeClr>
              </a:solidFill>
              <a:latin typeface="AR丸ゴシック体M" pitchFamily="49" charset="-128"/>
              <a:ea typeface="AR丸ゴシック体M" pitchFamily="49" charset="-128"/>
            </a:rPr>
            <a:t>前期繰越</a:t>
          </a:r>
        </a:p>
      </xdr:txBody>
    </xdr:sp>
    <xdr:clientData fPrintsWithSheet="0"/>
  </xdr:twoCellAnchor>
  <xdr:twoCellAnchor editAs="oneCell">
    <xdr:from>
      <xdr:col>8</xdr:col>
      <xdr:colOff>45720</xdr:colOff>
      <xdr:row>401</xdr:row>
      <xdr:rowOff>15240</xdr:rowOff>
    </xdr:from>
    <xdr:to>
      <xdr:col>9</xdr:col>
      <xdr:colOff>180480</xdr:colOff>
      <xdr:row>402</xdr:row>
      <xdr:rowOff>45720</xdr:rowOff>
    </xdr:to>
    <xdr:sp macro="" textlink="">
      <xdr:nvSpPr>
        <xdr:cNvPr id="541" name="角丸四角形 540">
          <a:hlinkClick xmlns:r="http://schemas.openxmlformats.org/officeDocument/2006/relationships" r:id="rId14" tooltip="前期繰越のページ先頭へ"/>
        </xdr:cNvPr>
        <xdr:cNvSpPr/>
      </xdr:nvSpPr>
      <xdr:spPr>
        <a:xfrm>
          <a:off x="6918960" y="1035558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050" baseline="0">
              <a:solidFill>
                <a:schemeClr val="accent2">
                  <a:lumMod val="50000"/>
                </a:schemeClr>
              </a:solidFill>
              <a:latin typeface="AR丸ゴシック体M" pitchFamily="49" charset="-128"/>
              <a:ea typeface="AR丸ゴシック体M" pitchFamily="49" charset="-128"/>
            </a:rPr>
            <a:t>前期繰越</a:t>
          </a:r>
        </a:p>
      </xdr:txBody>
    </xdr:sp>
    <xdr:clientData fPrintsWithSheet="0"/>
  </xdr:twoCellAnchor>
  <xdr:twoCellAnchor editAs="oneCell">
    <xdr:from>
      <xdr:col>8</xdr:col>
      <xdr:colOff>45720</xdr:colOff>
      <xdr:row>458</xdr:row>
      <xdr:rowOff>15240</xdr:rowOff>
    </xdr:from>
    <xdr:to>
      <xdr:col>9</xdr:col>
      <xdr:colOff>180480</xdr:colOff>
      <xdr:row>459</xdr:row>
      <xdr:rowOff>45720</xdr:rowOff>
    </xdr:to>
    <xdr:sp macro="" textlink="">
      <xdr:nvSpPr>
        <xdr:cNvPr id="543" name="角丸四角形 542">
          <a:hlinkClick xmlns:r="http://schemas.openxmlformats.org/officeDocument/2006/relationships" r:id="rId14" tooltip="前期繰越のページ先頭へ"/>
        </xdr:cNvPr>
        <xdr:cNvSpPr/>
      </xdr:nvSpPr>
      <xdr:spPr>
        <a:xfrm>
          <a:off x="6918960" y="1035558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050" baseline="0">
              <a:solidFill>
                <a:schemeClr val="accent2">
                  <a:lumMod val="50000"/>
                </a:schemeClr>
              </a:solidFill>
              <a:latin typeface="AR丸ゴシック体M" pitchFamily="49" charset="-128"/>
              <a:ea typeface="AR丸ゴシック体M" pitchFamily="49" charset="-128"/>
            </a:rPr>
            <a:t>前期繰越</a:t>
          </a:r>
        </a:p>
      </xdr:txBody>
    </xdr:sp>
    <xdr:clientData fPrintsWithSheet="0"/>
  </xdr:twoCellAnchor>
  <xdr:twoCellAnchor editAs="oneCell">
    <xdr:from>
      <xdr:col>8</xdr:col>
      <xdr:colOff>45720</xdr:colOff>
      <xdr:row>515</xdr:row>
      <xdr:rowOff>15240</xdr:rowOff>
    </xdr:from>
    <xdr:to>
      <xdr:col>9</xdr:col>
      <xdr:colOff>180480</xdr:colOff>
      <xdr:row>516</xdr:row>
      <xdr:rowOff>45720</xdr:rowOff>
    </xdr:to>
    <xdr:sp macro="" textlink="">
      <xdr:nvSpPr>
        <xdr:cNvPr id="545" name="角丸四角形 544">
          <a:hlinkClick xmlns:r="http://schemas.openxmlformats.org/officeDocument/2006/relationships" r:id="rId14" tooltip="前期繰越のページ先頭へ"/>
        </xdr:cNvPr>
        <xdr:cNvSpPr/>
      </xdr:nvSpPr>
      <xdr:spPr>
        <a:xfrm>
          <a:off x="6918960" y="1035558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050" baseline="0">
              <a:solidFill>
                <a:schemeClr val="accent2">
                  <a:lumMod val="50000"/>
                </a:schemeClr>
              </a:solidFill>
              <a:latin typeface="AR丸ゴシック体M" pitchFamily="49" charset="-128"/>
              <a:ea typeface="AR丸ゴシック体M" pitchFamily="49" charset="-128"/>
            </a:rPr>
            <a:t>前期繰越</a:t>
          </a:r>
        </a:p>
      </xdr:txBody>
    </xdr:sp>
    <xdr:clientData fPrintsWithSheet="0"/>
  </xdr:twoCellAnchor>
  <xdr:twoCellAnchor editAs="oneCell">
    <xdr:from>
      <xdr:col>8</xdr:col>
      <xdr:colOff>45720</xdr:colOff>
      <xdr:row>572</xdr:row>
      <xdr:rowOff>15240</xdr:rowOff>
    </xdr:from>
    <xdr:to>
      <xdr:col>9</xdr:col>
      <xdr:colOff>180480</xdr:colOff>
      <xdr:row>573</xdr:row>
      <xdr:rowOff>45720</xdr:rowOff>
    </xdr:to>
    <xdr:sp macro="" textlink="">
      <xdr:nvSpPr>
        <xdr:cNvPr id="546" name="角丸四角形 545">
          <a:hlinkClick xmlns:r="http://schemas.openxmlformats.org/officeDocument/2006/relationships" r:id="rId14" tooltip="前期繰越のページ先頭へ"/>
        </xdr:cNvPr>
        <xdr:cNvSpPr/>
      </xdr:nvSpPr>
      <xdr:spPr>
        <a:xfrm>
          <a:off x="6918960" y="1035558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050" baseline="0">
              <a:solidFill>
                <a:schemeClr val="accent2">
                  <a:lumMod val="50000"/>
                </a:schemeClr>
              </a:solidFill>
              <a:latin typeface="AR丸ゴシック体M" pitchFamily="49" charset="-128"/>
              <a:ea typeface="AR丸ゴシック体M" pitchFamily="49" charset="-128"/>
            </a:rPr>
            <a:t>前期繰越</a:t>
          </a:r>
        </a:p>
      </xdr:txBody>
    </xdr:sp>
    <xdr:clientData fPrintsWithSheet="0"/>
  </xdr:twoCellAnchor>
  <xdr:twoCellAnchor editAs="oneCell">
    <xdr:from>
      <xdr:col>8</xdr:col>
      <xdr:colOff>45720</xdr:colOff>
      <xdr:row>630</xdr:row>
      <xdr:rowOff>15240</xdr:rowOff>
    </xdr:from>
    <xdr:to>
      <xdr:col>9</xdr:col>
      <xdr:colOff>180480</xdr:colOff>
      <xdr:row>631</xdr:row>
      <xdr:rowOff>45720</xdr:rowOff>
    </xdr:to>
    <xdr:sp macro="" textlink="">
      <xdr:nvSpPr>
        <xdr:cNvPr id="548" name="角丸四角形 547">
          <a:hlinkClick xmlns:r="http://schemas.openxmlformats.org/officeDocument/2006/relationships" r:id="rId14" tooltip="前期繰越のページ先頭へ"/>
        </xdr:cNvPr>
        <xdr:cNvSpPr/>
      </xdr:nvSpPr>
      <xdr:spPr>
        <a:xfrm>
          <a:off x="6918960" y="1035558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050" baseline="0">
              <a:solidFill>
                <a:schemeClr val="accent2">
                  <a:lumMod val="50000"/>
                </a:schemeClr>
              </a:solidFill>
              <a:latin typeface="AR丸ゴシック体M" pitchFamily="49" charset="-128"/>
              <a:ea typeface="AR丸ゴシック体M" pitchFamily="49" charset="-128"/>
            </a:rPr>
            <a:t>前期繰越</a:t>
          </a:r>
        </a:p>
      </xdr:txBody>
    </xdr:sp>
    <xdr:clientData fPrintsWithSheet="0"/>
  </xdr:twoCellAnchor>
  <xdr:twoCellAnchor editAs="oneCell">
    <xdr:from>
      <xdr:col>8</xdr:col>
      <xdr:colOff>45720</xdr:colOff>
      <xdr:row>687</xdr:row>
      <xdr:rowOff>15240</xdr:rowOff>
    </xdr:from>
    <xdr:to>
      <xdr:col>9</xdr:col>
      <xdr:colOff>180480</xdr:colOff>
      <xdr:row>688</xdr:row>
      <xdr:rowOff>45720</xdr:rowOff>
    </xdr:to>
    <xdr:sp macro="" textlink="">
      <xdr:nvSpPr>
        <xdr:cNvPr id="549" name="角丸四角形 548">
          <a:hlinkClick xmlns:r="http://schemas.openxmlformats.org/officeDocument/2006/relationships" r:id="rId14" tooltip="前期繰越のページ先頭へ"/>
        </xdr:cNvPr>
        <xdr:cNvSpPr/>
      </xdr:nvSpPr>
      <xdr:spPr>
        <a:xfrm>
          <a:off x="6918960" y="1035558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050" baseline="0">
              <a:solidFill>
                <a:schemeClr val="accent2">
                  <a:lumMod val="50000"/>
                </a:schemeClr>
              </a:solidFill>
              <a:latin typeface="AR丸ゴシック体M" pitchFamily="49" charset="-128"/>
              <a:ea typeface="AR丸ゴシック体M" pitchFamily="49" charset="-128"/>
            </a:rPr>
            <a:t>前期繰越</a:t>
          </a:r>
        </a:p>
      </xdr:txBody>
    </xdr:sp>
    <xdr:clientData fPrintsWithSheet="0"/>
  </xdr:twoCellAnchor>
  <xdr:twoCellAnchor editAs="oneCell">
    <xdr:from>
      <xdr:col>8</xdr:col>
      <xdr:colOff>45720</xdr:colOff>
      <xdr:row>1</xdr:row>
      <xdr:rowOff>15240</xdr:rowOff>
    </xdr:from>
    <xdr:to>
      <xdr:col>9</xdr:col>
      <xdr:colOff>180480</xdr:colOff>
      <xdr:row>2</xdr:row>
      <xdr:rowOff>45720</xdr:rowOff>
    </xdr:to>
    <xdr:sp macro="" textlink="">
      <xdr:nvSpPr>
        <xdr:cNvPr id="552" name="角丸四角形 551">
          <a:hlinkClick xmlns:r="http://schemas.openxmlformats.org/officeDocument/2006/relationships" r:id="rId14" tooltip="前期繰越のページ先頭へ"/>
        </xdr:cNvPr>
        <xdr:cNvSpPr/>
      </xdr:nvSpPr>
      <xdr:spPr>
        <a:xfrm>
          <a:off x="6918960" y="10355580"/>
          <a:ext cx="7596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050" baseline="0">
              <a:solidFill>
                <a:schemeClr val="accent2">
                  <a:lumMod val="50000"/>
                </a:schemeClr>
              </a:solidFill>
              <a:latin typeface="AR丸ゴシック体M" pitchFamily="49" charset="-128"/>
              <a:ea typeface="AR丸ゴシック体M" pitchFamily="49" charset="-128"/>
            </a:rPr>
            <a:t>前期繰越</a:t>
          </a:r>
        </a:p>
      </xdr:txBody>
    </xdr:sp>
    <xdr:clientData fPrintsWithSheet="0"/>
  </xdr:twoCellAnchor>
  <xdr:twoCellAnchor editAs="oneCell">
    <xdr:from>
      <xdr:col>2</xdr:col>
      <xdr:colOff>251460</xdr:colOff>
      <xdr:row>0</xdr:row>
      <xdr:rowOff>91440</xdr:rowOff>
    </xdr:from>
    <xdr:to>
      <xdr:col>2</xdr:col>
      <xdr:colOff>1013460</xdr:colOff>
      <xdr:row>0</xdr:row>
      <xdr:rowOff>289560</xdr:rowOff>
    </xdr:to>
    <xdr:sp macro="" textlink="">
      <xdr:nvSpPr>
        <xdr:cNvPr id="223" name="角丸四角形 222">
          <a:hlinkClick xmlns:r="http://schemas.openxmlformats.org/officeDocument/2006/relationships" r:id="rId15" tooltip="記帳ガイドへ"/>
        </xdr:cNvPr>
        <xdr:cNvSpPr/>
      </xdr:nvSpPr>
      <xdr:spPr>
        <a:xfrm>
          <a:off x="876300" y="91440"/>
          <a:ext cx="7620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ガイド</a:t>
          </a:r>
        </a:p>
      </xdr:txBody>
    </xdr:sp>
    <xdr:clientData fPrintsWithSheet="0"/>
  </xdr:twoCellAnchor>
  <xdr:twoCellAnchor editAs="oneCell">
    <xdr:from>
      <xdr:col>0</xdr:col>
      <xdr:colOff>83820</xdr:colOff>
      <xdr:row>115</xdr:row>
      <xdr:rowOff>53340</xdr:rowOff>
    </xdr:from>
    <xdr:to>
      <xdr:col>4</xdr:col>
      <xdr:colOff>236220</xdr:colOff>
      <xdr:row>115</xdr:row>
      <xdr:rowOff>266700</xdr:rowOff>
    </xdr:to>
    <xdr:sp macro="" textlink="">
      <xdr:nvSpPr>
        <xdr:cNvPr id="243" name="角丸四角形 242"/>
        <xdr:cNvSpPr/>
      </xdr:nvSpPr>
      <xdr:spPr>
        <a:xfrm>
          <a:off x="83820" y="19842480"/>
          <a:ext cx="3817620" cy="213360"/>
        </a:xfrm>
        <a:prstGeom prst="roundRect">
          <a:avLst/>
        </a:prstGeom>
        <a:solidFill>
          <a:schemeClr val="accent2">
            <a:lumMod val="20000"/>
            <a:lumOff val="8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a:solidFill>
                <a:schemeClr val="accent2">
                  <a:lumMod val="50000"/>
                </a:schemeClr>
              </a:solidFill>
              <a:latin typeface="AR P丸ゴシック体M" pitchFamily="50" charset="-128"/>
              <a:ea typeface="AR P丸ゴシック体M" pitchFamily="50" charset="-128"/>
            </a:rPr>
            <a:t>売上回数が少なくても、１ページにひと月分ずつ記入します</a:t>
          </a:r>
        </a:p>
      </xdr:txBody>
    </xdr:sp>
    <xdr:clientData fPrintsWithSheet="0"/>
  </xdr:twoCellAnchor>
  <xdr:twoCellAnchor editAs="oneCell">
    <xdr:from>
      <xdr:col>4</xdr:col>
      <xdr:colOff>335280</xdr:colOff>
      <xdr:row>57</xdr:row>
      <xdr:rowOff>68580</xdr:rowOff>
    </xdr:from>
    <xdr:to>
      <xdr:col>7</xdr:col>
      <xdr:colOff>754380</xdr:colOff>
      <xdr:row>57</xdr:row>
      <xdr:rowOff>259080</xdr:rowOff>
    </xdr:to>
    <xdr:sp macro="" textlink="">
      <xdr:nvSpPr>
        <xdr:cNvPr id="212" name="角丸四角形 211"/>
        <xdr:cNvSpPr/>
      </xdr:nvSpPr>
      <xdr:spPr>
        <a:xfrm>
          <a:off x="4000500" y="9974580"/>
          <a:ext cx="2773680" cy="190500"/>
        </a:xfrm>
        <a:prstGeom prst="roundRect">
          <a:avLst/>
        </a:prstGeom>
        <a:solidFill>
          <a:schemeClr val="accent2">
            <a:lumMod val="20000"/>
            <a:lumOff val="80000"/>
            <a:alpha val="5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en-US" altLang="ja-JP" sz="800">
              <a:solidFill>
                <a:schemeClr val="accent2">
                  <a:lumMod val="50000"/>
                </a:schemeClr>
              </a:solidFill>
              <a:latin typeface="AR P丸ゴシック体M" pitchFamily="50" charset="-128"/>
              <a:ea typeface="AR P丸ゴシック体M" pitchFamily="50" charset="-128"/>
            </a:rPr>
            <a:t>1</a:t>
          </a:r>
          <a:r>
            <a:rPr kumimoji="1" lang="ja-JP" altLang="en-US" sz="800">
              <a:solidFill>
                <a:schemeClr val="accent2">
                  <a:lumMod val="50000"/>
                </a:schemeClr>
              </a:solidFill>
              <a:latin typeface="AR P丸ゴシック体M" pitchFamily="50" charset="-128"/>
              <a:ea typeface="AR P丸ゴシック体M" pitchFamily="50" charset="-128"/>
            </a:rPr>
            <a:t>行目に売上＝売掛金発生、</a:t>
          </a:r>
          <a:r>
            <a:rPr kumimoji="1" lang="en-US" altLang="ja-JP" sz="800">
              <a:solidFill>
                <a:schemeClr val="accent2">
                  <a:lumMod val="50000"/>
                </a:schemeClr>
              </a:solidFill>
              <a:latin typeface="AR P丸ゴシック体M" pitchFamily="50" charset="-128"/>
              <a:ea typeface="AR P丸ゴシック体M" pitchFamily="50" charset="-128"/>
            </a:rPr>
            <a:t>2</a:t>
          </a:r>
          <a:r>
            <a:rPr kumimoji="1" lang="ja-JP" altLang="en-US" sz="800">
              <a:solidFill>
                <a:schemeClr val="accent2">
                  <a:lumMod val="50000"/>
                </a:schemeClr>
              </a:solidFill>
              <a:latin typeface="AR P丸ゴシック体M" pitchFamily="50" charset="-128"/>
              <a:ea typeface="AR P丸ゴシック体M" pitchFamily="50" charset="-128"/>
            </a:rPr>
            <a:t>行目に売掛金解消を記入</a:t>
          </a:r>
        </a:p>
      </xdr:txBody>
    </xdr:sp>
    <xdr:clientData fPrintsWithSheet="0"/>
  </xdr:twoCellAnchor>
  <xdr:twoCellAnchor editAs="oneCell">
    <xdr:from>
      <xdr:col>6</xdr:col>
      <xdr:colOff>205740</xdr:colOff>
      <xdr:row>0</xdr:row>
      <xdr:rowOff>53340</xdr:rowOff>
    </xdr:from>
    <xdr:to>
      <xdr:col>7</xdr:col>
      <xdr:colOff>784860</xdr:colOff>
      <xdr:row>0</xdr:row>
      <xdr:rowOff>449580</xdr:rowOff>
    </xdr:to>
    <xdr:sp macro="" textlink="">
      <xdr:nvSpPr>
        <xdr:cNvPr id="213" name="角丸四角形 212"/>
        <xdr:cNvSpPr/>
      </xdr:nvSpPr>
      <xdr:spPr>
        <a:xfrm>
          <a:off x="5372100" y="53340"/>
          <a:ext cx="1432560" cy="396240"/>
        </a:xfrm>
        <a:prstGeom prst="roundRect">
          <a:avLst/>
        </a:prstGeom>
        <a:solidFill>
          <a:schemeClr val="accent2">
            <a:lumMod val="20000"/>
            <a:lumOff val="80000"/>
            <a:alpha val="5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en-US" altLang="ja-JP" sz="800">
              <a:solidFill>
                <a:schemeClr val="accent2">
                  <a:lumMod val="50000"/>
                </a:schemeClr>
              </a:solidFill>
              <a:latin typeface="AR P丸ゴシック体M" pitchFamily="50" charset="-128"/>
              <a:ea typeface="AR P丸ゴシック体M" pitchFamily="50" charset="-128"/>
            </a:rPr>
            <a:t>1</a:t>
          </a:r>
          <a:r>
            <a:rPr kumimoji="1" lang="ja-JP" altLang="en-US" sz="800">
              <a:solidFill>
                <a:schemeClr val="accent2">
                  <a:lumMod val="50000"/>
                </a:schemeClr>
              </a:solidFill>
              <a:latin typeface="AR P丸ゴシック体M" pitchFamily="50" charset="-128"/>
              <a:ea typeface="AR P丸ゴシック体M" pitchFamily="50" charset="-128"/>
            </a:rPr>
            <a:t>行目に売上＝売掛金発生</a:t>
          </a:r>
          <a:endParaRPr kumimoji="1" lang="en-US" altLang="ja-JP" sz="800">
            <a:solidFill>
              <a:schemeClr val="accent2">
                <a:lumMod val="50000"/>
              </a:schemeClr>
            </a:solidFill>
            <a:latin typeface="AR P丸ゴシック体M" pitchFamily="50" charset="-128"/>
            <a:ea typeface="AR P丸ゴシック体M" pitchFamily="50" charset="-128"/>
          </a:endParaRPr>
        </a:p>
        <a:p>
          <a:pPr algn="ctr"/>
          <a:r>
            <a:rPr kumimoji="1" lang="en-US" altLang="ja-JP" sz="800">
              <a:solidFill>
                <a:schemeClr val="accent2">
                  <a:lumMod val="50000"/>
                </a:schemeClr>
              </a:solidFill>
              <a:latin typeface="AR P丸ゴシック体M" pitchFamily="50" charset="-128"/>
              <a:ea typeface="AR P丸ゴシック体M" pitchFamily="50" charset="-128"/>
            </a:rPr>
            <a:t>2</a:t>
          </a:r>
          <a:r>
            <a:rPr kumimoji="1" lang="ja-JP" altLang="en-US" sz="800">
              <a:solidFill>
                <a:schemeClr val="accent2">
                  <a:lumMod val="50000"/>
                </a:schemeClr>
              </a:solidFill>
              <a:latin typeface="AR P丸ゴシック体M" pitchFamily="50" charset="-128"/>
              <a:ea typeface="AR P丸ゴシック体M" pitchFamily="50" charset="-128"/>
            </a:rPr>
            <a:t>行目に売掛金解消を記入</a:t>
          </a:r>
        </a:p>
      </xdr:txBody>
    </xdr:sp>
    <xdr:clientData fPrintsWithSheet="0"/>
  </xdr:twoCellAnchor>
  <xdr:twoCellAnchor editAs="oneCell">
    <xdr:from>
      <xdr:col>4</xdr:col>
      <xdr:colOff>335280</xdr:colOff>
      <xdr:row>115</xdr:row>
      <xdr:rowOff>68580</xdr:rowOff>
    </xdr:from>
    <xdr:to>
      <xdr:col>7</xdr:col>
      <xdr:colOff>754380</xdr:colOff>
      <xdr:row>115</xdr:row>
      <xdr:rowOff>259080</xdr:rowOff>
    </xdr:to>
    <xdr:sp macro="" textlink="">
      <xdr:nvSpPr>
        <xdr:cNvPr id="217" name="角丸四角形 216"/>
        <xdr:cNvSpPr/>
      </xdr:nvSpPr>
      <xdr:spPr>
        <a:xfrm>
          <a:off x="4000500" y="19857720"/>
          <a:ext cx="2773680" cy="190500"/>
        </a:xfrm>
        <a:prstGeom prst="roundRect">
          <a:avLst/>
        </a:prstGeom>
        <a:solidFill>
          <a:schemeClr val="accent2">
            <a:lumMod val="20000"/>
            <a:lumOff val="80000"/>
            <a:alpha val="5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en-US" altLang="ja-JP" sz="800">
              <a:solidFill>
                <a:schemeClr val="accent2">
                  <a:lumMod val="50000"/>
                </a:schemeClr>
              </a:solidFill>
              <a:latin typeface="AR P丸ゴシック体M" pitchFamily="50" charset="-128"/>
              <a:ea typeface="AR P丸ゴシック体M" pitchFamily="50" charset="-128"/>
            </a:rPr>
            <a:t>1</a:t>
          </a:r>
          <a:r>
            <a:rPr kumimoji="1" lang="ja-JP" altLang="en-US" sz="800">
              <a:solidFill>
                <a:schemeClr val="accent2">
                  <a:lumMod val="50000"/>
                </a:schemeClr>
              </a:solidFill>
              <a:latin typeface="AR P丸ゴシック体M" pitchFamily="50" charset="-128"/>
              <a:ea typeface="AR P丸ゴシック体M" pitchFamily="50" charset="-128"/>
            </a:rPr>
            <a:t>行目に売上＝売掛金発生、</a:t>
          </a:r>
          <a:r>
            <a:rPr kumimoji="1" lang="en-US" altLang="ja-JP" sz="800">
              <a:solidFill>
                <a:schemeClr val="accent2">
                  <a:lumMod val="50000"/>
                </a:schemeClr>
              </a:solidFill>
              <a:latin typeface="AR P丸ゴシック体M" pitchFamily="50" charset="-128"/>
              <a:ea typeface="AR P丸ゴシック体M" pitchFamily="50" charset="-128"/>
            </a:rPr>
            <a:t>2</a:t>
          </a:r>
          <a:r>
            <a:rPr kumimoji="1" lang="ja-JP" altLang="en-US" sz="800">
              <a:solidFill>
                <a:schemeClr val="accent2">
                  <a:lumMod val="50000"/>
                </a:schemeClr>
              </a:solidFill>
              <a:latin typeface="AR P丸ゴシック体M" pitchFamily="50" charset="-128"/>
              <a:ea typeface="AR P丸ゴシック体M" pitchFamily="50" charset="-128"/>
            </a:rPr>
            <a:t>行目に売掛金解消を記入</a:t>
          </a:r>
        </a:p>
      </xdr:txBody>
    </xdr:sp>
    <xdr:clientData fPrintsWithSheet="0"/>
  </xdr:twoCellAnchor>
  <xdr:oneCellAnchor>
    <xdr:from>
      <xdr:col>0</xdr:col>
      <xdr:colOff>83820</xdr:colOff>
      <xdr:row>172</xdr:row>
      <xdr:rowOff>53340</xdr:rowOff>
    </xdr:from>
    <xdr:ext cx="3817620" cy="213360"/>
    <xdr:sp macro="" textlink="">
      <xdr:nvSpPr>
        <xdr:cNvPr id="251" name="角丸四角形 250"/>
        <xdr:cNvSpPr/>
      </xdr:nvSpPr>
      <xdr:spPr>
        <a:xfrm>
          <a:off x="83820" y="19842480"/>
          <a:ext cx="3817620" cy="213360"/>
        </a:xfrm>
        <a:prstGeom prst="roundRect">
          <a:avLst/>
        </a:prstGeom>
        <a:solidFill>
          <a:schemeClr val="accent2">
            <a:lumMod val="20000"/>
            <a:lumOff val="8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a:solidFill>
                <a:schemeClr val="accent2">
                  <a:lumMod val="50000"/>
                </a:schemeClr>
              </a:solidFill>
              <a:latin typeface="AR P丸ゴシック体M" pitchFamily="50" charset="-128"/>
              <a:ea typeface="AR P丸ゴシック体M" pitchFamily="50" charset="-128"/>
            </a:rPr>
            <a:t>売上回数が少なくても、１ページにひと月分ずつ記入します</a:t>
          </a:r>
        </a:p>
      </xdr:txBody>
    </xdr:sp>
    <xdr:clientData fPrintsWithSheet="0"/>
  </xdr:oneCellAnchor>
  <xdr:oneCellAnchor>
    <xdr:from>
      <xdr:col>4</xdr:col>
      <xdr:colOff>335280</xdr:colOff>
      <xdr:row>172</xdr:row>
      <xdr:rowOff>68580</xdr:rowOff>
    </xdr:from>
    <xdr:ext cx="2773680" cy="190500"/>
    <xdr:sp macro="" textlink="">
      <xdr:nvSpPr>
        <xdr:cNvPr id="264" name="角丸四角形 263"/>
        <xdr:cNvSpPr/>
      </xdr:nvSpPr>
      <xdr:spPr>
        <a:xfrm>
          <a:off x="4000500" y="19857720"/>
          <a:ext cx="2773680" cy="190500"/>
        </a:xfrm>
        <a:prstGeom prst="roundRect">
          <a:avLst/>
        </a:prstGeom>
        <a:solidFill>
          <a:schemeClr val="accent2">
            <a:lumMod val="20000"/>
            <a:lumOff val="80000"/>
            <a:alpha val="5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en-US" altLang="ja-JP" sz="800">
              <a:solidFill>
                <a:schemeClr val="accent2">
                  <a:lumMod val="50000"/>
                </a:schemeClr>
              </a:solidFill>
              <a:latin typeface="AR P丸ゴシック体M" pitchFamily="50" charset="-128"/>
              <a:ea typeface="AR P丸ゴシック体M" pitchFamily="50" charset="-128"/>
            </a:rPr>
            <a:t>1</a:t>
          </a:r>
          <a:r>
            <a:rPr kumimoji="1" lang="ja-JP" altLang="en-US" sz="800">
              <a:solidFill>
                <a:schemeClr val="accent2">
                  <a:lumMod val="50000"/>
                </a:schemeClr>
              </a:solidFill>
              <a:latin typeface="AR P丸ゴシック体M" pitchFamily="50" charset="-128"/>
              <a:ea typeface="AR P丸ゴシック体M" pitchFamily="50" charset="-128"/>
            </a:rPr>
            <a:t>行目に売上＝売掛金発生、</a:t>
          </a:r>
          <a:r>
            <a:rPr kumimoji="1" lang="en-US" altLang="ja-JP" sz="800">
              <a:solidFill>
                <a:schemeClr val="accent2">
                  <a:lumMod val="50000"/>
                </a:schemeClr>
              </a:solidFill>
              <a:latin typeface="AR P丸ゴシック体M" pitchFamily="50" charset="-128"/>
              <a:ea typeface="AR P丸ゴシック体M" pitchFamily="50" charset="-128"/>
            </a:rPr>
            <a:t>2</a:t>
          </a:r>
          <a:r>
            <a:rPr kumimoji="1" lang="ja-JP" altLang="en-US" sz="800">
              <a:solidFill>
                <a:schemeClr val="accent2">
                  <a:lumMod val="50000"/>
                </a:schemeClr>
              </a:solidFill>
              <a:latin typeface="AR P丸ゴシック体M" pitchFamily="50" charset="-128"/>
              <a:ea typeface="AR P丸ゴシック体M" pitchFamily="50" charset="-128"/>
            </a:rPr>
            <a:t>行目に売掛金解消を記入</a:t>
          </a:r>
        </a:p>
      </xdr:txBody>
    </xdr:sp>
    <xdr:clientData fPrintsWithSheet="0"/>
  </xdr:oneCellAnchor>
  <xdr:oneCellAnchor>
    <xdr:from>
      <xdr:col>0</xdr:col>
      <xdr:colOff>83820</xdr:colOff>
      <xdr:row>229</xdr:row>
      <xdr:rowOff>53340</xdr:rowOff>
    </xdr:from>
    <xdr:ext cx="3817620" cy="213360"/>
    <xdr:sp macro="" textlink="">
      <xdr:nvSpPr>
        <xdr:cNvPr id="268" name="角丸四角形 267"/>
        <xdr:cNvSpPr/>
      </xdr:nvSpPr>
      <xdr:spPr>
        <a:xfrm>
          <a:off x="83820" y="19842480"/>
          <a:ext cx="3817620" cy="213360"/>
        </a:xfrm>
        <a:prstGeom prst="roundRect">
          <a:avLst/>
        </a:prstGeom>
        <a:solidFill>
          <a:schemeClr val="accent2">
            <a:lumMod val="20000"/>
            <a:lumOff val="8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a:solidFill>
                <a:schemeClr val="accent2">
                  <a:lumMod val="50000"/>
                </a:schemeClr>
              </a:solidFill>
              <a:latin typeface="AR P丸ゴシック体M" pitchFamily="50" charset="-128"/>
              <a:ea typeface="AR P丸ゴシック体M" pitchFamily="50" charset="-128"/>
            </a:rPr>
            <a:t>売上回数が少なくても、１ページにひと月分ずつ記入します</a:t>
          </a:r>
        </a:p>
      </xdr:txBody>
    </xdr:sp>
    <xdr:clientData fPrintsWithSheet="0"/>
  </xdr:oneCellAnchor>
  <xdr:oneCellAnchor>
    <xdr:from>
      <xdr:col>4</xdr:col>
      <xdr:colOff>335280</xdr:colOff>
      <xdr:row>229</xdr:row>
      <xdr:rowOff>68580</xdr:rowOff>
    </xdr:from>
    <xdr:ext cx="2773680" cy="190500"/>
    <xdr:sp macro="" textlink="">
      <xdr:nvSpPr>
        <xdr:cNvPr id="269" name="角丸四角形 268"/>
        <xdr:cNvSpPr/>
      </xdr:nvSpPr>
      <xdr:spPr>
        <a:xfrm>
          <a:off x="4000500" y="19857720"/>
          <a:ext cx="2773680" cy="190500"/>
        </a:xfrm>
        <a:prstGeom prst="roundRect">
          <a:avLst/>
        </a:prstGeom>
        <a:solidFill>
          <a:schemeClr val="accent2">
            <a:lumMod val="20000"/>
            <a:lumOff val="80000"/>
            <a:alpha val="5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en-US" altLang="ja-JP" sz="800">
              <a:solidFill>
                <a:schemeClr val="accent2">
                  <a:lumMod val="50000"/>
                </a:schemeClr>
              </a:solidFill>
              <a:latin typeface="AR P丸ゴシック体M" pitchFamily="50" charset="-128"/>
              <a:ea typeface="AR P丸ゴシック体M" pitchFamily="50" charset="-128"/>
            </a:rPr>
            <a:t>1</a:t>
          </a:r>
          <a:r>
            <a:rPr kumimoji="1" lang="ja-JP" altLang="en-US" sz="800">
              <a:solidFill>
                <a:schemeClr val="accent2">
                  <a:lumMod val="50000"/>
                </a:schemeClr>
              </a:solidFill>
              <a:latin typeface="AR P丸ゴシック体M" pitchFamily="50" charset="-128"/>
              <a:ea typeface="AR P丸ゴシック体M" pitchFamily="50" charset="-128"/>
            </a:rPr>
            <a:t>行目に売上＝売掛金発生、</a:t>
          </a:r>
          <a:r>
            <a:rPr kumimoji="1" lang="en-US" altLang="ja-JP" sz="800">
              <a:solidFill>
                <a:schemeClr val="accent2">
                  <a:lumMod val="50000"/>
                </a:schemeClr>
              </a:solidFill>
              <a:latin typeface="AR P丸ゴシック体M" pitchFamily="50" charset="-128"/>
              <a:ea typeface="AR P丸ゴシック体M" pitchFamily="50" charset="-128"/>
            </a:rPr>
            <a:t>2</a:t>
          </a:r>
          <a:r>
            <a:rPr kumimoji="1" lang="ja-JP" altLang="en-US" sz="800">
              <a:solidFill>
                <a:schemeClr val="accent2">
                  <a:lumMod val="50000"/>
                </a:schemeClr>
              </a:solidFill>
              <a:latin typeface="AR P丸ゴシック体M" pitchFamily="50" charset="-128"/>
              <a:ea typeface="AR P丸ゴシック体M" pitchFamily="50" charset="-128"/>
            </a:rPr>
            <a:t>行目に売掛金解消を記入</a:t>
          </a:r>
        </a:p>
      </xdr:txBody>
    </xdr:sp>
    <xdr:clientData fPrintsWithSheet="0"/>
  </xdr:oneCellAnchor>
  <xdr:oneCellAnchor>
    <xdr:from>
      <xdr:col>0</xdr:col>
      <xdr:colOff>83820</xdr:colOff>
      <xdr:row>286</xdr:row>
      <xdr:rowOff>53340</xdr:rowOff>
    </xdr:from>
    <xdr:ext cx="3817620" cy="213360"/>
    <xdr:sp macro="" textlink="">
      <xdr:nvSpPr>
        <xdr:cNvPr id="274" name="角丸四角形 273"/>
        <xdr:cNvSpPr/>
      </xdr:nvSpPr>
      <xdr:spPr>
        <a:xfrm>
          <a:off x="83820" y="19842480"/>
          <a:ext cx="3817620" cy="213360"/>
        </a:xfrm>
        <a:prstGeom prst="roundRect">
          <a:avLst/>
        </a:prstGeom>
        <a:solidFill>
          <a:schemeClr val="accent2">
            <a:lumMod val="20000"/>
            <a:lumOff val="8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a:solidFill>
                <a:schemeClr val="accent2">
                  <a:lumMod val="50000"/>
                </a:schemeClr>
              </a:solidFill>
              <a:latin typeface="AR P丸ゴシック体M" pitchFamily="50" charset="-128"/>
              <a:ea typeface="AR P丸ゴシック体M" pitchFamily="50" charset="-128"/>
            </a:rPr>
            <a:t>売上回数が少なくても、１ページにひと月分ずつ記入します</a:t>
          </a:r>
        </a:p>
      </xdr:txBody>
    </xdr:sp>
    <xdr:clientData fPrintsWithSheet="0"/>
  </xdr:oneCellAnchor>
  <xdr:oneCellAnchor>
    <xdr:from>
      <xdr:col>4</xdr:col>
      <xdr:colOff>335280</xdr:colOff>
      <xdr:row>286</xdr:row>
      <xdr:rowOff>68580</xdr:rowOff>
    </xdr:from>
    <xdr:ext cx="2773680" cy="190500"/>
    <xdr:sp macro="" textlink="">
      <xdr:nvSpPr>
        <xdr:cNvPr id="275" name="角丸四角形 274"/>
        <xdr:cNvSpPr/>
      </xdr:nvSpPr>
      <xdr:spPr>
        <a:xfrm>
          <a:off x="4000500" y="19857720"/>
          <a:ext cx="2773680" cy="190500"/>
        </a:xfrm>
        <a:prstGeom prst="roundRect">
          <a:avLst/>
        </a:prstGeom>
        <a:solidFill>
          <a:schemeClr val="accent2">
            <a:lumMod val="20000"/>
            <a:lumOff val="80000"/>
            <a:alpha val="5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en-US" altLang="ja-JP" sz="800">
              <a:solidFill>
                <a:schemeClr val="accent2">
                  <a:lumMod val="50000"/>
                </a:schemeClr>
              </a:solidFill>
              <a:latin typeface="AR P丸ゴシック体M" pitchFamily="50" charset="-128"/>
              <a:ea typeface="AR P丸ゴシック体M" pitchFamily="50" charset="-128"/>
            </a:rPr>
            <a:t>1</a:t>
          </a:r>
          <a:r>
            <a:rPr kumimoji="1" lang="ja-JP" altLang="en-US" sz="800">
              <a:solidFill>
                <a:schemeClr val="accent2">
                  <a:lumMod val="50000"/>
                </a:schemeClr>
              </a:solidFill>
              <a:latin typeface="AR P丸ゴシック体M" pitchFamily="50" charset="-128"/>
              <a:ea typeface="AR P丸ゴシック体M" pitchFamily="50" charset="-128"/>
            </a:rPr>
            <a:t>行目に売上＝売掛金発生、</a:t>
          </a:r>
          <a:r>
            <a:rPr kumimoji="1" lang="en-US" altLang="ja-JP" sz="800">
              <a:solidFill>
                <a:schemeClr val="accent2">
                  <a:lumMod val="50000"/>
                </a:schemeClr>
              </a:solidFill>
              <a:latin typeface="AR P丸ゴシック体M" pitchFamily="50" charset="-128"/>
              <a:ea typeface="AR P丸ゴシック体M" pitchFamily="50" charset="-128"/>
            </a:rPr>
            <a:t>2</a:t>
          </a:r>
          <a:r>
            <a:rPr kumimoji="1" lang="ja-JP" altLang="en-US" sz="800">
              <a:solidFill>
                <a:schemeClr val="accent2">
                  <a:lumMod val="50000"/>
                </a:schemeClr>
              </a:solidFill>
              <a:latin typeface="AR P丸ゴシック体M" pitchFamily="50" charset="-128"/>
              <a:ea typeface="AR P丸ゴシック体M" pitchFamily="50" charset="-128"/>
            </a:rPr>
            <a:t>行目に売掛金解消を記入</a:t>
          </a:r>
        </a:p>
      </xdr:txBody>
    </xdr:sp>
    <xdr:clientData fPrintsWithSheet="0"/>
  </xdr:oneCellAnchor>
  <xdr:oneCellAnchor>
    <xdr:from>
      <xdr:col>0</xdr:col>
      <xdr:colOff>83820</xdr:colOff>
      <xdr:row>343</xdr:row>
      <xdr:rowOff>53340</xdr:rowOff>
    </xdr:from>
    <xdr:ext cx="3817620" cy="213360"/>
    <xdr:sp macro="" textlink="">
      <xdr:nvSpPr>
        <xdr:cNvPr id="292" name="角丸四角形 291"/>
        <xdr:cNvSpPr/>
      </xdr:nvSpPr>
      <xdr:spPr>
        <a:xfrm>
          <a:off x="83820" y="19842480"/>
          <a:ext cx="3817620" cy="213360"/>
        </a:xfrm>
        <a:prstGeom prst="roundRect">
          <a:avLst/>
        </a:prstGeom>
        <a:solidFill>
          <a:schemeClr val="accent2">
            <a:lumMod val="20000"/>
            <a:lumOff val="8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a:solidFill>
                <a:schemeClr val="accent2">
                  <a:lumMod val="50000"/>
                </a:schemeClr>
              </a:solidFill>
              <a:latin typeface="AR P丸ゴシック体M" pitchFamily="50" charset="-128"/>
              <a:ea typeface="AR P丸ゴシック体M" pitchFamily="50" charset="-128"/>
            </a:rPr>
            <a:t>売上回数が少なくても、１ページにひと月分ずつ記入します</a:t>
          </a:r>
        </a:p>
      </xdr:txBody>
    </xdr:sp>
    <xdr:clientData fPrintsWithSheet="0"/>
  </xdr:oneCellAnchor>
  <xdr:oneCellAnchor>
    <xdr:from>
      <xdr:col>4</xdr:col>
      <xdr:colOff>335280</xdr:colOff>
      <xdr:row>343</xdr:row>
      <xdr:rowOff>68580</xdr:rowOff>
    </xdr:from>
    <xdr:ext cx="2773680" cy="190500"/>
    <xdr:sp macro="" textlink="">
      <xdr:nvSpPr>
        <xdr:cNvPr id="293" name="角丸四角形 292"/>
        <xdr:cNvSpPr/>
      </xdr:nvSpPr>
      <xdr:spPr>
        <a:xfrm>
          <a:off x="4000500" y="19857720"/>
          <a:ext cx="2773680" cy="190500"/>
        </a:xfrm>
        <a:prstGeom prst="roundRect">
          <a:avLst/>
        </a:prstGeom>
        <a:solidFill>
          <a:schemeClr val="accent2">
            <a:lumMod val="20000"/>
            <a:lumOff val="80000"/>
            <a:alpha val="5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en-US" altLang="ja-JP" sz="800">
              <a:solidFill>
                <a:schemeClr val="accent2">
                  <a:lumMod val="50000"/>
                </a:schemeClr>
              </a:solidFill>
              <a:latin typeface="AR P丸ゴシック体M" pitchFamily="50" charset="-128"/>
              <a:ea typeface="AR P丸ゴシック体M" pitchFamily="50" charset="-128"/>
            </a:rPr>
            <a:t>1</a:t>
          </a:r>
          <a:r>
            <a:rPr kumimoji="1" lang="ja-JP" altLang="en-US" sz="800">
              <a:solidFill>
                <a:schemeClr val="accent2">
                  <a:lumMod val="50000"/>
                </a:schemeClr>
              </a:solidFill>
              <a:latin typeface="AR P丸ゴシック体M" pitchFamily="50" charset="-128"/>
              <a:ea typeface="AR P丸ゴシック体M" pitchFamily="50" charset="-128"/>
            </a:rPr>
            <a:t>行目に売上＝売掛金発生、</a:t>
          </a:r>
          <a:r>
            <a:rPr kumimoji="1" lang="en-US" altLang="ja-JP" sz="800">
              <a:solidFill>
                <a:schemeClr val="accent2">
                  <a:lumMod val="50000"/>
                </a:schemeClr>
              </a:solidFill>
              <a:latin typeface="AR P丸ゴシック体M" pitchFamily="50" charset="-128"/>
              <a:ea typeface="AR P丸ゴシック体M" pitchFamily="50" charset="-128"/>
            </a:rPr>
            <a:t>2</a:t>
          </a:r>
          <a:r>
            <a:rPr kumimoji="1" lang="ja-JP" altLang="en-US" sz="800">
              <a:solidFill>
                <a:schemeClr val="accent2">
                  <a:lumMod val="50000"/>
                </a:schemeClr>
              </a:solidFill>
              <a:latin typeface="AR P丸ゴシック体M" pitchFamily="50" charset="-128"/>
              <a:ea typeface="AR P丸ゴシック体M" pitchFamily="50" charset="-128"/>
            </a:rPr>
            <a:t>行目に売掛金解消を記入</a:t>
          </a:r>
        </a:p>
      </xdr:txBody>
    </xdr:sp>
    <xdr:clientData fPrintsWithSheet="0"/>
  </xdr:oneCellAnchor>
  <xdr:oneCellAnchor>
    <xdr:from>
      <xdr:col>0</xdr:col>
      <xdr:colOff>83820</xdr:colOff>
      <xdr:row>400</xdr:row>
      <xdr:rowOff>53340</xdr:rowOff>
    </xdr:from>
    <xdr:ext cx="3817620" cy="213360"/>
    <xdr:sp macro="" textlink="">
      <xdr:nvSpPr>
        <xdr:cNvPr id="298" name="角丸四角形 297"/>
        <xdr:cNvSpPr/>
      </xdr:nvSpPr>
      <xdr:spPr>
        <a:xfrm>
          <a:off x="83820" y="19842480"/>
          <a:ext cx="3817620" cy="213360"/>
        </a:xfrm>
        <a:prstGeom prst="roundRect">
          <a:avLst/>
        </a:prstGeom>
        <a:solidFill>
          <a:schemeClr val="accent2">
            <a:lumMod val="20000"/>
            <a:lumOff val="8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a:solidFill>
                <a:schemeClr val="accent2">
                  <a:lumMod val="50000"/>
                </a:schemeClr>
              </a:solidFill>
              <a:latin typeface="AR P丸ゴシック体M" pitchFamily="50" charset="-128"/>
              <a:ea typeface="AR P丸ゴシック体M" pitchFamily="50" charset="-128"/>
            </a:rPr>
            <a:t>売上回数が少なくても、１ページにひと月分ずつ記入します</a:t>
          </a:r>
        </a:p>
      </xdr:txBody>
    </xdr:sp>
    <xdr:clientData fPrintsWithSheet="0"/>
  </xdr:oneCellAnchor>
  <xdr:oneCellAnchor>
    <xdr:from>
      <xdr:col>4</xdr:col>
      <xdr:colOff>335280</xdr:colOff>
      <xdr:row>400</xdr:row>
      <xdr:rowOff>68580</xdr:rowOff>
    </xdr:from>
    <xdr:ext cx="2773680" cy="190500"/>
    <xdr:sp macro="" textlink="">
      <xdr:nvSpPr>
        <xdr:cNvPr id="299" name="角丸四角形 298"/>
        <xdr:cNvSpPr/>
      </xdr:nvSpPr>
      <xdr:spPr>
        <a:xfrm>
          <a:off x="4000500" y="19857720"/>
          <a:ext cx="2773680" cy="190500"/>
        </a:xfrm>
        <a:prstGeom prst="roundRect">
          <a:avLst/>
        </a:prstGeom>
        <a:solidFill>
          <a:schemeClr val="accent2">
            <a:lumMod val="20000"/>
            <a:lumOff val="80000"/>
            <a:alpha val="5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en-US" altLang="ja-JP" sz="800">
              <a:solidFill>
                <a:schemeClr val="accent2">
                  <a:lumMod val="50000"/>
                </a:schemeClr>
              </a:solidFill>
              <a:latin typeface="AR P丸ゴシック体M" pitchFamily="50" charset="-128"/>
              <a:ea typeface="AR P丸ゴシック体M" pitchFamily="50" charset="-128"/>
            </a:rPr>
            <a:t>1</a:t>
          </a:r>
          <a:r>
            <a:rPr kumimoji="1" lang="ja-JP" altLang="en-US" sz="800">
              <a:solidFill>
                <a:schemeClr val="accent2">
                  <a:lumMod val="50000"/>
                </a:schemeClr>
              </a:solidFill>
              <a:latin typeface="AR P丸ゴシック体M" pitchFamily="50" charset="-128"/>
              <a:ea typeface="AR P丸ゴシック体M" pitchFamily="50" charset="-128"/>
            </a:rPr>
            <a:t>行目に売上＝売掛金発生、</a:t>
          </a:r>
          <a:r>
            <a:rPr kumimoji="1" lang="en-US" altLang="ja-JP" sz="800">
              <a:solidFill>
                <a:schemeClr val="accent2">
                  <a:lumMod val="50000"/>
                </a:schemeClr>
              </a:solidFill>
              <a:latin typeface="AR P丸ゴシック体M" pitchFamily="50" charset="-128"/>
              <a:ea typeface="AR P丸ゴシック体M" pitchFamily="50" charset="-128"/>
            </a:rPr>
            <a:t>2</a:t>
          </a:r>
          <a:r>
            <a:rPr kumimoji="1" lang="ja-JP" altLang="en-US" sz="800">
              <a:solidFill>
                <a:schemeClr val="accent2">
                  <a:lumMod val="50000"/>
                </a:schemeClr>
              </a:solidFill>
              <a:latin typeface="AR P丸ゴシック体M" pitchFamily="50" charset="-128"/>
              <a:ea typeface="AR P丸ゴシック体M" pitchFamily="50" charset="-128"/>
            </a:rPr>
            <a:t>行目に売掛金解消を記入</a:t>
          </a:r>
        </a:p>
      </xdr:txBody>
    </xdr:sp>
    <xdr:clientData fPrintsWithSheet="0"/>
  </xdr:oneCellAnchor>
  <xdr:oneCellAnchor>
    <xdr:from>
      <xdr:col>0</xdr:col>
      <xdr:colOff>83820</xdr:colOff>
      <xdr:row>457</xdr:row>
      <xdr:rowOff>53340</xdr:rowOff>
    </xdr:from>
    <xdr:ext cx="3817620" cy="213360"/>
    <xdr:sp macro="" textlink="">
      <xdr:nvSpPr>
        <xdr:cNvPr id="316" name="角丸四角形 315"/>
        <xdr:cNvSpPr/>
      </xdr:nvSpPr>
      <xdr:spPr>
        <a:xfrm>
          <a:off x="83820" y="19842480"/>
          <a:ext cx="3817620" cy="213360"/>
        </a:xfrm>
        <a:prstGeom prst="roundRect">
          <a:avLst/>
        </a:prstGeom>
        <a:solidFill>
          <a:schemeClr val="accent2">
            <a:lumMod val="20000"/>
            <a:lumOff val="8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a:solidFill>
                <a:schemeClr val="accent2">
                  <a:lumMod val="50000"/>
                </a:schemeClr>
              </a:solidFill>
              <a:latin typeface="AR P丸ゴシック体M" pitchFamily="50" charset="-128"/>
              <a:ea typeface="AR P丸ゴシック体M" pitchFamily="50" charset="-128"/>
            </a:rPr>
            <a:t>売上回数が少なくても、１ページにひと月分ずつ記入します</a:t>
          </a:r>
        </a:p>
      </xdr:txBody>
    </xdr:sp>
    <xdr:clientData fPrintsWithSheet="0"/>
  </xdr:oneCellAnchor>
  <xdr:oneCellAnchor>
    <xdr:from>
      <xdr:col>4</xdr:col>
      <xdr:colOff>335280</xdr:colOff>
      <xdr:row>457</xdr:row>
      <xdr:rowOff>68580</xdr:rowOff>
    </xdr:from>
    <xdr:ext cx="2773680" cy="190500"/>
    <xdr:sp macro="" textlink="">
      <xdr:nvSpPr>
        <xdr:cNvPr id="317" name="角丸四角形 316"/>
        <xdr:cNvSpPr/>
      </xdr:nvSpPr>
      <xdr:spPr>
        <a:xfrm>
          <a:off x="4000500" y="19857720"/>
          <a:ext cx="2773680" cy="190500"/>
        </a:xfrm>
        <a:prstGeom prst="roundRect">
          <a:avLst/>
        </a:prstGeom>
        <a:solidFill>
          <a:schemeClr val="accent2">
            <a:lumMod val="20000"/>
            <a:lumOff val="80000"/>
            <a:alpha val="5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en-US" altLang="ja-JP" sz="800">
              <a:solidFill>
                <a:schemeClr val="accent2">
                  <a:lumMod val="50000"/>
                </a:schemeClr>
              </a:solidFill>
              <a:latin typeface="AR P丸ゴシック体M" pitchFamily="50" charset="-128"/>
              <a:ea typeface="AR P丸ゴシック体M" pitchFamily="50" charset="-128"/>
            </a:rPr>
            <a:t>1</a:t>
          </a:r>
          <a:r>
            <a:rPr kumimoji="1" lang="ja-JP" altLang="en-US" sz="800">
              <a:solidFill>
                <a:schemeClr val="accent2">
                  <a:lumMod val="50000"/>
                </a:schemeClr>
              </a:solidFill>
              <a:latin typeface="AR P丸ゴシック体M" pitchFamily="50" charset="-128"/>
              <a:ea typeface="AR P丸ゴシック体M" pitchFamily="50" charset="-128"/>
            </a:rPr>
            <a:t>行目に売上＝売掛金発生、</a:t>
          </a:r>
          <a:r>
            <a:rPr kumimoji="1" lang="en-US" altLang="ja-JP" sz="800">
              <a:solidFill>
                <a:schemeClr val="accent2">
                  <a:lumMod val="50000"/>
                </a:schemeClr>
              </a:solidFill>
              <a:latin typeface="AR P丸ゴシック体M" pitchFamily="50" charset="-128"/>
              <a:ea typeface="AR P丸ゴシック体M" pitchFamily="50" charset="-128"/>
            </a:rPr>
            <a:t>2</a:t>
          </a:r>
          <a:r>
            <a:rPr kumimoji="1" lang="ja-JP" altLang="en-US" sz="800">
              <a:solidFill>
                <a:schemeClr val="accent2">
                  <a:lumMod val="50000"/>
                </a:schemeClr>
              </a:solidFill>
              <a:latin typeface="AR P丸ゴシック体M" pitchFamily="50" charset="-128"/>
              <a:ea typeface="AR P丸ゴシック体M" pitchFamily="50" charset="-128"/>
            </a:rPr>
            <a:t>行目に売掛金解消を記入</a:t>
          </a:r>
        </a:p>
      </xdr:txBody>
    </xdr:sp>
    <xdr:clientData fPrintsWithSheet="0"/>
  </xdr:oneCellAnchor>
  <xdr:oneCellAnchor>
    <xdr:from>
      <xdr:col>0</xdr:col>
      <xdr:colOff>83820</xdr:colOff>
      <xdr:row>514</xdr:row>
      <xdr:rowOff>53340</xdr:rowOff>
    </xdr:from>
    <xdr:ext cx="3817620" cy="213360"/>
    <xdr:sp macro="" textlink="">
      <xdr:nvSpPr>
        <xdr:cNvPr id="320" name="角丸四角形 319"/>
        <xdr:cNvSpPr/>
      </xdr:nvSpPr>
      <xdr:spPr>
        <a:xfrm>
          <a:off x="83820" y="19842480"/>
          <a:ext cx="3817620" cy="213360"/>
        </a:xfrm>
        <a:prstGeom prst="roundRect">
          <a:avLst/>
        </a:prstGeom>
        <a:solidFill>
          <a:schemeClr val="accent2">
            <a:lumMod val="20000"/>
            <a:lumOff val="8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a:solidFill>
                <a:schemeClr val="accent2">
                  <a:lumMod val="50000"/>
                </a:schemeClr>
              </a:solidFill>
              <a:latin typeface="AR P丸ゴシック体M" pitchFamily="50" charset="-128"/>
              <a:ea typeface="AR P丸ゴシック体M" pitchFamily="50" charset="-128"/>
            </a:rPr>
            <a:t>売上回数が少なくても、１ページにひと月分ずつ記入します</a:t>
          </a:r>
        </a:p>
      </xdr:txBody>
    </xdr:sp>
    <xdr:clientData fPrintsWithSheet="0"/>
  </xdr:oneCellAnchor>
  <xdr:oneCellAnchor>
    <xdr:from>
      <xdr:col>4</xdr:col>
      <xdr:colOff>335280</xdr:colOff>
      <xdr:row>514</xdr:row>
      <xdr:rowOff>68580</xdr:rowOff>
    </xdr:from>
    <xdr:ext cx="2773680" cy="190500"/>
    <xdr:sp macro="" textlink="">
      <xdr:nvSpPr>
        <xdr:cNvPr id="321" name="角丸四角形 320"/>
        <xdr:cNvSpPr/>
      </xdr:nvSpPr>
      <xdr:spPr>
        <a:xfrm>
          <a:off x="4000500" y="19857720"/>
          <a:ext cx="2773680" cy="190500"/>
        </a:xfrm>
        <a:prstGeom prst="roundRect">
          <a:avLst/>
        </a:prstGeom>
        <a:solidFill>
          <a:schemeClr val="accent2">
            <a:lumMod val="20000"/>
            <a:lumOff val="80000"/>
            <a:alpha val="5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en-US" altLang="ja-JP" sz="800">
              <a:solidFill>
                <a:schemeClr val="accent2">
                  <a:lumMod val="50000"/>
                </a:schemeClr>
              </a:solidFill>
              <a:latin typeface="AR P丸ゴシック体M" pitchFamily="50" charset="-128"/>
              <a:ea typeface="AR P丸ゴシック体M" pitchFamily="50" charset="-128"/>
            </a:rPr>
            <a:t>1</a:t>
          </a:r>
          <a:r>
            <a:rPr kumimoji="1" lang="ja-JP" altLang="en-US" sz="800">
              <a:solidFill>
                <a:schemeClr val="accent2">
                  <a:lumMod val="50000"/>
                </a:schemeClr>
              </a:solidFill>
              <a:latin typeface="AR P丸ゴシック体M" pitchFamily="50" charset="-128"/>
              <a:ea typeface="AR P丸ゴシック体M" pitchFamily="50" charset="-128"/>
            </a:rPr>
            <a:t>行目に売上＝売掛金発生、</a:t>
          </a:r>
          <a:r>
            <a:rPr kumimoji="1" lang="en-US" altLang="ja-JP" sz="800">
              <a:solidFill>
                <a:schemeClr val="accent2">
                  <a:lumMod val="50000"/>
                </a:schemeClr>
              </a:solidFill>
              <a:latin typeface="AR P丸ゴシック体M" pitchFamily="50" charset="-128"/>
              <a:ea typeface="AR P丸ゴシック体M" pitchFamily="50" charset="-128"/>
            </a:rPr>
            <a:t>2</a:t>
          </a:r>
          <a:r>
            <a:rPr kumimoji="1" lang="ja-JP" altLang="en-US" sz="800">
              <a:solidFill>
                <a:schemeClr val="accent2">
                  <a:lumMod val="50000"/>
                </a:schemeClr>
              </a:solidFill>
              <a:latin typeface="AR P丸ゴシック体M" pitchFamily="50" charset="-128"/>
              <a:ea typeface="AR P丸ゴシック体M" pitchFamily="50" charset="-128"/>
            </a:rPr>
            <a:t>行目に売掛金解消を記入</a:t>
          </a:r>
        </a:p>
      </xdr:txBody>
    </xdr:sp>
    <xdr:clientData fPrintsWithSheet="0"/>
  </xdr:oneCellAnchor>
  <xdr:oneCellAnchor>
    <xdr:from>
      <xdr:col>0</xdr:col>
      <xdr:colOff>83820</xdr:colOff>
      <xdr:row>571</xdr:row>
      <xdr:rowOff>53340</xdr:rowOff>
    </xdr:from>
    <xdr:ext cx="3817620" cy="213360"/>
    <xdr:sp macro="" textlink="">
      <xdr:nvSpPr>
        <xdr:cNvPr id="336" name="角丸四角形 335"/>
        <xdr:cNvSpPr/>
      </xdr:nvSpPr>
      <xdr:spPr>
        <a:xfrm>
          <a:off x="83820" y="19842480"/>
          <a:ext cx="3817620" cy="213360"/>
        </a:xfrm>
        <a:prstGeom prst="roundRect">
          <a:avLst/>
        </a:prstGeom>
        <a:solidFill>
          <a:schemeClr val="accent2">
            <a:lumMod val="20000"/>
            <a:lumOff val="8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a:solidFill>
                <a:schemeClr val="accent2">
                  <a:lumMod val="50000"/>
                </a:schemeClr>
              </a:solidFill>
              <a:latin typeface="AR P丸ゴシック体M" pitchFamily="50" charset="-128"/>
              <a:ea typeface="AR P丸ゴシック体M" pitchFamily="50" charset="-128"/>
            </a:rPr>
            <a:t>売上回数が少なくても、１ページにひと月分ずつ記入します</a:t>
          </a:r>
        </a:p>
      </xdr:txBody>
    </xdr:sp>
    <xdr:clientData fPrintsWithSheet="0"/>
  </xdr:oneCellAnchor>
  <xdr:oneCellAnchor>
    <xdr:from>
      <xdr:col>4</xdr:col>
      <xdr:colOff>335280</xdr:colOff>
      <xdr:row>571</xdr:row>
      <xdr:rowOff>68580</xdr:rowOff>
    </xdr:from>
    <xdr:ext cx="2773680" cy="190500"/>
    <xdr:sp macro="" textlink="">
      <xdr:nvSpPr>
        <xdr:cNvPr id="337" name="角丸四角形 336"/>
        <xdr:cNvSpPr/>
      </xdr:nvSpPr>
      <xdr:spPr>
        <a:xfrm>
          <a:off x="4000500" y="19857720"/>
          <a:ext cx="2773680" cy="190500"/>
        </a:xfrm>
        <a:prstGeom prst="roundRect">
          <a:avLst/>
        </a:prstGeom>
        <a:solidFill>
          <a:schemeClr val="accent2">
            <a:lumMod val="20000"/>
            <a:lumOff val="80000"/>
            <a:alpha val="5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en-US" altLang="ja-JP" sz="800">
              <a:solidFill>
                <a:schemeClr val="accent2">
                  <a:lumMod val="50000"/>
                </a:schemeClr>
              </a:solidFill>
              <a:latin typeface="AR P丸ゴシック体M" pitchFamily="50" charset="-128"/>
              <a:ea typeface="AR P丸ゴシック体M" pitchFamily="50" charset="-128"/>
            </a:rPr>
            <a:t>1</a:t>
          </a:r>
          <a:r>
            <a:rPr kumimoji="1" lang="ja-JP" altLang="en-US" sz="800">
              <a:solidFill>
                <a:schemeClr val="accent2">
                  <a:lumMod val="50000"/>
                </a:schemeClr>
              </a:solidFill>
              <a:latin typeface="AR P丸ゴシック体M" pitchFamily="50" charset="-128"/>
              <a:ea typeface="AR P丸ゴシック体M" pitchFamily="50" charset="-128"/>
            </a:rPr>
            <a:t>行目に売上＝売掛金発生、</a:t>
          </a:r>
          <a:r>
            <a:rPr kumimoji="1" lang="en-US" altLang="ja-JP" sz="800">
              <a:solidFill>
                <a:schemeClr val="accent2">
                  <a:lumMod val="50000"/>
                </a:schemeClr>
              </a:solidFill>
              <a:latin typeface="AR P丸ゴシック体M" pitchFamily="50" charset="-128"/>
              <a:ea typeface="AR P丸ゴシック体M" pitchFamily="50" charset="-128"/>
            </a:rPr>
            <a:t>2</a:t>
          </a:r>
          <a:r>
            <a:rPr kumimoji="1" lang="ja-JP" altLang="en-US" sz="800">
              <a:solidFill>
                <a:schemeClr val="accent2">
                  <a:lumMod val="50000"/>
                </a:schemeClr>
              </a:solidFill>
              <a:latin typeface="AR P丸ゴシック体M" pitchFamily="50" charset="-128"/>
              <a:ea typeface="AR P丸ゴシック体M" pitchFamily="50" charset="-128"/>
            </a:rPr>
            <a:t>行目に売掛金解消を記入</a:t>
          </a:r>
        </a:p>
      </xdr:txBody>
    </xdr:sp>
    <xdr:clientData fPrintsWithSheet="0"/>
  </xdr:oneCellAnchor>
  <xdr:oneCellAnchor>
    <xdr:from>
      <xdr:col>0</xdr:col>
      <xdr:colOff>83820</xdr:colOff>
      <xdr:row>629</xdr:row>
      <xdr:rowOff>53340</xdr:rowOff>
    </xdr:from>
    <xdr:ext cx="3817620" cy="213360"/>
    <xdr:sp macro="" textlink="">
      <xdr:nvSpPr>
        <xdr:cNvPr id="338" name="角丸四角形 337"/>
        <xdr:cNvSpPr/>
      </xdr:nvSpPr>
      <xdr:spPr>
        <a:xfrm>
          <a:off x="83820" y="19842480"/>
          <a:ext cx="3817620" cy="213360"/>
        </a:xfrm>
        <a:prstGeom prst="roundRect">
          <a:avLst/>
        </a:prstGeom>
        <a:solidFill>
          <a:schemeClr val="accent2">
            <a:lumMod val="20000"/>
            <a:lumOff val="8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a:solidFill>
                <a:schemeClr val="accent2">
                  <a:lumMod val="50000"/>
                </a:schemeClr>
              </a:solidFill>
              <a:latin typeface="AR P丸ゴシック体M" pitchFamily="50" charset="-128"/>
              <a:ea typeface="AR P丸ゴシック体M" pitchFamily="50" charset="-128"/>
            </a:rPr>
            <a:t>売上回数が少なくても、１ページにひと月分ずつ記入します</a:t>
          </a:r>
        </a:p>
      </xdr:txBody>
    </xdr:sp>
    <xdr:clientData fPrintsWithSheet="0"/>
  </xdr:oneCellAnchor>
  <xdr:oneCellAnchor>
    <xdr:from>
      <xdr:col>4</xdr:col>
      <xdr:colOff>335280</xdr:colOff>
      <xdr:row>629</xdr:row>
      <xdr:rowOff>68580</xdr:rowOff>
    </xdr:from>
    <xdr:ext cx="2773680" cy="190500"/>
    <xdr:sp macro="" textlink="">
      <xdr:nvSpPr>
        <xdr:cNvPr id="339" name="角丸四角形 338"/>
        <xdr:cNvSpPr/>
      </xdr:nvSpPr>
      <xdr:spPr>
        <a:xfrm>
          <a:off x="4000500" y="19857720"/>
          <a:ext cx="2773680" cy="190500"/>
        </a:xfrm>
        <a:prstGeom prst="roundRect">
          <a:avLst/>
        </a:prstGeom>
        <a:solidFill>
          <a:schemeClr val="accent2">
            <a:lumMod val="20000"/>
            <a:lumOff val="80000"/>
            <a:alpha val="5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en-US" altLang="ja-JP" sz="800">
              <a:solidFill>
                <a:schemeClr val="accent2">
                  <a:lumMod val="50000"/>
                </a:schemeClr>
              </a:solidFill>
              <a:latin typeface="AR P丸ゴシック体M" pitchFamily="50" charset="-128"/>
              <a:ea typeface="AR P丸ゴシック体M" pitchFamily="50" charset="-128"/>
            </a:rPr>
            <a:t>1</a:t>
          </a:r>
          <a:r>
            <a:rPr kumimoji="1" lang="ja-JP" altLang="en-US" sz="800">
              <a:solidFill>
                <a:schemeClr val="accent2">
                  <a:lumMod val="50000"/>
                </a:schemeClr>
              </a:solidFill>
              <a:latin typeface="AR P丸ゴシック体M" pitchFamily="50" charset="-128"/>
              <a:ea typeface="AR P丸ゴシック体M" pitchFamily="50" charset="-128"/>
            </a:rPr>
            <a:t>行目に売上＝売掛金発生、</a:t>
          </a:r>
          <a:r>
            <a:rPr kumimoji="1" lang="en-US" altLang="ja-JP" sz="800">
              <a:solidFill>
                <a:schemeClr val="accent2">
                  <a:lumMod val="50000"/>
                </a:schemeClr>
              </a:solidFill>
              <a:latin typeface="AR P丸ゴシック体M" pitchFamily="50" charset="-128"/>
              <a:ea typeface="AR P丸ゴシック体M" pitchFamily="50" charset="-128"/>
            </a:rPr>
            <a:t>2</a:t>
          </a:r>
          <a:r>
            <a:rPr kumimoji="1" lang="ja-JP" altLang="en-US" sz="800">
              <a:solidFill>
                <a:schemeClr val="accent2">
                  <a:lumMod val="50000"/>
                </a:schemeClr>
              </a:solidFill>
              <a:latin typeface="AR P丸ゴシック体M" pitchFamily="50" charset="-128"/>
              <a:ea typeface="AR P丸ゴシック体M" pitchFamily="50" charset="-128"/>
            </a:rPr>
            <a:t>行目に売掛金解消を記入</a:t>
          </a:r>
        </a:p>
      </xdr:txBody>
    </xdr:sp>
    <xdr:clientData fPrintsWithSheet="0"/>
  </xdr:oneCellAnchor>
  <xdr:oneCellAnchor>
    <xdr:from>
      <xdr:col>0</xdr:col>
      <xdr:colOff>83820</xdr:colOff>
      <xdr:row>686</xdr:row>
      <xdr:rowOff>53340</xdr:rowOff>
    </xdr:from>
    <xdr:ext cx="3817620" cy="213360"/>
    <xdr:sp macro="" textlink="">
      <xdr:nvSpPr>
        <xdr:cNvPr id="342" name="角丸四角形 341"/>
        <xdr:cNvSpPr/>
      </xdr:nvSpPr>
      <xdr:spPr>
        <a:xfrm>
          <a:off x="83820" y="19842480"/>
          <a:ext cx="3817620" cy="213360"/>
        </a:xfrm>
        <a:prstGeom prst="roundRect">
          <a:avLst/>
        </a:prstGeom>
        <a:solidFill>
          <a:schemeClr val="accent2">
            <a:lumMod val="20000"/>
            <a:lumOff val="8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a:solidFill>
                <a:schemeClr val="accent2">
                  <a:lumMod val="50000"/>
                </a:schemeClr>
              </a:solidFill>
              <a:latin typeface="AR P丸ゴシック体M" pitchFamily="50" charset="-128"/>
              <a:ea typeface="AR P丸ゴシック体M" pitchFamily="50" charset="-128"/>
            </a:rPr>
            <a:t>売上回数が少なくても、１ページにひと月分ずつ記入します</a:t>
          </a:r>
        </a:p>
      </xdr:txBody>
    </xdr:sp>
    <xdr:clientData fPrintsWithSheet="0"/>
  </xdr:oneCellAnchor>
  <xdr:oneCellAnchor>
    <xdr:from>
      <xdr:col>4</xdr:col>
      <xdr:colOff>335280</xdr:colOff>
      <xdr:row>686</xdr:row>
      <xdr:rowOff>68580</xdr:rowOff>
    </xdr:from>
    <xdr:ext cx="2773680" cy="190500"/>
    <xdr:sp macro="" textlink="">
      <xdr:nvSpPr>
        <xdr:cNvPr id="343" name="角丸四角形 342"/>
        <xdr:cNvSpPr/>
      </xdr:nvSpPr>
      <xdr:spPr>
        <a:xfrm>
          <a:off x="4000500" y="19857720"/>
          <a:ext cx="2773680" cy="190500"/>
        </a:xfrm>
        <a:prstGeom prst="roundRect">
          <a:avLst/>
        </a:prstGeom>
        <a:solidFill>
          <a:schemeClr val="accent2">
            <a:lumMod val="20000"/>
            <a:lumOff val="80000"/>
            <a:alpha val="5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en-US" altLang="ja-JP" sz="800">
              <a:solidFill>
                <a:schemeClr val="accent2">
                  <a:lumMod val="50000"/>
                </a:schemeClr>
              </a:solidFill>
              <a:latin typeface="AR P丸ゴシック体M" pitchFamily="50" charset="-128"/>
              <a:ea typeface="AR P丸ゴシック体M" pitchFamily="50" charset="-128"/>
            </a:rPr>
            <a:t>1</a:t>
          </a:r>
          <a:r>
            <a:rPr kumimoji="1" lang="ja-JP" altLang="en-US" sz="800">
              <a:solidFill>
                <a:schemeClr val="accent2">
                  <a:lumMod val="50000"/>
                </a:schemeClr>
              </a:solidFill>
              <a:latin typeface="AR P丸ゴシック体M" pitchFamily="50" charset="-128"/>
              <a:ea typeface="AR P丸ゴシック体M" pitchFamily="50" charset="-128"/>
            </a:rPr>
            <a:t>行目に売上＝売掛金発生、</a:t>
          </a:r>
          <a:r>
            <a:rPr kumimoji="1" lang="en-US" altLang="ja-JP" sz="800">
              <a:solidFill>
                <a:schemeClr val="accent2">
                  <a:lumMod val="50000"/>
                </a:schemeClr>
              </a:solidFill>
              <a:latin typeface="AR P丸ゴシック体M" pitchFamily="50" charset="-128"/>
              <a:ea typeface="AR P丸ゴシック体M" pitchFamily="50" charset="-128"/>
            </a:rPr>
            <a:t>2</a:t>
          </a:r>
          <a:r>
            <a:rPr kumimoji="1" lang="ja-JP" altLang="en-US" sz="800">
              <a:solidFill>
                <a:schemeClr val="accent2">
                  <a:lumMod val="50000"/>
                </a:schemeClr>
              </a:solidFill>
              <a:latin typeface="AR P丸ゴシック体M" pitchFamily="50" charset="-128"/>
              <a:ea typeface="AR P丸ゴシック体M" pitchFamily="50" charset="-128"/>
            </a:rPr>
            <a:t>行目に売掛金解消を記入</a:t>
          </a:r>
        </a:p>
      </xdr:txBody>
    </xdr:sp>
    <xdr:clientData fPrintsWithSheet="0"/>
  </xdr:oneCellAnchor>
</xdr:wsDr>
</file>

<file path=xl/drawings/drawing42.xml><?xml version="1.0" encoding="utf-8"?>
<xdr:wsDr xmlns:xdr="http://schemas.openxmlformats.org/drawingml/2006/spreadsheetDrawing" xmlns:a="http://schemas.openxmlformats.org/drawingml/2006/main">
  <xdr:twoCellAnchor editAs="oneCell">
    <xdr:from>
      <xdr:col>0</xdr:col>
      <xdr:colOff>38100</xdr:colOff>
      <xdr:row>0</xdr:row>
      <xdr:rowOff>60960</xdr:rowOff>
    </xdr:from>
    <xdr:to>
      <xdr:col>2</xdr:col>
      <xdr:colOff>83820</xdr:colOff>
      <xdr:row>0</xdr:row>
      <xdr:rowOff>259080</xdr:rowOff>
    </xdr:to>
    <xdr:sp macro="" textlink="">
      <xdr:nvSpPr>
        <xdr:cNvPr id="2" name="角丸四角形 1">
          <a:hlinkClick xmlns:r="http://schemas.openxmlformats.org/officeDocument/2006/relationships" r:id="rId1" tooltip="グローバルメニュー（表の一覧）へ"/>
        </xdr:cNvPr>
        <xdr:cNvSpPr/>
      </xdr:nvSpPr>
      <xdr:spPr>
        <a:xfrm>
          <a:off x="38100" y="60960"/>
          <a:ext cx="7620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メニュー</a:t>
          </a:r>
        </a:p>
      </xdr:txBody>
    </xdr:sp>
    <xdr:clientData fPrintsWithSheet="0"/>
  </xdr:twoCellAnchor>
  <xdr:twoCellAnchor>
    <xdr:from>
      <xdr:col>3</xdr:col>
      <xdr:colOff>0</xdr:colOff>
      <xdr:row>1</xdr:row>
      <xdr:rowOff>0</xdr:rowOff>
    </xdr:from>
    <xdr:to>
      <xdr:col>4</xdr:col>
      <xdr:colOff>1066800</xdr:colOff>
      <xdr:row>2</xdr:row>
      <xdr:rowOff>163560</xdr:rowOff>
    </xdr:to>
    <xdr:sp macro="" textlink="">
      <xdr:nvSpPr>
        <xdr:cNvPr id="5" name="正方形/長方形 4"/>
        <xdr:cNvSpPr/>
      </xdr:nvSpPr>
      <xdr:spPr>
        <a:xfrm>
          <a:off x="4389120" y="327660"/>
          <a:ext cx="2141220" cy="331200"/>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3</xdr:col>
      <xdr:colOff>0</xdr:colOff>
      <xdr:row>59</xdr:row>
      <xdr:rowOff>0</xdr:rowOff>
    </xdr:from>
    <xdr:to>
      <xdr:col>4</xdr:col>
      <xdr:colOff>1066800</xdr:colOff>
      <xdr:row>60</xdr:row>
      <xdr:rowOff>163560</xdr:rowOff>
    </xdr:to>
    <xdr:sp macro="" textlink="">
      <xdr:nvSpPr>
        <xdr:cNvPr id="8" name="正方形/長方形 7"/>
        <xdr:cNvSpPr/>
      </xdr:nvSpPr>
      <xdr:spPr>
        <a:xfrm>
          <a:off x="4389120" y="327660"/>
          <a:ext cx="2141220" cy="331200"/>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editAs="oneCell">
    <xdr:from>
      <xdr:col>2</xdr:col>
      <xdr:colOff>182880</xdr:colOff>
      <xdr:row>0</xdr:row>
      <xdr:rowOff>60960</xdr:rowOff>
    </xdr:from>
    <xdr:to>
      <xdr:col>2</xdr:col>
      <xdr:colOff>944880</xdr:colOff>
      <xdr:row>0</xdr:row>
      <xdr:rowOff>259080</xdr:rowOff>
    </xdr:to>
    <xdr:sp macro="" textlink="">
      <xdr:nvSpPr>
        <xdr:cNvPr id="7" name="角丸四角形 6">
          <a:hlinkClick xmlns:r="http://schemas.openxmlformats.org/officeDocument/2006/relationships" r:id="rId2" tooltip="記帳ガイドへ"/>
        </xdr:cNvPr>
        <xdr:cNvSpPr/>
      </xdr:nvSpPr>
      <xdr:spPr>
        <a:xfrm>
          <a:off x="899160" y="60960"/>
          <a:ext cx="76200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ガイド</a:t>
          </a:r>
        </a:p>
      </xdr:txBody>
    </xdr:sp>
    <xdr:clientData fPrintsWithSheet="0"/>
  </xdr:twoCellAnchor>
</xdr:wsDr>
</file>

<file path=xl/drawings/drawing43.xml><?xml version="1.0" encoding="utf-8"?>
<xdr:wsDr xmlns:xdr="http://schemas.openxmlformats.org/drawingml/2006/spreadsheetDrawing" xmlns:a="http://schemas.openxmlformats.org/drawingml/2006/main">
  <xdr:twoCellAnchor editAs="oneCell">
    <xdr:from>
      <xdr:col>2</xdr:col>
      <xdr:colOff>1043940</xdr:colOff>
      <xdr:row>0</xdr:row>
      <xdr:rowOff>45720</xdr:rowOff>
    </xdr:from>
    <xdr:to>
      <xdr:col>6</xdr:col>
      <xdr:colOff>30480</xdr:colOff>
      <xdr:row>0</xdr:row>
      <xdr:rowOff>236220</xdr:rowOff>
    </xdr:to>
    <xdr:sp macro="" textlink="">
      <xdr:nvSpPr>
        <xdr:cNvPr id="3" name="角丸四角形 2"/>
        <xdr:cNvSpPr/>
      </xdr:nvSpPr>
      <xdr:spPr>
        <a:xfrm>
          <a:off x="1760220" y="45720"/>
          <a:ext cx="4305300" cy="190500"/>
        </a:xfrm>
        <a:prstGeom prst="roundRect">
          <a:avLst/>
        </a:prstGeom>
        <a:solidFill>
          <a:schemeClr val="bg2">
            <a:lumMod val="9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a:latin typeface="AR P丸ゴシック体M" pitchFamily="50" charset="-128"/>
              <a:ea typeface="AR P丸ゴシック体M" pitchFamily="50" charset="-128"/>
            </a:rPr>
            <a:t>商品の仕入回数が少なくても、１ページにひと月分ずつ記入します</a:t>
          </a:r>
        </a:p>
      </xdr:txBody>
    </xdr:sp>
    <xdr:clientData fPrintsWithSheet="0"/>
  </xdr:twoCellAnchor>
  <xdr:twoCellAnchor editAs="oneCell">
    <xdr:from>
      <xdr:col>0</xdr:col>
      <xdr:colOff>15240</xdr:colOff>
      <xdr:row>0</xdr:row>
      <xdr:rowOff>45720</xdr:rowOff>
    </xdr:from>
    <xdr:to>
      <xdr:col>2</xdr:col>
      <xdr:colOff>60960</xdr:colOff>
      <xdr:row>0</xdr:row>
      <xdr:rowOff>243840</xdr:rowOff>
    </xdr:to>
    <xdr:sp macro="" textlink="">
      <xdr:nvSpPr>
        <xdr:cNvPr id="5" name="角丸四角形 4">
          <a:hlinkClick xmlns:r="http://schemas.openxmlformats.org/officeDocument/2006/relationships" r:id="rId1" tooltip="グローバルメニュー（表の一覧）へ"/>
        </xdr:cNvPr>
        <xdr:cNvSpPr/>
      </xdr:nvSpPr>
      <xdr:spPr>
        <a:xfrm>
          <a:off x="15240" y="45720"/>
          <a:ext cx="7620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メニュー</a:t>
          </a:r>
        </a:p>
      </xdr:txBody>
    </xdr:sp>
    <xdr:clientData fPrintsWithSheet="0"/>
  </xdr:twoCellAnchor>
  <xdr:twoCellAnchor>
    <xdr:from>
      <xdr:col>3</xdr:col>
      <xdr:colOff>15240</xdr:colOff>
      <xdr:row>1</xdr:row>
      <xdr:rowOff>1786</xdr:rowOff>
    </xdr:from>
    <xdr:to>
      <xdr:col>4</xdr:col>
      <xdr:colOff>838200</xdr:colOff>
      <xdr:row>3</xdr:row>
      <xdr:rowOff>157726</xdr:rowOff>
    </xdr:to>
    <xdr:sp macro="" textlink="">
      <xdr:nvSpPr>
        <xdr:cNvPr id="19" name="正方形/長方形 18"/>
        <xdr:cNvSpPr/>
      </xdr:nvSpPr>
      <xdr:spPr>
        <a:xfrm>
          <a:off x="3558540" y="329446"/>
          <a:ext cx="1645920" cy="491220"/>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5</xdr:col>
      <xdr:colOff>15240</xdr:colOff>
      <xdr:row>1</xdr:row>
      <xdr:rowOff>0</xdr:rowOff>
    </xdr:from>
    <xdr:to>
      <xdr:col>6</xdr:col>
      <xdr:colOff>815340</xdr:colOff>
      <xdr:row>3</xdr:row>
      <xdr:rowOff>163560</xdr:rowOff>
    </xdr:to>
    <xdr:sp macro="" textlink="">
      <xdr:nvSpPr>
        <xdr:cNvPr id="31" name="正方形/長方形 30"/>
        <xdr:cNvSpPr/>
      </xdr:nvSpPr>
      <xdr:spPr>
        <a:xfrm>
          <a:off x="5227320" y="327660"/>
          <a:ext cx="1623060" cy="498840"/>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3</xdr:col>
      <xdr:colOff>15240</xdr:colOff>
      <xdr:row>59</xdr:row>
      <xdr:rowOff>17026</xdr:rowOff>
    </xdr:from>
    <xdr:to>
      <xdr:col>4</xdr:col>
      <xdr:colOff>838200</xdr:colOff>
      <xdr:row>62</xdr:row>
      <xdr:rowOff>5326</xdr:rowOff>
    </xdr:to>
    <xdr:sp macro="" textlink="">
      <xdr:nvSpPr>
        <xdr:cNvPr id="43" name="正方形/長方形 42"/>
        <xdr:cNvSpPr/>
      </xdr:nvSpPr>
      <xdr:spPr>
        <a:xfrm>
          <a:off x="3558540" y="344686"/>
          <a:ext cx="1645920" cy="331200"/>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5</xdr:col>
      <xdr:colOff>15240</xdr:colOff>
      <xdr:row>59</xdr:row>
      <xdr:rowOff>7620</xdr:rowOff>
    </xdr:from>
    <xdr:to>
      <xdr:col>6</xdr:col>
      <xdr:colOff>815340</xdr:colOff>
      <xdr:row>61</xdr:row>
      <xdr:rowOff>171180</xdr:rowOff>
    </xdr:to>
    <xdr:sp macro="" textlink="">
      <xdr:nvSpPr>
        <xdr:cNvPr id="44" name="正方形/長方形 43"/>
        <xdr:cNvSpPr/>
      </xdr:nvSpPr>
      <xdr:spPr>
        <a:xfrm>
          <a:off x="5227320" y="335280"/>
          <a:ext cx="1623060" cy="331200"/>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3</xdr:col>
      <xdr:colOff>15240</xdr:colOff>
      <xdr:row>117</xdr:row>
      <xdr:rowOff>17026</xdr:rowOff>
    </xdr:from>
    <xdr:to>
      <xdr:col>4</xdr:col>
      <xdr:colOff>838200</xdr:colOff>
      <xdr:row>120</xdr:row>
      <xdr:rowOff>5326</xdr:rowOff>
    </xdr:to>
    <xdr:sp macro="" textlink="">
      <xdr:nvSpPr>
        <xdr:cNvPr id="51" name="正方形/長方形 50"/>
        <xdr:cNvSpPr/>
      </xdr:nvSpPr>
      <xdr:spPr>
        <a:xfrm>
          <a:off x="3558540" y="344686"/>
          <a:ext cx="1645920" cy="331200"/>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5</xdr:col>
      <xdr:colOff>15240</xdr:colOff>
      <xdr:row>117</xdr:row>
      <xdr:rowOff>7620</xdr:rowOff>
    </xdr:from>
    <xdr:to>
      <xdr:col>6</xdr:col>
      <xdr:colOff>815340</xdr:colOff>
      <xdr:row>119</xdr:row>
      <xdr:rowOff>171180</xdr:rowOff>
    </xdr:to>
    <xdr:sp macro="" textlink="">
      <xdr:nvSpPr>
        <xdr:cNvPr id="52" name="正方形/長方形 51"/>
        <xdr:cNvSpPr/>
      </xdr:nvSpPr>
      <xdr:spPr>
        <a:xfrm>
          <a:off x="5227320" y="335280"/>
          <a:ext cx="1623060" cy="331200"/>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3</xdr:col>
      <xdr:colOff>15240</xdr:colOff>
      <xdr:row>175</xdr:row>
      <xdr:rowOff>17026</xdr:rowOff>
    </xdr:from>
    <xdr:to>
      <xdr:col>4</xdr:col>
      <xdr:colOff>838200</xdr:colOff>
      <xdr:row>178</xdr:row>
      <xdr:rowOff>5326</xdr:rowOff>
    </xdr:to>
    <xdr:sp macro="" textlink="">
      <xdr:nvSpPr>
        <xdr:cNvPr id="59" name="正方形/長方形 58"/>
        <xdr:cNvSpPr/>
      </xdr:nvSpPr>
      <xdr:spPr>
        <a:xfrm>
          <a:off x="3558540" y="344686"/>
          <a:ext cx="1645920" cy="331200"/>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5</xdr:col>
      <xdr:colOff>15240</xdr:colOff>
      <xdr:row>175</xdr:row>
      <xdr:rowOff>7620</xdr:rowOff>
    </xdr:from>
    <xdr:to>
      <xdr:col>6</xdr:col>
      <xdr:colOff>815340</xdr:colOff>
      <xdr:row>177</xdr:row>
      <xdr:rowOff>171180</xdr:rowOff>
    </xdr:to>
    <xdr:sp macro="" textlink="">
      <xdr:nvSpPr>
        <xdr:cNvPr id="60" name="正方形/長方形 59"/>
        <xdr:cNvSpPr/>
      </xdr:nvSpPr>
      <xdr:spPr>
        <a:xfrm>
          <a:off x="5227320" y="335280"/>
          <a:ext cx="1623060" cy="331200"/>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3</xdr:col>
      <xdr:colOff>15240</xdr:colOff>
      <xdr:row>233</xdr:row>
      <xdr:rowOff>17026</xdr:rowOff>
    </xdr:from>
    <xdr:to>
      <xdr:col>4</xdr:col>
      <xdr:colOff>838200</xdr:colOff>
      <xdr:row>236</xdr:row>
      <xdr:rowOff>5326</xdr:rowOff>
    </xdr:to>
    <xdr:sp macro="" textlink="">
      <xdr:nvSpPr>
        <xdr:cNvPr id="67" name="正方形/長方形 66"/>
        <xdr:cNvSpPr/>
      </xdr:nvSpPr>
      <xdr:spPr>
        <a:xfrm>
          <a:off x="3558540" y="344686"/>
          <a:ext cx="1645920" cy="331200"/>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5</xdr:col>
      <xdr:colOff>15240</xdr:colOff>
      <xdr:row>233</xdr:row>
      <xdr:rowOff>7620</xdr:rowOff>
    </xdr:from>
    <xdr:to>
      <xdr:col>6</xdr:col>
      <xdr:colOff>815340</xdr:colOff>
      <xdr:row>235</xdr:row>
      <xdr:rowOff>171180</xdr:rowOff>
    </xdr:to>
    <xdr:sp macro="" textlink="">
      <xdr:nvSpPr>
        <xdr:cNvPr id="68" name="正方形/長方形 67"/>
        <xdr:cNvSpPr/>
      </xdr:nvSpPr>
      <xdr:spPr>
        <a:xfrm>
          <a:off x="5227320" y="335280"/>
          <a:ext cx="1623060" cy="331200"/>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3</xdr:col>
      <xdr:colOff>15240</xdr:colOff>
      <xdr:row>291</xdr:row>
      <xdr:rowOff>17026</xdr:rowOff>
    </xdr:from>
    <xdr:to>
      <xdr:col>4</xdr:col>
      <xdr:colOff>838200</xdr:colOff>
      <xdr:row>294</xdr:row>
      <xdr:rowOff>5326</xdr:rowOff>
    </xdr:to>
    <xdr:sp macro="" textlink="">
      <xdr:nvSpPr>
        <xdr:cNvPr id="75" name="正方形/長方形 74"/>
        <xdr:cNvSpPr/>
      </xdr:nvSpPr>
      <xdr:spPr>
        <a:xfrm>
          <a:off x="3558540" y="344686"/>
          <a:ext cx="1645920" cy="331200"/>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5</xdr:col>
      <xdr:colOff>15240</xdr:colOff>
      <xdr:row>291</xdr:row>
      <xdr:rowOff>7620</xdr:rowOff>
    </xdr:from>
    <xdr:to>
      <xdr:col>6</xdr:col>
      <xdr:colOff>815340</xdr:colOff>
      <xdr:row>293</xdr:row>
      <xdr:rowOff>171180</xdr:rowOff>
    </xdr:to>
    <xdr:sp macro="" textlink="">
      <xdr:nvSpPr>
        <xdr:cNvPr id="76" name="正方形/長方形 75"/>
        <xdr:cNvSpPr/>
      </xdr:nvSpPr>
      <xdr:spPr>
        <a:xfrm>
          <a:off x="5227320" y="335280"/>
          <a:ext cx="1623060" cy="331200"/>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3</xdr:col>
      <xdr:colOff>15240</xdr:colOff>
      <xdr:row>349</xdr:row>
      <xdr:rowOff>17026</xdr:rowOff>
    </xdr:from>
    <xdr:to>
      <xdr:col>4</xdr:col>
      <xdr:colOff>838200</xdr:colOff>
      <xdr:row>352</xdr:row>
      <xdr:rowOff>5326</xdr:rowOff>
    </xdr:to>
    <xdr:sp macro="" textlink="">
      <xdr:nvSpPr>
        <xdr:cNvPr id="83" name="正方形/長方形 82"/>
        <xdr:cNvSpPr/>
      </xdr:nvSpPr>
      <xdr:spPr>
        <a:xfrm>
          <a:off x="3558540" y="344686"/>
          <a:ext cx="1645920" cy="331200"/>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5</xdr:col>
      <xdr:colOff>15240</xdr:colOff>
      <xdr:row>349</xdr:row>
      <xdr:rowOff>7620</xdr:rowOff>
    </xdr:from>
    <xdr:to>
      <xdr:col>6</xdr:col>
      <xdr:colOff>815340</xdr:colOff>
      <xdr:row>351</xdr:row>
      <xdr:rowOff>171180</xdr:rowOff>
    </xdr:to>
    <xdr:sp macro="" textlink="">
      <xdr:nvSpPr>
        <xdr:cNvPr id="84" name="正方形/長方形 83"/>
        <xdr:cNvSpPr/>
      </xdr:nvSpPr>
      <xdr:spPr>
        <a:xfrm>
          <a:off x="5227320" y="335280"/>
          <a:ext cx="1623060" cy="331200"/>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3</xdr:col>
      <xdr:colOff>15240</xdr:colOff>
      <xdr:row>407</xdr:row>
      <xdr:rowOff>17026</xdr:rowOff>
    </xdr:from>
    <xdr:to>
      <xdr:col>4</xdr:col>
      <xdr:colOff>838200</xdr:colOff>
      <xdr:row>410</xdr:row>
      <xdr:rowOff>5326</xdr:rowOff>
    </xdr:to>
    <xdr:sp macro="" textlink="">
      <xdr:nvSpPr>
        <xdr:cNvPr id="91" name="正方形/長方形 90"/>
        <xdr:cNvSpPr/>
      </xdr:nvSpPr>
      <xdr:spPr>
        <a:xfrm>
          <a:off x="3558540" y="344686"/>
          <a:ext cx="1645920" cy="331200"/>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3</xdr:col>
      <xdr:colOff>15240</xdr:colOff>
      <xdr:row>465</xdr:row>
      <xdr:rowOff>17026</xdr:rowOff>
    </xdr:from>
    <xdr:to>
      <xdr:col>4</xdr:col>
      <xdr:colOff>838200</xdr:colOff>
      <xdr:row>468</xdr:row>
      <xdr:rowOff>5326</xdr:rowOff>
    </xdr:to>
    <xdr:sp macro="" textlink="">
      <xdr:nvSpPr>
        <xdr:cNvPr id="95" name="正方形/長方形 94"/>
        <xdr:cNvSpPr/>
      </xdr:nvSpPr>
      <xdr:spPr>
        <a:xfrm>
          <a:off x="3558540" y="344686"/>
          <a:ext cx="1645920" cy="331200"/>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5</xdr:col>
      <xdr:colOff>15240</xdr:colOff>
      <xdr:row>465</xdr:row>
      <xdr:rowOff>7620</xdr:rowOff>
    </xdr:from>
    <xdr:to>
      <xdr:col>6</xdr:col>
      <xdr:colOff>815340</xdr:colOff>
      <xdr:row>467</xdr:row>
      <xdr:rowOff>171180</xdr:rowOff>
    </xdr:to>
    <xdr:sp macro="" textlink="">
      <xdr:nvSpPr>
        <xdr:cNvPr id="96" name="正方形/長方形 95"/>
        <xdr:cNvSpPr/>
      </xdr:nvSpPr>
      <xdr:spPr>
        <a:xfrm>
          <a:off x="5227320" y="335280"/>
          <a:ext cx="1623060" cy="331200"/>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3</xdr:col>
      <xdr:colOff>15240</xdr:colOff>
      <xdr:row>523</xdr:row>
      <xdr:rowOff>17026</xdr:rowOff>
    </xdr:from>
    <xdr:to>
      <xdr:col>4</xdr:col>
      <xdr:colOff>838200</xdr:colOff>
      <xdr:row>526</xdr:row>
      <xdr:rowOff>5326</xdr:rowOff>
    </xdr:to>
    <xdr:sp macro="" textlink="">
      <xdr:nvSpPr>
        <xdr:cNvPr id="103" name="正方形/長方形 102"/>
        <xdr:cNvSpPr/>
      </xdr:nvSpPr>
      <xdr:spPr>
        <a:xfrm>
          <a:off x="3558540" y="344686"/>
          <a:ext cx="1645920" cy="331200"/>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5</xdr:col>
      <xdr:colOff>15240</xdr:colOff>
      <xdr:row>523</xdr:row>
      <xdr:rowOff>7620</xdr:rowOff>
    </xdr:from>
    <xdr:to>
      <xdr:col>6</xdr:col>
      <xdr:colOff>815340</xdr:colOff>
      <xdr:row>525</xdr:row>
      <xdr:rowOff>171180</xdr:rowOff>
    </xdr:to>
    <xdr:sp macro="" textlink="">
      <xdr:nvSpPr>
        <xdr:cNvPr id="104" name="正方形/長方形 103"/>
        <xdr:cNvSpPr/>
      </xdr:nvSpPr>
      <xdr:spPr>
        <a:xfrm>
          <a:off x="5227320" y="335280"/>
          <a:ext cx="1623060" cy="331200"/>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3</xdr:col>
      <xdr:colOff>15240</xdr:colOff>
      <xdr:row>581</xdr:row>
      <xdr:rowOff>17026</xdr:rowOff>
    </xdr:from>
    <xdr:to>
      <xdr:col>4</xdr:col>
      <xdr:colOff>838200</xdr:colOff>
      <xdr:row>584</xdr:row>
      <xdr:rowOff>5326</xdr:rowOff>
    </xdr:to>
    <xdr:sp macro="" textlink="">
      <xdr:nvSpPr>
        <xdr:cNvPr id="111" name="正方形/長方形 110"/>
        <xdr:cNvSpPr/>
      </xdr:nvSpPr>
      <xdr:spPr>
        <a:xfrm>
          <a:off x="3558540" y="344686"/>
          <a:ext cx="1645920" cy="331200"/>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5</xdr:col>
      <xdr:colOff>15240</xdr:colOff>
      <xdr:row>581</xdr:row>
      <xdr:rowOff>7620</xdr:rowOff>
    </xdr:from>
    <xdr:to>
      <xdr:col>6</xdr:col>
      <xdr:colOff>815340</xdr:colOff>
      <xdr:row>583</xdr:row>
      <xdr:rowOff>171180</xdr:rowOff>
    </xdr:to>
    <xdr:sp macro="" textlink="">
      <xdr:nvSpPr>
        <xdr:cNvPr id="112" name="正方形/長方形 111"/>
        <xdr:cNvSpPr/>
      </xdr:nvSpPr>
      <xdr:spPr>
        <a:xfrm>
          <a:off x="5227320" y="335280"/>
          <a:ext cx="1623060" cy="331200"/>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3</xdr:col>
      <xdr:colOff>15240</xdr:colOff>
      <xdr:row>639</xdr:row>
      <xdr:rowOff>17026</xdr:rowOff>
    </xdr:from>
    <xdr:to>
      <xdr:col>4</xdr:col>
      <xdr:colOff>838200</xdr:colOff>
      <xdr:row>642</xdr:row>
      <xdr:rowOff>5326</xdr:rowOff>
    </xdr:to>
    <xdr:sp macro="" textlink="">
      <xdr:nvSpPr>
        <xdr:cNvPr id="119" name="正方形/長方形 118"/>
        <xdr:cNvSpPr/>
      </xdr:nvSpPr>
      <xdr:spPr>
        <a:xfrm>
          <a:off x="3558540" y="344686"/>
          <a:ext cx="1645920" cy="331200"/>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5</xdr:col>
      <xdr:colOff>15240</xdr:colOff>
      <xdr:row>639</xdr:row>
      <xdr:rowOff>7620</xdr:rowOff>
    </xdr:from>
    <xdr:to>
      <xdr:col>6</xdr:col>
      <xdr:colOff>815340</xdr:colOff>
      <xdr:row>641</xdr:row>
      <xdr:rowOff>171180</xdr:rowOff>
    </xdr:to>
    <xdr:sp macro="" textlink="">
      <xdr:nvSpPr>
        <xdr:cNvPr id="120" name="正方形/長方形 119"/>
        <xdr:cNvSpPr/>
      </xdr:nvSpPr>
      <xdr:spPr>
        <a:xfrm>
          <a:off x="5227320" y="335280"/>
          <a:ext cx="1623060" cy="331200"/>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editAs="oneCell">
    <xdr:from>
      <xdr:col>7</xdr:col>
      <xdr:colOff>45720</xdr:colOff>
      <xdr:row>639</xdr:row>
      <xdr:rowOff>0</xdr:rowOff>
    </xdr:from>
    <xdr:to>
      <xdr:col>8</xdr:col>
      <xdr:colOff>180480</xdr:colOff>
      <xdr:row>640</xdr:row>
      <xdr:rowOff>30480</xdr:rowOff>
    </xdr:to>
    <xdr:sp macro="" textlink="">
      <xdr:nvSpPr>
        <xdr:cNvPr id="134" name="角丸四角形 133">
          <a:hlinkClick xmlns:r="http://schemas.openxmlformats.org/officeDocument/2006/relationships" r:id="rId2" tooltip="1月の先頭へ"/>
        </xdr:cNvPr>
        <xdr:cNvSpPr/>
      </xdr:nvSpPr>
      <xdr:spPr>
        <a:xfrm>
          <a:off x="6903720" y="109042200"/>
          <a:ext cx="7596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7</xdr:col>
      <xdr:colOff>45720</xdr:colOff>
      <xdr:row>641</xdr:row>
      <xdr:rowOff>7620</xdr:rowOff>
    </xdr:from>
    <xdr:to>
      <xdr:col>8</xdr:col>
      <xdr:colOff>180480</xdr:colOff>
      <xdr:row>642</xdr:row>
      <xdr:rowOff>38100</xdr:rowOff>
    </xdr:to>
    <xdr:sp macro="" textlink="">
      <xdr:nvSpPr>
        <xdr:cNvPr id="135" name="角丸四角形 134">
          <a:hlinkClick xmlns:r="http://schemas.openxmlformats.org/officeDocument/2006/relationships" r:id="rId3" tooltip="2月の先頭へ"/>
        </xdr:cNvPr>
        <xdr:cNvSpPr/>
      </xdr:nvSpPr>
      <xdr:spPr>
        <a:xfrm>
          <a:off x="6903720" y="109385100"/>
          <a:ext cx="7596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7</xdr:col>
      <xdr:colOff>45720</xdr:colOff>
      <xdr:row>643</xdr:row>
      <xdr:rowOff>7620</xdr:rowOff>
    </xdr:from>
    <xdr:to>
      <xdr:col>8</xdr:col>
      <xdr:colOff>180480</xdr:colOff>
      <xdr:row>644</xdr:row>
      <xdr:rowOff>38100</xdr:rowOff>
    </xdr:to>
    <xdr:sp macro="" textlink="">
      <xdr:nvSpPr>
        <xdr:cNvPr id="136" name="角丸四角形 135">
          <a:hlinkClick xmlns:r="http://schemas.openxmlformats.org/officeDocument/2006/relationships" r:id="rId4" tooltip="３月の先頭へ"/>
        </xdr:cNvPr>
        <xdr:cNvSpPr/>
      </xdr:nvSpPr>
      <xdr:spPr>
        <a:xfrm>
          <a:off x="6903720" y="109720380"/>
          <a:ext cx="7596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7</xdr:col>
      <xdr:colOff>45720</xdr:colOff>
      <xdr:row>645</xdr:row>
      <xdr:rowOff>7620</xdr:rowOff>
    </xdr:from>
    <xdr:to>
      <xdr:col>8</xdr:col>
      <xdr:colOff>180480</xdr:colOff>
      <xdr:row>646</xdr:row>
      <xdr:rowOff>38100</xdr:rowOff>
    </xdr:to>
    <xdr:sp macro="" textlink="">
      <xdr:nvSpPr>
        <xdr:cNvPr id="137" name="角丸四角形 136">
          <a:hlinkClick xmlns:r="http://schemas.openxmlformats.org/officeDocument/2006/relationships" r:id="rId5" tooltip="４月の先頭へ"/>
        </xdr:cNvPr>
        <xdr:cNvSpPr/>
      </xdr:nvSpPr>
      <xdr:spPr>
        <a:xfrm>
          <a:off x="6903720" y="110055660"/>
          <a:ext cx="7596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7</xdr:col>
      <xdr:colOff>45720</xdr:colOff>
      <xdr:row>649</xdr:row>
      <xdr:rowOff>7620</xdr:rowOff>
    </xdr:from>
    <xdr:to>
      <xdr:col>8</xdr:col>
      <xdr:colOff>180480</xdr:colOff>
      <xdr:row>650</xdr:row>
      <xdr:rowOff>38100</xdr:rowOff>
    </xdr:to>
    <xdr:sp macro="" textlink="">
      <xdr:nvSpPr>
        <xdr:cNvPr id="138" name="角丸四角形 137">
          <a:hlinkClick xmlns:r="http://schemas.openxmlformats.org/officeDocument/2006/relationships" r:id="rId6" tooltip="６月の先頭へ"/>
        </xdr:cNvPr>
        <xdr:cNvSpPr/>
      </xdr:nvSpPr>
      <xdr:spPr>
        <a:xfrm>
          <a:off x="6903720" y="110726220"/>
          <a:ext cx="7596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7</xdr:col>
      <xdr:colOff>45720</xdr:colOff>
      <xdr:row>653</xdr:row>
      <xdr:rowOff>7620</xdr:rowOff>
    </xdr:from>
    <xdr:to>
      <xdr:col>8</xdr:col>
      <xdr:colOff>180480</xdr:colOff>
      <xdr:row>654</xdr:row>
      <xdr:rowOff>38100</xdr:rowOff>
    </xdr:to>
    <xdr:sp macro="" textlink="">
      <xdr:nvSpPr>
        <xdr:cNvPr id="139" name="角丸四角形 138">
          <a:hlinkClick xmlns:r="http://schemas.openxmlformats.org/officeDocument/2006/relationships" r:id="rId7" tooltip="８月の先頭へ"/>
        </xdr:cNvPr>
        <xdr:cNvSpPr/>
      </xdr:nvSpPr>
      <xdr:spPr>
        <a:xfrm>
          <a:off x="6903720" y="111396780"/>
          <a:ext cx="7596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7</xdr:col>
      <xdr:colOff>45720</xdr:colOff>
      <xdr:row>657</xdr:row>
      <xdr:rowOff>7620</xdr:rowOff>
    </xdr:from>
    <xdr:to>
      <xdr:col>8</xdr:col>
      <xdr:colOff>180480</xdr:colOff>
      <xdr:row>658</xdr:row>
      <xdr:rowOff>38100</xdr:rowOff>
    </xdr:to>
    <xdr:sp macro="" textlink="">
      <xdr:nvSpPr>
        <xdr:cNvPr id="140" name="角丸四角形 139">
          <a:hlinkClick xmlns:r="http://schemas.openxmlformats.org/officeDocument/2006/relationships" r:id="rId8" tooltip="１０月の先頭へ"/>
        </xdr:cNvPr>
        <xdr:cNvSpPr/>
      </xdr:nvSpPr>
      <xdr:spPr>
        <a:xfrm>
          <a:off x="6903720" y="112067340"/>
          <a:ext cx="7596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7</xdr:col>
      <xdr:colOff>45720</xdr:colOff>
      <xdr:row>647</xdr:row>
      <xdr:rowOff>7620</xdr:rowOff>
    </xdr:from>
    <xdr:to>
      <xdr:col>8</xdr:col>
      <xdr:colOff>180480</xdr:colOff>
      <xdr:row>648</xdr:row>
      <xdr:rowOff>38100</xdr:rowOff>
    </xdr:to>
    <xdr:sp macro="" textlink="">
      <xdr:nvSpPr>
        <xdr:cNvPr id="141" name="角丸四角形 140">
          <a:hlinkClick xmlns:r="http://schemas.openxmlformats.org/officeDocument/2006/relationships" r:id="rId9" tooltip="５月の先頭へ"/>
        </xdr:cNvPr>
        <xdr:cNvSpPr/>
      </xdr:nvSpPr>
      <xdr:spPr>
        <a:xfrm>
          <a:off x="6903720" y="110390940"/>
          <a:ext cx="7596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7</xdr:col>
      <xdr:colOff>45720</xdr:colOff>
      <xdr:row>651</xdr:row>
      <xdr:rowOff>7620</xdr:rowOff>
    </xdr:from>
    <xdr:to>
      <xdr:col>8</xdr:col>
      <xdr:colOff>180480</xdr:colOff>
      <xdr:row>652</xdr:row>
      <xdr:rowOff>38100</xdr:rowOff>
    </xdr:to>
    <xdr:sp macro="" textlink="">
      <xdr:nvSpPr>
        <xdr:cNvPr id="142" name="角丸四角形 141">
          <a:hlinkClick xmlns:r="http://schemas.openxmlformats.org/officeDocument/2006/relationships" r:id="rId10" tooltip="７月の先頭へ"/>
        </xdr:cNvPr>
        <xdr:cNvSpPr/>
      </xdr:nvSpPr>
      <xdr:spPr>
        <a:xfrm>
          <a:off x="6903720" y="111061500"/>
          <a:ext cx="7596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7</xdr:col>
      <xdr:colOff>45720</xdr:colOff>
      <xdr:row>655</xdr:row>
      <xdr:rowOff>7620</xdr:rowOff>
    </xdr:from>
    <xdr:to>
      <xdr:col>8</xdr:col>
      <xdr:colOff>180480</xdr:colOff>
      <xdr:row>656</xdr:row>
      <xdr:rowOff>38100</xdr:rowOff>
    </xdr:to>
    <xdr:sp macro="" textlink="">
      <xdr:nvSpPr>
        <xdr:cNvPr id="143" name="角丸四角形 142">
          <a:hlinkClick xmlns:r="http://schemas.openxmlformats.org/officeDocument/2006/relationships" r:id="rId11" tooltip="９月の先頭へ"/>
        </xdr:cNvPr>
        <xdr:cNvSpPr/>
      </xdr:nvSpPr>
      <xdr:spPr>
        <a:xfrm>
          <a:off x="6903720" y="111732060"/>
          <a:ext cx="7596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7</xdr:col>
      <xdr:colOff>45720</xdr:colOff>
      <xdr:row>659</xdr:row>
      <xdr:rowOff>7620</xdr:rowOff>
    </xdr:from>
    <xdr:to>
      <xdr:col>8</xdr:col>
      <xdr:colOff>180480</xdr:colOff>
      <xdr:row>660</xdr:row>
      <xdr:rowOff>38100</xdr:rowOff>
    </xdr:to>
    <xdr:sp macro="" textlink="">
      <xdr:nvSpPr>
        <xdr:cNvPr id="144" name="角丸四角形 143">
          <a:hlinkClick xmlns:r="http://schemas.openxmlformats.org/officeDocument/2006/relationships" r:id="rId12" tooltip="１１月の先頭へ"/>
        </xdr:cNvPr>
        <xdr:cNvSpPr/>
      </xdr:nvSpPr>
      <xdr:spPr>
        <a:xfrm>
          <a:off x="6903720" y="112402620"/>
          <a:ext cx="7596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7</xdr:col>
      <xdr:colOff>45720</xdr:colOff>
      <xdr:row>661</xdr:row>
      <xdr:rowOff>7620</xdr:rowOff>
    </xdr:from>
    <xdr:to>
      <xdr:col>8</xdr:col>
      <xdr:colOff>180480</xdr:colOff>
      <xdr:row>662</xdr:row>
      <xdr:rowOff>38100</xdr:rowOff>
    </xdr:to>
    <xdr:sp macro="" textlink="">
      <xdr:nvSpPr>
        <xdr:cNvPr id="145" name="角丸四角形 144">
          <a:hlinkClick xmlns:r="http://schemas.openxmlformats.org/officeDocument/2006/relationships" r:id="rId13" tooltip="12月の先頭へ"/>
        </xdr:cNvPr>
        <xdr:cNvSpPr/>
      </xdr:nvSpPr>
      <xdr:spPr>
        <a:xfrm>
          <a:off x="6903720" y="112737900"/>
          <a:ext cx="7596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7</xdr:col>
      <xdr:colOff>45720</xdr:colOff>
      <xdr:row>663</xdr:row>
      <xdr:rowOff>7620</xdr:rowOff>
    </xdr:from>
    <xdr:to>
      <xdr:col>8</xdr:col>
      <xdr:colOff>180480</xdr:colOff>
      <xdr:row>664</xdr:row>
      <xdr:rowOff>38100</xdr:rowOff>
    </xdr:to>
    <xdr:sp macro="" textlink="">
      <xdr:nvSpPr>
        <xdr:cNvPr id="146" name="角丸四角形 145">
          <a:hlinkClick xmlns:r="http://schemas.openxmlformats.org/officeDocument/2006/relationships" r:id="rId14" tooltip="仕入の合計表ページへ"/>
        </xdr:cNvPr>
        <xdr:cNvSpPr/>
      </xdr:nvSpPr>
      <xdr:spPr>
        <a:xfrm>
          <a:off x="6903720" y="113073180"/>
          <a:ext cx="7596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合計表</a:t>
          </a:r>
        </a:p>
      </xdr:txBody>
    </xdr:sp>
    <xdr:clientData fPrintsWithSheet="0"/>
  </xdr:twoCellAnchor>
  <xdr:twoCellAnchor editAs="oneCell">
    <xdr:from>
      <xdr:col>7</xdr:col>
      <xdr:colOff>45720</xdr:colOff>
      <xdr:row>697</xdr:row>
      <xdr:rowOff>0</xdr:rowOff>
    </xdr:from>
    <xdr:to>
      <xdr:col>8</xdr:col>
      <xdr:colOff>180480</xdr:colOff>
      <xdr:row>698</xdr:row>
      <xdr:rowOff>30480</xdr:rowOff>
    </xdr:to>
    <xdr:sp macro="" textlink="">
      <xdr:nvSpPr>
        <xdr:cNvPr id="160" name="角丸四角形 159">
          <a:hlinkClick xmlns:r="http://schemas.openxmlformats.org/officeDocument/2006/relationships" r:id="rId2" tooltip="1月の先頭へ"/>
        </xdr:cNvPr>
        <xdr:cNvSpPr/>
      </xdr:nvSpPr>
      <xdr:spPr>
        <a:xfrm>
          <a:off x="6903720" y="109804200"/>
          <a:ext cx="7596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7</xdr:col>
      <xdr:colOff>45720</xdr:colOff>
      <xdr:row>699</xdr:row>
      <xdr:rowOff>0</xdr:rowOff>
    </xdr:from>
    <xdr:to>
      <xdr:col>8</xdr:col>
      <xdr:colOff>180480</xdr:colOff>
      <xdr:row>700</xdr:row>
      <xdr:rowOff>30480</xdr:rowOff>
    </xdr:to>
    <xdr:sp macro="" textlink="">
      <xdr:nvSpPr>
        <xdr:cNvPr id="161" name="角丸四角形 160">
          <a:hlinkClick xmlns:r="http://schemas.openxmlformats.org/officeDocument/2006/relationships" r:id="rId3" tooltip="2月の先頭へ"/>
        </xdr:cNvPr>
        <xdr:cNvSpPr/>
      </xdr:nvSpPr>
      <xdr:spPr>
        <a:xfrm>
          <a:off x="6903720" y="110139480"/>
          <a:ext cx="7596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7</xdr:col>
      <xdr:colOff>45720</xdr:colOff>
      <xdr:row>701</xdr:row>
      <xdr:rowOff>0</xdr:rowOff>
    </xdr:from>
    <xdr:to>
      <xdr:col>8</xdr:col>
      <xdr:colOff>180480</xdr:colOff>
      <xdr:row>702</xdr:row>
      <xdr:rowOff>30480</xdr:rowOff>
    </xdr:to>
    <xdr:sp macro="" textlink="">
      <xdr:nvSpPr>
        <xdr:cNvPr id="162" name="角丸四角形 161">
          <a:hlinkClick xmlns:r="http://schemas.openxmlformats.org/officeDocument/2006/relationships" r:id="rId4" tooltip="３月の先頭へ"/>
        </xdr:cNvPr>
        <xdr:cNvSpPr/>
      </xdr:nvSpPr>
      <xdr:spPr>
        <a:xfrm>
          <a:off x="6903720" y="110474760"/>
          <a:ext cx="7596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7</xdr:col>
      <xdr:colOff>45720</xdr:colOff>
      <xdr:row>703</xdr:row>
      <xdr:rowOff>0</xdr:rowOff>
    </xdr:from>
    <xdr:to>
      <xdr:col>8</xdr:col>
      <xdr:colOff>180480</xdr:colOff>
      <xdr:row>704</xdr:row>
      <xdr:rowOff>30480</xdr:rowOff>
    </xdr:to>
    <xdr:sp macro="" textlink="">
      <xdr:nvSpPr>
        <xdr:cNvPr id="163" name="角丸四角形 162">
          <a:hlinkClick xmlns:r="http://schemas.openxmlformats.org/officeDocument/2006/relationships" r:id="rId5" tooltip="４月の先頭へ"/>
        </xdr:cNvPr>
        <xdr:cNvSpPr/>
      </xdr:nvSpPr>
      <xdr:spPr>
        <a:xfrm>
          <a:off x="6903720" y="110810040"/>
          <a:ext cx="7596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7</xdr:col>
      <xdr:colOff>45720</xdr:colOff>
      <xdr:row>707</xdr:row>
      <xdr:rowOff>0</xdr:rowOff>
    </xdr:from>
    <xdr:to>
      <xdr:col>8</xdr:col>
      <xdr:colOff>180480</xdr:colOff>
      <xdr:row>708</xdr:row>
      <xdr:rowOff>30480</xdr:rowOff>
    </xdr:to>
    <xdr:sp macro="" textlink="">
      <xdr:nvSpPr>
        <xdr:cNvPr id="164" name="角丸四角形 163">
          <a:hlinkClick xmlns:r="http://schemas.openxmlformats.org/officeDocument/2006/relationships" r:id="rId6" tooltip="６月の先頭へ"/>
        </xdr:cNvPr>
        <xdr:cNvSpPr/>
      </xdr:nvSpPr>
      <xdr:spPr>
        <a:xfrm>
          <a:off x="6903720" y="111480600"/>
          <a:ext cx="7596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7</xdr:col>
      <xdr:colOff>45720</xdr:colOff>
      <xdr:row>711</xdr:row>
      <xdr:rowOff>0</xdr:rowOff>
    </xdr:from>
    <xdr:to>
      <xdr:col>8</xdr:col>
      <xdr:colOff>180480</xdr:colOff>
      <xdr:row>712</xdr:row>
      <xdr:rowOff>30480</xdr:rowOff>
    </xdr:to>
    <xdr:sp macro="" textlink="">
      <xdr:nvSpPr>
        <xdr:cNvPr id="165" name="角丸四角形 164">
          <a:hlinkClick xmlns:r="http://schemas.openxmlformats.org/officeDocument/2006/relationships" r:id="rId7" tooltip="８月の先頭へ"/>
        </xdr:cNvPr>
        <xdr:cNvSpPr/>
      </xdr:nvSpPr>
      <xdr:spPr>
        <a:xfrm>
          <a:off x="6903720" y="112151160"/>
          <a:ext cx="7596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7</xdr:col>
      <xdr:colOff>45720</xdr:colOff>
      <xdr:row>715</xdr:row>
      <xdr:rowOff>0</xdr:rowOff>
    </xdr:from>
    <xdr:to>
      <xdr:col>8</xdr:col>
      <xdr:colOff>180480</xdr:colOff>
      <xdr:row>716</xdr:row>
      <xdr:rowOff>30480</xdr:rowOff>
    </xdr:to>
    <xdr:sp macro="" textlink="">
      <xdr:nvSpPr>
        <xdr:cNvPr id="166" name="角丸四角形 165">
          <a:hlinkClick xmlns:r="http://schemas.openxmlformats.org/officeDocument/2006/relationships" r:id="rId8" tooltip="１０月の先頭へ"/>
        </xdr:cNvPr>
        <xdr:cNvSpPr/>
      </xdr:nvSpPr>
      <xdr:spPr>
        <a:xfrm>
          <a:off x="6903720" y="112821720"/>
          <a:ext cx="7596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7</xdr:col>
      <xdr:colOff>45720</xdr:colOff>
      <xdr:row>705</xdr:row>
      <xdr:rowOff>0</xdr:rowOff>
    </xdr:from>
    <xdr:to>
      <xdr:col>8</xdr:col>
      <xdr:colOff>180480</xdr:colOff>
      <xdr:row>706</xdr:row>
      <xdr:rowOff>30480</xdr:rowOff>
    </xdr:to>
    <xdr:sp macro="" textlink="">
      <xdr:nvSpPr>
        <xdr:cNvPr id="167" name="角丸四角形 166">
          <a:hlinkClick xmlns:r="http://schemas.openxmlformats.org/officeDocument/2006/relationships" r:id="rId9" tooltip="５月の先頭へ"/>
        </xdr:cNvPr>
        <xdr:cNvSpPr/>
      </xdr:nvSpPr>
      <xdr:spPr>
        <a:xfrm>
          <a:off x="6903720" y="111145320"/>
          <a:ext cx="7596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7</xdr:col>
      <xdr:colOff>45720</xdr:colOff>
      <xdr:row>709</xdr:row>
      <xdr:rowOff>0</xdr:rowOff>
    </xdr:from>
    <xdr:to>
      <xdr:col>8</xdr:col>
      <xdr:colOff>180480</xdr:colOff>
      <xdr:row>710</xdr:row>
      <xdr:rowOff>30480</xdr:rowOff>
    </xdr:to>
    <xdr:sp macro="" textlink="">
      <xdr:nvSpPr>
        <xdr:cNvPr id="168" name="角丸四角形 167">
          <a:hlinkClick xmlns:r="http://schemas.openxmlformats.org/officeDocument/2006/relationships" r:id="rId10" tooltip="７月の先頭へ"/>
        </xdr:cNvPr>
        <xdr:cNvSpPr/>
      </xdr:nvSpPr>
      <xdr:spPr>
        <a:xfrm>
          <a:off x="6903720" y="111815880"/>
          <a:ext cx="7596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7</xdr:col>
      <xdr:colOff>45720</xdr:colOff>
      <xdr:row>713</xdr:row>
      <xdr:rowOff>0</xdr:rowOff>
    </xdr:from>
    <xdr:to>
      <xdr:col>8</xdr:col>
      <xdr:colOff>180480</xdr:colOff>
      <xdr:row>714</xdr:row>
      <xdr:rowOff>30480</xdr:rowOff>
    </xdr:to>
    <xdr:sp macro="" textlink="">
      <xdr:nvSpPr>
        <xdr:cNvPr id="169" name="角丸四角形 168">
          <a:hlinkClick xmlns:r="http://schemas.openxmlformats.org/officeDocument/2006/relationships" r:id="rId11" tooltip="９月の先頭へ"/>
        </xdr:cNvPr>
        <xdr:cNvSpPr/>
      </xdr:nvSpPr>
      <xdr:spPr>
        <a:xfrm>
          <a:off x="6903720" y="112486440"/>
          <a:ext cx="7596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7</xdr:col>
      <xdr:colOff>45720</xdr:colOff>
      <xdr:row>717</xdr:row>
      <xdr:rowOff>0</xdr:rowOff>
    </xdr:from>
    <xdr:to>
      <xdr:col>8</xdr:col>
      <xdr:colOff>180480</xdr:colOff>
      <xdr:row>718</xdr:row>
      <xdr:rowOff>30480</xdr:rowOff>
    </xdr:to>
    <xdr:sp macro="" textlink="">
      <xdr:nvSpPr>
        <xdr:cNvPr id="170" name="角丸四角形 169">
          <a:hlinkClick xmlns:r="http://schemas.openxmlformats.org/officeDocument/2006/relationships" r:id="rId12" tooltip="１１月の先頭へ"/>
        </xdr:cNvPr>
        <xdr:cNvSpPr/>
      </xdr:nvSpPr>
      <xdr:spPr>
        <a:xfrm>
          <a:off x="6903720" y="113157000"/>
          <a:ext cx="7596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7</xdr:col>
      <xdr:colOff>45720</xdr:colOff>
      <xdr:row>719</xdr:row>
      <xdr:rowOff>0</xdr:rowOff>
    </xdr:from>
    <xdr:to>
      <xdr:col>8</xdr:col>
      <xdr:colOff>180480</xdr:colOff>
      <xdr:row>720</xdr:row>
      <xdr:rowOff>30480</xdr:rowOff>
    </xdr:to>
    <xdr:sp macro="" textlink="">
      <xdr:nvSpPr>
        <xdr:cNvPr id="171" name="角丸四角形 170">
          <a:hlinkClick xmlns:r="http://schemas.openxmlformats.org/officeDocument/2006/relationships" r:id="rId13" tooltip="12月の先頭へ"/>
        </xdr:cNvPr>
        <xdr:cNvSpPr/>
      </xdr:nvSpPr>
      <xdr:spPr>
        <a:xfrm>
          <a:off x="6903720" y="113492280"/>
          <a:ext cx="7596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7</xdr:col>
      <xdr:colOff>45720</xdr:colOff>
      <xdr:row>721</xdr:row>
      <xdr:rowOff>0</xdr:rowOff>
    </xdr:from>
    <xdr:to>
      <xdr:col>8</xdr:col>
      <xdr:colOff>180480</xdr:colOff>
      <xdr:row>722</xdr:row>
      <xdr:rowOff>30480</xdr:rowOff>
    </xdr:to>
    <xdr:sp macro="" textlink="">
      <xdr:nvSpPr>
        <xdr:cNvPr id="172" name="角丸四角形 171">
          <a:hlinkClick xmlns:r="http://schemas.openxmlformats.org/officeDocument/2006/relationships" r:id="rId14" tooltip="仕入の合計表ページへ"/>
        </xdr:cNvPr>
        <xdr:cNvSpPr/>
      </xdr:nvSpPr>
      <xdr:spPr>
        <a:xfrm>
          <a:off x="6903720" y="113827560"/>
          <a:ext cx="7596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合計表</a:t>
          </a:r>
        </a:p>
      </xdr:txBody>
    </xdr:sp>
    <xdr:clientData fPrintsWithSheet="0"/>
  </xdr:twoCellAnchor>
  <xdr:twoCellAnchor editAs="oneCell">
    <xdr:from>
      <xdr:col>7</xdr:col>
      <xdr:colOff>45720</xdr:colOff>
      <xdr:row>581</xdr:row>
      <xdr:rowOff>0</xdr:rowOff>
    </xdr:from>
    <xdr:to>
      <xdr:col>8</xdr:col>
      <xdr:colOff>180480</xdr:colOff>
      <xdr:row>582</xdr:row>
      <xdr:rowOff>30480</xdr:rowOff>
    </xdr:to>
    <xdr:sp macro="" textlink="">
      <xdr:nvSpPr>
        <xdr:cNvPr id="186" name="角丸四角形 185">
          <a:hlinkClick xmlns:r="http://schemas.openxmlformats.org/officeDocument/2006/relationships" r:id="rId2" tooltip="1月の先頭へ"/>
        </xdr:cNvPr>
        <xdr:cNvSpPr/>
      </xdr:nvSpPr>
      <xdr:spPr>
        <a:xfrm>
          <a:off x="6903720" y="109804200"/>
          <a:ext cx="7596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7</xdr:col>
      <xdr:colOff>45720</xdr:colOff>
      <xdr:row>583</xdr:row>
      <xdr:rowOff>7620</xdr:rowOff>
    </xdr:from>
    <xdr:to>
      <xdr:col>8</xdr:col>
      <xdr:colOff>180480</xdr:colOff>
      <xdr:row>584</xdr:row>
      <xdr:rowOff>38100</xdr:rowOff>
    </xdr:to>
    <xdr:sp macro="" textlink="">
      <xdr:nvSpPr>
        <xdr:cNvPr id="187" name="角丸四角形 186">
          <a:hlinkClick xmlns:r="http://schemas.openxmlformats.org/officeDocument/2006/relationships" r:id="rId3" tooltip="2月の先頭へ"/>
        </xdr:cNvPr>
        <xdr:cNvSpPr/>
      </xdr:nvSpPr>
      <xdr:spPr>
        <a:xfrm>
          <a:off x="6903720" y="99501960"/>
          <a:ext cx="7596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7</xdr:col>
      <xdr:colOff>45720</xdr:colOff>
      <xdr:row>585</xdr:row>
      <xdr:rowOff>7620</xdr:rowOff>
    </xdr:from>
    <xdr:to>
      <xdr:col>8</xdr:col>
      <xdr:colOff>180480</xdr:colOff>
      <xdr:row>586</xdr:row>
      <xdr:rowOff>38100</xdr:rowOff>
    </xdr:to>
    <xdr:sp macro="" textlink="">
      <xdr:nvSpPr>
        <xdr:cNvPr id="188" name="角丸四角形 187">
          <a:hlinkClick xmlns:r="http://schemas.openxmlformats.org/officeDocument/2006/relationships" r:id="rId4" tooltip="３月の先頭へ"/>
        </xdr:cNvPr>
        <xdr:cNvSpPr/>
      </xdr:nvSpPr>
      <xdr:spPr>
        <a:xfrm>
          <a:off x="6903720" y="99837240"/>
          <a:ext cx="7596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7</xdr:col>
      <xdr:colOff>45720</xdr:colOff>
      <xdr:row>587</xdr:row>
      <xdr:rowOff>7620</xdr:rowOff>
    </xdr:from>
    <xdr:to>
      <xdr:col>8</xdr:col>
      <xdr:colOff>180480</xdr:colOff>
      <xdr:row>588</xdr:row>
      <xdr:rowOff>38100</xdr:rowOff>
    </xdr:to>
    <xdr:sp macro="" textlink="">
      <xdr:nvSpPr>
        <xdr:cNvPr id="189" name="角丸四角形 188">
          <a:hlinkClick xmlns:r="http://schemas.openxmlformats.org/officeDocument/2006/relationships" r:id="rId5" tooltip="４月の先頭へ"/>
        </xdr:cNvPr>
        <xdr:cNvSpPr/>
      </xdr:nvSpPr>
      <xdr:spPr>
        <a:xfrm>
          <a:off x="6903720" y="100172520"/>
          <a:ext cx="7596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7</xdr:col>
      <xdr:colOff>45720</xdr:colOff>
      <xdr:row>591</xdr:row>
      <xdr:rowOff>7620</xdr:rowOff>
    </xdr:from>
    <xdr:to>
      <xdr:col>8</xdr:col>
      <xdr:colOff>180480</xdr:colOff>
      <xdr:row>592</xdr:row>
      <xdr:rowOff>38100</xdr:rowOff>
    </xdr:to>
    <xdr:sp macro="" textlink="">
      <xdr:nvSpPr>
        <xdr:cNvPr id="190" name="角丸四角形 189">
          <a:hlinkClick xmlns:r="http://schemas.openxmlformats.org/officeDocument/2006/relationships" r:id="rId6" tooltip="６月の先頭へ"/>
        </xdr:cNvPr>
        <xdr:cNvSpPr/>
      </xdr:nvSpPr>
      <xdr:spPr>
        <a:xfrm>
          <a:off x="6903720" y="100843080"/>
          <a:ext cx="7596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7</xdr:col>
      <xdr:colOff>45720</xdr:colOff>
      <xdr:row>595</xdr:row>
      <xdr:rowOff>7620</xdr:rowOff>
    </xdr:from>
    <xdr:to>
      <xdr:col>8</xdr:col>
      <xdr:colOff>180480</xdr:colOff>
      <xdr:row>596</xdr:row>
      <xdr:rowOff>38100</xdr:rowOff>
    </xdr:to>
    <xdr:sp macro="" textlink="">
      <xdr:nvSpPr>
        <xdr:cNvPr id="191" name="角丸四角形 190">
          <a:hlinkClick xmlns:r="http://schemas.openxmlformats.org/officeDocument/2006/relationships" r:id="rId7" tooltip="８月の先頭へ"/>
        </xdr:cNvPr>
        <xdr:cNvSpPr/>
      </xdr:nvSpPr>
      <xdr:spPr>
        <a:xfrm>
          <a:off x="6903720" y="101513640"/>
          <a:ext cx="7596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7</xdr:col>
      <xdr:colOff>45720</xdr:colOff>
      <xdr:row>599</xdr:row>
      <xdr:rowOff>7620</xdr:rowOff>
    </xdr:from>
    <xdr:to>
      <xdr:col>8</xdr:col>
      <xdr:colOff>180480</xdr:colOff>
      <xdr:row>600</xdr:row>
      <xdr:rowOff>38100</xdr:rowOff>
    </xdr:to>
    <xdr:sp macro="" textlink="">
      <xdr:nvSpPr>
        <xdr:cNvPr id="192" name="角丸四角形 191">
          <a:hlinkClick xmlns:r="http://schemas.openxmlformats.org/officeDocument/2006/relationships" r:id="rId8" tooltip="１０月の先頭へ"/>
        </xdr:cNvPr>
        <xdr:cNvSpPr/>
      </xdr:nvSpPr>
      <xdr:spPr>
        <a:xfrm>
          <a:off x="6903720" y="102184200"/>
          <a:ext cx="7596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7</xdr:col>
      <xdr:colOff>45720</xdr:colOff>
      <xdr:row>589</xdr:row>
      <xdr:rowOff>7620</xdr:rowOff>
    </xdr:from>
    <xdr:to>
      <xdr:col>8</xdr:col>
      <xdr:colOff>180480</xdr:colOff>
      <xdr:row>590</xdr:row>
      <xdr:rowOff>38100</xdr:rowOff>
    </xdr:to>
    <xdr:sp macro="" textlink="">
      <xdr:nvSpPr>
        <xdr:cNvPr id="193" name="角丸四角形 192">
          <a:hlinkClick xmlns:r="http://schemas.openxmlformats.org/officeDocument/2006/relationships" r:id="rId9" tooltip="５月の先頭へ"/>
        </xdr:cNvPr>
        <xdr:cNvSpPr/>
      </xdr:nvSpPr>
      <xdr:spPr>
        <a:xfrm>
          <a:off x="6903720" y="100507800"/>
          <a:ext cx="7596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7</xdr:col>
      <xdr:colOff>45720</xdr:colOff>
      <xdr:row>593</xdr:row>
      <xdr:rowOff>7620</xdr:rowOff>
    </xdr:from>
    <xdr:to>
      <xdr:col>8</xdr:col>
      <xdr:colOff>180480</xdr:colOff>
      <xdr:row>594</xdr:row>
      <xdr:rowOff>38100</xdr:rowOff>
    </xdr:to>
    <xdr:sp macro="" textlink="">
      <xdr:nvSpPr>
        <xdr:cNvPr id="194" name="角丸四角形 193">
          <a:hlinkClick xmlns:r="http://schemas.openxmlformats.org/officeDocument/2006/relationships" r:id="rId10" tooltip="７月の先頭へ"/>
        </xdr:cNvPr>
        <xdr:cNvSpPr/>
      </xdr:nvSpPr>
      <xdr:spPr>
        <a:xfrm>
          <a:off x="6903720" y="101178360"/>
          <a:ext cx="7596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7</xdr:col>
      <xdr:colOff>45720</xdr:colOff>
      <xdr:row>597</xdr:row>
      <xdr:rowOff>7620</xdr:rowOff>
    </xdr:from>
    <xdr:to>
      <xdr:col>8</xdr:col>
      <xdr:colOff>180480</xdr:colOff>
      <xdr:row>598</xdr:row>
      <xdr:rowOff>38100</xdr:rowOff>
    </xdr:to>
    <xdr:sp macro="" textlink="">
      <xdr:nvSpPr>
        <xdr:cNvPr id="195" name="角丸四角形 194">
          <a:hlinkClick xmlns:r="http://schemas.openxmlformats.org/officeDocument/2006/relationships" r:id="rId11" tooltip="９月の先頭へ"/>
        </xdr:cNvPr>
        <xdr:cNvSpPr/>
      </xdr:nvSpPr>
      <xdr:spPr>
        <a:xfrm>
          <a:off x="6903720" y="101848920"/>
          <a:ext cx="7596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7</xdr:col>
      <xdr:colOff>45720</xdr:colOff>
      <xdr:row>601</xdr:row>
      <xdr:rowOff>7620</xdr:rowOff>
    </xdr:from>
    <xdr:to>
      <xdr:col>8</xdr:col>
      <xdr:colOff>180480</xdr:colOff>
      <xdr:row>602</xdr:row>
      <xdr:rowOff>38100</xdr:rowOff>
    </xdr:to>
    <xdr:sp macro="" textlink="">
      <xdr:nvSpPr>
        <xdr:cNvPr id="196" name="角丸四角形 195">
          <a:hlinkClick xmlns:r="http://schemas.openxmlformats.org/officeDocument/2006/relationships" r:id="rId12" tooltip="１１月の先頭へ"/>
        </xdr:cNvPr>
        <xdr:cNvSpPr/>
      </xdr:nvSpPr>
      <xdr:spPr>
        <a:xfrm>
          <a:off x="6903720" y="102519480"/>
          <a:ext cx="7596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7</xdr:col>
      <xdr:colOff>45720</xdr:colOff>
      <xdr:row>603</xdr:row>
      <xdr:rowOff>7620</xdr:rowOff>
    </xdr:from>
    <xdr:to>
      <xdr:col>8</xdr:col>
      <xdr:colOff>180480</xdr:colOff>
      <xdr:row>604</xdr:row>
      <xdr:rowOff>38100</xdr:rowOff>
    </xdr:to>
    <xdr:sp macro="" textlink="">
      <xdr:nvSpPr>
        <xdr:cNvPr id="197" name="角丸四角形 196">
          <a:hlinkClick xmlns:r="http://schemas.openxmlformats.org/officeDocument/2006/relationships" r:id="rId13" tooltip="12月の先頭へ"/>
        </xdr:cNvPr>
        <xdr:cNvSpPr/>
      </xdr:nvSpPr>
      <xdr:spPr>
        <a:xfrm>
          <a:off x="6903720" y="102854760"/>
          <a:ext cx="7596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7</xdr:col>
      <xdr:colOff>45720</xdr:colOff>
      <xdr:row>605</xdr:row>
      <xdr:rowOff>7620</xdr:rowOff>
    </xdr:from>
    <xdr:to>
      <xdr:col>8</xdr:col>
      <xdr:colOff>180480</xdr:colOff>
      <xdr:row>606</xdr:row>
      <xdr:rowOff>38100</xdr:rowOff>
    </xdr:to>
    <xdr:sp macro="" textlink="">
      <xdr:nvSpPr>
        <xdr:cNvPr id="198" name="角丸四角形 197">
          <a:hlinkClick xmlns:r="http://schemas.openxmlformats.org/officeDocument/2006/relationships" r:id="rId14" tooltip="仕入の合計表ページへ"/>
        </xdr:cNvPr>
        <xdr:cNvSpPr/>
      </xdr:nvSpPr>
      <xdr:spPr>
        <a:xfrm>
          <a:off x="6903720" y="103190040"/>
          <a:ext cx="7596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合計表</a:t>
          </a:r>
        </a:p>
      </xdr:txBody>
    </xdr:sp>
    <xdr:clientData fPrintsWithSheet="0"/>
  </xdr:twoCellAnchor>
  <xdr:twoCellAnchor editAs="oneCell">
    <xdr:from>
      <xdr:col>7</xdr:col>
      <xdr:colOff>45720</xdr:colOff>
      <xdr:row>523</xdr:row>
      <xdr:rowOff>0</xdr:rowOff>
    </xdr:from>
    <xdr:to>
      <xdr:col>8</xdr:col>
      <xdr:colOff>180480</xdr:colOff>
      <xdr:row>524</xdr:row>
      <xdr:rowOff>30480</xdr:rowOff>
    </xdr:to>
    <xdr:sp macro="" textlink="">
      <xdr:nvSpPr>
        <xdr:cNvPr id="212" name="角丸四角形 211">
          <a:hlinkClick xmlns:r="http://schemas.openxmlformats.org/officeDocument/2006/relationships" r:id="rId2" tooltip="1月の先頭へ"/>
        </xdr:cNvPr>
        <xdr:cNvSpPr/>
      </xdr:nvSpPr>
      <xdr:spPr>
        <a:xfrm>
          <a:off x="6903720" y="109804200"/>
          <a:ext cx="7596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7</xdr:col>
      <xdr:colOff>45720</xdr:colOff>
      <xdr:row>525</xdr:row>
      <xdr:rowOff>7620</xdr:rowOff>
    </xdr:from>
    <xdr:to>
      <xdr:col>8</xdr:col>
      <xdr:colOff>180480</xdr:colOff>
      <xdr:row>526</xdr:row>
      <xdr:rowOff>38100</xdr:rowOff>
    </xdr:to>
    <xdr:sp macro="" textlink="">
      <xdr:nvSpPr>
        <xdr:cNvPr id="213" name="角丸四角形 212">
          <a:hlinkClick xmlns:r="http://schemas.openxmlformats.org/officeDocument/2006/relationships" r:id="rId3" tooltip="2月の先頭へ"/>
        </xdr:cNvPr>
        <xdr:cNvSpPr/>
      </xdr:nvSpPr>
      <xdr:spPr>
        <a:xfrm>
          <a:off x="6903720" y="89618820"/>
          <a:ext cx="7596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7</xdr:col>
      <xdr:colOff>45720</xdr:colOff>
      <xdr:row>527</xdr:row>
      <xdr:rowOff>7620</xdr:rowOff>
    </xdr:from>
    <xdr:to>
      <xdr:col>8</xdr:col>
      <xdr:colOff>180480</xdr:colOff>
      <xdr:row>528</xdr:row>
      <xdr:rowOff>38100</xdr:rowOff>
    </xdr:to>
    <xdr:sp macro="" textlink="">
      <xdr:nvSpPr>
        <xdr:cNvPr id="214" name="角丸四角形 213">
          <a:hlinkClick xmlns:r="http://schemas.openxmlformats.org/officeDocument/2006/relationships" r:id="rId4" tooltip="３月の先頭へ"/>
        </xdr:cNvPr>
        <xdr:cNvSpPr/>
      </xdr:nvSpPr>
      <xdr:spPr>
        <a:xfrm>
          <a:off x="6903720" y="89954100"/>
          <a:ext cx="7596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7</xdr:col>
      <xdr:colOff>45720</xdr:colOff>
      <xdr:row>529</xdr:row>
      <xdr:rowOff>7620</xdr:rowOff>
    </xdr:from>
    <xdr:to>
      <xdr:col>8</xdr:col>
      <xdr:colOff>180480</xdr:colOff>
      <xdr:row>530</xdr:row>
      <xdr:rowOff>38100</xdr:rowOff>
    </xdr:to>
    <xdr:sp macro="" textlink="">
      <xdr:nvSpPr>
        <xdr:cNvPr id="215" name="角丸四角形 214">
          <a:hlinkClick xmlns:r="http://schemas.openxmlformats.org/officeDocument/2006/relationships" r:id="rId5" tooltip="４月の先頭へ"/>
        </xdr:cNvPr>
        <xdr:cNvSpPr/>
      </xdr:nvSpPr>
      <xdr:spPr>
        <a:xfrm>
          <a:off x="6903720" y="90289380"/>
          <a:ext cx="7596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7</xdr:col>
      <xdr:colOff>45720</xdr:colOff>
      <xdr:row>533</xdr:row>
      <xdr:rowOff>7620</xdr:rowOff>
    </xdr:from>
    <xdr:to>
      <xdr:col>8</xdr:col>
      <xdr:colOff>180480</xdr:colOff>
      <xdr:row>534</xdr:row>
      <xdr:rowOff>38100</xdr:rowOff>
    </xdr:to>
    <xdr:sp macro="" textlink="">
      <xdr:nvSpPr>
        <xdr:cNvPr id="216" name="角丸四角形 215">
          <a:hlinkClick xmlns:r="http://schemas.openxmlformats.org/officeDocument/2006/relationships" r:id="rId6" tooltip="６月の先頭へ"/>
        </xdr:cNvPr>
        <xdr:cNvSpPr/>
      </xdr:nvSpPr>
      <xdr:spPr>
        <a:xfrm>
          <a:off x="6903720" y="90959940"/>
          <a:ext cx="7596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7</xdr:col>
      <xdr:colOff>45720</xdr:colOff>
      <xdr:row>537</xdr:row>
      <xdr:rowOff>7620</xdr:rowOff>
    </xdr:from>
    <xdr:to>
      <xdr:col>8</xdr:col>
      <xdr:colOff>180480</xdr:colOff>
      <xdr:row>538</xdr:row>
      <xdr:rowOff>38100</xdr:rowOff>
    </xdr:to>
    <xdr:sp macro="" textlink="">
      <xdr:nvSpPr>
        <xdr:cNvPr id="217" name="角丸四角形 216">
          <a:hlinkClick xmlns:r="http://schemas.openxmlformats.org/officeDocument/2006/relationships" r:id="rId7" tooltip="８月の先頭へ"/>
        </xdr:cNvPr>
        <xdr:cNvSpPr/>
      </xdr:nvSpPr>
      <xdr:spPr>
        <a:xfrm>
          <a:off x="6903720" y="91630500"/>
          <a:ext cx="7596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7</xdr:col>
      <xdr:colOff>45720</xdr:colOff>
      <xdr:row>541</xdr:row>
      <xdr:rowOff>7620</xdr:rowOff>
    </xdr:from>
    <xdr:to>
      <xdr:col>8</xdr:col>
      <xdr:colOff>180480</xdr:colOff>
      <xdr:row>542</xdr:row>
      <xdr:rowOff>38100</xdr:rowOff>
    </xdr:to>
    <xdr:sp macro="" textlink="">
      <xdr:nvSpPr>
        <xdr:cNvPr id="218" name="角丸四角形 217">
          <a:hlinkClick xmlns:r="http://schemas.openxmlformats.org/officeDocument/2006/relationships" r:id="rId8" tooltip="１０月の先頭へ"/>
        </xdr:cNvPr>
        <xdr:cNvSpPr/>
      </xdr:nvSpPr>
      <xdr:spPr>
        <a:xfrm>
          <a:off x="6903720" y="92301060"/>
          <a:ext cx="7596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7</xdr:col>
      <xdr:colOff>45720</xdr:colOff>
      <xdr:row>531</xdr:row>
      <xdr:rowOff>7620</xdr:rowOff>
    </xdr:from>
    <xdr:to>
      <xdr:col>8</xdr:col>
      <xdr:colOff>180480</xdr:colOff>
      <xdr:row>532</xdr:row>
      <xdr:rowOff>38100</xdr:rowOff>
    </xdr:to>
    <xdr:sp macro="" textlink="">
      <xdr:nvSpPr>
        <xdr:cNvPr id="219" name="角丸四角形 218">
          <a:hlinkClick xmlns:r="http://schemas.openxmlformats.org/officeDocument/2006/relationships" r:id="rId9" tooltip="５月の先頭へ"/>
        </xdr:cNvPr>
        <xdr:cNvSpPr/>
      </xdr:nvSpPr>
      <xdr:spPr>
        <a:xfrm>
          <a:off x="6903720" y="90624660"/>
          <a:ext cx="7596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7</xdr:col>
      <xdr:colOff>45720</xdr:colOff>
      <xdr:row>535</xdr:row>
      <xdr:rowOff>7620</xdr:rowOff>
    </xdr:from>
    <xdr:to>
      <xdr:col>8</xdr:col>
      <xdr:colOff>180480</xdr:colOff>
      <xdr:row>536</xdr:row>
      <xdr:rowOff>38100</xdr:rowOff>
    </xdr:to>
    <xdr:sp macro="" textlink="">
      <xdr:nvSpPr>
        <xdr:cNvPr id="220" name="角丸四角形 219">
          <a:hlinkClick xmlns:r="http://schemas.openxmlformats.org/officeDocument/2006/relationships" r:id="rId10" tooltip="７月の先頭へ"/>
        </xdr:cNvPr>
        <xdr:cNvSpPr/>
      </xdr:nvSpPr>
      <xdr:spPr>
        <a:xfrm>
          <a:off x="6903720" y="91295220"/>
          <a:ext cx="7596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7</xdr:col>
      <xdr:colOff>45720</xdr:colOff>
      <xdr:row>539</xdr:row>
      <xdr:rowOff>7620</xdr:rowOff>
    </xdr:from>
    <xdr:to>
      <xdr:col>8</xdr:col>
      <xdr:colOff>180480</xdr:colOff>
      <xdr:row>540</xdr:row>
      <xdr:rowOff>38100</xdr:rowOff>
    </xdr:to>
    <xdr:sp macro="" textlink="">
      <xdr:nvSpPr>
        <xdr:cNvPr id="221" name="角丸四角形 220">
          <a:hlinkClick xmlns:r="http://schemas.openxmlformats.org/officeDocument/2006/relationships" r:id="rId11" tooltip="９月の先頭へ"/>
        </xdr:cNvPr>
        <xdr:cNvSpPr/>
      </xdr:nvSpPr>
      <xdr:spPr>
        <a:xfrm>
          <a:off x="6903720" y="91965780"/>
          <a:ext cx="7596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7</xdr:col>
      <xdr:colOff>45720</xdr:colOff>
      <xdr:row>543</xdr:row>
      <xdr:rowOff>7620</xdr:rowOff>
    </xdr:from>
    <xdr:to>
      <xdr:col>8</xdr:col>
      <xdr:colOff>180480</xdr:colOff>
      <xdr:row>544</xdr:row>
      <xdr:rowOff>38100</xdr:rowOff>
    </xdr:to>
    <xdr:sp macro="" textlink="">
      <xdr:nvSpPr>
        <xdr:cNvPr id="222" name="角丸四角形 221">
          <a:hlinkClick xmlns:r="http://schemas.openxmlformats.org/officeDocument/2006/relationships" r:id="rId12" tooltip="１１月の先頭へ"/>
        </xdr:cNvPr>
        <xdr:cNvSpPr/>
      </xdr:nvSpPr>
      <xdr:spPr>
        <a:xfrm>
          <a:off x="6903720" y="92636340"/>
          <a:ext cx="7596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7</xdr:col>
      <xdr:colOff>45720</xdr:colOff>
      <xdr:row>545</xdr:row>
      <xdr:rowOff>7620</xdr:rowOff>
    </xdr:from>
    <xdr:to>
      <xdr:col>8</xdr:col>
      <xdr:colOff>180480</xdr:colOff>
      <xdr:row>546</xdr:row>
      <xdr:rowOff>38100</xdr:rowOff>
    </xdr:to>
    <xdr:sp macro="" textlink="">
      <xdr:nvSpPr>
        <xdr:cNvPr id="223" name="角丸四角形 222">
          <a:hlinkClick xmlns:r="http://schemas.openxmlformats.org/officeDocument/2006/relationships" r:id="rId13" tooltip="12月の先頭へ"/>
        </xdr:cNvPr>
        <xdr:cNvSpPr/>
      </xdr:nvSpPr>
      <xdr:spPr>
        <a:xfrm>
          <a:off x="6903720" y="92971620"/>
          <a:ext cx="7596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7</xdr:col>
      <xdr:colOff>45720</xdr:colOff>
      <xdr:row>547</xdr:row>
      <xdr:rowOff>7620</xdr:rowOff>
    </xdr:from>
    <xdr:to>
      <xdr:col>8</xdr:col>
      <xdr:colOff>180480</xdr:colOff>
      <xdr:row>548</xdr:row>
      <xdr:rowOff>38100</xdr:rowOff>
    </xdr:to>
    <xdr:sp macro="" textlink="">
      <xdr:nvSpPr>
        <xdr:cNvPr id="224" name="角丸四角形 223">
          <a:hlinkClick xmlns:r="http://schemas.openxmlformats.org/officeDocument/2006/relationships" r:id="rId14" tooltip="仕入の合計表ページへ"/>
        </xdr:cNvPr>
        <xdr:cNvSpPr/>
      </xdr:nvSpPr>
      <xdr:spPr>
        <a:xfrm>
          <a:off x="6903720" y="93306900"/>
          <a:ext cx="7596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合計表</a:t>
          </a:r>
        </a:p>
      </xdr:txBody>
    </xdr:sp>
    <xdr:clientData fPrintsWithSheet="0"/>
  </xdr:twoCellAnchor>
  <xdr:twoCellAnchor editAs="oneCell">
    <xdr:from>
      <xdr:col>7</xdr:col>
      <xdr:colOff>45720</xdr:colOff>
      <xdr:row>465</xdr:row>
      <xdr:rowOff>0</xdr:rowOff>
    </xdr:from>
    <xdr:to>
      <xdr:col>8</xdr:col>
      <xdr:colOff>180480</xdr:colOff>
      <xdr:row>466</xdr:row>
      <xdr:rowOff>30480</xdr:rowOff>
    </xdr:to>
    <xdr:sp macro="" textlink="">
      <xdr:nvSpPr>
        <xdr:cNvPr id="238" name="角丸四角形 237">
          <a:hlinkClick xmlns:r="http://schemas.openxmlformats.org/officeDocument/2006/relationships" r:id="rId2" tooltip="1月の先頭へ"/>
        </xdr:cNvPr>
        <xdr:cNvSpPr/>
      </xdr:nvSpPr>
      <xdr:spPr>
        <a:xfrm>
          <a:off x="6903720" y="109804200"/>
          <a:ext cx="7596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7</xdr:col>
      <xdr:colOff>45720</xdr:colOff>
      <xdr:row>467</xdr:row>
      <xdr:rowOff>7620</xdr:rowOff>
    </xdr:from>
    <xdr:to>
      <xdr:col>8</xdr:col>
      <xdr:colOff>180480</xdr:colOff>
      <xdr:row>468</xdr:row>
      <xdr:rowOff>38100</xdr:rowOff>
    </xdr:to>
    <xdr:sp macro="" textlink="">
      <xdr:nvSpPr>
        <xdr:cNvPr id="239" name="角丸四角形 238">
          <a:hlinkClick xmlns:r="http://schemas.openxmlformats.org/officeDocument/2006/relationships" r:id="rId3" tooltip="2月の先頭へ"/>
        </xdr:cNvPr>
        <xdr:cNvSpPr/>
      </xdr:nvSpPr>
      <xdr:spPr>
        <a:xfrm>
          <a:off x="6903720" y="79735680"/>
          <a:ext cx="7596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7</xdr:col>
      <xdr:colOff>45720</xdr:colOff>
      <xdr:row>469</xdr:row>
      <xdr:rowOff>7620</xdr:rowOff>
    </xdr:from>
    <xdr:to>
      <xdr:col>8</xdr:col>
      <xdr:colOff>180480</xdr:colOff>
      <xdr:row>470</xdr:row>
      <xdr:rowOff>38100</xdr:rowOff>
    </xdr:to>
    <xdr:sp macro="" textlink="">
      <xdr:nvSpPr>
        <xdr:cNvPr id="240" name="角丸四角形 239">
          <a:hlinkClick xmlns:r="http://schemas.openxmlformats.org/officeDocument/2006/relationships" r:id="rId4" tooltip="３月の先頭へ"/>
        </xdr:cNvPr>
        <xdr:cNvSpPr/>
      </xdr:nvSpPr>
      <xdr:spPr>
        <a:xfrm>
          <a:off x="6903720" y="80070960"/>
          <a:ext cx="7596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7</xdr:col>
      <xdr:colOff>45720</xdr:colOff>
      <xdr:row>471</xdr:row>
      <xdr:rowOff>7620</xdr:rowOff>
    </xdr:from>
    <xdr:to>
      <xdr:col>8</xdr:col>
      <xdr:colOff>180480</xdr:colOff>
      <xdr:row>472</xdr:row>
      <xdr:rowOff>38100</xdr:rowOff>
    </xdr:to>
    <xdr:sp macro="" textlink="">
      <xdr:nvSpPr>
        <xdr:cNvPr id="241" name="角丸四角形 240">
          <a:hlinkClick xmlns:r="http://schemas.openxmlformats.org/officeDocument/2006/relationships" r:id="rId5" tooltip="４月の先頭へ"/>
        </xdr:cNvPr>
        <xdr:cNvSpPr/>
      </xdr:nvSpPr>
      <xdr:spPr>
        <a:xfrm>
          <a:off x="6903720" y="80406240"/>
          <a:ext cx="7596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7</xdr:col>
      <xdr:colOff>45720</xdr:colOff>
      <xdr:row>475</xdr:row>
      <xdr:rowOff>7620</xdr:rowOff>
    </xdr:from>
    <xdr:to>
      <xdr:col>8</xdr:col>
      <xdr:colOff>180480</xdr:colOff>
      <xdr:row>476</xdr:row>
      <xdr:rowOff>38100</xdr:rowOff>
    </xdr:to>
    <xdr:sp macro="" textlink="">
      <xdr:nvSpPr>
        <xdr:cNvPr id="242" name="角丸四角形 241">
          <a:hlinkClick xmlns:r="http://schemas.openxmlformats.org/officeDocument/2006/relationships" r:id="rId6" tooltip="６月の先頭へ"/>
        </xdr:cNvPr>
        <xdr:cNvSpPr/>
      </xdr:nvSpPr>
      <xdr:spPr>
        <a:xfrm>
          <a:off x="6903720" y="81076800"/>
          <a:ext cx="7596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7</xdr:col>
      <xdr:colOff>45720</xdr:colOff>
      <xdr:row>479</xdr:row>
      <xdr:rowOff>7620</xdr:rowOff>
    </xdr:from>
    <xdr:to>
      <xdr:col>8</xdr:col>
      <xdr:colOff>180480</xdr:colOff>
      <xdr:row>480</xdr:row>
      <xdr:rowOff>38100</xdr:rowOff>
    </xdr:to>
    <xdr:sp macro="" textlink="">
      <xdr:nvSpPr>
        <xdr:cNvPr id="243" name="角丸四角形 242">
          <a:hlinkClick xmlns:r="http://schemas.openxmlformats.org/officeDocument/2006/relationships" r:id="rId7" tooltip="８月の先頭へ"/>
        </xdr:cNvPr>
        <xdr:cNvSpPr/>
      </xdr:nvSpPr>
      <xdr:spPr>
        <a:xfrm>
          <a:off x="6903720" y="81747360"/>
          <a:ext cx="7596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7</xdr:col>
      <xdr:colOff>45720</xdr:colOff>
      <xdr:row>483</xdr:row>
      <xdr:rowOff>7620</xdr:rowOff>
    </xdr:from>
    <xdr:to>
      <xdr:col>8</xdr:col>
      <xdr:colOff>180480</xdr:colOff>
      <xdr:row>484</xdr:row>
      <xdr:rowOff>38100</xdr:rowOff>
    </xdr:to>
    <xdr:sp macro="" textlink="">
      <xdr:nvSpPr>
        <xdr:cNvPr id="244" name="角丸四角形 243">
          <a:hlinkClick xmlns:r="http://schemas.openxmlformats.org/officeDocument/2006/relationships" r:id="rId8" tooltip="１０月の先頭へ"/>
        </xdr:cNvPr>
        <xdr:cNvSpPr/>
      </xdr:nvSpPr>
      <xdr:spPr>
        <a:xfrm>
          <a:off x="6903720" y="82417920"/>
          <a:ext cx="7596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7</xdr:col>
      <xdr:colOff>45720</xdr:colOff>
      <xdr:row>473</xdr:row>
      <xdr:rowOff>7620</xdr:rowOff>
    </xdr:from>
    <xdr:to>
      <xdr:col>8</xdr:col>
      <xdr:colOff>180480</xdr:colOff>
      <xdr:row>474</xdr:row>
      <xdr:rowOff>38100</xdr:rowOff>
    </xdr:to>
    <xdr:sp macro="" textlink="">
      <xdr:nvSpPr>
        <xdr:cNvPr id="245" name="角丸四角形 244">
          <a:hlinkClick xmlns:r="http://schemas.openxmlformats.org/officeDocument/2006/relationships" r:id="rId9" tooltip="５月の先頭へ"/>
        </xdr:cNvPr>
        <xdr:cNvSpPr/>
      </xdr:nvSpPr>
      <xdr:spPr>
        <a:xfrm>
          <a:off x="6903720" y="80741520"/>
          <a:ext cx="7596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7</xdr:col>
      <xdr:colOff>45720</xdr:colOff>
      <xdr:row>477</xdr:row>
      <xdr:rowOff>7620</xdr:rowOff>
    </xdr:from>
    <xdr:to>
      <xdr:col>8</xdr:col>
      <xdr:colOff>180480</xdr:colOff>
      <xdr:row>478</xdr:row>
      <xdr:rowOff>38100</xdr:rowOff>
    </xdr:to>
    <xdr:sp macro="" textlink="">
      <xdr:nvSpPr>
        <xdr:cNvPr id="246" name="角丸四角形 245">
          <a:hlinkClick xmlns:r="http://schemas.openxmlformats.org/officeDocument/2006/relationships" r:id="rId10" tooltip="７月の先頭へ"/>
        </xdr:cNvPr>
        <xdr:cNvSpPr/>
      </xdr:nvSpPr>
      <xdr:spPr>
        <a:xfrm>
          <a:off x="6903720" y="81412080"/>
          <a:ext cx="7596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7</xdr:col>
      <xdr:colOff>45720</xdr:colOff>
      <xdr:row>481</xdr:row>
      <xdr:rowOff>7620</xdr:rowOff>
    </xdr:from>
    <xdr:to>
      <xdr:col>8</xdr:col>
      <xdr:colOff>180480</xdr:colOff>
      <xdr:row>482</xdr:row>
      <xdr:rowOff>38100</xdr:rowOff>
    </xdr:to>
    <xdr:sp macro="" textlink="">
      <xdr:nvSpPr>
        <xdr:cNvPr id="247" name="角丸四角形 246">
          <a:hlinkClick xmlns:r="http://schemas.openxmlformats.org/officeDocument/2006/relationships" r:id="rId11" tooltip="９月の先頭へ"/>
        </xdr:cNvPr>
        <xdr:cNvSpPr/>
      </xdr:nvSpPr>
      <xdr:spPr>
        <a:xfrm>
          <a:off x="6903720" y="82082640"/>
          <a:ext cx="7596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7</xdr:col>
      <xdr:colOff>45720</xdr:colOff>
      <xdr:row>485</xdr:row>
      <xdr:rowOff>7620</xdr:rowOff>
    </xdr:from>
    <xdr:to>
      <xdr:col>8</xdr:col>
      <xdr:colOff>180480</xdr:colOff>
      <xdr:row>486</xdr:row>
      <xdr:rowOff>38100</xdr:rowOff>
    </xdr:to>
    <xdr:sp macro="" textlink="">
      <xdr:nvSpPr>
        <xdr:cNvPr id="248" name="角丸四角形 247">
          <a:hlinkClick xmlns:r="http://schemas.openxmlformats.org/officeDocument/2006/relationships" r:id="rId12" tooltip="１１月の先頭へ"/>
        </xdr:cNvPr>
        <xdr:cNvSpPr/>
      </xdr:nvSpPr>
      <xdr:spPr>
        <a:xfrm>
          <a:off x="6903720" y="82753200"/>
          <a:ext cx="7596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7</xdr:col>
      <xdr:colOff>45720</xdr:colOff>
      <xdr:row>487</xdr:row>
      <xdr:rowOff>7620</xdr:rowOff>
    </xdr:from>
    <xdr:to>
      <xdr:col>8</xdr:col>
      <xdr:colOff>180480</xdr:colOff>
      <xdr:row>488</xdr:row>
      <xdr:rowOff>38100</xdr:rowOff>
    </xdr:to>
    <xdr:sp macro="" textlink="">
      <xdr:nvSpPr>
        <xdr:cNvPr id="249" name="角丸四角形 248">
          <a:hlinkClick xmlns:r="http://schemas.openxmlformats.org/officeDocument/2006/relationships" r:id="rId13" tooltip="12月の先頭へ"/>
        </xdr:cNvPr>
        <xdr:cNvSpPr/>
      </xdr:nvSpPr>
      <xdr:spPr>
        <a:xfrm>
          <a:off x="6903720" y="83088480"/>
          <a:ext cx="7596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7</xdr:col>
      <xdr:colOff>45720</xdr:colOff>
      <xdr:row>489</xdr:row>
      <xdr:rowOff>7620</xdr:rowOff>
    </xdr:from>
    <xdr:to>
      <xdr:col>8</xdr:col>
      <xdr:colOff>180480</xdr:colOff>
      <xdr:row>490</xdr:row>
      <xdr:rowOff>38100</xdr:rowOff>
    </xdr:to>
    <xdr:sp macro="" textlink="">
      <xdr:nvSpPr>
        <xdr:cNvPr id="250" name="角丸四角形 249">
          <a:hlinkClick xmlns:r="http://schemas.openxmlformats.org/officeDocument/2006/relationships" r:id="rId14" tooltip="仕入の合計表ページへ"/>
        </xdr:cNvPr>
        <xdr:cNvSpPr/>
      </xdr:nvSpPr>
      <xdr:spPr>
        <a:xfrm>
          <a:off x="6903720" y="83423760"/>
          <a:ext cx="7596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合計表</a:t>
          </a:r>
        </a:p>
      </xdr:txBody>
    </xdr:sp>
    <xdr:clientData fPrintsWithSheet="0"/>
  </xdr:twoCellAnchor>
  <xdr:twoCellAnchor editAs="oneCell">
    <xdr:from>
      <xdr:col>7</xdr:col>
      <xdr:colOff>45720</xdr:colOff>
      <xdr:row>407</xdr:row>
      <xdr:rowOff>0</xdr:rowOff>
    </xdr:from>
    <xdr:to>
      <xdr:col>8</xdr:col>
      <xdr:colOff>180480</xdr:colOff>
      <xdr:row>408</xdr:row>
      <xdr:rowOff>30480</xdr:rowOff>
    </xdr:to>
    <xdr:sp macro="" textlink="">
      <xdr:nvSpPr>
        <xdr:cNvPr id="264" name="角丸四角形 263">
          <a:hlinkClick xmlns:r="http://schemas.openxmlformats.org/officeDocument/2006/relationships" r:id="rId2" tooltip="1月の先頭へ"/>
        </xdr:cNvPr>
        <xdr:cNvSpPr/>
      </xdr:nvSpPr>
      <xdr:spPr>
        <a:xfrm>
          <a:off x="6903720" y="109804200"/>
          <a:ext cx="7596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7</xdr:col>
      <xdr:colOff>45720</xdr:colOff>
      <xdr:row>409</xdr:row>
      <xdr:rowOff>7620</xdr:rowOff>
    </xdr:from>
    <xdr:to>
      <xdr:col>8</xdr:col>
      <xdr:colOff>180480</xdr:colOff>
      <xdr:row>410</xdr:row>
      <xdr:rowOff>38100</xdr:rowOff>
    </xdr:to>
    <xdr:sp macro="" textlink="">
      <xdr:nvSpPr>
        <xdr:cNvPr id="265" name="角丸四角形 264">
          <a:hlinkClick xmlns:r="http://schemas.openxmlformats.org/officeDocument/2006/relationships" r:id="rId3" tooltip="2月の先頭へ"/>
        </xdr:cNvPr>
        <xdr:cNvSpPr/>
      </xdr:nvSpPr>
      <xdr:spPr>
        <a:xfrm>
          <a:off x="6903720" y="69852540"/>
          <a:ext cx="7596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7</xdr:col>
      <xdr:colOff>45720</xdr:colOff>
      <xdr:row>411</xdr:row>
      <xdr:rowOff>7620</xdr:rowOff>
    </xdr:from>
    <xdr:to>
      <xdr:col>8</xdr:col>
      <xdr:colOff>180480</xdr:colOff>
      <xdr:row>412</xdr:row>
      <xdr:rowOff>38100</xdr:rowOff>
    </xdr:to>
    <xdr:sp macro="" textlink="">
      <xdr:nvSpPr>
        <xdr:cNvPr id="266" name="角丸四角形 265">
          <a:hlinkClick xmlns:r="http://schemas.openxmlformats.org/officeDocument/2006/relationships" r:id="rId4" tooltip="３月の先頭へ"/>
        </xdr:cNvPr>
        <xdr:cNvSpPr/>
      </xdr:nvSpPr>
      <xdr:spPr>
        <a:xfrm>
          <a:off x="6903720" y="70187820"/>
          <a:ext cx="7596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7</xdr:col>
      <xdr:colOff>45720</xdr:colOff>
      <xdr:row>413</xdr:row>
      <xdr:rowOff>7620</xdr:rowOff>
    </xdr:from>
    <xdr:to>
      <xdr:col>8</xdr:col>
      <xdr:colOff>180480</xdr:colOff>
      <xdr:row>414</xdr:row>
      <xdr:rowOff>38100</xdr:rowOff>
    </xdr:to>
    <xdr:sp macro="" textlink="">
      <xdr:nvSpPr>
        <xdr:cNvPr id="267" name="角丸四角形 266">
          <a:hlinkClick xmlns:r="http://schemas.openxmlformats.org/officeDocument/2006/relationships" r:id="rId5" tooltip="４月の先頭へ"/>
        </xdr:cNvPr>
        <xdr:cNvSpPr/>
      </xdr:nvSpPr>
      <xdr:spPr>
        <a:xfrm>
          <a:off x="6903720" y="70523100"/>
          <a:ext cx="7596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7</xdr:col>
      <xdr:colOff>45720</xdr:colOff>
      <xdr:row>417</xdr:row>
      <xdr:rowOff>7620</xdr:rowOff>
    </xdr:from>
    <xdr:to>
      <xdr:col>8</xdr:col>
      <xdr:colOff>180480</xdr:colOff>
      <xdr:row>418</xdr:row>
      <xdr:rowOff>38100</xdr:rowOff>
    </xdr:to>
    <xdr:sp macro="" textlink="">
      <xdr:nvSpPr>
        <xdr:cNvPr id="268" name="角丸四角形 267">
          <a:hlinkClick xmlns:r="http://schemas.openxmlformats.org/officeDocument/2006/relationships" r:id="rId6" tooltip="６月の先頭へ"/>
        </xdr:cNvPr>
        <xdr:cNvSpPr/>
      </xdr:nvSpPr>
      <xdr:spPr>
        <a:xfrm>
          <a:off x="6903720" y="71193660"/>
          <a:ext cx="7596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7</xdr:col>
      <xdr:colOff>45720</xdr:colOff>
      <xdr:row>421</xdr:row>
      <xdr:rowOff>7620</xdr:rowOff>
    </xdr:from>
    <xdr:to>
      <xdr:col>8</xdr:col>
      <xdr:colOff>180480</xdr:colOff>
      <xdr:row>422</xdr:row>
      <xdr:rowOff>38100</xdr:rowOff>
    </xdr:to>
    <xdr:sp macro="" textlink="">
      <xdr:nvSpPr>
        <xdr:cNvPr id="269" name="角丸四角形 268">
          <a:hlinkClick xmlns:r="http://schemas.openxmlformats.org/officeDocument/2006/relationships" r:id="rId7" tooltip="８月の先頭へ"/>
        </xdr:cNvPr>
        <xdr:cNvSpPr/>
      </xdr:nvSpPr>
      <xdr:spPr>
        <a:xfrm>
          <a:off x="6903720" y="71864220"/>
          <a:ext cx="7596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7</xdr:col>
      <xdr:colOff>45720</xdr:colOff>
      <xdr:row>425</xdr:row>
      <xdr:rowOff>7620</xdr:rowOff>
    </xdr:from>
    <xdr:to>
      <xdr:col>8</xdr:col>
      <xdr:colOff>180480</xdr:colOff>
      <xdr:row>426</xdr:row>
      <xdr:rowOff>38100</xdr:rowOff>
    </xdr:to>
    <xdr:sp macro="" textlink="">
      <xdr:nvSpPr>
        <xdr:cNvPr id="270" name="角丸四角形 269">
          <a:hlinkClick xmlns:r="http://schemas.openxmlformats.org/officeDocument/2006/relationships" r:id="rId8" tooltip="１０月の先頭へ"/>
        </xdr:cNvPr>
        <xdr:cNvSpPr/>
      </xdr:nvSpPr>
      <xdr:spPr>
        <a:xfrm>
          <a:off x="6903720" y="72534780"/>
          <a:ext cx="7596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7</xdr:col>
      <xdr:colOff>45720</xdr:colOff>
      <xdr:row>415</xdr:row>
      <xdr:rowOff>7620</xdr:rowOff>
    </xdr:from>
    <xdr:to>
      <xdr:col>8</xdr:col>
      <xdr:colOff>180480</xdr:colOff>
      <xdr:row>416</xdr:row>
      <xdr:rowOff>38100</xdr:rowOff>
    </xdr:to>
    <xdr:sp macro="" textlink="">
      <xdr:nvSpPr>
        <xdr:cNvPr id="271" name="角丸四角形 270">
          <a:hlinkClick xmlns:r="http://schemas.openxmlformats.org/officeDocument/2006/relationships" r:id="rId9" tooltip="５月の先頭へ"/>
        </xdr:cNvPr>
        <xdr:cNvSpPr/>
      </xdr:nvSpPr>
      <xdr:spPr>
        <a:xfrm>
          <a:off x="6903720" y="70858380"/>
          <a:ext cx="7596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7</xdr:col>
      <xdr:colOff>45720</xdr:colOff>
      <xdr:row>419</xdr:row>
      <xdr:rowOff>7620</xdr:rowOff>
    </xdr:from>
    <xdr:to>
      <xdr:col>8</xdr:col>
      <xdr:colOff>180480</xdr:colOff>
      <xdr:row>420</xdr:row>
      <xdr:rowOff>38100</xdr:rowOff>
    </xdr:to>
    <xdr:sp macro="" textlink="">
      <xdr:nvSpPr>
        <xdr:cNvPr id="272" name="角丸四角形 271">
          <a:hlinkClick xmlns:r="http://schemas.openxmlformats.org/officeDocument/2006/relationships" r:id="rId10" tooltip="７月の先頭へ"/>
        </xdr:cNvPr>
        <xdr:cNvSpPr/>
      </xdr:nvSpPr>
      <xdr:spPr>
        <a:xfrm>
          <a:off x="6903720" y="71528940"/>
          <a:ext cx="7596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7</xdr:col>
      <xdr:colOff>45720</xdr:colOff>
      <xdr:row>423</xdr:row>
      <xdr:rowOff>7620</xdr:rowOff>
    </xdr:from>
    <xdr:to>
      <xdr:col>8</xdr:col>
      <xdr:colOff>180480</xdr:colOff>
      <xdr:row>424</xdr:row>
      <xdr:rowOff>38100</xdr:rowOff>
    </xdr:to>
    <xdr:sp macro="" textlink="">
      <xdr:nvSpPr>
        <xdr:cNvPr id="273" name="角丸四角形 272">
          <a:hlinkClick xmlns:r="http://schemas.openxmlformats.org/officeDocument/2006/relationships" r:id="rId11" tooltip="９月の先頭へ"/>
        </xdr:cNvPr>
        <xdr:cNvSpPr/>
      </xdr:nvSpPr>
      <xdr:spPr>
        <a:xfrm>
          <a:off x="6903720" y="72199500"/>
          <a:ext cx="7596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7</xdr:col>
      <xdr:colOff>45720</xdr:colOff>
      <xdr:row>427</xdr:row>
      <xdr:rowOff>7620</xdr:rowOff>
    </xdr:from>
    <xdr:to>
      <xdr:col>8</xdr:col>
      <xdr:colOff>180480</xdr:colOff>
      <xdr:row>428</xdr:row>
      <xdr:rowOff>38100</xdr:rowOff>
    </xdr:to>
    <xdr:sp macro="" textlink="">
      <xdr:nvSpPr>
        <xdr:cNvPr id="274" name="角丸四角形 273">
          <a:hlinkClick xmlns:r="http://schemas.openxmlformats.org/officeDocument/2006/relationships" r:id="rId12" tooltip="１１月の先頭へ"/>
        </xdr:cNvPr>
        <xdr:cNvSpPr/>
      </xdr:nvSpPr>
      <xdr:spPr>
        <a:xfrm>
          <a:off x="6903720" y="72870060"/>
          <a:ext cx="7596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7</xdr:col>
      <xdr:colOff>45720</xdr:colOff>
      <xdr:row>429</xdr:row>
      <xdr:rowOff>7620</xdr:rowOff>
    </xdr:from>
    <xdr:to>
      <xdr:col>8</xdr:col>
      <xdr:colOff>180480</xdr:colOff>
      <xdr:row>430</xdr:row>
      <xdr:rowOff>38100</xdr:rowOff>
    </xdr:to>
    <xdr:sp macro="" textlink="">
      <xdr:nvSpPr>
        <xdr:cNvPr id="275" name="角丸四角形 274">
          <a:hlinkClick xmlns:r="http://schemas.openxmlformats.org/officeDocument/2006/relationships" r:id="rId13" tooltip="12月の先頭へ"/>
        </xdr:cNvPr>
        <xdr:cNvSpPr/>
      </xdr:nvSpPr>
      <xdr:spPr>
        <a:xfrm>
          <a:off x="6903720" y="73205340"/>
          <a:ext cx="7596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7</xdr:col>
      <xdr:colOff>45720</xdr:colOff>
      <xdr:row>431</xdr:row>
      <xdr:rowOff>7620</xdr:rowOff>
    </xdr:from>
    <xdr:to>
      <xdr:col>8</xdr:col>
      <xdr:colOff>180480</xdr:colOff>
      <xdr:row>432</xdr:row>
      <xdr:rowOff>38100</xdr:rowOff>
    </xdr:to>
    <xdr:sp macro="" textlink="">
      <xdr:nvSpPr>
        <xdr:cNvPr id="276" name="角丸四角形 275">
          <a:hlinkClick xmlns:r="http://schemas.openxmlformats.org/officeDocument/2006/relationships" r:id="rId14" tooltip="仕入の合計表ページへ"/>
        </xdr:cNvPr>
        <xdr:cNvSpPr/>
      </xdr:nvSpPr>
      <xdr:spPr>
        <a:xfrm>
          <a:off x="6903720" y="73540620"/>
          <a:ext cx="7596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合計表</a:t>
          </a:r>
        </a:p>
      </xdr:txBody>
    </xdr:sp>
    <xdr:clientData fPrintsWithSheet="0"/>
  </xdr:twoCellAnchor>
  <xdr:twoCellAnchor editAs="oneCell">
    <xdr:from>
      <xdr:col>7</xdr:col>
      <xdr:colOff>45720</xdr:colOff>
      <xdr:row>349</xdr:row>
      <xdr:rowOff>0</xdr:rowOff>
    </xdr:from>
    <xdr:to>
      <xdr:col>8</xdr:col>
      <xdr:colOff>180480</xdr:colOff>
      <xdr:row>350</xdr:row>
      <xdr:rowOff>30480</xdr:rowOff>
    </xdr:to>
    <xdr:sp macro="" textlink="">
      <xdr:nvSpPr>
        <xdr:cNvPr id="290" name="角丸四角形 289">
          <a:hlinkClick xmlns:r="http://schemas.openxmlformats.org/officeDocument/2006/relationships" r:id="rId2" tooltip="1月の先頭へ"/>
        </xdr:cNvPr>
        <xdr:cNvSpPr/>
      </xdr:nvSpPr>
      <xdr:spPr>
        <a:xfrm>
          <a:off x="6903720" y="109804200"/>
          <a:ext cx="7596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7</xdr:col>
      <xdr:colOff>45720</xdr:colOff>
      <xdr:row>351</xdr:row>
      <xdr:rowOff>7620</xdr:rowOff>
    </xdr:from>
    <xdr:to>
      <xdr:col>8</xdr:col>
      <xdr:colOff>180480</xdr:colOff>
      <xdr:row>352</xdr:row>
      <xdr:rowOff>38100</xdr:rowOff>
    </xdr:to>
    <xdr:sp macro="" textlink="">
      <xdr:nvSpPr>
        <xdr:cNvPr id="291" name="角丸四角形 290">
          <a:hlinkClick xmlns:r="http://schemas.openxmlformats.org/officeDocument/2006/relationships" r:id="rId3" tooltip="2月の先頭へ"/>
        </xdr:cNvPr>
        <xdr:cNvSpPr/>
      </xdr:nvSpPr>
      <xdr:spPr>
        <a:xfrm>
          <a:off x="6903720" y="59969400"/>
          <a:ext cx="7596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7</xdr:col>
      <xdr:colOff>45720</xdr:colOff>
      <xdr:row>353</xdr:row>
      <xdr:rowOff>7620</xdr:rowOff>
    </xdr:from>
    <xdr:to>
      <xdr:col>8</xdr:col>
      <xdr:colOff>180480</xdr:colOff>
      <xdr:row>354</xdr:row>
      <xdr:rowOff>38100</xdr:rowOff>
    </xdr:to>
    <xdr:sp macro="" textlink="">
      <xdr:nvSpPr>
        <xdr:cNvPr id="292" name="角丸四角形 291">
          <a:hlinkClick xmlns:r="http://schemas.openxmlformats.org/officeDocument/2006/relationships" r:id="rId4" tooltip="３月の先頭へ"/>
        </xdr:cNvPr>
        <xdr:cNvSpPr/>
      </xdr:nvSpPr>
      <xdr:spPr>
        <a:xfrm>
          <a:off x="6903720" y="60304680"/>
          <a:ext cx="7596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7</xdr:col>
      <xdr:colOff>45720</xdr:colOff>
      <xdr:row>355</xdr:row>
      <xdr:rowOff>7620</xdr:rowOff>
    </xdr:from>
    <xdr:to>
      <xdr:col>8</xdr:col>
      <xdr:colOff>180480</xdr:colOff>
      <xdr:row>356</xdr:row>
      <xdr:rowOff>38100</xdr:rowOff>
    </xdr:to>
    <xdr:sp macro="" textlink="">
      <xdr:nvSpPr>
        <xdr:cNvPr id="293" name="角丸四角形 292">
          <a:hlinkClick xmlns:r="http://schemas.openxmlformats.org/officeDocument/2006/relationships" r:id="rId5" tooltip="４月の先頭へ"/>
        </xdr:cNvPr>
        <xdr:cNvSpPr/>
      </xdr:nvSpPr>
      <xdr:spPr>
        <a:xfrm>
          <a:off x="6903720" y="60639960"/>
          <a:ext cx="7596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7</xdr:col>
      <xdr:colOff>45720</xdr:colOff>
      <xdr:row>359</xdr:row>
      <xdr:rowOff>7620</xdr:rowOff>
    </xdr:from>
    <xdr:to>
      <xdr:col>8</xdr:col>
      <xdr:colOff>180480</xdr:colOff>
      <xdr:row>360</xdr:row>
      <xdr:rowOff>38100</xdr:rowOff>
    </xdr:to>
    <xdr:sp macro="" textlink="">
      <xdr:nvSpPr>
        <xdr:cNvPr id="294" name="角丸四角形 293">
          <a:hlinkClick xmlns:r="http://schemas.openxmlformats.org/officeDocument/2006/relationships" r:id="rId6" tooltip="６月の先頭へ"/>
        </xdr:cNvPr>
        <xdr:cNvSpPr/>
      </xdr:nvSpPr>
      <xdr:spPr>
        <a:xfrm>
          <a:off x="6903720" y="61310520"/>
          <a:ext cx="7596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7</xdr:col>
      <xdr:colOff>45720</xdr:colOff>
      <xdr:row>363</xdr:row>
      <xdr:rowOff>7620</xdr:rowOff>
    </xdr:from>
    <xdr:to>
      <xdr:col>8</xdr:col>
      <xdr:colOff>180480</xdr:colOff>
      <xdr:row>364</xdr:row>
      <xdr:rowOff>38100</xdr:rowOff>
    </xdr:to>
    <xdr:sp macro="" textlink="">
      <xdr:nvSpPr>
        <xdr:cNvPr id="295" name="角丸四角形 294">
          <a:hlinkClick xmlns:r="http://schemas.openxmlformats.org/officeDocument/2006/relationships" r:id="rId7" tooltip="８月の先頭へ"/>
        </xdr:cNvPr>
        <xdr:cNvSpPr/>
      </xdr:nvSpPr>
      <xdr:spPr>
        <a:xfrm>
          <a:off x="6903720" y="61981080"/>
          <a:ext cx="7596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7</xdr:col>
      <xdr:colOff>45720</xdr:colOff>
      <xdr:row>367</xdr:row>
      <xdr:rowOff>7620</xdr:rowOff>
    </xdr:from>
    <xdr:to>
      <xdr:col>8</xdr:col>
      <xdr:colOff>180480</xdr:colOff>
      <xdr:row>368</xdr:row>
      <xdr:rowOff>38100</xdr:rowOff>
    </xdr:to>
    <xdr:sp macro="" textlink="">
      <xdr:nvSpPr>
        <xdr:cNvPr id="296" name="角丸四角形 295">
          <a:hlinkClick xmlns:r="http://schemas.openxmlformats.org/officeDocument/2006/relationships" r:id="rId8" tooltip="１０月の先頭へ"/>
        </xdr:cNvPr>
        <xdr:cNvSpPr/>
      </xdr:nvSpPr>
      <xdr:spPr>
        <a:xfrm>
          <a:off x="6903720" y="62651640"/>
          <a:ext cx="7596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7</xdr:col>
      <xdr:colOff>45720</xdr:colOff>
      <xdr:row>357</xdr:row>
      <xdr:rowOff>7620</xdr:rowOff>
    </xdr:from>
    <xdr:to>
      <xdr:col>8</xdr:col>
      <xdr:colOff>180480</xdr:colOff>
      <xdr:row>358</xdr:row>
      <xdr:rowOff>38100</xdr:rowOff>
    </xdr:to>
    <xdr:sp macro="" textlink="">
      <xdr:nvSpPr>
        <xdr:cNvPr id="297" name="角丸四角形 296">
          <a:hlinkClick xmlns:r="http://schemas.openxmlformats.org/officeDocument/2006/relationships" r:id="rId9" tooltip="５月の先頭へ"/>
        </xdr:cNvPr>
        <xdr:cNvSpPr/>
      </xdr:nvSpPr>
      <xdr:spPr>
        <a:xfrm>
          <a:off x="6903720" y="60975240"/>
          <a:ext cx="7596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7</xdr:col>
      <xdr:colOff>45720</xdr:colOff>
      <xdr:row>361</xdr:row>
      <xdr:rowOff>7620</xdr:rowOff>
    </xdr:from>
    <xdr:to>
      <xdr:col>8</xdr:col>
      <xdr:colOff>180480</xdr:colOff>
      <xdr:row>362</xdr:row>
      <xdr:rowOff>38100</xdr:rowOff>
    </xdr:to>
    <xdr:sp macro="" textlink="">
      <xdr:nvSpPr>
        <xdr:cNvPr id="298" name="角丸四角形 297">
          <a:hlinkClick xmlns:r="http://schemas.openxmlformats.org/officeDocument/2006/relationships" r:id="rId10" tooltip="７月の先頭へ"/>
        </xdr:cNvPr>
        <xdr:cNvSpPr/>
      </xdr:nvSpPr>
      <xdr:spPr>
        <a:xfrm>
          <a:off x="6903720" y="61645800"/>
          <a:ext cx="7596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7</xdr:col>
      <xdr:colOff>45720</xdr:colOff>
      <xdr:row>365</xdr:row>
      <xdr:rowOff>7620</xdr:rowOff>
    </xdr:from>
    <xdr:to>
      <xdr:col>8</xdr:col>
      <xdr:colOff>180480</xdr:colOff>
      <xdr:row>366</xdr:row>
      <xdr:rowOff>38100</xdr:rowOff>
    </xdr:to>
    <xdr:sp macro="" textlink="">
      <xdr:nvSpPr>
        <xdr:cNvPr id="299" name="角丸四角形 298">
          <a:hlinkClick xmlns:r="http://schemas.openxmlformats.org/officeDocument/2006/relationships" r:id="rId11" tooltip="９月の先頭へ"/>
        </xdr:cNvPr>
        <xdr:cNvSpPr/>
      </xdr:nvSpPr>
      <xdr:spPr>
        <a:xfrm>
          <a:off x="6903720" y="62316360"/>
          <a:ext cx="7596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7</xdr:col>
      <xdr:colOff>45720</xdr:colOff>
      <xdr:row>369</xdr:row>
      <xdr:rowOff>7620</xdr:rowOff>
    </xdr:from>
    <xdr:to>
      <xdr:col>8</xdr:col>
      <xdr:colOff>180480</xdr:colOff>
      <xdr:row>370</xdr:row>
      <xdr:rowOff>38100</xdr:rowOff>
    </xdr:to>
    <xdr:sp macro="" textlink="">
      <xdr:nvSpPr>
        <xdr:cNvPr id="300" name="角丸四角形 299">
          <a:hlinkClick xmlns:r="http://schemas.openxmlformats.org/officeDocument/2006/relationships" r:id="rId12" tooltip="１１月の先頭へ"/>
        </xdr:cNvPr>
        <xdr:cNvSpPr/>
      </xdr:nvSpPr>
      <xdr:spPr>
        <a:xfrm>
          <a:off x="6903720" y="62986920"/>
          <a:ext cx="7596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7</xdr:col>
      <xdr:colOff>45720</xdr:colOff>
      <xdr:row>371</xdr:row>
      <xdr:rowOff>7620</xdr:rowOff>
    </xdr:from>
    <xdr:to>
      <xdr:col>8</xdr:col>
      <xdr:colOff>180480</xdr:colOff>
      <xdr:row>372</xdr:row>
      <xdr:rowOff>38100</xdr:rowOff>
    </xdr:to>
    <xdr:sp macro="" textlink="">
      <xdr:nvSpPr>
        <xdr:cNvPr id="301" name="角丸四角形 300">
          <a:hlinkClick xmlns:r="http://schemas.openxmlformats.org/officeDocument/2006/relationships" r:id="rId13" tooltip="12月の先頭へ"/>
        </xdr:cNvPr>
        <xdr:cNvSpPr/>
      </xdr:nvSpPr>
      <xdr:spPr>
        <a:xfrm>
          <a:off x="6903720" y="63322200"/>
          <a:ext cx="7596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7</xdr:col>
      <xdr:colOff>45720</xdr:colOff>
      <xdr:row>373</xdr:row>
      <xdr:rowOff>7620</xdr:rowOff>
    </xdr:from>
    <xdr:to>
      <xdr:col>8</xdr:col>
      <xdr:colOff>180480</xdr:colOff>
      <xdr:row>374</xdr:row>
      <xdr:rowOff>38100</xdr:rowOff>
    </xdr:to>
    <xdr:sp macro="" textlink="">
      <xdr:nvSpPr>
        <xdr:cNvPr id="302" name="角丸四角形 301">
          <a:hlinkClick xmlns:r="http://schemas.openxmlformats.org/officeDocument/2006/relationships" r:id="rId14" tooltip="仕入の合計表ページへ"/>
        </xdr:cNvPr>
        <xdr:cNvSpPr/>
      </xdr:nvSpPr>
      <xdr:spPr>
        <a:xfrm>
          <a:off x="6903720" y="63657480"/>
          <a:ext cx="7596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合計表</a:t>
          </a:r>
        </a:p>
      </xdr:txBody>
    </xdr:sp>
    <xdr:clientData fPrintsWithSheet="0"/>
  </xdr:twoCellAnchor>
  <xdr:twoCellAnchor editAs="oneCell">
    <xdr:from>
      <xdr:col>7</xdr:col>
      <xdr:colOff>45720</xdr:colOff>
      <xdr:row>291</xdr:row>
      <xdr:rowOff>0</xdr:rowOff>
    </xdr:from>
    <xdr:to>
      <xdr:col>8</xdr:col>
      <xdr:colOff>180480</xdr:colOff>
      <xdr:row>292</xdr:row>
      <xdr:rowOff>30480</xdr:rowOff>
    </xdr:to>
    <xdr:sp macro="" textlink="">
      <xdr:nvSpPr>
        <xdr:cNvPr id="316" name="角丸四角形 315">
          <a:hlinkClick xmlns:r="http://schemas.openxmlformats.org/officeDocument/2006/relationships" r:id="rId2" tooltip="1月の先頭へ"/>
        </xdr:cNvPr>
        <xdr:cNvSpPr/>
      </xdr:nvSpPr>
      <xdr:spPr>
        <a:xfrm>
          <a:off x="6903720" y="109804200"/>
          <a:ext cx="7596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7</xdr:col>
      <xdr:colOff>45720</xdr:colOff>
      <xdr:row>293</xdr:row>
      <xdr:rowOff>7620</xdr:rowOff>
    </xdr:from>
    <xdr:to>
      <xdr:col>8</xdr:col>
      <xdr:colOff>180480</xdr:colOff>
      <xdr:row>294</xdr:row>
      <xdr:rowOff>38100</xdr:rowOff>
    </xdr:to>
    <xdr:sp macro="" textlink="">
      <xdr:nvSpPr>
        <xdr:cNvPr id="317" name="角丸四角形 316">
          <a:hlinkClick xmlns:r="http://schemas.openxmlformats.org/officeDocument/2006/relationships" r:id="rId3" tooltip="2月の先頭へ"/>
        </xdr:cNvPr>
        <xdr:cNvSpPr/>
      </xdr:nvSpPr>
      <xdr:spPr>
        <a:xfrm>
          <a:off x="6903720" y="50086260"/>
          <a:ext cx="7596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7</xdr:col>
      <xdr:colOff>45720</xdr:colOff>
      <xdr:row>295</xdr:row>
      <xdr:rowOff>7620</xdr:rowOff>
    </xdr:from>
    <xdr:to>
      <xdr:col>8</xdr:col>
      <xdr:colOff>180480</xdr:colOff>
      <xdr:row>296</xdr:row>
      <xdr:rowOff>38100</xdr:rowOff>
    </xdr:to>
    <xdr:sp macro="" textlink="">
      <xdr:nvSpPr>
        <xdr:cNvPr id="318" name="角丸四角形 317">
          <a:hlinkClick xmlns:r="http://schemas.openxmlformats.org/officeDocument/2006/relationships" r:id="rId4" tooltip="３月の先頭へ"/>
        </xdr:cNvPr>
        <xdr:cNvSpPr/>
      </xdr:nvSpPr>
      <xdr:spPr>
        <a:xfrm>
          <a:off x="6903720" y="50421540"/>
          <a:ext cx="7596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7</xdr:col>
      <xdr:colOff>45720</xdr:colOff>
      <xdr:row>297</xdr:row>
      <xdr:rowOff>7620</xdr:rowOff>
    </xdr:from>
    <xdr:to>
      <xdr:col>8</xdr:col>
      <xdr:colOff>180480</xdr:colOff>
      <xdr:row>298</xdr:row>
      <xdr:rowOff>38100</xdr:rowOff>
    </xdr:to>
    <xdr:sp macro="" textlink="">
      <xdr:nvSpPr>
        <xdr:cNvPr id="319" name="角丸四角形 318">
          <a:hlinkClick xmlns:r="http://schemas.openxmlformats.org/officeDocument/2006/relationships" r:id="rId5" tooltip="４月の先頭へ"/>
        </xdr:cNvPr>
        <xdr:cNvSpPr/>
      </xdr:nvSpPr>
      <xdr:spPr>
        <a:xfrm>
          <a:off x="6903720" y="50756820"/>
          <a:ext cx="7596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7</xdr:col>
      <xdr:colOff>45720</xdr:colOff>
      <xdr:row>301</xdr:row>
      <xdr:rowOff>7620</xdr:rowOff>
    </xdr:from>
    <xdr:to>
      <xdr:col>8</xdr:col>
      <xdr:colOff>180480</xdr:colOff>
      <xdr:row>302</xdr:row>
      <xdr:rowOff>38100</xdr:rowOff>
    </xdr:to>
    <xdr:sp macro="" textlink="">
      <xdr:nvSpPr>
        <xdr:cNvPr id="320" name="角丸四角形 319">
          <a:hlinkClick xmlns:r="http://schemas.openxmlformats.org/officeDocument/2006/relationships" r:id="rId6" tooltip="６月の先頭へ"/>
        </xdr:cNvPr>
        <xdr:cNvSpPr/>
      </xdr:nvSpPr>
      <xdr:spPr>
        <a:xfrm>
          <a:off x="6903720" y="51427380"/>
          <a:ext cx="7596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7</xdr:col>
      <xdr:colOff>45720</xdr:colOff>
      <xdr:row>305</xdr:row>
      <xdr:rowOff>7620</xdr:rowOff>
    </xdr:from>
    <xdr:to>
      <xdr:col>8</xdr:col>
      <xdr:colOff>180480</xdr:colOff>
      <xdr:row>306</xdr:row>
      <xdr:rowOff>38100</xdr:rowOff>
    </xdr:to>
    <xdr:sp macro="" textlink="">
      <xdr:nvSpPr>
        <xdr:cNvPr id="321" name="角丸四角形 320">
          <a:hlinkClick xmlns:r="http://schemas.openxmlformats.org/officeDocument/2006/relationships" r:id="rId7" tooltip="８月の先頭へ"/>
        </xdr:cNvPr>
        <xdr:cNvSpPr/>
      </xdr:nvSpPr>
      <xdr:spPr>
        <a:xfrm>
          <a:off x="6903720" y="52097940"/>
          <a:ext cx="7596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7</xdr:col>
      <xdr:colOff>45720</xdr:colOff>
      <xdr:row>309</xdr:row>
      <xdr:rowOff>7620</xdr:rowOff>
    </xdr:from>
    <xdr:to>
      <xdr:col>8</xdr:col>
      <xdr:colOff>180480</xdr:colOff>
      <xdr:row>310</xdr:row>
      <xdr:rowOff>38100</xdr:rowOff>
    </xdr:to>
    <xdr:sp macro="" textlink="">
      <xdr:nvSpPr>
        <xdr:cNvPr id="322" name="角丸四角形 321">
          <a:hlinkClick xmlns:r="http://schemas.openxmlformats.org/officeDocument/2006/relationships" r:id="rId8" tooltip="１０月の先頭へ"/>
        </xdr:cNvPr>
        <xdr:cNvSpPr/>
      </xdr:nvSpPr>
      <xdr:spPr>
        <a:xfrm>
          <a:off x="6903720" y="52768500"/>
          <a:ext cx="7596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7</xdr:col>
      <xdr:colOff>45720</xdr:colOff>
      <xdr:row>299</xdr:row>
      <xdr:rowOff>7620</xdr:rowOff>
    </xdr:from>
    <xdr:to>
      <xdr:col>8</xdr:col>
      <xdr:colOff>180480</xdr:colOff>
      <xdr:row>300</xdr:row>
      <xdr:rowOff>38100</xdr:rowOff>
    </xdr:to>
    <xdr:sp macro="" textlink="">
      <xdr:nvSpPr>
        <xdr:cNvPr id="323" name="角丸四角形 322">
          <a:hlinkClick xmlns:r="http://schemas.openxmlformats.org/officeDocument/2006/relationships" r:id="rId9" tooltip="５月の先頭へ"/>
        </xdr:cNvPr>
        <xdr:cNvSpPr/>
      </xdr:nvSpPr>
      <xdr:spPr>
        <a:xfrm>
          <a:off x="6903720" y="51092100"/>
          <a:ext cx="7596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7</xdr:col>
      <xdr:colOff>45720</xdr:colOff>
      <xdr:row>303</xdr:row>
      <xdr:rowOff>7620</xdr:rowOff>
    </xdr:from>
    <xdr:to>
      <xdr:col>8</xdr:col>
      <xdr:colOff>180480</xdr:colOff>
      <xdr:row>304</xdr:row>
      <xdr:rowOff>38100</xdr:rowOff>
    </xdr:to>
    <xdr:sp macro="" textlink="">
      <xdr:nvSpPr>
        <xdr:cNvPr id="324" name="角丸四角形 323">
          <a:hlinkClick xmlns:r="http://schemas.openxmlformats.org/officeDocument/2006/relationships" r:id="rId10" tooltip="７月の先頭へ"/>
        </xdr:cNvPr>
        <xdr:cNvSpPr/>
      </xdr:nvSpPr>
      <xdr:spPr>
        <a:xfrm>
          <a:off x="6903720" y="51762660"/>
          <a:ext cx="7596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7</xdr:col>
      <xdr:colOff>45720</xdr:colOff>
      <xdr:row>307</xdr:row>
      <xdr:rowOff>7620</xdr:rowOff>
    </xdr:from>
    <xdr:to>
      <xdr:col>8</xdr:col>
      <xdr:colOff>180480</xdr:colOff>
      <xdr:row>308</xdr:row>
      <xdr:rowOff>38100</xdr:rowOff>
    </xdr:to>
    <xdr:sp macro="" textlink="">
      <xdr:nvSpPr>
        <xdr:cNvPr id="325" name="角丸四角形 324">
          <a:hlinkClick xmlns:r="http://schemas.openxmlformats.org/officeDocument/2006/relationships" r:id="rId11" tooltip="９月の先頭へ"/>
        </xdr:cNvPr>
        <xdr:cNvSpPr/>
      </xdr:nvSpPr>
      <xdr:spPr>
        <a:xfrm>
          <a:off x="6903720" y="52433220"/>
          <a:ext cx="7596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7</xdr:col>
      <xdr:colOff>45720</xdr:colOff>
      <xdr:row>311</xdr:row>
      <xdr:rowOff>7620</xdr:rowOff>
    </xdr:from>
    <xdr:to>
      <xdr:col>8</xdr:col>
      <xdr:colOff>180480</xdr:colOff>
      <xdr:row>312</xdr:row>
      <xdr:rowOff>38100</xdr:rowOff>
    </xdr:to>
    <xdr:sp macro="" textlink="">
      <xdr:nvSpPr>
        <xdr:cNvPr id="326" name="角丸四角形 325">
          <a:hlinkClick xmlns:r="http://schemas.openxmlformats.org/officeDocument/2006/relationships" r:id="rId12" tooltip="１１月の先頭へ"/>
        </xdr:cNvPr>
        <xdr:cNvSpPr/>
      </xdr:nvSpPr>
      <xdr:spPr>
        <a:xfrm>
          <a:off x="6903720" y="53103780"/>
          <a:ext cx="7596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7</xdr:col>
      <xdr:colOff>45720</xdr:colOff>
      <xdr:row>313</xdr:row>
      <xdr:rowOff>7620</xdr:rowOff>
    </xdr:from>
    <xdr:to>
      <xdr:col>8</xdr:col>
      <xdr:colOff>180480</xdr:colOff>
      <xdr:row>314</xdr:row>
      <xdr:rowOff>38100</xdr:rowOff>
    </xdr:to>
    <xdr:sp macro="" textlink="">
      <xdr:nvSpPr>
        <xdr:cNvPr id="327" name="角丸四角形 326">
          <a:hlinkClick xmlns:r="http://schemas.openxmlformats.org/officeDocument/2006/relationships" r:id="rId13" tooltip="12月の先頭へ"/>
        </xdr:cNvPr>
        <xdr:cNvSpPr/>
      </xdr:nvSpPr>
      <xdr:spPr>
        <a:xfrm>
          <a:off x="6903720" y="53439060"/>
          <a:ext cx="7596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7</xdr:col>
      <xdr:colOff>45720</xdr:colOff>
      <xdr:row>315</xdr:row>
      <xdr:rowOff>7620</xdr:rowOff>
    </xdr:from>
    <xdr:to>
      <xdr:col>8</xdr:col>
      <xdr:colOff>180480</xdr:colOff>
      <xdr:row>316</xdr:row>
      <xdr:rowOff>38100</xdr:rowOff>
    </xdr:to>
    <xdr:sp macro="" textlink="">
      <xdr:nvSpPr>
        <xdr:cNvPr id="328" name="角丸四角形 327">
          <a:hlinkClick xmlns:r="http://schemas.openxmlformats.org/officeDocument/2006/relationships" r:id="rId14" tooltip="仕入の合計表ページへ"/>
        </xdr:cNvPr>
        <xdr:cNvSpPr/>
      </xdr:nvSpPr>
      <xdr:spPr>
        <a:xfrm>
          <a:off x="6903720" y="53774340"/>
          <a:ext cx="7596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合計表</a:t>
          </a:r>
        </a:p>
      </xdr:txBody>
    </xdr:sp>
    <xdr:clientData fPrintsWithSheet="0"/>
  </xdr:twoCellAnchor>
  <xdr:twoCellAnchor editAs="oneCell">
    <xdr:from>
      <xdr:col>7</xdr:col>
      <xdr:colOff>45720</xdr:colOff>
      <xdr:row>233</xdr:row>
      <xdr:rowOff>0</xdr:rowOff>
    </xdr:from>
    <xdr:to>
      <xdr:col>8</xdr:col>
      <xdr:colOff>180480</xdr:colOff>
      <xdr:row>234</xdr:row>
      <xdr:rowOff>30480</xdr:rowOff>
    </xdr:to>
    <xdr:sp macro="" textlink="">
      <xdr:nvSpPr>
        <xdr:cNvPr id="342" name="角丸四角形 341">
          <a:hlinkClick xmlns:r="http://schemas.openxmlformats.org/officeDocument/2006/relationships" r:id="rId2" tooltip="1月の先頭へ"/>
        </xdr:cNvPr>
        <xdr:cNvSpPr/>
      </xdr:nvSpPr>
      <xdr:spPr>
        <a:xfrm>
          <a:off x="6903720" y="109804200"/>
          <a:ext cx="7596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7</xdr:col>
      <xdr:colOff>45720</xdr:colOff>
      <xdr:row>235</xdr:row>
      <xdr:rowOff>7620</xdr:rowOff>
    </xdr:from>
    <xdr:to>
      <xdr:col>8</xdr:col>
      <xdr:colOff>180480</xdr:colOff>
      <xdr:row>236</xdr:row>
      <xdr:rowOff>38100</xdr:rowOff>
    </xdr:to>
    <xdr:sp macro="" textlink="">
      <xdr:nvSpPr>
        <xdr:cNvPr id="343" name="角丸四角形 342">
          <a:hlinkClick xmlns:r="http://schemas.openxmlformats.org/officeDocument/2006/relationships" r:id="rId3" tooltip="2月の先頭へ"/>
        </xdr:cNvPr>
        <xdr:cNvSpPr/>
      </xdr:nvSpPr>
      <xdr:spPr>
        <a:xfrm>
          <a:off x="6903720" y="40203120"/>
          <a:ext cx="7596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7</xdr:col>
      <xdr:colOff>45720</xdr:colOff>
      <xdr:row>237</xdr:row>
      <xdr:rowOff>7620</xdr:rowOff>
    </xdr:from>
    <xdr:to>
      <xdr:col>8</xdr:col>
      <xdr:colOff>180480</xdr:colOff>
      <xdr:row>238</xdr:row>
      <xdr:rowOff>38100</xdr:rowOff>
    </xdr:to>
    <xdr:sp macro="" textlink="">
      <xdr:nvSpPr>
        <xdr:cNvPr id="344" name="角丸四角形 343">
          <a:hlinkClick xmlns:r="http://schemas.openxmlformats.org/officeDocument/2006/relationships" r:id="rId4" tooltip="３月の先頭へ"/>
        </xdr:cNvPr>
        <xdr:cNvSpPr/>
      </xdr:nvSpPr>
      <xdr:spPr>
        <a:xfrm>
          <a:off x="6903720" y="40538400"/>
          <a:ext cx="7596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7</xdr:col>
      <xdr:colOff>45720</xdr:colOff>
      <xdr:row>239</xdr:row>
      <xdr:rowOff>7620</xdr:rowOff>
    </xdr:from>
    <xdr:to>
      <xdr:col>8</xdr:col>
      <xdr:colOff>180480</xdr:colOff>
      <xdr:row>240</xdr:row>
      <xdr:rowOff>38100</xdr:rowOff>
    </xdr:to>
    <xdr:sp macro="" textlink="">
      <xdr:nvSpPr>
        <xdr:cNvPr id="345" name="角丸四角形 344">
          <a:hlinkClick xmlns:r="http://schemas.openxmlformats.org/officeDocument/2006/relationships" r:id="rId5" tooltip="４月の先頭へ"/>
        </xdr:cNvPr>
        <xdr:cNvSpPr/>
      </xdr:nvSpPr>
      <xdr:spPr>
        <a:xfrm>
          <a:off x="6903720" y="40873680"/>
          <a:ext cx="7596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7</xdr:col>
      <xdr:colOff>45720</xdr:colOff>
      <xdr:row>243</xdr:row>
      <xdr:rowOff>7620</xdr:rowOff>
    </xdr:from>
    <xdr:to>
      <xdr:col>8</xdr:col>
      <xdr:colOff>180480</xdr:colOff>
      <xdr:row>244</xdr:row>
      <xdr:rowOff>38100</xdr:rowOff>
    </xdr:to>
    <xdr:sp macro="" textlink="">
      <xdr:nvSpPr>
        <xdr:cNvPr id="346" name="角丸四角形 345">
          <a:hlinkClick xmlns:r="http://schemas.openxmlformats.org/officeDocument/2006/relationships" r:id="rId6" tooltip="６月の先頭へ"/>
        </xdr:cNvPr>
        <xdr:cNvSpPr/>
      </xdr:nvSpPr>
      <xdr:spPr>
        <a:xfrm>
          <a:off x="6903720" y="41544240"/>
          <a:ext cx="7596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7</xdr:col>
      <xdr:colOff>45720</xdr:colOff>
      <xdr:row>247</xdr:row>
      <xdr:rowOff>7620</xdr:rowOff>
    </xdr:from>
    <xdr:to>
      <xdr:col>8</xdr:col>
      <xdr:colOff>180480</xdr:colOff>
      <xdr:row>248</xdr:row>
      <xdr:rowOff>38100</xdr:rowOff>
    </xdr:to>
    <xdr:sp macro="" textlink="">
      <xdr:nvSpPr>
        <xdr:cNvPr id="347" name="角丸四角形 346">
          <a:hlinkClick xmlns:r="http://schemas.openxmlformats.org/officeDocument/2006/relationships" r:id="rId7" tooltip="８月の先頭へ"/>
        </xdr:cNvPr>
        <xdr:cNvSpPr/>
      </xdr:nvSpPr>
      <xdr:spPr>
        <a:xfrm>
          <a:off x="6903720" y="42214800"/>
          <a:ext cx="7596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7</xdr:col>
      <xdr:colOff>45720</xdr:colOff>
      <xdr:row>251</xdr:row>
      <xdr:rowOff>7620</xdr:rowOff>
    </xdr:from>
    <xdr:to>
      <xdr:col>8</xdr:col>
      <xdr:colOff>180480</xdr:colOff>
      <xdr:row>252</xdr:row>
      <xdr:rowOff>38100</xdr:rowOff>
    </xdr:to>
    <xdr:sp macro="" textlink="">
      <xdr:nvSpPr>
        <xdr:cNvPr id="348" name="角丸四角形 347">
          <a:hlinkClick xmlns:r="http://schemas.openxmlformats.org/officeDocument/2006/relationships" r:id="rId8" tooltip="１０月の先頭へ"/>
        </xdr:cNvPr>
        <xdr:cNvSpPr/>
      </xdr:nvSpPr>
      <xdr:spPr>
        <a:xfrm>
          <a:off x="6903720" y="42885360"/>
          <a:ext cx="7596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7</xdr:col>
      <xdr:colOff>45720</xdr:colOff>
      <xdr:row>241</xdr:row>
      <xdr:rowOff>7620</xdr:rowOff>
    </xdr:from>
    <xdr:to>
      <xdr:col>8</xdr:col>
      <xdr:colOff>180480</xdr:colOff>
      <xdr:row>242</xdr:row>
      <xdr:rowOff>38100</xdr:rowOff>
    </xdr:to>
    <xdr:sp macro="" textlink="">
      <xdr:nvSpPr>
        <xdr:cNvPr id="349" name="角丸四角形 348">
          <a:hlinkClick xmlns:r="http://schemas.openxmlformats.org/officeDocument/2006/relationships" r:id="rId9" tooltip="５月の先頭へ"/>
        </xdr:cNvPr>
        <xdr:cNvSpPr/>
      </xdr:nvSpPr>
      <xdr:spPr>
        <a:xfrm>
          <a:off x="6903720" y="41208960"/>
          <a:ext cx="7596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7</xdr:col>
      <xdr:colOff>45720</xdr:colOff>
      <xdr:row>245</xdr:row>
      <xdr:rowOff>7620</xdr:rowOff>
    </xdr:from>
    <xdr:to>
      <xdr:col>8</xdr:col>
      <xdr:colOff>180480</xdr:colOff>
      <xdr:row>246</xdr:row>
      <xdr:rowOff>38100</xdr:rowOff>
    </xdr:to>
    <xdr:sp macro="" textlink="">
      <xdr:nvSpPr>
        <xdr:cNvPr id="350" name="角丸四角形 349">
          <a:hlinkClick xmlns:r="http://schemas.openxmlformats.org/officeDocument/2006/relationships" r:id="rId10" tooltip="７月の先頭へ"/>
        </xdr:cNvPr>
        <xdr:cNvSpPr/>
      </xdr:nvSpPr>
      <xdr:spPr>
        <a:xfrm>
          <a:off x="6903720" y="41879520"/>
          <a:ext cx="7596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7</xdr:col>
      <xdr:colOff>45720</xdr:colOff>
      <xdr:row>249</xdr:row>
      <xdr:rowOff>7620</xdr:rowOff>
    </xdr:from>
    <xdr:to>
      <xdr:col>8</xdr:col>
      <xdr:colOff>180480</xdr:colOff>
      <xdr:row>250</xdr:row>
      <xdr:rowOff>38100</xdr:rowOff>
    </xdr:to>
    <xdr:sp macro="" textlink="">
      <xdr:nvSpPr>
        <xdr:cNvPr id="351" name="角丸四角形 350">
          <a:hlinkClick xmlns:r="http://schemas.openxmlformats.org/officeDocument/2006/relationships" r:id="rId11" tooltip="９月の先頭へ"/>
        </xdr:cNvPr>
        <xdr:cNvSpPr/>
      </xdr:nvSpPr>
      <xdr:spPr>
        <a:xfrm>
          <a:off x="6903720" y="42550080"/>
          <a:ext cx="7596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7</xdr:col>
      <xdr:colOff>45720</xdr:colOff>
      <xdr:row>253</xdr:row>
      <xdr:rowOff>7620</xdr:rowOff>
    </xdr:from>
    <xdr:to>
      <xdr:col>8</xdr:col>
      <xdr:colOff>180480</xdr:colOff>
      <xdr:row>254</xdr:row>
      <xdr:rowOff>38100</xdr:rowOff>
    </xdr:to>
    <xdr:sp macro="" textlink="">
      <xdr:nvSpPr>
        <xdr:cNvPr id="352" name="角丸四角形 351">
          <a:hlinkClick xmlns:r="http://schemas.openxmlformats.org/officeDocument/2006/relationships" r:id="rId12" tooltip="１１月の先頭へ"/>
        </xdr:cNvPr>
        <xdr:cNvSpPr/>
      </xdr:nvSpPr>
      <xdr:spPr>
        <a:xfrm>
          <a:off x="6903720" y="43220640"/>
          <a:ext cx="7596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7</xdr:col>
      <xdr:colOff>45720</xdr:colOff>
      <xdr:row>255</xdr:row>
      <xdr:rowOff>7620</xdr:rowOff>
    </xdr:from>
    <xdr:to>
      <xdr:col>8</xdr:col>
      <xdr:colOff>180480</xdr:colOff>
      <xdr:row>256</xdr:row>
      <xdr:rowOff>38100</xdr:rowOff>
    </xdr:to>
    <xdr:sp macro="" textlink="">
      <xdr:nvSpPr>
        <xdr:cNvPr id="353" name="角丸四角形 352">
          <a:hlinkClick xmlns:r="http://schemas.openxmlformats.org/officeDocument/2006/relationships" r:id="rId13" tooltip="12月の先頭へ"/>
        </xdr:cNvPr>
        <xdr:cNvSpPr/>
      </xdr:nvSpPr>
      <xdr:spPr>
        <a:xfrm>
          <a:off x="6903720" y="43555920"/>
          <a:ext cx="7596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7</xdr:col>
      <xdr:colOff>45720</xdr:colOff>
      <xdr:row>257</xdr:row>
      <xdr:rowOff>7620</xdr:rowOff>
    </xdr:from>
    <xdr:to>
      <xdr:col>8</xdr:col>
      <xdr:colOff>180480</xdr:colOff>
      <xdr:row>258</xdr:row>
      <xdr:rowOff>38100</xdr:rowOff>
    </xdr:to>
    <xdr:sp macro="" textlink="">
      <xdr:nvSpPr>
        <xdr:cNvPr id="354" name="角丸四角形 353">
          <a:hlinkClick xmlns:r="http://schemas.openxmlformats.org/officeDocument/2006/relationships" r:id="rId14" tooltip="仕入の合計表ページへ"/>
        </xdr:cNvPr>
        <xdr:cNvSpPr/>
      </xdr:nvSpPr>
      <xdr:spPr>
        <a:xfrm>
          <a:off x="6903720" y="43891200"/>
          <a:ext cx="7596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合計表</a:t>
          </a:r>
        </a:p>
      </xdr:txBody>
    </xdr:sp>
    <xdr:clientData fPrintsWithSheet="0"/>
  </xdr:twoCellAnchor>
  <xdr:twoCellAnchor editAs="oneCell">
    <xdr:from>
      <xdr:col>7</xdr:col>
      <xdr:colOff>45720</xdr:colOff>
      <xdr:row>175</xdr:row>
      <xdr:rowOff>0</xdr:rowOff>
    </xdr:from>
    <xdr:to>
      <xdr:col>8</xdr:col>
      <xdr:colOff>180480</xdr:colOff>
      <xdr:row>176</xdr:row>
      <xdr:rowOff>30480</xdr:rowOff>
    </xdr:to>
    <xdr:sp macro="" textlink="">
      <xdr:nvSpPr>
        <xdr:cNvPr id="368" name="角丸四角形 367">
          <a:hlinkClick xmlns:r="http://schemas.openxmlformats.org/officeDocument/2006/relationships" r:id="rId2" tooltip="1月の先頭へ"/>
        </xdr:cNvPr>
        <xdr:cNvSpPr/>
      </xdr:nvSpPr>
      <xdr:spPr>
        <a:xfrm>
          <a:off x="6903720" y="109804200"/>
          <a:ext cx="7596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7</xdr:col>
      <xdr:colOff>45720</xdr:colOff>
      <xdr:row>177</xdr:row>
      <xdr:rowOff>7620</xdr:rowOff>
    </xdr:from>
    <xdr:to>
      <xdr:col>8</xdr:col>
      <xdr:colOff>180480</xdr:colOff>
      <xdr:row>178</xdr:row>
      <xdr:rowOff>38100</xdr:rowOff>
    </xdr:to>
    <xdr:sp macro="" textlink="">
      <xdr:nvSpPr>
        <xdr:cNvPr id="369" name="角丸四角形 368">
          <a:hlinkClick xmlns:r="http://schemas.openxmlformats.org/officeDocument/2006/relationships" r:id="rId3" tooltip="2月の先頭へ"/>
        </xdr:cNvPr>
        <xdr:cNvSpPr/>
      </xdr:nvSpPr>
      <xdr:spPr>
        <a:xfrm>
          <a:off x="6903720" y="30319980"/>
          <a:ext cx="7596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7</xdr:col>
      <xdr:colOff>45720</xdr:colOff>
      <xdr:row>179</xdr:row>
      <xdr:rowOff>7620</xdr:rowOff>
    </xdr:from>
    <xdr:to>
      <xdr:col>8</xdr:col>
      <xdr:colOff>180480</xdr:colOff>
      <xdr:row>180</xdr:row>
      <xdr:rowOff>38100</xdr:rowOff>
    </xdr:to>
    <xdr:sp macro="" textlink="">
      <xdr:nvSpPr>
        <xdr:cNvPr id="370" name="角丸四角形 369">
          <a:hlinkClick xmlns:r="http://schemas.openxmlformats.org/officeDocument/2006/relationships" r:id="rId4" tooltip="３月の先頭へ"/>
        </xdr:cNvPr>
        <xdr:cNvSpPr/>
      </xdr:nvSpPr>
      <xdr:spPr>
        <a:xfrm>
          <a:off x="6903720" y="30655260"/>
          <a:ext cx="7596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7</xdr:col>
      <xdr:colOff>45720</xdr:colOff>
      <xdr:row>181</xdr:row>
      <xdr:rowOff>7620</xdr:rowOff>
    </xdr:from>
    <xdr:to>
      <xdr:col>8</xdr:col>
      <xdr:colOff>180480</xdr:colOff>
      <xdr:row>182</xdr:row>
      <xdr:rowOff>38100</xdr:rowOff>
    </xdr:to>
    <xdr:sp macro="" textlink="">
      <xdr:nvSpPr>
        <xdr:cNvPr id="371" name="角丸四角形 370">
          <a:hlinkClick xmlns:r="http://schemas.openxmlformats.org/officeDocument/2006/relationships" r:id="rId5" tooltip="４月の先頭へ"/>
        </xdr:cNvPr>
        <xdr:cNvSpPr/>
      </xdr:nvSpPr>
      <xdr:spPr>
        <a:xfrm>
          <a:off x="6903720" y="30990540"/>
          <a:ext cx="7596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7</xdr:col>
      <xdr:colOff>45720</xdr:colOff>
      <xdr:row>185</xdr:row>
      <xdr:rowOff>7620</xdr:rowOff>
    </xdr:from>
    <xdr:to>
      <xdr:col>8</xdr:col>
      <xdr:colOff>180480</xdr:colOff>
      <xdr:row>186</xdr:row>
      <xdr:rowOff>38100</xdr:rowOff>
    </xdr:to>
    <xdr:sp macro="" textlink="">
      <xdr:nvSpPr>
        <xdr:cNvPr id="372" name="角丸四角形 371">
          <a:hlinkClick xmlns:r="http://schemas.openxmlformats.org/officeDocument/2006/relationships" r:id="rId6" tooltip="６月の先頭へ"/>
        </xdr:cNvPr>
        <xdr:cNvSpPr/>
      </xdr:nvSpPr>
      <xdr:spPr>
        <a:xfrm>
          <a:off x="6903720" y="31661100"/>
          <a:ext cx="7596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7</xdr:col>
      <xdr:colOff>45720</xdr:colOff>
      <xdr:row>189</xdr:row>
      <xdr:rowOff>7620</xdr:rowOff>
    </xdr:from>
    <xdr:to>
      <xdr:col>8</xdr:col>
      <xdr:colOff>180480</xdr:colOff>
      <xdr:row>190</xdr:row>
      <xdr:rowOff>38100</xdr:rowOff>
    </xdr:to>
    <xdr:sp macro="" textlink="">
      <xdr:nvSpPr>
        <xdr:cNvPr id="373" name="角丸四角形 372">
          <a:hlinkClick xmlns:r="http://schemas.openxmlformats.org/officeDocument/2006/relationships" r:id="rId7" tooltip="８月の先頭へ"/>
        </xdr:cNvPr>
        <xdr:cNvSpPr/>
      </xdr:nvSpPr>
      <xdr:spPr>
        <a:xfrm>
          <a:off x="6903720" y="32331660"/>
          <a:ext cx="7596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7</xdr:col>
      <xdr:colOff>45720</xdr:colOff>
      <xdr:row>193</xdr:row>
      <xdr:rowOff>7620</xdr:rowOff>
    </xdr:from>
    <xdr:to>
      <xdr:col>8</xdr:col>
      <xdr:colOff>180480</xdr:colOff>
      <xdr:row>194</xdr:row>
      <xdr:rowOff>38100</xdr:rowOff>
    </xdr:to>
    <xdr:sp macro="" textlink="">
      <xdr:nvSpPr>
        <xdr:cNvPr id="374" name="角丸四角形 373">
          <a:hlinkClick xmlns:r="http://schemas.openxmlformats.org/officeDocument/2006/relationships" r:id="rId8" tooltip="１０月の先頭へ"/>
        </xdr:cNvPr>
        <xdr:cNvSpPr/>
      </xdr:nvSpPr>
      <xdr:spPr>
        <a:xfrm>
          <a:off x="6903720" y="33002220"/>
          <a:ext cx="7596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7</xdr:col>
      <xdr:colOff>45720</xdr:colOff>
      <xdr:row>183</xdr:row>
      <xdr:rowOff>7620</xdr:rowOff>
    </xdr:from>
    <xdr:to>
      <xdr:col>8</xdr:col>
      <xdr:colOff>180480</xdr:colOff>
      <xdr:row>184</xdr:row>
      <xdr:rowOff>38100</xdr:rowOff>
    </xdr:to>
    <xdr:sp macro="" textlink="">
      <xdr:nvSpPr>
        <xdr:cNvPr id="375" name="角丸四角形 374">
          <a:hlinkClick xmlns:r="http://schemas.openxmlformats.org/officeDocument/2006/relationships" r:id="rId9" tooltip="５月の先頭へ"/>
        </xdr:cNvPr>
        <xdr:cNvSpPr/>
      </xdr:nvSpPr>
      <xdr:spPr>
        <a:xfrm>
          <a:off x="6903720" y="31325820"/>
          <a:ext cx="7596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7</xdr:col>
      <xdr:colOff>45720</xdr:colOff>
      <xdr:row>187</xdr:row>
      <xdr:rowOff>7620</xdr:rowOff>
    </xdr:from>
    <xdr:to>
      <xdr:col>8</xdr:col>
      <xdr:colOff>180480</xdr:colOff>
      <xdr:row>188</xdr:row>
      <xdr:rowOff>38100</xdr:rowOff>
    </xdr:to>
    <xdr:sp macro="" textlink="">
      <xdr:nvSpPr>
        <xdr:cNvPr id="376" name="角丸四角形 375">
          <a:hlinkClick xmlns:r="http://schemas.openxmlformats.org/officeDocument/2006/relationships" r:id="rId10" tooltip="７月の先頭へ"/>
        </xdr:cNvPr>
        <xdr:cNvSpPr/>
      </xdr:nvSpPr>
      <xdr:spPr>
        <a:xfrm>
          <a:off x="6903720" y="31996380"/>
          <a:ext cx="7596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7</xdr:col>
      <xdr:colOff>45720</xdr:colOff>
      <xdr:row>191</xdr:row>
      <xdr:rowOff>7620</xdr:rowOff>
    </xdr:from>
    <xdr:to>
      <xdr:col>8</xdr:col>
      <xdr:colOff>180480</xdr:colOff>
      <xdr:row>192</xdr:row>
      <xdr:rowOff>38100</xdr:rowOff>
    </xdr:to>
    <xdr:sp macro="" textlink="">
      <xdr:nvSpPr>
        <xdr:cNvPr id="377" name="角丸四角形 376">
          <a:hlinkClick xmlns:r="http://schemas.openxmlformats.org/officeDocument/2006/relationships" r:id="rId11" tooltip="９月の先頭へ"/>
        </xdr:cNvPr>
        <xdr:cNvSpPr/>
      </xdr:nvSpPr>
      <xdr:spPr>
        <a:xfrm>
          <a:off x="6903720" y="32666940"/>
          <a:ext cx="7596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7</xdr:col>
      <xdr:colOff>45720</xdr:colOff>
      <xdr:row>195</xdr:row>
      <xdr:rowOff>7620</xdr:rowOff>
    </xdr:from>
    <xdr:to>
      <xdr:col>8</xdr:col>
      <xdr:colOff>180480</xdr:colOff>
      <xdr:row>196</xdr:row>
      <xdr:rowOff>38100</xdr:rowOff>
    </xdr:to>
    <xdr:sp macro="" textlink="">
      <xdr:nvSpPr>
        <xdr:cNvPr id="378" name="角丸四角形 377">
          <a:hlinkClick xmlns:r="http://schemas.openxmlformats.org/officeDocument/2006/relationships" r:id="rId12" tooltip="１１月の先頭へ"/>
        </xdr:cNvPr>
        <xdr:cNvSpPr/>
      </xdr:nvSpPr>
      <xdr:spPr>
        <a:xfrm>
          <a:off x="6903720" y="33337500"/>
          <a:ext cx="7596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7</xdr:col>
      <xdr:colOff>45720</xdr:colOff>
      <xdr:row>197</xdr:row>
      <xdr:rowOff>7620</xdr:rowOff>
    </xdr:from>
    <xdr:to>
      <xdr:col>8</xdr:col>
      <xdr:colOff>180480</xdr:colOff>
      <xdr:row>198</xdr:row>
      <xdr:rowOff>38100</xdr:rowOff>
    </xdr:to>
    <xdr:sp macro="" textlink="">
      <xdr:nvSpPr>
        <xdr:cNvPr id="379" name="角丸四角形 378">
          <a:hlinkClick xmlns:r="http://schemas.openxmlformats.org/officeDocument/2006/relationships" r:id="rId13" tooltip="12月の先頭へ"/>
        </xdr:cNvPr>
        <xdr:cNvSpPr/>
      </xdr:nvSpPr>
      <xdr:spPr>
        <a:xfrm>
          <a:off x="6903720" y="33672780"/>
          <a:ext cx="7596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7</xdr:col>
      <xdr:colOff>45720</xdr:colOff>
      <xdr:row>199</xdr:row>
      <xdr:rowOff>7620</xdr:rowOff>
    </xdr:from>
    <xdr:to>
      <xdr:col>8</xdr:col>
      <xdr:colOff>180480</xdr:colOff>
      <xdr:row>200</xdr:row>
      <xdr:rowOff>38100</xdr:rowOff>
    </xdr:to>
    <xdr:sp macro="" textlink="">
      <xdr:nvSpPr>
        <xdr:cNvPr id="380" name="角丸四角形 379">
          <a:hlinkClick xmlns:r="http://schemas.openxmlformats.org/officeDocument/2006/relationships" r:id="rId14" tooltip="仕入の合計表ページへ"/>
        </xdr:cNvPr>
        <xdr:cNvSpPr/>
      </xdr:nvSpPr>
      <xdr:spPr>
        <a:xfrm>
          <a:off x="6903720" y="34008060"/>
          <a:ext cx="7596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合計表</a:t>
          </a:r>
        </a:p>
      </xdr:txBody>
    </xdr:sp>
    <xdr:clientData fPrintsWithSheet="0"/>
  </xdr:twoCellAnchor>
  <xdr:twoCellAnchor editAs="oneCell">
    <xdr:from>
      <xdr:col>7</xdr:col>
      <xdr:colOff>45720</xdr:colOff>
      <xdr:row>117</xdr:row>
      <xdr:rowOff>0</xdr:rowOff>
    </xdr:from>
    <xdr:to>
      <xdr:col>8</xdr:col>
      <xdr:colOff>180480</xdr:colOff>
      <xdr:row>118</xdr:row>
      <xdr:rowOff>30480</xdr:rowOff>
    </xdr:to>
    <xdr:sp macro="" textlink="">
      <xdr:nvSpPr>
        <xdr:cNvPr id="394" name="角丸四角形 393">
          <a:hlinkClick xmlns:r="http://schemas.openxmlformats.org/officeDocument/2006/relationships" r:id="rId2" tooltip="1月の先頭へ"/>
        </xdr:cNvPr>
        <xdr:cNvSpPr/>
      </xdr:nvSpPr>
      <xdr:spPr>
        <a:xfrm>
          <a:off x="6903720" y="109804200"/>
          <a:ext cx="7596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7</xdr:col>
      <xdr:colOff>45720</xdr:colOff>
      <xdr:row>119</xdr:row>
      <xdr:rowOff>7620</xdr:rowOff>
    </xdr:from>
    <xdr:to>
      <xdr:col>8</xdr:col>
      <xdr:colOff>180480</xdr:colOff>
      <xdr:row>120</xdr:row>
      <xdr:rowOff>38100</xdr:rowOff>
    </xdr:to>
    <xdr:sp macro="" textlink="">
      <xdr:nvSpPr>
        <xdr:cNvPr id="395" name="角丸四角形 394">
          <a:hlinkClick xmlns:r="http://schemas.openxmlformats.org/officeDocument/2006/relationships" r:id="rId3" tooltip="2月の先頭へ"/>
        </xdr:cNvPr>
        <xdr:cNvSpPr/>
      </xdr:nvSpPr>
      <xdr:spPr>
        <a:xfrm>
          <a:off x="6903720" y="20436840"/>
          <a:ext cx="7596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7</xdr:col>
      <xdr:colOff>45720</xdr:colOff>
      <xdr:row>121</xdr:row>
      <xdr:rowOff>7620</xdr:rowOff>
    </xdr:from>
    <xdr:to>
      <xdr:col>8</xdr:col>
      <xdr:colOff>180480</xdr:colOff>
      <xdr:row>122</xdr:row>
      <xdr:rowOff>38100</xdr:rowOff>
    </xdr:to>
    <xdr:sp macro="" textlink="">
      <xdr:nvSpPr>
        <xdr:cNvPr id="396" name="角丸四角形 395">
          <a:hlinkClick xmlns:r="http://schemas.openxmlformats.org/officeDocument/2006/relationships" r:id="rId4" tooltip="３月の先頭へ"/>
        </xdr:cNvPr>
        <xdr:cNvSpPr/>
      </xdr:nvSpPr>
      <xdr:spPr>
        <a:xfrm>
          <a:off x="6903720" y="20772120"/>
          <a:ext cx="7596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7</xdr:col>
      <xdr:colOff>45720</xdr:colOff>
      <xdr:row>123</xdr:row>
      <xdr:rowOff>7620</xdr:rowOff>
    </xdr:from>
    <xdr:to>
      <xdr:col>8</xdr:col>
      <xdr:colOff>180480</xdr:colOff>
      <xdr:row>124</xdr:row>
      <xdr:rowOff>38100</xdr:rowOff>
    </xdr:to>
    <xdr:sp macro="" textlink="">
      <xdr:nvSpPr>
        <xdr:cNvPr id="397" name="角丸四角形 396">
          <a:hlinkClick xmlns:r="http://schemas.openxmlformats.org/officeDocument/2006/relationships" r:id="rId5" tooltip="４月の先頭へ"/>
        </xdr:cNvPr>
        <xdr:cNvSpPr/>
      </xdr:nvSpPr>
      <xdr:spPr>
        <a:xfrm>
          <a:off x="6903720" y="21107400"/>
          <a:ext cx="7596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7</xdr:col>
      <xdr:colOff>45720</xdr:colOff>
      <xdr:row>127</xdr:row>
      <xdr:rowOff>7620</xdr:rowOff>
    </xdr:from>
    <xdr:to>
      <xdr:col>8</xdr:col>
      <xdr:colOff>180480</xdr:colOff>
      <xdr:row>128</xdr:row>
      <xdr:rowOff>38100</xdr:rowOff>
    </xdr:to>
    <xdr:sp macro="" textlink="">
      <xdr:nvSpPr>
        <xdr:cNvPr id="398" name="角丸四角形 397">
          <a:hlinkClick xmlns:r="http://schemas.openxmlformats.org/officeDocument/2006/relationships" r:id="rId6" tooltip="６月の先頭へ"/>
        </xdr:cNvPr>
        <xdr:cNvSpPr/>
      </xdr:nvSpPr>
      <xdr:spPr>
        <a:xfrm>
          <a:off x="6903720" y="21777960"/>
          <a:ext cx="7596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7</xdr:col>
      <xdr:colOff>45720</xdr:colOff>
      <xdr:row>131</xdr:row>
      <xdr:rowOff>7620</xdr:rowOff>
    </xdr:from>
    <xdr:to>
      <xdr:col>8</xdr:col>
      <xdr:colOff>180480</xdr:colOff>
      <xdr:row>132</xdr:row>
      <xdr:rowOff>38100</xdr:rowOff>
    </xdr:to>
    <xdr:sp macro="" textlink="">
      <xdr:nvSpPr>
        <xdr:cNvPr id="399" name="角丸四角形 398">
          <a:hlinkClick xmlns:r="http://schemas.openxmlformats.org/officeDocument/2006/relationships" r:id="rId7" tooltip="８月の先頭へ"/>
        </xdr:cNvPr>
        <xdr:cNvSpPr/>
      </xdr:nvSpPr>
      <xdr:spPr>
        <a:xfrm>
          <a:off x="6903720" y="22448520"/>
          <a:ext cx="7596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7</xdr:col>
      <xdr:colOff>45720</xdr:colOff>
      <xdr:row>135</xdr:row>
      <xdr:rowOff>7620</xdr:rowOff>
    </xdr:from>
    <xdr:to>
      <xdr:col>8</xdr:col>
      <xdr:colOff>180480</xdr:colOff>
      <xdr:row>136</xdr:row>
      <xdr:rowOff>38100</xdr:rowOff>
    </xdr:to>
    <xdr:sp macro="" textlink="">
      <xdr:nvSpPr>
        <xdr:cNvPr id="400" name="角丸四角形 399">
          <a:hlinkClick xmlns:r="http://schemas.openxmlformats.org/officeDocument/2006/relationships" r:id="rId8" tooltip="１０月の先頭へ"/>
        </xdr:cNvPr>
        <xdr:cNvSpPr/>
      </xdr:nvSpPr>
      <xdr:spPr>
        <a:xfrm>
          <a:off x="6903720" y="23119080"/>
          <a:ext cx="7596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7</xdr:col>
      <xdr:colOff>45720</xdr:colOff>
      <xdr:row>125</xdr:row>
      <xdr:rowOff>7620</xdr:rowOff>
    </xdr:from>
    <xdr:to>
      <xdr:col>8</xdr:col>
      <xdr:colOff>180480</xdr:colOff>
      <xdr:row>126</xdr:row>
      <xdr:rowOff>38100</xdr:rowOff>
    </xdr:to>
    <xdr:sp macro="" textlink="">
      <xdr:nvSpPr>
        <xdr:cNvPr id="401" name="角丸四角形 400">
          <a:hlinkClick xmlns:r="http://schemas.openxmlformats.org/officeDocument/2006/relationships" r:id="rId9" tooltip="５月の先頭へ"/>
        </xdr:cNvPr>
        <xdr:cNvSpPr/>
      </xdr:nvSpPr>
      <xdr:spPr>
        <a:xfrm>
          <a:off x="6903720" y="21442680"/>
          <a:ext cx="7596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7</xdr:col>
      <xdr:colOff>45720</xdr:colOff>
      <xdr:row>129</xdr:row>
      <xdr:rowOff>7620</xdr:rowOff>
    </xdr:from>
    <xdr:to>
      <xdr:col>8</xdr:col>
      <xdr:colOff>180480</xdr:colOff>
      <xdr:row>130</xdr:row>
      <xdr:rowOff>38100</xdr:rowOff>
    </xdr:to>
    <xdr:sp macro="" textlink="">
      <xdr:nvSpPr>
        <xdr:cNvPr id="402" name="角丸四角形 401">
          <a:hlinkClick xmlns:r="http://schemas.openxmlformats.org/officeDocument/2006/relationships" r:id="rId10" tooltip="７月の先頭へ"/>
        </xdr:cNvPr>
        <xdr:cNvSpPr/>
      </xdr:nvSpPr>
      <xdr:spPr>
        <a:xfrm>
          <a:off x="6903720" y="22113240"/>
          <a:ext cx="7596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7</xdr:col>
      <xdr:colOff>45720</xdr:colOff>
      <xdr:row>133</xdr:row>
      <xdr:rowOff>7620</xdr:rowOff>
    </xdr:from>
    <xdr:to>
      <xdr:col>8</xdr:col>
      <xdr:colOff>180480</xdr:colOff>
      <xdr:row>134</xdr:row>
      <xdr:rowOff>38100</xdr:rowOff>
    </xdr:to>
    <xdr:sp macro="" textlink="">
      <xdr:nvSpPr>
        <xdr:cNvPr id="403" name="角丸四角形 402">
          <a:hlinkClick xmlns:r="http://schemas.openxmlformats.org/officeDocument/2006/relationships" r:id="rId11" tooltip="９月の先頭へ"/>
        </xdr:cNvPr>
        <xdr:cNvSpPr/>
      </xdr:nvSpPr>
      <xdr:spPr>
        <a:xfrm>
          <a:off x="6903720" y="22783800"/>
          <a:ext cx="7596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7</xdr:col>
      <xdr:colOff>45720</xdr:colOff>
      <xdr:row>137</xdr:row>
      <xdr:rowOff>7620</xdr:rowOff>
    </xdr:from>
    <xdr:to>
      <xdr:col>8</xdr:col>
      <xdr:colOff>180480</xdr:colOff>
      <xdr:row>138</xdr:row>
      <xdr:rowOff>38100</xdr:rowOff>
    </xdr:to>
    <xdr:sp macro="" textlink="">
      <xdr:nvSpPr>
        <xdr:cNvPr id="404" name="角丸四角形 403">
          <a:hlinkClick xmlns:r="http://schemas.openxmlformats.org/officeDocument/2006/relationships" r:id="rId12" tooltip="１１月の先頭へ"/>
        </xdr:cNvPr>
        <xdr:cNvSpPr/>
      </xdr:nvSpPr>
      <xdr:spPr>
        <a:xfrm>
          <a:off x="6903720" y="23454360"/>
          <a:ext cx="7596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7</xdr:col>
      <xdr:colOff>45720</xdr:colOff>
      <xdr:row>139</xdr:row>
      <xdr:rowOff>7620</xdr:rowOff>
    </xdr:from>
    <xdr:to>
      <xdr:col>8</xdr:col>
      <xdr:colOff>180480</xdr:colOff>
      <xdr:row>140</xdr:row>
      <xdr:rowOff>38100</xdr:rowOff>
    </xdr:to>
    <xdr:sp macro="" textlink="">
      <xdr:nvSpPr>
        <xdr:cNvPr id="405" name="角丸四角形 404">
          <a:hlinkClick xmlns:r="http://schemas.openxmlformats.org/officeDocument/2006/relationships" r:id="rId13" tooltip="12月の先頭へ"/>
        </xdr:cNvPr>
        <xdr:cNvSpPr/>
      </xdr:nvSpPr>
      <xdr:spPr>
        <a:xfrm>
          <a:off x="6903720" y="23789640"/>
          <a:ext cx="7596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7</xdr:col>
      <xdr:colOff>45720</xdr:colOff>
      <xdr:row>141</xdr:row>
      <xdr:rowOff>7620</xdr:rowOff>
    </xdr:from>
    <xdr:to>
      <xdr:col>8</xdr:col>
      <xdr:colOff>180480</xdr:colOff>
      <xdr:row>142</xdr:row>
      <xdr:rowOff>38100</xdr:rowOff>
    </xdr:to>
    <xdr:sp macro="" textlink="">
      <xdr:nvSpPr>
        <xdr:cNvPr id="406" name="角丸四角形 405">
          <a:hlinkClick xmlns:r="http://schemas.openxmlformats.org/officeDocument/2006/relationships" r:id="rId14" tooltip="仕入の合計表ページへ"/>
        </xdr:cNvPr>
        <xdr:cNvSpPr/>
      </xdr:nvSpPr>
      <xdr:spPr>
        <a:xfrm>
          <a:off x="6903720" y="24124920"/>
          <a:ext cx="7596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合計表</a:t>
          </a:r>
        </a:p>
      </xdr:txBody>
    </xdr:sp>
    <xdr:clientData fPrintsWithSheet="0"/>
  </xdr:twoCellAnchor>
  <xdr:twoCellAnchor editAs="oneCell">
    <xdr:from>
      <xdr:col>7</xdr:col>
      <xdr:colOff>45720</xdr:colOff>
      <xdr:row>59</xdr:row>
      <xdr:rowOff>0</xdr:rowOff>
    </xdr:from>
    <xdr:to>
      <xdr:col>8</xdr:col>
      <xdr:colOff>180480</xdr:colOff>
      <xdr:row>60</xdr:row>
      <xdr:rowOff>30480</xdr:rowOff>
    </xdr:to>
    <xdr:sp macro="" textlink="">
      <xdr:nvSpPr>
        <xdr:cNvPr id="407" name="角丸四角形 406">
          <a:hlinkClick xmlns:r="http://schemas.openxmlformats.org/officeDocument/2006/relationships" r:id="rId2" tooltip="1月の先頭へ"/>
        </xdr:cNvPr>
        <xdr:cNvSpPr/>
      </xdr:nvSpPr>
      <xdr:spPr>
        <a:xfrm>
          <a:off x="6903720" y="109804200"/>
          <a:ext cx="7596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7</xdr:col>
      <xdr:colOff>45720</xdr:colOff>
      <xdr:row>61</xdr:row>
      <xdr:rowOff>7620</xdr:rowOff>
    </xdr:from>
    <xdr:to>
      <xdr:col>8</xdr:col>
      <xdr:colOff>180480</xdr:colOff>
      <xdr:row>62</xdr:row>
      <xdr:rowOff>38100</xdr:rowOff>
    </xdr:to>
    <xdr:sp macro="" textlink="">
      <xdr:nvSpPr>
        <xdr:cNvPr id="408" name="角丸四角形 407">
          <a:hlinkClick xmlns:r="http://schemas.openxmlformats.org/officeDocument/2006/relationships" r:id="rId3" tooltip="2月の先頭へ"/>
        </xdr:cNvPr>
        <xdr:cNvSpPr/>
      </xdr:nvSpPr>
      <xdr:spPr>
        <a:xfrm>
          <a:off x="6903720" y="10553700"/>
          <a:ext cx="7596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7</xdr:col>
      <xdr:colOff>45720</xdr:colOff>
      <xdr:row>63</xdr:row>
      <xdr:rowOff>7620</xdr:rowOff>
    </xdr:from>
    <xdr:to>
      <xdr:col>8</xdr:col>
      <xdr:colOff>180480</xdr:colOff>
      <xdr:row>64</xdr:row>
      <xdr:rowOff>38100</xdr:rowOff>
    </xdr:to>
    <xdr:sp macro="" textlink="">
      <xdr:nvSpPr>
        <xdr:cNvPr id="409" name="角丸四角形 408">
          <a:hlinkClick xmlns:r="http://schemas.openxmlformats.org/officeDocument/2006/relationships" r:id="rId4" tooltip="３月の先頭へ"/>
        </xdr:cNvPr>
        <xdr:cNvSpPr/>
      </xdr:nvSpPr>
      <xdr:spPr>
        <a:xfrm>
          <a:off x="6903720" y="10888980"/>
          <a:ext cx="7596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7</xdr:col>
      <xdr:colOff>45720</xdr:colOff>
      <xdr:row>65</xdr:row>
      <xdr:rowOff>7620</xdr:rowOff>
    </xdr:from>
    <xdr:to>
      <xdr:col>8</xdr:col>
      <xdr:colOff>180480</xdr:colOff>
      <xdr:row>66</xdr:row>
      <xdr:rowOff>38100</xdr:rowOff>
    </xdr:to>
    <xdr:sp macro="" textlink="">
      <xdr:nvSpPr>
        <xdr:cNvPr id="410" name="角丸四角形 409">
          <a:hlinkClick xmlns:r="http://schemas.openxmlformats.org/officeDocument/2006/relationships" r:id="rId5" tooltip="４月の先頭へ"/>
        </xdr:cNvPr>
        <xdr:cNvSpPr/>
      </xdr:nvSpPr>
      <xdr:spPr>
        <a:xfrm>
          <a:off x="6903720" y="11224260"/>
          <a:ext cx="7596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7</xdr:col>
      <xdr:colOff>45720</xdr:colOff>
      <xdr:row>69</xdr:row>
      <xdr:rowOff>7620</xdr:rowOff>
    </xdr:from>
    <xdr:to>
      <xdr:col>8</xdr:col>
      <xdr:colOff>180480</xdr:colOff>
      <xdr:row>70</xdr:row>
      <xdr:rowOff>38100</xdr:rowOff>
    </xdr:to>
    <xdr:sp macro="" textlink="">
      <xdr:nvSpPr>
        <xdr:cNvPr id="411" name="角丸四角形 410">
          <a:hlinkClick xmlns:r="http://schemas.openxmlformats.org/officeDocument/2006/relationships" r:id="rId6" tooltip="６月の先頭へ"/>
        </xdr:cNvPr>
        <xdr:cNvSpPr/>
      </xdr:nvSpPr>
      <xdr:spPr>
        <a:xfrm>
          <a:off x="6903720" y="11894820"/>
          <a:ext cx="7596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7</xdr:col>
      <xdr:colOff>45720</xdr:colOff>
      <xdr:row>73</xdr:row>
      <xdr:rowOff>7620</xdr:rowOff>
    </xdr:from>
    <xdr:to>
      <xdr:col>8</xdr:col>
      <xdr:colOff>180480</xdr:colOff>
      <xdr:row>74</xdr:row>
      <xdr:rowOff>38100</xdr:rowOff>
    </xdr:to>
    <xdr:sp macro="" textlink="">
      <xdr:nvSpPr>
        <xdr:cNvPr id="412" name="角丸四角形 411">
          <a:hlinkClick xmlns:r="http://schemas.openxmlformats.org/officeDocument/2006/relationships" r:id="rId7" tooltip="８月の先頭へ"/>
        </xdr:cNvPr>
        <xdr:cNvSpPr/>
      </xdr:nvSpPr>
      <xdr:spPr>
        <a:xfrm>
          <a:off x="6903720" y="12565380"/>
          <a:ext cx="7596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7</xdr:col>
      <xdr:colOff>45720</xdr:colOff>
      <xdr:row>77</xdr:row>
      <xdr:rowOff>7620</xdr:rowOff>
    </xdr:from>
    <xdr:to>
      <xdr:col>8</xdr:col>
      <xdr:colOff>180480</xdr:colOff>
      <xdr:row>78</xdr:row>
      <xdr:rowOff>38100</xdr:rowOff>
    </xdr:to>
    <xdr:sp macro="" textlink="">
      <xdr:nvSpPr>
        <xdr:cNvPr id="413" name="角丸四角形 412">
          <a:hlinkClick xmlns:r="http://schemas.openxmlformats.org/officeDocument/2006/relationships" r:id="rId8" tooltip="１０月の先頭へ"/>
        </xdr:cNvPr>
        <xdr:cNvSpPr/>
      </xdr:nvSpPr>
      <xdr:spPr>
        <a:xfrm>
          <a:off x="6903720" y="13235940"/>
          <a:ext cx="7596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7</xdr:col>
      <xdr:colOff>45720</xdr:colOff>
      <xdr:row>67</xdr:row>
      <xdr:rowOff>7620</xdr:rowOff>
    </xdr:from>
    <xdr:to>
      <xdr:col>8</xdr:col>
      <xdr:colOff>180480</xdr:colOff>
      <xdr:row>68</xdr:row>
      <xdr:rowOff>38100</xdr:rowOff>
    </xdr:to>
    <xdr:sp macro="" textlink="">
      <xdr:nvSpPr>
        <xdr:cNvPr id="414" name="角丸四角形 413">
          <a:hlinkClick xmlns:r="http://schemas.openxmlformats.org/officeDocument/2006/relationships" r:id="rId9" tooltip="５月の先頭へ"/>
        </xdr:cNvPr>
        <xdr:cNvSpPr/>
      </xdr:nvSpPr>
      <xdr:spPr>
        <a:xfrm>
          <a:off x="6903720" y="11559540"/>
          <a:ext cx="7596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7</xdr:col>
      <xdr:colOff>45720</xdr:colOff>
      <xdr:row>71</xdr:row>
      <xdr:rowOff>7620</xdr:rowOff>
    </xdr:from>
    <xdr:to>
      <xdr:col>8</xdr:col>
      <xdr:colOff>180480</xdr:colOff>
      <xdr:row>72</xdr:row>
      <xdr:rowOff>38100</xdr:rowOff>
    </xdr:to>
    <xdr:sp macro="" textlink="">
      <xdr:nvSpPr>
        <xdr:cNvPr id="415" name="角丸四角形 414">
          <a:hlinkClick xmlns:r="http://schemas.openxmlformats.org/officeDocument/2006/relationships" r:id="rId10" tooltip="７月の先頭へ"/>
        </xdr:cNvPr>
        <xdr:cNvSpPr/>
      </xdr:nvSpPr>
      <xdr:spPr>
        <a:xfrm>
          <a:off x="6903720" y="12230100"/>
          <a:ext cx="7596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7</xdr:col>
      <xdr:colOff>45720</xdr:colOff>
      <xdr:row>75</xdr:row>
      <xdr:rowOff>7620</xdr:rowOff>
    </xdr:from>
    <xdr:to>
      <xdr:col>8</xdr:col>
      <xdr:colOff>180480</xdr:colOff>
      <xdr:row>76</xdr:row>
      <xdr:rowOff>38100</xdr:rowOff>
    </xdr:to>
    <xdr:sp macro="" textlink="">
      <xdr:nvSpPr>
        <xdr:cNvPr id="416" name="角丸四角形 415">
          <a:hlinkClick xmlns:r="http://schemas.openxmlformats.org/officeDocument/2006/relationships" r:id="rId11" tooltip="９月の先頭へ"/>
        </xdr:cNvPr>
        <xdr:cNvSpPr/>
      </xdr:nvSpPr>
      <xdr:spPr>
        <a:xfrm>
          <a:off x="6903720" y="12900660"/>
          <a:ext cx="7596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7</xdr:col>
      <xdr:colOff>45720</xdr:colOff>
      <xdr:row>79</xdr:row>
      <xdr:rowOff>7620</xdr:rowOff>
    </xdr:from>
    <xdr:to>
      <xdr:col>8</xdr:col>
      <xdr:colOff>180480</xdr:colOff>
      <xdr:row>80</xdr:row>
      <xdr:rowOff>38100</xdr:rowOff>
    </xdr:to>
    <xdr:sp macro="" textlink="">
      <xdr:nvSpPr>
        <xdr:cNvPr id="417" name="角丸四角形 416">
          <a:hlinkClick xmlns:r="http://schemas.openxmlformats.org/officeDocument/2006/relationships" r:id="rId12" tooltip="１１月の先頭へ"/>
        </xdr:cNvPr>
        <xdr:cNvSpPr/>
      </xdr:nvSpPr>
      <xdr:spPr>
        <a:xfrm>
          <a:off x="6903720" y="13571220"/>
          <a:ext cx="7596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7</xdr:col>
      <xdr:colOff>45720</xdr:colOff>
      <xdr:row>81</xdr:row>
      <xdr:rowOff>7620</xdr:rowOff>
    </xdr:from>
    <xdr:to>
      <xdr:col>8</xdr:col>
      <xdr:colOff>180480</xdr:colOff>
      <xdr:row>82</xdr:row>
      <xdr:rowOff>38100</xdr:rowOff>
    </xdr:to>
    <xdr:sp macro="" textlink="">
      <xdr:nvSpPr>
        <xdr:cNvPr id="418" name="角丸四角形 417">
          <a:hlinkClick xmlns:r="http://schemas.openxmlformats.org/officeDocument/2006/relationships" r:id="rId13" tooltip="12月の先頭へ"/>
        </xdr:cNvPr>
        <xdr:cNvSpPr/>
      </xdr:nvSpPr>
      <xdr:spPr>
        <a:xfrm>
          <a:off x="6903720" y="13906500"/>
          <a:ext cx="7596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7</xdr:col>
      <xdr:colOff>45720</xdr:colOff>
      <xdr:row>83</xdr:row>
      <xdr:rowOff>7620</xdr:rowOff>
    </xdr:from>
    <xdr:to>
      <xdr:col>8</xdr:col>
      <xdr:colOff>180480</xdr:colOff>
      <xdr:row>84</xdr:row>
      <xdr:rowOff>38100</xdr:rowOff>
    </xdr:to>
    <xdr:sp macro="" textlink="">
      <xdr:nvSpPr>
        <xdr:cNvPr id="419" name="角丸四角形 418">
          <a:hlinkClick xmlns:r="http://schemas.openxmlformats.org/officeDocument/2006/relationships" r:id="rId14" tooltip="仕入の合計表ページへ"/>
        </xdr:cNvPr>
        <xdr:cNvSpPr/>
      </xdr:nvSpPr>
      <xdr:spPr>
        <a:xfrm>
          <a:off x="6903720" y="14241780"/>
          <a:ext cx="7596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合計表</a:t>
          </a:r>
        </a:p>
      </xdr:txBody>
    </xdr:sp>
    <xdr:clientData fPrintsWithSheet="0"/>
  </xdr:twoCellAnchor>
  <xdr:twoCellAnchor editAs="oneCell">
    <xdr:from>
      <xdr:col>7</xdr:col>
      <xdr:colOff>45720</xdr:colOff>
      <xdr:row>1</xdr:row>
      <xdr:rowOff>0</xdr:rowOff>
    </xdr:from>
    <xdr:to>
      <xdr:col>8</xdr:col>
      <xdr:colOff>180480</xdr:colOff>
      <xdr:row>2</xdr:row>
      <xdr:rowOff>30480</xdr:rowOff>
    </xdr:to>
    <xdr:sp macro="" textlink="">
      <xdr:nvSpPr>
        <xdr:cNvPr id="433" name="角丸四角形 432">
          <a:hlinkClick xmlns:r="http://schemas.openxmlformats.org/officeDocument/2006/relationships" r:id="rId2" tooltip="1月の先頭へ"/>
        </xdr:cNvPr>
        <xdr:cNvSpPr/>
      </xdr:nvSpPr>
      <xdr:spPr>
        <a:xfrm>
          <a:off x="6903720" y="109804200"/>
          <a:ext cx="7596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7</xdr:col>
      <xdr:colOff>45720</xdr:colOff>
      <xdr:row>3</xdr:row>
      <xdr:rowOff>0</xdr:rowOff>
    </xdr:from>
    <xdr:to>
      <xdr:col>8</xdr:col>
      <xdr:colOff>180480</xdr:colOff>
      <xdr:row>4</xdr:row>
      <xdr:rowOff>30480</xdr:rowOff>
    </xdr:to>
    <xdr:sp macro="" textlink="">
      <xdr:nvSpPr>
        <xdr:cNvPr id="434" name="角丸四角形 433">
          <a:hlinkClick xmlns:r="http://schemas.openxmlformats.org/officeDocument/2006/relationships" r:id="rId3" tooltip="2月の先頭へ"/>
        </xdr:cNvPr>
        <xdr:cNvSpPr/>
      </xdr:nvSpPr>
      <xdr:spPr>
        <a:xfrm>
          <a:off x="6903720" y="662940"/>
          <a:ext cx="7596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7</xdr:col>
      <xdr:colOff>45720</xdr:colOff>
      <xdr:row>5</xdr:row>
      <xdr:rowOff>0</xdr:rowOff>
    </xdr:from>
    <xdr:to>
      <xdr:col>8</xdr:col>
      <xdr:colOff>180480</xdr:colOff>
      <xdr:row>6</xdr:row>
      <xdr:rowOff>30480</xdr:rowOff>
    </xdr:to>
    <xdr:sp macro="" textlink="">
      <xdr:nvSpPr>
        <xdr:cNvPr id="435" name="角丸四角形 434">
          <a:hlinkClick xmlns:r="http://schemas.openxmlformats.org/officeDocument/2006/relationships" r:id="rId4" tooltip="３月の先頭へ"/>
        </xdr:cNvPr>
        <xdr:cNvSpPr/>
      </xdr:nvSpPr>
      <xdr:spPr>
        <a:xfrm>
          <a:off x="6903720" y="998220"/>
          <a:ext cx="7596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7</xdr:col>
      <xdr:colOff>45720</xdr:colOff>
      <xdr:row>7</xdr:row>
      <xdr:rowOff>0</xdr:rowOff>
    </xdr:from>
    <xdr:to>
      <xdr:col>8</xdr:col>
      <xdr:colOff>180480</xdr:colOff>
      <xdr:row>8</xdr:row>
      <xdr:rowOff>30480</xdr:rowOff>
    </xdr:to>
    <xdr:sp macro="" textlink="">
      <xdr:nvSpPr>
        <xdr:cNvPr id="436" name="角丸四角形 435">
          <a:hlinkClick xmlns:r="http://schemas.openxmlformats.org/officeDocument/2006/relationships" r:id="rId5" tooltip="４月の先頭へ"/>
        </xdr:cNvPr>
        <xdr:cNvSpPr/>
      </xdr:nvSpPr>
      <xdr:spPr>
        <a:xfrm>
          <a:off x="6903720" y="1333500"/>
          <a:ext cx="7596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7</xdr:col>
      <xdr:colOff>45720</xdr:colOff>
      <xdr:row>11</xdr:row>
      <xdr:rowOff>0</xdr:rowOff>
    </xdr:from>
    <xdr:to>
      <xdr:col>8</xdr:col>
      <xdr:colOff>180480</xdr:colOff>
      <xdr:row>12</xdr:row>
      <xdr:rowOff>30480</xdr:rowOff>
    </xdr:to>
    <xdr:sp macro="" textlink="">
      <xdr:nvSpPr>
        <xdr:cNvPr id="437" name="角丸四角形 436">
          <a:hlinkClick xmlns:r="http://schemas.openxmlformats.org/officeDocument/2006/relationships" r:id="rId6" tooltip="６月の先頭へ"/>
        </xdr:cNvPr>
        <xdr:cNvSpPr/>
      </xdr:nvSpPr>
      <xdr:spPr>
        <a:xfrm>
          <a:off x="6903720" y="2004060"/>
          <a:ext cx="7596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7</xdr:col>
      <xdr:colOff>45720</xdr:colOff>
      <xdr:row>15</xdr:row>
      <xdr:rowOff>0</xdr:rowOff>
    </xdr:from>
    <xdr:to>
      <xdr:col>8</xdr:col>
      <xdr:colOff>180480</xdr:colOff>
      <xdr:row>16</xdr:row>
      <xdr:rowOff>30480</xdr:rowOff>
    </xdr:to>
    <xdr:sp macro="" textlink="">
      <xdr:nvSpPr>
        <xdr:cNvPr id="438" name="角丸四角形 437">
          <a:hlinkClick xmlns:r="http://schemas.openxmlformats.org/officeDocument/2006/relationships" r:id="rId7" tooltip="８月の先頭へ"/>
        </xdr:cNvPr>
        <xdr:cNvSpPr/>
      </xdr:nvSpPr>
      <xdr:spPr>
        <a:xfrm>
          <a:off x="6903720" y="2674620"/>
          <a:ext cx="7596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7</xdr:col>
      <xdr:colOff>45720</xdr:colOff>
      <xdr:row>19</xdr:row>
      <xdr:rowOff>0</xdr:rowOff>
    </xdr:from>
    <xdr:to>
      <xdr:col>8</xdr:col>
      <xdr:colOff>180480</xdr:colOff>
      <xdr:row>20</xdr:row>
      <xdr:rowOff>30480</xdr:rowOff>
    </xdr:to>
    <xdr:sp macro="" textlink="">
      <xdr:nvSpPr>
        <xdr:cNvPr id="439" name="角丸四角形 438">
          <a:hlinkClick xmlns:r="http://schemas.openxmlformats.org/officeDocument/2006/relationships" r:id="rId8" tooltip="１０月の先頭へ"/>
        </xdr:cNvPr>
        <xdr:cNvSpPr/>
      </xdr:nvSpPr>
      <xdr:spPr>
        <a:xfrm>
          <a:off x="6903720" y="3345180"/>
          <a:ext cx="7596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7</xdr:col>
      <xdr:colOff>45720</xdr:colOff>
      <xdr:row>9</xdr:row>
      <xdr:rowOff>0</xdr:rowOff>
    </xdr:from>
    <xdr:to>
      <xdr:col>8</xdr:col>
      <xdr:colOff>180480</xdr:colOff>
      <xdr:row>10</xdr:row>
      <xdr:rowOff>30480</xdr:rowOff>
    </xdr:to>
    <xdr:sp macro="" textlink="">
      <xdr:nvSpPr>
        <xdr:cNvPr id="440" name="角丸四角形 439">
          <a:hlinkClick xmlns:r="http://schemas.openxmlformats.org/officeDocument/2006/relationships" r:id="rId9" tooltip="５月の先頭へ"/>
        </xdr:cNvPr>
        <xdr:cNvSpPr/>
      </xdr:nvSpPr>
      <xdr:spPr>
        <a:xfrm>
          <a:off x="6903720" y="1668780"/>
          <a:ext cx="7596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7</xdr:col>
      <xdr:colOff>45720</xdr:colOff>
      <xdr:row>13</xdr:row>
      <xdr:rowOff>0</xdr:rowOff>
    </xdr:from>
    <xdr:to>
      <xdr:col>8</xdr:col>
      <xdr:colOff>180480</xdr:colOff>
      <xdr:row>14</xdr:row>
      <xdr:rowOff>30480</xdr:rowOff>
    </xdr:to>
    <xdr:sp macro="" textlink="">
      <xdr:nvSpPr>
        <xdr:cNvPr id="441" name="角丸四角形 440">
          <a:hlinkClick xmlns:r="http://schemas.openxmlformats.org/officeDocument/2006/relationships" r:id="rId10" tooltip="７月の先頭へ"/>
        </xdr:cNvPr>
        <xdr:cNvSpPr/>
      </xdr:nvSpPr>
      <xdr:spPr>
        <a:xfrm>
          <a:off x="6903720" y="2339340"/>
          <a:ext cx="7596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7</xdr:col>
      <xdr:colOff>45720</xdr:colOff>
      <xdr:row>17</xdr:row>
      <xdr:rowOff>0</xdr:rowOff>
    </xdr:from>
    <xdr:to>
      <xdr:col>8</xdr:col>
      <xdr:colOff>180480</xdr:colOff>
      <xdr:row>18</xdr:row>
      <xdr:rowOff>30480</xdr:rowOff>
    </xdr:to>
    <xdr:sp macro="" textlink="">
      <xdr:nvSpPr>
        <xdr:cNvPr id="442" name="角丸四角形 441">
          <a:hlinkClick xmlns:r="http://schemas.openxmlformats.org/officeDocument/2006/relationships" r:id="rId11" tooltip="９月の先頭へ"/>
        </xdr:cNvPr>
        <xdr:cNvSpPr/>
      </xdr:nvSpPr>
      <xdr:spPr>
        <a:xfrm>
          <a:off x="6903720" y="3009900"/>
          <a:ext cx="7596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7</xdr:col>
      <xdr:colOff>45720</xdr:colOff>
      <xdr:row>21</xdr:row>
      <xdr:rowOff>0</xdr:rowOff>
    </xdr:from>
    <xdr:to>
      <xdr:col>8</xdr:col>
      <xdr:colOff>180480</xdr:colOff>
      <xdr:row>22</xdr:row>
      <xdr:rowOff>30480</xdr:rowOff>
    </xdr:to>
    <xdr:sp macro="" textlink="">
      <xdr:nvSpPr>
        <xdr:cNvPr id="443" name="角丸四角形 442">
          <a:hlinkClick xmlns:r="http://schemas.openxmlformats.org/officeDocument/2006/relationships" r:id="rId12" tooltip="１１月の先頭へ"/>
        </xdr:cNvPr>
        <xdr:cNvSpPr/>
      </xdr:nvSpPr>
      <xdr:spPr>
        <a:xfrm>
          <a:off x="6903720" y="3680460"/>
          <a:ext cx="7596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7</xdr:col>
      <xdr:colOff>45720</xdr:colOff>
      <xdr:row>23</xdr:row>
      <xdr:rowOff>0</xdr:rowOff>
    </xdr:from>
    <xdr:to>
      <xdr:col>8</xdr:col>
      <xdr:colOff>180480</xdr:colOff>
      <xdr:row>24</xdr:row>
      <xdr:rowOff>30480</xdr:rowOff>
    </xdr:to>
    <xdr:sp macro="" textlink="">
      <xdr:nvSpPr>
        <xdr:cNvPr id="444" name="角丸四角形 443">
          <a:hlinkClick xmlns:r="http://schemas.openxmlformats.org/officeDocument/2006/relationships" r:id="rId13" tooltip="12月の先頭へ"/>
        </xdr:cNvPr>
        <xdr:cNvSpPr/>
      </xdr:nvSpPr>
      <xdr:spPr>
        <a:xfrm>
          <a:off x="6903720" y="4015740"/>
          <a:ext cx="7596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7</xdr:col>
      <xdr:colOff>45720</xdr:colOff>
      <xdr:row>25</xdr:row>
      <xdr:rowOff>0</xdr:rowOff>
    </xdr:from>
    <xdr:to>
      <xdr:col>8</xdr:col>
      <xdr:colOff>180480</xdr:colOff>
      <xdr:row>26</xdr:row>
      <xdr:rowOff>30480</xdr:rowOff>
    </xdr:to>
    <xdr:sp macro="" textlink="">
      <xdr:nvSpPr>
        <xdr:cNvPr id="445" name="角丸四角形 444">
          <a:hlinkClick xmlns:r="http://schemas.openxmlformats.org/officeDocument/2006/relationships" r:id="rId14" tooltip="仕入の合計表ページへ"/>
        </xdr:cNvPr>
        <xdr:cNvSpPr/>
      </xdr:nvSpPr>
      <xdr:spPr>
        <a:xfrm>
          <a:off x="6903720" y="4351020"/>
          <a:ext cx="7596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合計表</a:t>
          </a:r>
        </a:p>
      </xdr:txBody>
    </xdr:sp>
    <xdr:clientData fPrintsWithSheet="0"/>
  </xdr:twoCellAnchor>
  <xdr:twoCellAnchor editAs="oneCell">
    <xdr:from>
      <xdr:col>2</xdr:col>
      <xdr:colOff>160020</xdr:colOff>
      <xdr:row>0</xdr:row>
      <xdr:rowOff>45720</xdr:rowOff>
    </xdr:from>
    <xdr:to>
      <xdr:col>2</xdr:col>
      <xdr:colOff>922020</xdr:colOff>
      <xdr:row>0</xdr:row>
      <xdr:rowOff>243840</xdr:rowOff>
    </xdr:to>
    <xdr:sp macro="" textlink="">
      <xdr:nvSpPr>
        <xdr:cNvPr id="225" name="角丸四角形 224">
          <a:hlinkClick xmlns:r="http://schemas.openxmlformats.org/officeDocument/2006/relationships" r:id="rId15" tooltip="記帳ガイドへ"/>
        </xdr:cNvPr>
        <xdr:cNvSpPr/>
      </xdr:nvSpPr>
      <xdr:spPr>
        <a:xfrm>
          <a:off x="876300" y="45720"/>
          <a:ext cx="7620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ガイド</a:t>
          </a:r>
        </a:p>
      </xdr:txBody>
    </xdr:sp>
    <xdr:clientData fPrintsWithSheet="0"/>
  </xdr:twoCellAnchor>
  <xdr:twoCellAnchor editAs="oneCell">
    <xdr:from>
      <xdr:col>2</xdr:col>
      <xdr:colOff>640080</xdr:colOff>
      <xdr:row>58</xdr:row>
      <xdr:rowOff>45720</xdr:rowOff>
    </xdr:from>
    <xdr:to>
      <xdr:col>5</xdr:col>
      <xdr:colOff>449580</xdr:colOff>
      <xdr:row>58</xdr:row>
      <xdr:rowOff>236220</xdr:rowOff>
    </xdr:to>
    <xdr:sp macro="" textlink="">
      <xdr:nvSpPr>
        <xdr:cNvPr id="229" name="角丸四角形 228"/>
        <xdr:cNvSpPr/>
      </xdr:nvSpPr>
      <xdr:spPr>
        <a:xfrm>
          <a:off x="1356360" y="9928860"/>
          <a:ext cx="4305300" cy="190500"/>
        </a:xfrm>
        <a:prstGeom prst="roundRect">
          <a:avLst/>
        </a:prstGeom>
        <a:solidFill>
          <a:schemeClr val="bg2">
            <a:lumMod val="9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a:latin typeface="AR P丸ゴシック体M" pitchFamily="50" charset="-128"/>
              <a:ea typeface="AR P丸ゴシック体M" pitchFamily="50" charset="-128"/>
            </a:rPr>
            <a:t>商品の仕入回数が少なくても、１ページにひと月分ずつ記入します</a:t>
          </a:r>
        </a:p>
      </xdr:txBody>
    </xdr:sp>
    <xdr:clientData fPrintsWithSheet="0"/>
  </xdr:twoCellAnchor>
  <xdr:twoCellAnchor>
    <xdr:from>
      <xdr:col>5</xdr:col>
      <xdr:colOff>15240</xdr:colOff>
      <xdr:row>407</xdr:row>
      <xdr:rowOff>7620</xdr:rowOff>
    </xdr:from>
    <xdr:to>
      <xdr:col>6</xdr:col>
      <xdr:colOff>815340</xdr:colOff>
      <xdr:row>409</xdr:row>
      <xdr:rowOff>171180</xdr:rowOff>
    </xdr:to>
    <xdr:sp macro="" textlink="">
      <xdr:nvSpPr>
        <xdr:cNvPr id="314" name="正方形/長方形 313"/>
        <xdr:cNvSpPr/>
      </xdr:nvSpPr>
      <xdr:spPr>
        <a:xfrm>
          <a:off x="5227320" y="109354620"/>
          <a:ext cx="1623060" cy="331200"/>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oneCellAnchor>
    <xdr:from>
      <xdr:col>2</xdr:col>
      <xdr:colOff>640080</xdr:colOff>
      <xdr:row>116</xdr:row>
      <xdr:rowOff>45720</xdr:rowOff>
    </xdr:from>
    <xdr:ext cx="4305300" cy="190500"/>
    <xdr:sp macro="" textlink="">
      <xdr:nvSpPr>
        <xdr:cNvPr id="210" name="角丸四角形 209"/>
        <xdr:cNvSpPr/>
      </xdr:nvSpPr>
      <xdr:spPr>
        <a:xfrm>
          <a:off x="1356360" y="9928860"/>
          <a:ext cx="4305300" cy="190500"/>
        </a:xfrm>
        <a:prstGeom prst="roundRect">
          <a:avLst/>
        </a:prstGeom>
        <a:solidFill>
          <a:schemeClr val="bg2">
            <a:lumMod val="9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a:latin typeface="AR P丸ゴシック体M" pitchFamily="50" charset="-128"/>
              <a:ea typeface="AR P丸ゴシック体M" pitchFamily="50" charset="-128"/>
            </a:rPr>
            <a:t>商品の仕入回数が少なくても、１ページにひと月分ずつ記入します</a:t>
          </a:r>
        </a:p>
      </xdr:txBody>
    </xdr:sp>
    <xdr:clientData fPrintsWithSheet="0"/>
  </xdr:oneCellAnchor>
  <xdr:oneCellAnchor>
    <xdr:from>
      <xdr:col>2</xdr:col>
      <xdr:colOff>640080</xdr:colOff>
      <xdr:row>174</xdr:row>
      <xdr:rowOff>45720</xdr:rowOff>
    </xdr:from>
    <xdr:ext cx="4305300" cy="190500"/>
    <xdr:sp macro="" textlink="">
      <xdr:nvSpPr>
        <xdr:cNvPr id="226" name="角丸四角形 225"/>
        <xdr:cNvSpPr/>
      </xdr:nvSpPr>
      <xdr:spPr>
        <a:xfrm>
          <a:off x="1356360" y="19812000"/>
          <a:ext cx="4305300" cy="190500"/>
        </a:xfrm>
        <a:prstGeom prst="roundRect">
          <a:avLst/>
        </a:prstGeom>
        <a:solidFill>
          <a:schemeClr val="bg2">
            <a:lumMod val="9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a:latin typeface="AR P丸ゴシック体M" pitchFamily="50" charset="-128"/>
              <a:ea typeface="AR P丸ゴシック体M" pitchFamily="50" charset="-128"/>
            </a:rPr>
            <a:t>商品の仕入回数が少なくても、１ページにひと月分ずつ記入します</a:t>
          </a:r>
        </a:p>
      </xdr:txBody>
    </xdr:sp>
    <xdr:clientData fPrintsWithSheet="0"/>
  </xdr:oneCellAnchor>
  <xdr:oneCellAnchor>
    <xdr:from>
      <xdr:col>2</xdr:col>
      <xdr:colOff>640080</xdr:colOff>
      <xdr:row>232</xdr:row>
      <xdr:rowOff>45720</xdr:rowOff>
    </xdr:from>
    <xdr:ext cx="4305300" cy="190500"/>
    <xdr:sp macro="" textlink="">
      <xdr:nvSpPr>
        <xdr:cNvPr id="228" name="角丸四角形 227"/>
        <xdr:cNvSpPr/>
      </xdr:nvSpPr>
      <xdr:spPr>
        <a:xfrm>
          <a:off x="1356360" y="19812000"/>
          <a:ext cx="4305300" cy="190500"/>
        </a:xfrm>
        <a:prstGeom prst="roundRect">
          <a:avLst/>
        </a:prstGeom>
        <a:solidFill>
          <a:schemeClr val="bg2">
            <a:lumMod val="9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a:latin typeface="AR P丸ゴシック体M" pitchFamily="50" charset="-128"/>
              <a:ea typeface="AR P丸ゴシック体M" pitchFamily="50" charset="-128"/>
            </a:rPr>
            <a:t>商品の仕入回数が少なくても、１ページにひと月分ずつ記入します</a:t>
          </a:r>
        </a:p>
      </xdr:txBody>
    </xdr:sp>
    <xdr:clientData fPrintsWithSheet="0"/>
  </xdr:oneCellAnchor>
  <xdr:oneCellAnchor>
    <xdr:from>
      <xdr:col>2</xdr:col>
      <xdr:colOff>640080</xdr:colOff>
      <xdr:row>290</xdr:row>
      <xdr:rowOff>45720</xdr:rowOff>
    </xdr:from>
    <xdr:ext cx="4305300" cy="190500"/>
    <xdr:sp macro="" textlink="">
      <xdr:nvSpPr>
        <xdr:cNvPr id="231" name="角丸四角形 230"/>
        <xdr:cNvSpPr/>
      </xdr:nvSpPr>
      <xdr:spPr>
        <a:xfrm>
          <a:off x="1356360" y="19812000"/>
          <a:ext cx="4305300" cy="190500"/>
        </a:xfrm>
        <a:prstGeom prst="roundRect">
          <a:avLst/>
        </a:prstGeom>
        <a:solidFill>
          <a:schemeClr val="bg2">
            <a:lumMod val="9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a:latin typeface="AR P丸ゴシック体M" pitchFamily="50" charset="-128"/>
              <a:ea typeface="AR P丸ゴシック体M" pitchFamily="50" charset="-128"/>
            </a:rPr>
            <a:t>商品の仕入回数が少なくても、１ページにひと月分ずつ記入します</a:t>
          </a:r>
        </a:p>
      </xdr:txBody>
    </xdr:sp>
    <xdr:clientData fPrintsWithSheet="0"/>
  </xdr:oneCellAnchor>
  <xdr:oneCellAnchor>
    <xdr:from>
      <xdr:col>2</xdr:col>
      <xdr:colOff>640080</xdr:colOff>
      <xdr:row>348</xdr:row>
      <xdr:rowOff>45720</xdr:rowOff>
    </xdr:from>
    <xdr:ext cx="4305300" cy="190500"/>
    <xdr:sp macro="" textlink="">
      <xdr:nvSpPr>
        <xdr:cNvPr id="234" name="角丸四角形 233"/>
        <xdr:cNvSpPr/>
      </xdr:nvSpPr>
      <xdr:spPr>
        <a:xfrm>
          <a:off x="1356360" y="19812000"/>
          <a:ext cx="4305300" cy="190500"/>
        </a:xfrm>
        <a:prstGeom prst="roundRect">
          <a:avLst/>
        </a:prstGeom>
        <a:solidFill>
          <a:schemeClr val="bg2">
            <a:lumMod val="9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a:latin typeface="AR P丸ゴシック体M" pitchFamily="50" charset="-128"/>
              <a:ea typeface="AR P丸ゴシック体M" pitchFamily="50" charset="-128"/>
            </a:rPr>
            <a:t>商品の仕入回数が少なくても、１ページにひと月分ずつ記入します</a:t>
          </a:r>
        </a:p>
      </xdr:txBody>
    </xdr:sp>
    <xdr:clientData fPrintsWithSheet="0"/>
  </xdr:oneCellAnchor>
  <xdr:oneCellAnchor>
    <xdr:from>
      <xdr:col>2</xdr:col>
      <xdr:colOff>640080</xdr:colOff>
      <xdr:row>406</xdr:row>
      <xdr:rowOff>45720</xdr:rowOff>
    </xdr:from>
    <xdr:ext cx="4305300" cy="190500"/>
    <xdr:sp macro="" textlink="">
      <xdr:nvSpPr>
        <xdr:cNvPr id="235" name="角丸四角形 234"/>
        <xdr:cNvSpPr/>
      </xdr:nvSpPr>
      <xdr:spPr>
        <a:xfrm>
          <a:off x="1356360" y="19812000"/>
          <a:ext cx="4305300" cy="190500"/>
        </a:xfrm>
        <a:prstGeom prst="roundRect">
          <a:avLst/>
        </a:prstGeom>
        <a:solidFill>
          <a:schemeClr val="bg2">
            <a:lumMod val="9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a:latin typeface="AR P丸ゴシック体M" pitchFamily="50" charset="-128"/>
              <a:ea typeface="AR P丸ゴシック体M" pitchFamily="50" charset="-128"/>
            </a:rPr>
            <a:t>商品の仕入回数が少なくても、１ページにひと月分ずつ記入します</a:t>
          </a:r>
        </a:p>
      </xdr:txBody>
    </xdr:sp>
    <xdr:clientData fPrintsWithSheet="0"/>
  </xdr:oneCellAnchor>
  <xdr:oneCellAnchor>
    <xdr:from>
      <xdr:col>2</xdr:col>
      <xdr:colOff>640080</xdr:colOff>
      <xdr:row>464</xdr:row>
      <xdr:rowOff>45720</xdr:rowOff>
    </xdr:from>
    <xdr:ext cx="4305300" cy="190500"/>
    <xdr:sp macro="" textlink="">
      <xdr:nvSpPr>
        <xdr:cNvPr id="236" name="角丸四角形 235"/>
        <xdr:cNvSpPr/>
      </xdr:nvSpPr>
      <xdr:spPr>
        <a:xfrm>
          <a:off x="1356360" y="19812000"/>
          <a:ext cx="4305300" cy="190500"/>
        </a:xfrm>
        <a:prstGeom prst="roundRect">
          <a:avLst/>
        </a:prstGeom>
        <a:solidFill>
          <a:schemeClr val="bg2">
            <a:lumMod val="9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a:latin typeface="AR P丸ゴシック体M" pitchFamily="50" charset="-128"/>
              <a:ea typeface="AR P丸ゴシック体M" pitchFamily="50" charset="-128"/>
            </a:rPr>
            <a:t>商品の仕入回数が少なくても、１ページにひと月分ずつ記入します</a:t>
          </a:r>
        </a:p>
      </xdr:txBody>
    </xdr:sp>
    <xdr:clientData fPrintsWithSheet="0"/>
  </xdr:oneCellAnchor>
  <xdr:oneCellAnchor>
    <xdr:from>
      <xdr:col>2</xdr:col>
      <xdr:colOff>640080</xdr:colOff>
      <xdr:row>522</xdr:row>
      <xdr:rowOff>45720</xdr:rowOff>
    </xdr:from>
    <xdr:ext cx="4305300" cy="190500"/>
    <xdr:sp macro="" textlink="">
      <xdr:nvSpPr>
        <xdr:cNvPr id="237" name="角丸四角形 236"/>
        <xdr:cNvSpPr/>
      </xdr:nvSpPr>
      <xdr:spPr>
        <a:xfrm>
          <a:off x="1356360" y="19812000"/>
          <a:ext cx="4305300" cy="190500"/>
        </a:xfrm>
        <a:prstGeom prst="roundRect">
          <a:avLst/>
        </a:prstGeom>
        <a:solidFill>
          <a:schemeClr val="bg2">
            <a:lumMod val="9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a:latin typeface="AR P丸ゴシック体M" pitchFamily="50" charset="-128"/>
              <a:ea typeface="AR P丸ゴシック体M" pitchFamily="50" charset="-128"/>
            </a:rPr>
            <a:t>商品の仕入回数が少なくても、１ページにひと月分ずつ記入します</a:t>
          </a:r>
        </a:p>
      </xdr:txBody>
    </xdr:sp>
    <xdr:clientData fPrintsWithSheet="0"/>
  </xdr:oneCellAnchor>
  <xdr:oneCellAnchor>
    <xdr:from>
      <xdr:col>2</xdr:col>
      <xdr:colOff>640080</xdr:colOff>
      <xdr:row>580</xdr:row>
      <xdr:rowOff>45720</xdr:rowOff>
    </xdr:from>
    <xdr:ext cx="4305300" cy="190500"/>
    <xdr:sp macro="" textlink="">
      <xdr:nvSpPr>
        <xdr:cNvPr id="253" name="角丸四角形 252"/>
        <xdr:cNvSpPr/>
      </xdr:nvSpPr>
      <xdr:spPr>
        <a:xfrm>
          <a:off x="1356360" y="19812000"/>
          <a:ext cx="4305300" cy="190500"/>
        </a:xfrm>
        <a:prstGeom prst="roundRect">
          <a:avLst/>
        </a:prstGeom>
        <a:solidFill>
          <a:schemeClr val="bg2">
            <a:lumMod val="9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a:latin typeface="AR P丸ゴシック体M" pitchFamily="50" charset="-128"/>
              <a:ea typeface="AR P丸ゴシック体M" pitchFamily="50" charset="-128"/>
            </a:rPr>
            <a:t>商品の仕入回数が少なくても、１ページにひと月分ずつ記入します</a:t>
          </a:r>
        </a:p>
      </xdr:txBody>
    </xdr:sp>
    <xdr:clientData fPrintsWithSheet="0"/>
  </xdr:oneCellAnchor>
  <xdr:oneCellAnchor>
    <xdr:from>
      <xdr:col>2</xdr:col>
      <xdr:colOff>640080</xdr:colOff>
      <xdr:row>638</xdr:row>
      <xdr:rowOff>45720</xdr:rowOff>
    </xdr:from>
    <xdr:ext cx="4305300" cy="190500"/>
    <xdr:sp macro="" textlink="">
      <xdr:nvSpPr>
        <xdr:cNvPr id="255" name="角丸四角形 254"/>
        <xdr:cNvSpPr/>
      </xdr:nvSpPr>
      <xdr:spPr>
        <a:xfrm>
          <a:off x="1356360" y="19812000"/>
          <a:ext cx="4305300" cy="190500"/>
        </a:xfrm>
        <a:prstGeom prst="roundRect">
          <a:avLst/>
        </a:prstGeom>
        <a:solidFill>
          <a:schemeClr val="bg2">
            <a:lumMod val="9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a:latin typeface="AR P丸ゴシック体M" pitchFamily="50" charset="-128"/>
              <a:ea typeface="AR P丸ゴシック体M" pitchFamily="50" charset="-128"/>
            </a:rPr>
            <a:t>商品の仕入回数が少なくても、１ページにひと月分ずつ記入します</a:t>
          </a:r>
        </a:p>
      </xdr:txBody>
    </xdr:sp>
    <xdr:clientData fPrintsWithSheet="0"/>
  </xdr:oneCellAnchor>
</xdr:wsDr>
</file>

<file path=xl/drawings/drawing44.xml><?xml version="1.0" encoding="utf-8"?>
<xdr:wsDr xmlns:xdr="http://schemas.openxmlformats.org/drawingml/2006/spreadsheetDrawing" xmlns:a="http://schemas.openxmlformats.org/drawingml/2006/main">
  <xdr:twoCellAnchor editAs="oneCell">
    <xdr:from>
      <xdr:col>0</xdr:col>
      <xdr:colOff>45720</xdr:colOff>
      <xdr:row>0</xdr:row>
      <xdr:rowOff>38100</xdr:rowOff>
    </xdr:from>
    <xdr:to>
      <xdr:col>2</xdr:col>
      <xdr:colOff>182880</xdr:colOff>
      <xdr:row>0</xdr:row>
      <xdr:rowOff>236220</xdr:rowOff>
    </xdr:to>
    <xdr:sp macro="" textlink="">
      <xdr:nvSpPr>
        <xdr:cNvPr id="15" name="角丸四角形 14">
          <a:hlinkClick xmlns:r="http://schemas.openxmlformats.org/officeDocument/2006/relationships" r:id="rId1" tooltip="グローバルメニュー（表の一覧）へ"/>
        </xdr:cNvPr>
        <xdr:cNvSpPr/>
      </xdr:nvSpPr>
      <xdr:spPr>
        <a:xfrm>
          <a:off x="45720" y="38100"/>
          <a:ext cx="7620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メニュー</a:t>
          </a:r>
        </a:p>
      </xdr:txBody>
    </xdr:sp>
    <xdr:clientData fPrintsWithSheet="0"/>
  </xdr:twoCellAnchor>
  <xdr:twoCellAnchor editAs="oneCell">
    <xdr:from>
      <xdr:col>2</xdr:col>
      <xdr:colOff>365760</xdr:colOff>
      <xdr:row>0</xdr:row>
      <xdr:rowOff>0</xdr:rowOff>
    </xdr:from>
    <xdr:to>
      <xdr:col>6</xdr:col>
      <xdr:colOff>91440</xdr:colOff>
      <xdr:row>0</xdr:row>
      <xdr:rowOff>518160</xdr:rowOff>
    </xdr:to>
    <xdr:sp macro="" textlink="">
      <xdr:nvSpPr>
        <xdr:cNvPr id="16" name="角丸四角形 15"/>
        <xdr:cNvSpPr/>
      </xdr:nvSpPr>
      <xdr:spPr>
        <a:xfrm>
          <a:off x="990600" y="0"/>
          <a:ext cx="4305300" cy="518160"/>
        </a:xfrm>
        <a:prstGeom prst="roundRect">
          <a:avLst/>
        </a:prstGeom>
        <a:solidFill>
          <a:schemeClr val="bg2">
            <a:lumMod val="9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en-US" altLang="ja-JP" sz="1100">
              <a:latin typeface="AR P丸ゴシック体M" pitchFamily="50" charset="-128"/>
              <a:ea typeface="AR P丸ゴシック体M" pitchFamily="50" charset="-128"/>
            </a:rPr>
            <a:t>1</a:t>
          </a:r>
          <a:r>
            <a:rPr kumimoji="1" lang="ja-JP" altLang="en-US" sz="1100">
              <a:latin typeface="AR P丸ゴシック体M" pitchFamily="50" charset="-128"/>
              <a:ea typeface="AR P丸ゴシック体M" pitchFamily="50" charset="-128"/>
            </a:rPr>
            <a:t>ページ目は前年度からの繰り越し分だけ記入します</a:t>
          </a:r>
          <a:endParaRPr kumimoji="1" lang="en-US" altLang="ja-JP" sz="1100">
            <a:latin typeface="AR P丸ゴシック体M" pitchFamily="50" charset="-128"/>
            <a:ea typeface="AR P丸ゴシック体M" pitchFamily="50" charset="-128"/>
          </a:endParaRPr>
        </a:p>
        <a:p>
          <a:pPr algn="ctr"/>
          <a:r>
            <a:rPr kumimoji="1" lang="ja-JP" altLang="en-US" sz="1100">
              <a:latin typeface="AR P丸ゴシック体M" pitchFamily="50" charset="-128"/>
              <a:ea typeface="AR P丸ゴシック体M" pitchFamily="50" charset="-128"/>
            </a:rPr>
            <a:t>商品の仕入回数が少なくても、１ページにひと月分ずつ記入します</a:t>
          </a:r>
        </a:p>
      </xdr:txBody>
    </xdr:sp>
    <xdr:clientData fPrintsWithSheet="0"/>
  </xdr:twoCellAnchor>
  <xdr:twoCellAnchor editAs="oneCell">
    <xdr:from>
      <xdr:col>8</xdr:col>
      <xdr:colOff>45720</xdr:colOff>
      <xdr:row>3</xdr:row>
      <xdr:rowOff>0</xdr:rowOff>
    </xdr:from>
    <xdr:to>
      <xdr:col>9</xdr:col>
      <xdr:colOff>184080</xdr:colOff>
      <xdr:row>4</xdr:row>
      <xdr:rowOff>30480</xdr:rowOff>
    </xdr:to>
    <xdr:sp macro="" textlink="">
      <xdr:nvSpPr>
        <xdr:cNvPr id="62" name="角丸四角形 61">
          <a:hlinkClick xmlns:r="http://schemas.openxmlformats.org/officeDocument/2006/relationships" r:id="rId2" tooltip="1月の先頭へ"/>
        </xdr:cNvPr>
        <xdr:cNvSpPr/>
      </xdr:nvSpPr>
      <xdr:spPr>
        <a:xfrm>
          <a:off x="6918960" y="929640"/>
          <a:ext cx="7632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8</xdr:col>
      <xdr:colOff>45720</xdr:colOff>
      <xdr:row>5</xdr:row>
      <xdr:rowOff>0</xdr:rowOff>
    </xdr:from>
    <xdr:to>
      <xdr:col>9</xdr:col>
      <xdr:colOff>184080</xdr:colOff>
      <xdr:row>6</xdr:row>
      <xdr:rowOff>30480</xdr:rowOff>
    </xdr:to>
    <xdr:sp macro="" textlink="">
      <xdr:nvSpPr>
        <xdr:cNvPr id="63" name="角丸四角形 62">
          <a:hlinkClick xmlns:r="http://schemas.openxmlformats.org/officeDocument/2006/relationships" r:id="rId3" tooltip="2月の先頭へ"/>
        </xdr:cNvPr>
        <xdr:cNvSpPr/>
      </xdr:nvSpPr>
      <xdr:spPr>
        <a:xfrm>
          <a:off x="6918960" y="1264920"/>
          <a:ext cx="7632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8</xdr:col>
      <xdr:colOff>45720</xdr:colOff>
      <xdr:row>7</xdr:row>
      <xdr:rowOff>0</xdr:rowOff>
    </xdr:from>
    <xdr:to>
      <xdr:col>9</xdr:col>
      <xdr:colOff>184080</xdr:colOff>
      <xdr:row>8</xdr:row>
      <xdr:rowOff>30480</xdr:rowOff>
    </xdr:to>
    <xdr:sp macro="" textlink="">
      <xdr:nvSpPr>
        <xdr:cNvPr id="64" name="角丸四角形 63">
          <a:hlinkClick xmlns:r="http://schemas.openxmlformats.org/officeDocument/2006/relationships" r:id="rId4" tooltip="３月の先頭へ"/>
        </xdr:cNvPr>
        <xdr:cNvSpPr/>
      </xdr:nvSpPr>
      <xdr:spPr>
        <a:xfrm>
          <a:off x="6918960" y="1600200"/>
          <a:ext cx="7632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8</xdr:col>
      <xdr:colOff>45720</xdr:colOff>
      <xdr:row>9</xdr:row>
      <xdr:rowOff>0</xdr:rowOff>
    </xdr:from>
    <xdr:to>
      <xdr:col>9</xdr:col>
      <xdr:colOff>184080</xdr:colOff>
      <xdr:row>10</xdr:row>
      <xdr:rowOff>30480</xdr:rowOff>
    </xdr:to>
    <xdr:sp macro="" textlink="">
      <xdr:nvSpPr>
        <xdr:cNvPr id="65" name="角丸四角形 64">
          <a:hlinkClick xmlns:r="http://schemas.openxmlformats.org/officeDocument/2006/relationships" r:id="rId5" tooltip="４月の先頭へ"/>
        </xdr:cNvPr>
        <xdr:cNvSpPr/>
      </xdr:nvSpPr>
      <xdr:spPr>
        <a:xfrm>
          <a:off x="6918960" y="1935480"/>
          <a:ext cx="7632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8</xdr:col>
      <xdr:colOff>45720</xdr:colOff>
      <xdr:row>13</xdr:row>
      <xdr:rowOff>0</xdr:rowOff>
    </xdr:from>
    <xdr:to>
      <xdr:col>9</xdr:col>
      <xdr:colOff>184080</xdr:colOff>
      <xdr:row>14</xdr:row>
      <xdr:rowOff>30480</xdr:rowOff>
    </xdr:to>
    <xdr:sp macro="" textlink="">
      <xdr:nvSpPr>
        <xdr:cNvPr id="66" name="角丸四角形 65">
          <a:hlinkClick xmlns:r="http://schemas.openxmlformats.org/officeDocument/2006/relationships" r:id="rId6" tooltip="６月の先頭へ"/>
        </xdr:cNvPr>
        <xdr:cNvSpPr/>
      </xdr:nvSpPr>
      <xdr:spPr>
        <a:xfrm>
          <a:off x="6918960" y="2606040"/>
          <a:ext cx="7632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8</xdr:col>
      <xdr:colOff>45720</xdr:colOff>
      <xdr:row>17</xdr:row>
      <xdr:rowOff>0</xdr:rowOff>
    </xdr:from>
    <xdr:to>
      <xdr:col>9</xdr:col>
      <xdr:colOff>184080</xdr:colOff>
      <xdr:row>18</xdr:row>
      <xdr:rowOff>30480</xdr:rowOff>
    </xdr:to>
    <xdr:sp macro="" textlink="">
      <xdr:nvSpPr>
        <xdr:cNvPr id="67" name="角丸四角形 66">
          <a:hlinkClick xmlns:r="http://schemas.openxmlformats.org/officeDocument/2006/relationships" r:id="rId7" tooltip="８月の先頭へ"/>
        </xdr:cNvPr>
        <xdr:cNvSpPr/>
      </xdr:nvSpPr>
      <xdr:spPr>
        <a:xfrm>
          <a:off x="6918960" y="3276600"/>
          <a:ext cx="7632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8</xdr:col>
      <xdr:colOff>45720</xdr:colOff>
      <xdr:row>21</xdr:row>
      <xdr:rowOff>0</xdr:rowOff>
    </xdr:from>
    <xdr:to>
      <xdr:col>9</xdr:col>
      <xdr:colOff>184080</xdr:colOff>
      <xdr:row>22</xdr:row>
      <xdr:rowOff>30480</xdr:rowOff>
    </xdr:to>
    <xdr:sp macro="" textlink="">
      <xdr:nvSpPr>
        <xdr:cNvPr id="68" name="角丸四角形 67">
          <a:hlinkClick xmlns:r="http://schemas.openxmlformats.org/officeDocument/2006/relationships" r:id="rId8" tooltip="１０月の先頭へ"/>
        </xdr:cNvPr>
        <xdr:cNvSpPr/>
      </xdr:nvSpPr>
      <xdr:spPr>
        <a:xfrm>
          <a:off x="6918960" y="3947160"/>
          <a:ext cx="7632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8</xdr:col>
      <xdr:colOff>45720</xdr:colOff>
      <xdr:row>11</xdr:row>
      <xdr:rowOff>0</xdr:rowOff>
    </xdr:from>
    <xdr:to>
      <xdr:col>9</xdr:col>
      <xdr:colOff>184080</xdr:colOff>
      <xdr:row>12</xdr:row>
      <xdr:rowOff>30480</xdr:rowOff>
    </xdr:to>
    <xdr:sp macro="" textlink="">
      <xdr:nvSpPr>
        <xdr:cNvPr id="69" name="角丸四角形 68">
          <a:hlinkClick xmlns:r="http://schemas.openxmlformats.org/officeDocument/2006/relationships" r:id="rId9" tooltip="５月の先頭へ"/>
        </xdr:cNvPr>
        <xdr:cNvSpPr/>
      </xdr:nvSpPr>
      <xdr:spPr>
        <a:xfrm>
          <a:off x="6918960" y="2270760"/>
          <a:ext cx="7632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8</xdr:col>
      <xdr:colOff>45720</xdr:colOff>
      <xdr:row>15</xdr:row>
      <xdr:rowOff>0</xdr:rowOff>
    </xdr:from>
    <xdr:to>
      <xdr:col>9</xdr:col>
      <xdr:colOff>184080</xdr:colOff>
      <xdr:row>16</xdr:row>
      <xdr:rowOff>30480</xdr:rowOff>
    </xdr:to>
    <xdr:sp macro="" textlink="">
      <xdr:nvSpPr>
        <xdr:cNvPr id="70" name="角丸四角形 69">
          <a:hlinkClick xmlns:r="http://schemas.openxmlformats.org/officeDocument/2006/relationships" r:id="rId10" tooltip="７月の先頭へ"/>
        </xdr:cNvPr>
        <xdr:cNvSpPr/>
      </xdr:nvSpPr>
      <xdr:spPr>
        <a:xfrm>
          <a:off x="6918960" y="2941320"/>
          <a:ext cx="7632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8</xdr:col>
      <xdr:colOff>45720</xdr:colOff>
      <xdr:row>19</xdr:row>
      <xdr:rowOff>0</xdr:rowOff>
    </xdr:from>
    <xdr:to>
      <xdr:col>9</xdr:col>
      <xdr:colOff>184080</xdr:colOff>
      <xdr:row>20</xdr:row>
      <xdr:rowOff>30480</xdr:rowOff>
    </xdr:to>
    <xdr:sp macro="" textlink="">
      <xdr:nvSpPr>
        <xdr:cNvPr id="71" name="角丸四角形 70">
          <a:hlinkClick xmlns:r="http://schemas.openxmlformats.org/officeDocument/2006/relationships" r:id="rId11" tooltip="９月の先頭へ"/>
        </xdr:cNvPr>
        <xdr:cNvSpPr/>
      </xdr:nvSpPr>
      <xdr:spPr>
        <a:xfrm>
          <a:off x="6918960" y="3611880"/>
          <a:ext cx="7632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8</xdr:col>
      <xdr:colOff>45720</xdr:colOff>
      <xdr:row>23</xdr:row>
      <xdr:rowOff>0</xdr:rowOff>
    </xdr:from>
    <xdr:to>
      <xdr:col>9</xdr:col>
      <xdr:colOff>184080</xdr:colOff>
      <xdr:row>24</xdr:row>
      <xdr:rowOff>30480</xdr:rowOff>
    </xdr:to>
    <xdr:sp macro="" textlink="">
      <xdr:nvSpPr>
        <xdr:cNvPr id="72" name="角丸四角形 71">
          <a:hlinkClick xmlns:r="http://schemas.openxmlformats.org/officeDocument/2006/relationships" r:id="rId12" tooltip="１１月の先頭へ"/>
        </xdr:cNvPr>
        <xdr:cNvSpPr/>
      </xdr:nvSpPr>
      <xdr:spPr>
        <a:xfrm>
          <a:off x="6918960" y="4282440"/>
          <a:ext cx="7632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8</xdr:col>
      <xdr:colOff>45720</xdr:colOff>
      <xdr:row>25</xdr:row>
      <xdr:rowOff>0</xdr:rowOff>
    </xdr:from>
    <xdr:to>
      <xdr:col>9</xdr:col>
      <xdr:colOff>184080</xdr:colOff>
      <xdr:row>26</xdr:row>
      <xdr:rowOff>30480</xdr:rowOff>
    </xdr:to>
    <xdr:sp macro="" textlink="">
      <xdr:nvSpPr>
        <xdr:cNvPr id="73" name="角丸四角形 72">
          <a:hlinkClick xmlns:r="http://schemas.openxmlformats.org/officeDocument/2006/relationships" r:id="rId13" tooltip="12月の先頭へ"/>
        </xdr:cNvPr>
        <xdr:cNvSpPr/>
      </xdr:nvSpPr>
      <xdr:spPr>
        <a:xfrm>
          <a:off x="6918960" y="4617720"/>
          <a:ext cx="7632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8</xdr:col>
      <xdr:colOff>45720</xdr:colOff>
      <xdr:row>1</xdr:row>
      <xdr:rowOff>15240</xdr:rowOff>
    </xdr:from>
    <xdr:to>
      <xdr:col>9</xdr:col>
      <xdr:colOff>184080</xdr:colOff>
      <xdr:row>2</xdr:row>
      <xdr:rowOff>45720</xdr:rowOff>
    </xdr:to>
    <xdr:sp macro="" textlink="">
      <xdr:nvSpPr>
        <xdr:cNvPr id="74" name="角丸四角形 73">
          <a:hlinkClick xmlns:r="http://schemas.openxmlformats.org/officeDocument/2006/relationships" r:id="rId14" tooltip="前期繰越の先頭へ"/>
        </xdr:cNvPr>
        <xdr:cNvSpPr/>
      </xdr:nvSpPr>
      <xdr:spPr>
        <a:xfrm>
          <a:off x="6918960" y="609600"/>
          <a:ext cx="7632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前期繰越</a:t>
          </a:r>
        </a:p>
      </xdr:txBody>
    </xdr:sp>
    <xdr:clientData fPrintsWithSheet="0"/>
  </xdr:twoCellAnchor>
  <xdr:twoCellAnchor editAs="oneCell">
    <xdr:from>
      <xdr:col>8</xdr:col>
      <xdr:colOff>45720</xdr:colOff>
      <xdr:row>61</xdr:row>
      <xdr:rowOff>0</xdr:rowOff>
    </xdr:from>
    <xdr:to>
      <xdr:col>9</xdr:col>
      <xdr:colOff>184080</xdr:colOff>
      <xdr:row>62</xdr:row>
      <xdr:rowOff>30480</xdr:rowOff>
    </xdr:to>
    <xdr:sp macro="" textlink="">
      <xdr:nvSpPr>
        <xdr:cNvPr id="88" name="角丸四角形 87">
          <a:hlinkClick xmlns:r="http://schemas.openxmlformats.org/officeDocument/2006/relationships" r:id="rId2" tooltip="1月の先頭へ"/>
        </xdr:cNvPr>
        <xdr:cNvSpPr/>
      </xdr:nvSpPr>
      <xdr:spPr>
        <a:xfrm>
          <a:off x="6918960" y="929640"/>
          <a:ext cx="7632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8</xdr:col>
      <xdr:colOff>45720</xdr:colOff>
      <xdr:row>63</xdr:row>
      <xdr:rowOff>0</xdr:rowOff>
    </xdr:from>
    <xdr:to>
      <xdr:col>9</xdr:col>
      <xdr:colOff>184080</xdr:colOff>
      <xdr:row>64</xdr:row>
      <xdr:rowOff>30480</xdr:rowOff>
    </xdr:to>
    <xdr:sp macro="" textlink="">
      <xdr:nvSpPr>
        <xdr:cNvPr id="89" name="角丸四角形 88">
          <a:hlinkClick xmlns:r="http://schemas.openxmlformats.org/officeDocument/2006/relationships" r:id="rId3" tooltip="2月の先頭へ"/>
        </xdr:cNvPr>
        <xdr:cNvSpPr/>
      </xdr:nvSpPr>
      <xdr:spPr>
        <a:xfrm>
          <a:off x="6918960" y="1264920"/>
          <a:ext cx="7632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8</xdr:col>
      <xdr:colOff>45720</xdr:colOff>
      <xdr:row>65</xdr:row>
      <xdr:rowOff>0</xdr:rowOff>
    </xdr:from>
    <xdr:to>
      <xdr:col>9</xdr:col>
      <xdr:colOff>184080</xdr:colOff>
      <xdr:row>66</xdr:row>
      <xdr:rowOff>30480</xdr:rowOff>
    </xdr:to>
    <xdr:sp macro="" textlink="">
      <xdr:nvSpPr>
        <xdr:cNvPr id="90" name="角丸四角形 89">
          <a:hlinkClick xmlns:r="http://schemas.openxmlformats.org/officeDocument/2006/relationships" r:id="rId4" tooltip="３月の先頭へ"/>
        </xdr:cNvPr>
        <xdr:cNvSpPr/>
      </xdr:nvSpPr>
      <xdr:spPr>
        <a:xfrm>
          <a:off x="6918960" y="1600200"/>
          <a:ext cx="7632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8</xdr:col>
      <xdr:colOff>45720</xdr:colOff>
      <xdr:row>67</xdr:row>
      <xdr:rowOff>0</xdr:rowOff>
    </xdr:from>
    <xdr:to>
      <xdr:col>9</xdr:col>
      <xdr:colOff>184080</xdr:colOff>
      <xdr:row>68</xdr:row>
      <xdr:rowOff>30480</xdr:rowOff>
    </xdr:to>
    <xdr:sp macro="" textlink="">
      <xdr:nvSpPr>
        <xdr:cNvPr id="91" name="角丸四角形 90">
          <a:hlinkClick xmlns:r="http://schemas.openxmlformats.org/officeDocument/2006/relationships" r:id="rId5" tooltip="４月の先頭へ"/>
        </xdr:cNvPr>
        <xdr:cNvSpPr/>
      </xdr:nvSpPr>
      <xdr:spPr>
        <a:xfrm>
          <a:off x="6918960" y="1935480"/>
          <a:ext cx="7632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8</xdr:col>
      <xdr:colOff>45720</xdr:colOff>
      <xdr:row>71</xdr:row>
      <xdr:rowOff>0</xdr:rowOff>
    </xdr:from>
    <xdr:to>
      <xdr:col>9</xdr:col>
      <xdr:colOff>184080</xdr:colOff>
      <xdr:row>72</xdr:row>
      <xdr:rowOff>30480</xdr:rowOff>
    </xdr:to>
    <xdr:sp macro="" textlink="">
      <xdr:nvSpPr>
        <xdr:cNvPr id="92" name="角丸四角形 91">
          <a:hlinkClick xmlns:r="http://schemas.openxmlformats.org/officeDocument/2006/relationships" r:id="rId6" tooltip="６月の先頭へ"/>
        </xdr:cNvPr>
        <xdr:cNvSpPr/>
      </xdr:nvSpPr>
      <xdr:spPr>
        <a:xfrm>
          <a:off x="6918960" y="2606040"/>
          <a:ext cx="7632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8</xdr:col>
      <xdr:colOff>45720</xdr:colOff>
      <xdr:row>75</xdr:row>
      <xdr:rowOff>0</xdr:rowOff>
    </xdr:from>
    <xdr:to>
      <xdr:col>9</xdr:col>
      <xdr:colOff>184080</xdr:colOff>
      <xdr:row>76</xdr:row>
      <xdr:rowOff>30480</xdr:rowOff>
    </xdr:to>
    <xdr:sp macro="" textlink="">
      <xdr:nvSpPr>
        <xdr:cNvPr id="93" name="角丸四角形 92">
          <a:hlinkClick xmlns:r="http://schemas.openxmlformats.org/officeDocument/2006/relationships" r:id="rId7" tooltip="８月の先頭へ"/>
        </xdr:cNvPr>
        <xdr:cNvSpPr/>
      </xdr:nvSpPr>
      <xdr:spPr>
        <a:xfrm>
          <a:off x="6918960" y="3276600"/>
          <a:ext cx="7632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8</xdr:col>
      <xdr:colOff>45720</xdr:colOff>
      <xdr:row>79</xdr:row>
      <xdr:rowOff>0</xdr:rowOff>
    </xdr:from>
    <xdr:to>
      <xdr:col>9</xdr:col>
      <xdr:colOff>184080</xdr:colOff>
      <xdr:row>80</xdr:row>
      <xdr:rowOff>30480</xdr:rowOff>
    </xdr:to>
    <xdr:sp macro="" textlink="">
      <xdr:nvSpPr>
        <xdr:cNvPr id="94" name="角丸四角形 93">
          <a:hlinkClick xmlns:r="http://schemas.openxmlformats.org/officeDocument/2006/relationships" r:id="rId8" tooltip="１０月の先頭へ"/>
        </xdr:cNvPr>
        <xdr:cNvSpPr/>
      </xdr:nvSpPr>
      <xdr:spPr>
        <a:xfrm>
          <a:off x="6918960" y="3947160"/>
          <a:ext cx="7632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8</xdr:col>
      <xdr:colOff>45720</xdr:colOff>
      <xdr:row>69</xdr:row>
      <xdr:rowOff>0</xdr:rowOff>
    </xdr:from>
    <xdr:to>
      <xdr:col>9</xdr:col>
      <xdr:colOff>184080</xdr:colOff>
      <xdr:row>70</xdr:row>
      <xdr:rowOff>30480</xdr:rowOff>
    </xdr:to>
    <xdr:sp macro="" textlink="">
      <xdr:nvSpPr>
        <xdr:cNvPr id="95" name="角丸四角形 94">
          <a:hlinkClick xmlns:r="http://schemas.openxmlformats.org/officeDocument/2006/relationships" r:id="rId9" tooltip="５月の先頭へ"/>
        </xdr:cNvPr>
        <xdr:cNvSpPr/>
      </xdr:nvSpPr>
      <xdr:spPr>
        <a:xfrm>
          <a:off x="6918960" y="2270760"/>
          <a:ext cx="7632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8</xdr:col>
      <xdr:colOff>45720</xdr:colOff>
      <xdr:row>73</xdr:row>
      <xdr:rowOff>0</xdr:rowOff>
    </xdr:from>
    <xdr:to>
      <xdr:col>9</xdr:col>
      <xdr:colOff>184080</xdr:colOff>
      <xdr:row>74</xdr:row>
      <xdr:rowOff>30480</xdr:rowOff>
    </xdr:to>
    <xdr:sp macro="" textlink="">
      <xdr:nvSpPr>
        <xdr:cNvPr id="96" name="角丸四角形 95">
          <a:hlinkClick xmlns:r="http://schemas.openxmlformats.org/officeDocument/2006/relationships" r:id="rId10" tooltip="７月の先頭へ"/>
        </xdr:cNvPr>
        <xdr:cNvSpPr/>
      </xdr:nvSpPr>
      <xdr:spPr>
        <a:xfrm>
          <a:off x="6918960" y="2941320"/>
          <a:ext cx="7632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8</xdr:col>
      <xdr:colOff>45720</xdr:colOff>
      <xdr:row>77</xdr:row>
      <xdr:rowOff>0</xdr:rowOff>
    </xdr:from>
    <xdr:to>
      <xdr:col>9</xdr:col>
      <xdr:colOff>184080</xdr:colOff>
      <xdr:row>78</xdr:row>
      <xdr:rowOff>30480</xdr:rowOff>
    </xdr:to>
    <xdr:sp macro="" textlink="">
      <xdr:nvSpPr>
        <xdr:cNvPr id="97" name="角丸四角形 96">
          <a:hlinkClick xmlns:r="http://schemas.openxmlformats.org/officeDocument/2006/relationships" r:id="rId11" tooltip="９月の先頭へ"/>
        </xdr:cNvPr>
        <xdr:cNvSpPr/>
      </xdr:nvSpPr>
      <xdr:spPr>
        <a:xfrm>
          <a:off x="6918960" y="3611880"/>
          <a:ext cx="7632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8</xdr:col>
      <xdr:colOff>45720</xdr:colOff>
      <xdr:row>81</xdr:row>
      <xdr:rowOff>0</xdr:rowOff>
    </xdr:from>
    <xdr:to>
      <xdr:col>9</xdr:col>
      <xdr:colOff>184080</xdr:colOff>
      <xdr:row>82</xdr:row>
      <xdr:rowOff>30480</xdr:rowOff>
    </xdr:to>
    <xdr:sp macro="" textlink="">
      <xdr:nvSpPr>
        <xdr:cNvPr id="98" name="角丸四角形 97">
          <a:hlinkClick xmlns:r="http://schemas.openxmlformats.org/officeDocument/2006/relationships" r:id="rId12" tooltip="１１月の先頭へ"/>
        </xdr:cNvPr>
        <xdr:cNvSpPr/>
      </xdr:nvSpPr>
      <xdr:spPr>
        <a:xfrm>
          <a:off x="6918960" y="4282440"/>
          <a:ext cx="7632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8</xdr:col>
      <xdr:colOff>45720</xdr:colOff>
      <xdr:row>83</xdr:row>
      <xdr:rowOff>0</xdr:rowOff>
    </xdr:from>
    <xdr:to>
      <xdr:col>9</xdr:col>
      <xdr:colOff>184080</xdr:colOff>
      <xdr:row>84</xdr:row>
      <xdr:rowOff>30480</xdr:rowOff>
    </xdr:to>
    <xdr:sp macro="" textlink="">
      <xdr:nvSpPr>
        <xdr:cNvPr id="99" name="角丸四角形 98">
          <a:hlinkClick xmlns:r="http://schemas.openxmlformats.org/officeDocument/2006/relationships" r:id="rId13" tooltip="12月の先頭へ"/>
        </xdr:cNvPr>
        <xdr:cNvSpPr/>
      </xdr:nvSpPr>
      <xdr:spPr>
        <a:xfrm>
          <a:off x="6918960" y="4617720"/>
          <a:ext cx="7632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8</xdr:col>
      <xdr:colOff>45720</xdr:colOff>
      <xdr:row>59</xdr:row>
      <xdr:rowOff>15240</xdr:rowOff>
    </xdr:from>
    <xdr:to>
      <xdr:col>9</xdr:col>
      <xdr:colOff>184080</xdr:colOff>
      <xdr:row>60</xdr:row>
      <xdr:rowOff>45720</xdr:rowOff>
    </xdr:to>
    <xdr:sp macro="" textlink="">
      <xdr:nvSpPr>
        <xdr:cNvPr id="100" name="角丸四角形 99">
          <a:hlinkClick xmlns:r="http://schemas.openxmlformats.org/officeDocument/2006/relationships" r:id="rId14" tooltip="前期繰越の先頭へ"/>
        </xdr:cNvPr>
        <xdr:cNvSpPr/>
      </xdr:nvSpPr>
      <xdr:spPr>
        <a:xfrm>
          <a:off x="6918960" y="609600"/>
          <a:ext cx="7632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前期繰越</a:t>
          </a:r>
        </a:p>
      </xdr:txBody>
    </xdr:sp>
    <xdr:clientData fPrintsWithSheet="0"/>
  </xdr:twoCellAnchor>
  <xdr:twoCellAnchor editAs="oneCell">
    <xdr:from>
      <xdr:col>8</xdr:col>
      <xdr:colOff>45720</xdr:colOff>
      <xdr:row>121</xdr:row>
      <xdr:rowOff>0</xdr:rowOff>
    </xdr:from>
    <xdr:to>
      <xdr:col>9</xdr:col>
      <xdr:colOff>184080</xdr:colOff>
      <xdr:row>122</xdr:row>
      <xdr:rowOff>30480</xdr:rowOff>
    </xdr:to>
    <xdr:sp macro="" textlink="">
      <xdr:nvSpPr>
        <xdr:cNvPr id="114" name="角丸四角形 113">
          <a:hlinkClick xmlns:r="http://schemas.openxmlformats.org/officeDocument/2006/relationships" r:id="rId2" tooltip="1月の先頭へ"/>
        </xdr:cNvPr>
        <xdr:cNvSpPr/>
      </xdr:nvSpPr>
      <xdr:spPr>
        <a:xfrm>
          <a:off x="6918960" y="929640"/>
          <a:ext cx="7632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8</xdr:col>
      <xdr:colOff>45720</xdr:colOff>
      <xdr:row>123</xdr:row>
      <xdr:rowOff>0</xdr:rowOff>
    </xdr:from>
    <xdr:to>
      <xdr:col>9</xdr:col>
      <xdr:colOff>184080</xdr:colOff>
      <xdr:row>124</xdr:row>
      <xdr:rowOff>30480</xdr:rowOff>
    </xdr:to>
    <xdr:sp macro="" textlink="">
      <xdr:nvSpPr>
        <xdr:cNvPr id="115" name="角丸四角形 114">
          <a:hlinkClick xmlns:r="http://schemas.openxmlformats.org/officeDocument/2006/relationships" r:id="rId3" tooltip="2月の先頭へ"/>
        </xdr:cNvPr>
        <xdr:cNvSpPr/>
      </xdr:nvSpPr>
      <xdr:spPr>
        <a:xfrm>
          <a:off x="6918960" y="1264920"/>
          <a:ext cx="7632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8</xdr:col>
      <xdr:colOff>45720</xdr:colOff>
      <xdr:row>125</xdr:row>
      <xdr:rowOff>0</xdr:rowOff>
    </xdr:from>
    <xdr:to>
      <xdr:col>9</xdr:col>
      <xdr:colOff>184080</xdr:colOff>
      <xdr:row>126</xdr:row>
      <xdr:rowOff>30480</xdr:rowOff>
    </xdr:to>
    <xdr:sp macro="" textlink="">
      <xdr:nvSpPr>
        <xdr:cNvPr id="116" name="角丸四角形 115">
          <a:hlinkClick xmlns:r="http://schemas.openxmlformats.org/officeDocument/2006/relationships" r:id="rId4" tooltip="３月の先頭へ"/>
        </xdr:cNvPr>
        <xdr:cNvSpPr/>
      </xdr:nvSpPr>
      <xdr:spPr>
        <a:xfrm>
          <a:off x="6918960" y="1600200"/>
          <a:ext cx="7632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8</xdr:col>
      <xdr:colOff>45720</xdr:colOff>
      <xdr:row>127</xdr:row>
      <xdr:rowOff>0</xdr:rowOff>
    </xdr:from>
    <xdr:to>
      <xdr:col>9</xdr:col>
      <xdr:colOff>184080</xdr:colOff>
      <xdr:row>128</xdr:row>
      <xdr:rowOff>30480</xdr:rowOff>
    </xdr:to>
    <xdr:sp macro="" textlink="">
      <xdr:nvSpPr>
        <xdr:cNvPr id="117" name="角丸四角形 116">
          <a:hlinkClick xmlns:r="http://schemas.openxmlformats.org/officeDocument/2006/relationships" r:id="rId5" tooltip="４月の先頭へ"/>
        </xdr:cNvPr>
        <xdr:cNvSpPr/>
      </xdr:nvSpPr>
      <xdr:spPr>
        <a:xfrm>
          <a:off x="6918960" y="1935480"/>
          <a:ext cx="7632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8</xdr:col>
      <xdr:colOff>45720</xdr:colOff>
      <xdr:row>131</xdr:row>
      <xdr:rowOff>0</xdr:rowOff>
    </xdr:from>
    <xdr:to>
      <xdr:col>9</xdr:col>
      <xdr:colOff>184080</xdr:colOff>
      <xdr:row>132</xdr:row>
      <xdr:rowOff>30480</xdr:rowOff>
    </xdr:to>
    <xdr:sp macro="" textlink="">
      <xdr:nvSpPr>
        <xdr:cNvPr id="118" name="角丸四角形 117">
          <a:hlinkClick xmlns:r="http://schemas.openxmlformats.org/officeDocument/2006/relationships" r:id="rId6" tooltip="６月の先頭へ"/>
        </xdr:cNvPr>
        <xdr:cNvSpPr/>
      </xdr:nvSpPr>
      <xdr:spPr>
        <a:xfrm>
          <a:off x="6918960" y="2606040"/>
          <a:ext cx="7632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8</xdr:col>
      <xdr:colOff>45720</xdr:colOff>
      <xdr:row>135</xdr:row>
      <xdr:rowOff>0</xdr:rowOff>
    </xdr:from>
    <xdr:to>
      <xdr:col>9</xdr:col>
      <xdr:colOff>184080</xdr:colOff>
      <xdr:row>136</xdr:row>
      <xdr:rowOff>30480</xdr:rowOff>
    </xdr:to>
    <xdr:sp macro="" textlink="">
      <xdr:nvSpPr>
        <xdr:cNvPr id="119" name="角丸四角形 118">
          <a:hlinkClick xmlns:r="http://schemas.openxmlformats.org/officeDocument/2006/relationships" r:id="rId7" tooltip="８月の先頭へ"/>
        </xdr:cNvPr>
        <xdr:cNvSpPr/>
      </xdr:nvSpPr>
      <xdr:spPr>
        <a:xfrm>
          <a:off x="6918960" y="3276600"/>
          <a:ext cx="7632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8</xdr:col>
      <xdr:colOff>45720</xdr:colOff>
      <xdr:row>139</xdr:row>
      <xdr:rowOff>0</xdr:rowOff>
    </xdr:from>
    <xdr:to>
      <xdr:col>9</xdr:col>
      <xdr:colOff>184080</xdr:colOff>
      <xdr:row>140</xdr:row>
      <xdr:rowOff>30480</xdr:rowOff>
    </xdr:to>
    <xdr:sp macro="" textlink="">
      <xdr:nvSpPr>
        <xdr:cNvPr id="120" name="角丸四角形 119">
          <a:hlinkClick xmlns:r="http://schemas.openxmlformats.org/officeDocument/2006/relationships" r:id="rId8" tooltip="１０月の先頭へ"/>
        </xdr:cNvPr>
        <xdr:cNvSpPr/>
      </xdr:nvSpPr>
      <xdr:spPr>
        <a:xfrm>
          <a:off x="6918960" y="3947160"/>
          <a:ext cx="7632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8</xdr:col>
      <xdr:colOff>45720</xdr:colOff>
      <xdr:row>129</xdr:row>
      <xdr:rowOff>0</xdr:rowOff>
    </xdr:from>
    <xdr:to>
      <xdr:col>9</xdr:col>
      <xdr:colOff>184080</xdr:colOff>
      <xdr:row>130</xdr:row>
      <xdr:rowOff>30480</xdr:rowOff>
    </xdr:to>
    <xdr:sp macro="" textlink="">
      <xdr:nvSpPr>
        <xdr:cNvPr id="121" name="角丸四角形 120">
          <a:hlinkClick xmlns:r="http://schemas.openxmlformats.org/officeDocument/2006/relationships" r:id="rId9" tooltip="５月の先頭へ"/>
        </xdr:cNvPr>
        <xdr:cNvSpPr/>
      </xdr:nvSpPr>
      <xdr:spPr>
        <a:xfrm>
          <a:off x="6918960" y="2270760"/>
          <a:ext cx="7632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8</xdr:col>
      <xdr:colOff>45720</xdr:colOff>
      <xdr:row>133</xdr:row>
      <xdr:rowOff>0</xdr:rowOff>
    </xdr:from>
    <xdr:to>
      <xdr:col>9</xdr:col>
      <xdr:colOff>184080</xdr:colOff>
      <xdr:row>134</xdr:row>
      <xdr:rowOff>30480</xdr:rowOff>
    </xdr:to>
    <xdr:sp macro="" textlink="">
      <xdr:nvSpPr>
        <xdr:cNvPr id="122" name="角丸四角形 121">
          <a:hlinkClick xmlns:r="http://schemas.openxmlformats.org/officeDocument/2006/relationships" r:id="rId10" tooltip="７月の先頭へ"/>
        </xdr:cNvPr>
        <xdr:cNvSpPr/>
      </xdr:nvSpPr>
      <xdr:spPr>
        <a:xfrm>
          <a:off x="6918960" y="2941320"/>
          <a:ext cx="7632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8</xdr:col>
      <xdr:colOff>45720</xdr:colOff>
      <xdr:row>137</xdr:row>
      <xdr:rowOff>0</xdr:rowOff>
    </xdr:from>
    <xdr:to>
      <xdr:col>9</xdr:col>
      <xdr:colOff>184080</xdr:colOff>
      <xdr:row>138</xdr:row>
      <xdr:rowOff>30480</xdr:rowOff>
    </xdr:to>
    <xdr:sp macro="" textlink="">
      <xdr:nvSpPr>
        <xdr:cNvPr id="123" name="角丸四角形 122">
          <a:hlinkClick xmlns:r="http://schemas.openxmlformats.org/officeDocument/2006/relationships" r:id="rId11" tooltip="９月の先頭へ"/>
        </xdr:cNvPr>
        <xdr:cNvSpPr/>
      </xdr:nvSpPr>
      <xdr:spPr>
        <a:xfrm>
          <a:off x="6918960" y="3611880"/>
          <a:ext cx="7632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8</xdr:col>
      <xdr:colOff>45720</xdr:colOff>
      <xdr:row>141</xdr:row>
      <xdr:rowOff>0</xdr:rowOff>
    </xdr:from>
    <xdr:to>
      <xdr:col>9</xdr:col>
      <xdr:colOff>184080</xdr:colOff>
      <xdr:row>142</xdr:row>
      <xdr:rowOff>30480</xdr:rowOff>
    </xdr:to>
    <xdr:sp macro="" textlink="">
      <xdr:nvSpPr>
        <xdr:cNvPr id="124" name="角丸四角形 123">
          <a:hlinkClick xmlns:r="http://schemas.openxmlformats.org/officeDocument/2006/relationships" r:id="rId12" tooltip="１１月の先頭へ"/>
        </xdr:cNvPr>
        <xdr:cNvSpPr/>
      </xdr:nvSpPr>
      <xdr:spPr>
        <a:xfrm>
          <a:off x="6918960" y="4282440"/>
          <a:ext cx="7632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8</xdr:col>
      <xdr:colOff>45720</xdr:colOff>
      <xdr:row>143</xdr:row>
      <xdr:rowOff>0</xdr:rowOff>
    </xdr:from>
    <xdr:to>
      <xdr:col>9</xdr:col>
      <xdr:colOff>184080</xdr:colOff>
      <xdr:row>144</xdr:row>
      <xdr:rowOff>30480</xdr:rowOff>
    </xdr:to>
    <xdr:sp macro="" textlink="">
      <xdr:nvSpPr>
        <xdr:cNvPr id="125" name="角丸四角形 124">
          <a:hlinkClick xmlns:r="http://schemas.openxmlformats.org/officeDocument/2006/relationships" r:id="rId13" tooltip="12月の先頭へ"/>
        </xdr:cNvPr>
        <xdr:cNvSpPr/>
      </xdr:nvSpPr>
      <xdr:spPr>
        <a:xfrm>
          <a:off x="6918960" y="4617720"/>
          <a:ext cx="7632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8</xdr:col>
      <xdr:colOff>45720</xdr:colOff>
      <xdr:row>119</xdr:row>
      <xdr:rowOff>15240</xdr:rowOff>
    </xdr:from>
    <xdr:to>
      <xdr:col>9</xdr:col>
      <xdr:colOff>184080</xdr:colOff>
      <xdr:row>120</xdr:row>
      <xdr:rowOff>45720</xdr:rowOff>
    </xdr:to>
    <xdr:sp macro="" textlink="">
      <xdr:nvSpPr>
        <xdr:cNvPr id="126" name="角丸四角形 125">
          <a:hlinkClick xmlns:r="http://schemas.openxmlformats.org/officeDocument/2006/relationships" r:id="rId14" tooltip="前期繰越の先頭へ"/>
        </xdr:cNvPr>
        <xdr:cNvSpPr/>
      </xdr:nvSpPr>
      <xdr:spPr>
        <a:xfrm>
          <a:off x="6918960" y="609600"/>
          <a:ext cx="7632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前期繰越</a:t>
          </a:r>
        </a:p>
      </xdr:txBody>
    </xdr:sp>
    <xdr:clientData fPrintsWithSheet="0"/>
  </xdr:twoCellAnchor>
  <xdr:twoCellAnchor editAs="oneCell">
    <xdr:from>
      <xdr:col>8</xdr:col>
      <xdr:colOff>45720</xdr:colOff>
      <xdr:row>180</xdr:row>
      <xdr:rowOff>0</xdr:rowOff>
    </xdr:from>
    <xdr:to>
      <xdr:col>9</xdr:col>
      <xdr:colOff>184080</xdr:colOff>
      <xdr:row>181</xdr:row>
      <xdr:rowOff>30480</xdr:rowOff>
    </xdr:to>
    <xdr:sp macro="" textlink="">
      <xdr:nvSpPr>
        <xdr:cNvPr id="140" name="角丸四角形 139">
          <a:hlinkClick xmlns:r="http://schemas.openxmlformats.org/officeDocument/2006/relationships" r:id="rId2" tooltip="1月の先頭へ"/>
        </xdr:cNvPr>
        <xdr:cNvSpPr/>
      </xdr:nvSpPr>
      <xdr:spPr>
        <a:xfrm>
          <a:off x="6918960" y="929640"/>
          <a:ext cx="7632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8</xdr:col>
      <xdr:colOff>45720</xdr:colOff>
      <xdr:row>182</xdr:row>
      <xdr:rowOff>0</xdr:rowOff>
    </xdr:from>
    <xdr:to>
      <xdr:col>9</xdr:col>
      <xdr:colOff>184080</xdr:colOff>
      <xdr:row>183</xdr:row>
      <xdr:rowOff>30480</xdr:rowOff>
    </xdr:to>
    <xdr:sp macro="" textlink="">
      <xdr:nvSpPr>
        <xdr:cNvPr id="141" name="角丸四角形 140">
          <a:hlinkClick xmlns:r="http://schemas.openxmlformats.org/officeDocument/2006/relationships" r:id="rId3" tooltip="2月の先頭へ"/>
        </xdr:cNvPr>
        <xdr:cNvSpPr/>
      </xdr:nvSpPr>
      <xdr:spPr>
        <a:xfrm>
          <a:off x="6918960" y="1264920"/>
          <a:ext cx="7632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8</xdr:col>
      <xdr:colOff>45720</xdr:colOff>
      <xdr:row>184</xdr:row>
      <xdr:rowOff>0</xdr:rowOff>
    </xdr:from>
    <xdr:to>
      <xdr:col>9</xdr:col>
      <xdr:colOff>184080</xdr:colOff>
      <xdr:row>185</xdr:row>
      <xdr:rowOff>30480</xdr:rowOff>
    </xdr:to>
    <xdr:sp macro="" textlink="">
      <xdr:nvSpPr>
        <xdr:cNvPr id="142" name="角丸四角形 141">
          <a:hlinkClick xmlns:r="http://schemas.openxmlformats.org/officeDocument/2006/relationships" r:id="rId4" tooltip="３月の先頭へ"/>
        </xdr:cNvPr>
        <xdr:cNvSpPr/>
      </xdr:nvSpPr>
      <xdr:spPr>
        <a:xfrm>
          <a:off x="6918960" y="1600200"/>
          <a:ext cx="7632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8</xdr:col>
      <xdr:colOff>45720</xdr:colOff>
      <xdr:row>186</xdr:row>
      <xdr:rowOff>0</xdr:rowOff>
    </xdr:from>
    <xdr:to>
      <xdr:col>9</xdr:col>
      <xdr:colOff>184080</xdr:colOff>
      <xdr:row>187</xdr:row>
      <xdr:rowOff>30480</xdr:rowOff>
    </xdr:to>
    <xdr:sp macro="" textlink="">
      <xdr:nvSpPr>
        <xdr:cNvPr id="143" name="角丸四角形 142">
          <a:hlinkClick xmlns:r="http://schemas.openxmlformats.org/officeDocument/2006/relationships" r:id="rId5" tooltip="４月の先頭へ"/>
        </xdr:cNvPr>
        <xdr:cNvSpPr/>
      </xdr:nvSpPr>
      <xdr:spPr>
        <a:xfrm>
          <a:off x="6918960" y="1935480"/>
          <a:ext cx="7632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8</xdr:col>
      <xdr:colOff>45720</xdr:colOff>
      <xdr:row>190</xdr:row>
      <xdr:rowOff>0</xdr:rowOff>
    </xdr:from>
    <xdr:to>
      <xdr:col>9</xdr:col>
      <xdr:colOff>184080</xdr:colOff>
      <xdr:row>191</xdr:row>
      <xdr:rowOff>30480</xdr:rowOff>
    </xdr:to>
    <xdr:sp macro="" textlink="">
      <xdr:nvSpPr>
        <xdr:cNvPr id="144" name="角丸四角形 143">
          <a:hlinkClick xmlns:r="http://schemas.openxmlformats.org/officeDocument/2006/relationships" r:id="rId6" tooltip="６月の先頭へ"/>
        </xdr:cNvPr>
        <xdr:cNvSpPr/>
      </xdr:nvSpPr>
      <xdr:spPr>
        <a:xfrm>
          <a:off x="6918960" y="2606040"/>
          <a:ext cx="7632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8</xdr:col>
      <xdr:colOff>45720</xdr:colOff>
      <xdr:row>194</xdr:row>
      <xdr:rowOff>0</xdr:rowOff>
    </xdr:from>
    <xdr:to>
      <xdr:col>9</xdr:col>
      <xdr:colOff>184080</xdr:colOff>
      <xdr:row>195</xdr:row>
      <xdr:rowOff>30480</xdr:rowOff>
    </xdr:to>
    <xdr:sp macro="" textlink="">
      <xdr:nvSpPr>
        <xdr:cNvPr id="145" name="角丸四角形 144">
          <a:hlinkClick xmlns:r="http://schemas.openxmlformats.org/officeDocument/2006/relationships" r:id="rId7" tooltip="８月の先頭へ"/>
        </xdr:cNvPr>
        <xdr:cNvSpPr/>
      </xdr:nvSpPr>
      <xdr:spPr>
        <a:xfrm>
          <a:off x="6918960" y="3276600"/>
          <a:ext cx="7632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8</xdr:col>
      <xdr:colOff>45720</xdr:colOff>
      <xdr:row>198</xdr:row>
      <xdr:rowOff>0</xdr:rowOff>
    </xdr:from>
    <xdr:to>
      <xdr:col>9</xdr:col>
      <xdr:colOff>184080</xdr:colOff>
      <xdr:row>199</xdr:row>
      <xdr:rowOff>30480</xdr:rowOff>
    </xdr:to>
    <xdr:sp macro="" textlink="">
      <xdr:nvSpPr>
        <xdr:cNvPr id="146" name="角丸四角形 145">
          <a:hlinkClick xmlns:r="http://schemas.openxmlformats.org/officeDocument/2006/relationships" r:id="rId8" tooltip="１０月の先頭へ"/>
        </xdr:cNvPr>
        <xdr:cNvSpPr/>
      </xdr:nvSpPr>
      <xdr:spPr>
        <a:xfrm>
          <a:off x="6918960" y="3947160"/>
          <a:ext cx="7632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8</xdr:col>
      <xdr:colOff>45720</xdr:colOff>
      <xdr:row>188</xdr:row>
      <xdr:rowOff>0</xdr:rowOff>
    </xdr:from>
    <xdr:to>
      <xdr:col>9</xdr:col>
      <xdr:colOff>184080</xdr:colOff>
      <xdr:row>189</xdr:row>
      <xdr:rowOff>30480</xdr:rowOff>
    </xdr:to>
    <xdr:sp macro="" textlink="">
      <xdr:nvSpPr>
        <xdr:cNvPr id="147" name="角丸四角形 146">
          <a:hlinkClick xmlns:r="http://schemas.openxmlformats.org/officeDocument/2006/relationships" r:id="rId9" tooltip="５月の先頭へ"/>
        </xdr:cNvPr>
        <xdr:cNvSpPr/>
      </xdr:nvSpPr>
      <xdr:spPr>
        <a:xfrm>
          <a:off x="6918960" y="2270760"/>
          <a:ext cx="7632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8</xdr:col>
      <xdr:colOff>45720</xdr:colOff>
      <xdr:row>192</xdr:row>
      <xdr:rowOff>0</xdr:rowOff>
    </xdr:from>
    <xdr:to>
      <xdr:col>9</xdr:col>
      <xdr:colOff>184080</xdr:colOff>
      <xdr:row>193</xdr:row>
      <xdr:rowOff>30480</xdr:rowOff>
    </xdr:to>
    <xdr:sp macro="" textlink="">
      <xdr:nvSpPr>
        <xdr:cNvPr id="148" name="角丸四角形 147">
          <a:hlinkClick xmlns:r="http://schemas.openxmlformats.org/officeDocument/2006/relationships" r:id="rId10" tooltip="７月の先頭へ"/>
        </xdr:cNvPr>
        <xdr:cNvSpPr/>
      </xdr:nvSpPr>
      <xdr:spPr>
        <a:xfrm>
          <a:off x="6918960" y="2941320"/>
          <a:ext cx="7632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8</xdr:col>
      <xdr:colOff>45720</xdr:colOff>
      <xdr:row>196</xdr:row>
      <xdr:rowOff>0</xdr:rowOff>
    </xdr:from>
    <xdr:to>
      <xdr:col>9</xdr:col>
      <xdr:colOff>184080</xdr:colOff>
      <xdr:row>197</xdr:row>
      <xdr:rowOff>30480</xdr:rowOff>
    </xdr:to>
    <xdr:sp macro="" textlink="">
      <xdr:nvSpPr>
        <xdr:cNvPr id="149" name="角丸四角形 148">
          <a:hlinkClick xmlns:r="http://schemas.openxmlformats.org/officeDocument/2006/relationships" r:id="rId11" tooltip="９月の先頭へ"/>
        </xdr:cNvPr>
        <xdr:cNvSpPr/>
      </xdr:nvSpPr>
      <xdr:spPr>
        <a:xfrm>
          <a:off x="6918960" y="3611880"/>
          <a:ext cx="7632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8</xdr:col>
      <xdr:colOff>45720</xdr:colOff>
      <xdr:row>200</xdr:row>
      <xdr:rowOff>0</xdr:rowOff>
    </xdr:from>
    <xdr:to>
      <xdr:col>9</xdr:col>
      <xdr:colOff>184080</xdr:colOff>
      <xdr:row>201</xdr:row>
      <xdr:rowOff>30480</xdr:rowOff>
    </xdr:to>
    <xdr:sp macro="" textlink="">
      <xdr:nvSpPr>
        <xdr:cNvPr id="150" name="角丸四角形 149">
          <a:hlinkClick xmlns:r="http://schemas.openxmlformats.org/officeDocument/2006/relationships" r:id="rId12" tooltip="１１月の先頭へ"/>
        </xdr:cNvPr>
        <xdr:cNvSpPr/>
      </xdr:nvSpPr>
      <xdr:spPr>
        <a:xfrm>
          <a:off x="6918960" y="4282440"/>
          <a:ext cx="7632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8</xdr:col>
      <xdr:colOff>45720</xdr:colOff>
      <xdr:row>202</xdr:row>
      <xdr:rowOff>0</xdr:rowOff>
    </xdr:from>
    <xdr:to>
      <xdr:col>9</xdr:col>
      <xdr:colOff>184080</xdr:colOff>
      <xdr:row>203</xdr:row>
      <xdr:rowOff>30480</xdr:rowOff>
    </xdr:to>
    <xdr:sp macro="" textlink="">
      <xdr:nvSpPr>
        <xdr:cNvPr id="151" name="角丸四角形 150">
          <a:hlinkClick xmlns:r="http://schemas.openxmlformats.org/officeDocument/2006/relationships" r:id="rId13" tooltip="12月の先頭へ"/>
        </xdr:cNvPr>
        <xdr:cNvSpPr/>
      </xdr:nvSpPr>
      <xdr:spPr>
        <a:xfrm>
          <a:off x="6918960" y="4617720"/>
          <a:ext cx="7632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8</xdr:col>
      <xdr:colOff>45720</xdr:colOff>
      <xdr:row>178</xdr:row>
      <xdr:rowOff>15240</xdr:rowOff>
    </xdr:from>
    <xdr:to>
      <xdr:col>9</xdr:col>
      <xdr:colOff>184080</xdr:colOff>
      <xdr:row>179</xdr:row>
      <xdr:rowOff>45720</xdr:rowOff>
    </xdr:to>
    <xdr:sp macro="" textlink="">
      <xdr:nvSpPr>
        <xdr:cNvPr id="152" name="角丸四角形 151">
          <a:hlinkClick xmlns:r="http://schemas.openxmlformats.org/officeDocument/2006/relationships" r:id="rId14" tooltip="前期繰越の先頭へ"/>
        </xdr:cNvPr>
        <xdr:cNvSpPr/>
      </xdr:nvSpPr>
      <xdr:spPr>
        <a:xfrm>
          <a:off x="6918960" y="609600"/>
          <a:ext cx="7632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前期繰越</a:t>
          </a:r>
        </a:p>
      </xdr:txBody>
    </xdr:sp>
    <xdr:clientData fPrintsWithSheet="0"/>
  </xdr:twoCellAnchor>
  <xdr:twoCellAnchor editAs="oneCell">
    <xdr:from>
      <xdr:col>8</xdr:col>
      <xdr:colOff>45720</xdr:colOff>
      <xdr:row>239</xdr:row>
      <xdr:rowOff>0</xdr:rowOff>
    </xdr:from>
    <xdr:to>
      <xdr:col>9</xdr:col>
      <xdr:colOff>184080</xdr:colOff>
      <xdr:row>240</xdr:row>
      <xdr:rowOff>30480</xdr:rowOff>
    </xdr:to>
    <xdr:sp macro="" textlink="">
      <xdr:nvSpPr>
        <xdr:cNvPr id="166" name="角丸四角形 165">
          <a:hlinkClick xmlns:r="http://schemas.openxmlformats.org/officeDocument/2006/relationships" r:id="rId2" tooltip="1月の先頭へ"/>
        </xdr:cNvPr>
        <xdr:cNvSpPr/>
      </xdr:nvSpPr>
      <xdr:spPr>
        <a:xfrm>
          <a:off x="6918960" y="929640"/>
          <a:ext cx="7632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8</xdr:col>
      <xdr:colOff>45720</xdr:colOff>
      <xdr:row>241</xdr:row>
      <xdr:rowOff>0</xdr:rowOff>
    </xdr:from>
    <xdr:to>
      <xdr:col>9</xdr:col>
      <xdr:colOff>184080</xdr:colOff>
      <xdr:row>242</xdr:row>
      <xdr:rowOff>30480</xdr:rowOff>
    </xdr:to>
    <xdr:sp macro="" textlink="">
      <xdr:nvSpPr>
        <xdr:cNvPr id="167" name="角丸四角形 166">
          <a:hlinkClick xmlns:r="http://schemas.openxmlformats.org/officeDocument/2006/relationships" r:id="rId3" tooltip="2月の先頭へ"/>
        </xdr:cNvPr>
        <xdr:cNvSpPr/>
      </xdr:nvSpPr>
      <xdr:spPr>
        <a:xfrm>
          <a:off x="6918960" y="1264920"/>
          <a:ext cx="7632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8</xdr:col>
      <xdr:colOff>45720</xdr:colOff>
      <xdr:row>243</xdr:row>
      <xdr:rowOff>0</xdr:rowOff>
    </xdr:from>
    <xdr:to>
      <xdr:col>9</xdr:col>
      <xdr:colOff>184080</xdr:colOff>
      <xdr:row>244</xdr:row>
      <xdr:rowOff>30480</xdr:rowOff>
    </xdr:to>
    <xdr:sp macro="" textlink="">
      <xdr:nvSpPr>
        <xdr:cNvPr id="168" name="角丸四角形 167">
          <a:hlinkClick xmlns:r="http://schemas.openxmlformats.org/officeDocument/2006/relationships" r:id="rId4" tooltip="３月の先頭へ"/>
        </xdr:cNvPr>
        <xdr:cNvSpPr/>
      </xdr:nvSpPr>
      <xdr:spPr>
        <a:xfrm>
          <a:off x="6918960" y="1600200"/>
          <a:ext cx="7632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8</xdr:col>
      <xdr:colOff>45720</xdr:colOff>
      <xdr:row>245</xdr:row>
      <xdr:rowOff>0</xdr:rowOff>
    </xdr:from>
    <xdr:to>
      <xdr:col>9</xdr:col>
      <xdr:colOff>184080</xdr:colOff>
      <xdr:row>246</xdr:row>
      <xdr:rowOff>30480</xdr:rowOff>
    </xdr:to>
    <xdr:sp macro="" textlink="">
      <xdr:nvSpPr>
        <xdr:cNvPr id="169" name="角丸四角形 168">
          <a:hlinkClick xmlns:r="http://schemas.openxmlformats.org/officeDocument/2006/relationships" r:id="rId5" tooltip="４月の先頭へ"/>
        </xdr:cNvPr>
        <xdr:cNvSpPr/>
      </xdr:nvSpPr>
      <xdr:spPr>
        <a:xfrm>
          <a:off x="6918960" y="1935480"/>
          <a:ext cx="7632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8</xdr:col>
      <xdr:colOff>45720</xdr:colOff>
      <xdr:row>249</xdr:row>
      <xdr:rowOff>0</xdr:rowOff>
    </xdr:from>
    <xdr:to>
      <xdr:col>9</xdr:col>
      <xdr:colOff>184080</xdr:colOff>
      <xdr:row>250</xdr:row>
      <xdr:rowOff>30480</xdr:rowOff>
    </xdr:to>
    <xdr:sp macro="" textlink="">
      <xdr:nvSpPr>
        <xdr:cNvPr id="170" name="角丸四角形 169">
          <a:hlinkClick xmlns:r="http://schemas.openxmlformats.org/officeDocument/2006/relationships" r:id="rId6" tooltip="６月の先頭へ"/>
        </xdr:cNvPr>
        <xdr:cNvSpPr/>
      </xdr:nvSpPr>
      <xdr:spPr>
        <a:xfrm>
          <a:off x="6918960" y="2606040"/>
          <a:ext cx="7632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8</xdr:col>
      <xdr:colOff>45720</xdr:colOff>
      <xdr:row>253</xdr:row>
      <xdr:rowOff>0</xdr:rowOff>
    </xdr:from>
    <xdr:to>
      <xdr:col>9</xdr:col>
      <xdr:colOff>184080</xdr:colOff>
      <xdr:row>254</xdr:row>
      <xdr:rowOff>30480</xdr:rowOff>
    </xdr:to>
    <xdr:sp macro="" textlink="">
      <xdr:nvSpPr>
        <xdr:cNvPr id="171" name="角丸四角形 170">
          <a:hlinkClick xmlns:r="http://schemas.openxmlformats.org/officeDocument/2006/relationships" r:id="rId7" tooltip="８月の先頭へ"/>
        </xdr:cNvPr>
        <xdr:cNvSpPr/>
      </xdr:nvSpPr>
      <xdr:spPr>
        <a:xfrm>
          <a:off x="6918960" y="3276600"/>
          <a:ext cx="7632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8</xdr:col>
      <xdr:colOff>45720</xdr:colOff>
      <xdr:row>257</xdr:row>
      <xdr:rowOff>0</xdr:rowOff>
    </xdr:from>
    <xdr:to>
      <xdr:col>9</xdr:col>
      <xdr:colOff>184080</xdr:colOff>
      <xdr:row>258</xdr:row>
      <xdr:rowOff>30480</xdr:rowOff>
    </xdr:to>
    <xdr:sp macro="" textlink="">
      <xdr:nvSpPr>
        <xdr:cNvPr id="172" name="角丸四角形 171">
          <a:hlinkClick xmlns:r="http://schemas.openxmlformats.org/officeDocument/2006/relationships" r:id="rId8" tooltip="１０月の先頭へ"/>
        </xdr:cNvPr>
        <xdr:cNvSpPr/>
      </xdr:nvSpPr>
      <xdr:spPr>
        <a:xfrm>
          <a:off x="6918960" y="3947160"/>
          <a:ext cx="7632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8</xdr:col>
      <xdr:colOff>45720</xdr:colOff>
      <xdr:row>247</xdr:row>
      <xdr:rowOff>0</xdr:rowOff>
    </xdr:from>
    <xdr:to>
      <xdr:col>9</xdr:col>
      <xdr:colOff>184080</xdr:colOff>
      <xdr:row>248</xdr:row>
      <xdr:rowOff>30480</xdr:rowOff>
    </xdr:to>
    <xdr:sp macro="" textlink="">
      <xdr:nvSpPr>
        <xdr:cNvPr id="173" name="角丸四角形 172">
          <a:hlinkClick xmlns:r="http://schemas.openxmlformats.org/officeDocument/2006/relationships" r:id="rId9" tooltip="５月の先頭へ"/>
        </xdr:cNvPr>
        <xdr:cNvSpPr/>
      </xdr:nvSpPr>
      <xdr:spPr>
        <a:xfrm>
          <a:off x="6918960" y="2270760"/>
          <a:ext cx="7632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8</xdr:col>
      <xdr:colOff>45720</xdr:colOff>
      <xdr:row>251</xdr:row>
      <xdr:rowOff>0</xdr:rowOff>
    </xdr:from>
    <xdr:to>
      <xdr:col>9</xdr:col>
      <xdr:colOff>184080</xdr:colOff>
      <xdr:row>252</xdr:row>
      <xdr:rowOff>30480</xdr:rowOff>
    </xdr:to>
    <xdr:sp macro="" textlink="">
      <xdr:nvSpPr>
        <xdr:cNvPr id="174" name="角丸四角形 173">
          <a:hlinkClick xmlns:r="http://schemas.openxmlformats.org/officeDocument/2006/relationships" r:id="rId10" tooltip="７月の先頭へ"/>
        </xdr:cNvPr>
        <xdr:cNvSpPr/>
      </xdr:nvSpPr>
      <xdr:spPr>
        <a:xfrm>
          <a:off x="6918960" y="2941320"/>
          <a:ext cx="7632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8</xdr:col>
      <xdr:colOff>45720</xdr:colOff>
      <xdr:row>255</xdr:row>
      <xdr:rowOff>0</xdr:rowOff>
    </xdr:from>
    <xdr:to>
      <xdr:col>9</xdr:col>
      <xdr:colOff>184080</xdr:colOff>
      <xdr:row>256</xdr:row>
      <xdr:rowOff>30480</xdr:rowOff>
    </xdr:to>
    <xdr:sp macro="" textlink="">
      <xdr:nvSpPr>
        <xdr:cNvPr id="175" name="角丸四角形 174">
          <a:hlinkClick xmlns:r="http://schemas.openxmlformats.org/officeDocument/2006/relationships" r:id="rId11" tooltip="９月の先頭へ"/>
        </xdr:cNvPr>
        <xdr:cNvSpPr/>
      </xdr:nvSpPr>
      <xdr:spPr>
        <a:xfrm>
          <a:off x="6918960" y="3611880"/>
          <a:ext cx="7632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8</xdr:col>
      <xdr:colOff>45720</xdr:colOff>
      <xdr:row>259</xdr:row>
      <xdr:rowOff>0</xdr:rowOff>
    </xdr:from>
    <xdr:to>
      <xdr:col>9</xdr:col>
      <xdr:colOff>184080</xdr:colOff>
      <xdr:row>260</xdr:row>
      <xdr:rowOff>30480</xdr:rowOff>
    </xdr:to>
    <xdr:sp macro="" textlink="">
      <xdr:nvSpPr>
        <xdr:cNvPr id="176" name="角丸四角形 175">
          <a:hlinkClick xmlns:r="http://schemas.openxmlformats.org/officeDocument/2006/relationships" r:id="rId12" tooltip="１１月の先頭へ"/>
        </xdr:cNvPr>
        <xdr:cNvSpPr/>
      </xdr:nvSpPr>
      <xdr:spPr>
        <a:xfrm>
          <a:off x="6918960" y="4282440"/>
          <a:ext cx="7632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8</xdr:col>
      <xdr:colOff>45720</xdr:colOff>
      <xdr:row>261</xdr:row>
      <xdr:rowOff>0</xdr:rowOff>
    </xdr:from>
    <xdr:to>
      <xdr:col>9</xdr:col>
      <xdr:colOff>184080</xdr:colOff>
      <xdr:row>262</xdr:row>
      <xdr:rowOff>30480</xdr:rowOff>
    </xdr:to>
    <xdr:sp macro="" textlink="">
      <xdr:nvSpPr>
        <xdr:cNvPr id="177" name="角丸四角形 176">
          <a:hlinkClick xmlns:r="http://schemas.openxmlformats.org/officeDocument/2006/relationships" r:id="rId13" tooltip="12月の先頭へ"/>
        </xdr:cNvPr>
        <xdr:cNvSpPr/>
      </xdr:nvSpPr>
      <xdr:spPr>
        <a:xfrm>
          <a:off x="6918960" y="4617720"/>
          <a:ext cx="7632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8</xdr:col>
      <xdr:colOff>45720</xdr:colOff>
      <xdr:row>237</xdr:row>
      <xdr:rowOff>15240</xdr:rowOff>
    </xdr:from>
    <xdr:to>
      <xdr:col>9</xdr:col>
      <xdr:colOff>184080</xdr:colOff>
      <xdr:row>238</xdr:row>
      <xdr:rowOff>45720</xdr:rowOff>
    </xdr:to>
    <xdr:sp macro="" textlink="">
      <xdr:nvSpPr>
        <xdr:cNvPr id="178" name="角丸四角形 177">
          <a:hlinkClick xmlns:r="http://schemas.openxmlformats.org/officeDocument/2006/relationships" r:id="rId14" tooltip="前期繰越の先頭へ"/>
        </xdr:cNvPr>
        <xdr:cNvSpPr/>
      </xdr:nvSpPr>
      <xdr:spPr>
        <a:xfrm>
          <a:off x="6918960" y="609600"/>
          <a:ext cx="7632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前期繰越</a:t>
          </a:r>
        </a:p>
      </xdr:txBody>
    </xdr:sp>
    <xdr:clientData fPrintsWithSheet="0"/>
  </xdr:twoCellAnchor>
  <xdr:twoCellAnchor editAs="oneCell">
    <xdr:from>
      <xdr:col>8</xdr:col>
      <xdr:colOff>45720</xdr:colOff>
      <xdr:row>298</xdr:row>
      <xdr:rowOff>0</xdr:rowOff>
    </xdr:from>
    <xdr:to>
      <xdr:col>9</xdr:col>
      <xdr:colOff>184080</xdr:colOff>
      <xdr:row>299</xdr:row>
      <xdr:rowOff>30480</xdr:rowOff>
    </xdr:to>
    <xdr:sp macro="" textlink="">
      <xdr:nvSpPr>
        <xdr:cNvPr id="192" name="角丸四角形 191">
          <a:hlinkClick xmlns:r="http://schemas.openxmlformats.org/officeDocument/2006/relationships" r:id="rId2" tooltip="1月の先頭へ"/>
        </xdr:cNvPr>
        <xdr:cNvSpPr/>
      </xdr:nvSpPr>
      <xdr:spPr>
        <a:xfrm>
          <a:off x="6918960" y="929640"/>
          <a:ext cx="7632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8</xdr:col>
      <xdr:colOff>45720</xdr:colOff>
      <xdr:row>300</xdr:row>
      <xdr:rowOff>0</xdr:rowOff>
    </xdr:from>
    <xdr:to>
      <xdr:col>9</xdr:col>
      <xdr:colOff>184080</xdr:colOff>
      <xdr:row>301</xdr:row>
      <xdr:rowOff>30480</xdr:rowOff>
    </xdr:to>
    <xdr:sp macro="" textlink="">
      <xdr:nvSpPr>
        <xdr:cNvPr id="193" name="角丸四角形 192">
          <a:hlinkClick xmlns:r="http://schemas.openxmlformats.org/officeDocument/2006/relationships" r:id="rId3" tooltip="2月の先頭へ"/>
        </xdr:cNvPr>
        <xdr:cNvSpPr/>
      </xdr:nvSpPr>
      <xdr:spPr>
        <a:xfrm>
          <a:off x="6918960" y="1264920"/>
          <a:ext cx="7632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8</xdr:col>
      <xdr:colOff>45720</xdr:colOff>
      <xdr:row>302</xdr:row>
      <xdr:rowOff>0</xdr:rowOff>
    </xdr:from>
    <xdr:to>
      <xdr:col>9</xdr:col>
      <xdr:colOff>184080</xdr:colOff>
      <xdr:row>303</xdr:row>
      <xdr:rowOff>30480</xdr:rowOff>
    </xdr:to>
    <xdr:sp macro="" textlink="">
      <xdr:nvSpPr>
        <xdr:cNvPr id="194" name="角丸四角形 193">
          <a:hlinkClick xmlns:r="http://schemas.openxmlformats.org/officeDocument/2006/relationships" r:id="rId4" tooltip="３月の先頭へ"/>
        </xdr:cNvPr>
        <xdr:cNvSpPr/>
      </xdr:nvSpPr>
      <xdr:spPr>
        <a:xfrm>
          <a:off x="6918960" y="1600200"/>
          <a:ext cx="7632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8</xdr:col>
      <xdr:colOff>45720</xdr:colOff>
      <xdr:row>304</xdr:row>
      <xdr:rowOff>0</xdr:rowOff>
    </xdr:from>
    <xdr:to>
      <xdr:col>9</xdr:col>
      <xdr:colOff>184080</xdr:colOff>
      <xdr:row>305</xdr:row>
      <xdr:rowOff>30480</xdr:rowOff>
    </xdr:to>
    <xdr:sp macro="" textlink="">
      <xdr:nvSpPr>
        <xdr:cNvPr id="195" name="角丸四角形 194">
          <a:hlinkClick xmlns:r="http://schemas.openxmlformats.org/officeDocument/2006/relationships" r:id="rId5" tooltip="４月の先頭へ"/>
        </xdr:cNvPr>
        <xdr:cNvSpPr/>
      </xdr:nvSpPr>
      <xdr:spPr>
        <a:xfrm>
          <a:off x="6918960" y="1935480"/>
          <a:ext cx="7632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8</xdr:col>
      <xdr:colOff>45720</xdr:colOff>
      <xdr:row>308</xdr:row>
      <xdr:rowOff>0</xdr:rowOff>
    </xdr:from>
    <xdr:to>
      <xdr:col>9</xdr:col>
      <xdr:colOff>184080</xdr:colOff>
      <xdr:row>309</xdr:row>
      <xdr:rowOff>30480</xdr:rowOff>
    </xdr:to>
    <xdr:sp macro="" textlink="">
      <xdr:nvSpPr>
        <xdr:cNvPr id="196" name="角丸四角形 195">
          <a:hlinkClick xmlns:r="http://schemas.openxmlformats.org/officeDocument/2006/relationships" r:id="rId6" tooltip="６月の先頭へ"/>
        </xdr:cNvPr>
        <xdr:cNvSpPr/>
      </xdr:nvSpPr>
      <xdr:spPr>
        <a:xfrm>
          <a:off x="6918960" y="2606040"/>
          <a:ext cx="7632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8</xdr:col>
      <xdr:colOff>45720</xdr:colOff>
      <xdr:row>312</xdr:row>
      <xdr:rowOff>0</xdr:rowOff>
    </xdr:from>
    <xdr:to>
      <xdr:col>9</xdr:col>
      <xdr:colOff>184080</xdr:colOff>
      <xdr:row>313</xdr:row>
      <xdr:rowOff>30480</xdr:rowOff>
    </xdr:to>
    <xdr:sp macro="" textlink="">
      <xdr:nvSpPr>
        <xdr:cNvPr id="197" name="角丸四角形 196">
          <a:hlinkClick xmlns:r="http://schemas.openxmlformats.org/officeDocument/2006/relationships" r:id="rId7" tooltip="８月の先頭へ"/>
        </xdr:cNvPr>
        <xdr:cNvSpPr/>
      </xdr:nvSpPr>
      <xdr:spPr>
        <a:xfrm>
          <a:off x="6918960" y="3276600"/>
          <a:ext cx="7632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8</xdr:col>
      <xdr:colOff>45720</xdr:colOff>
      <xdr:row>316</xdr:row>
      <xdr:rowOff>0</xdr:rowOff>
    </xdr:from>
    <xdr:to>
      <xdr:col>9</xdr:col>
      <xdr:colOff>184080</xdr:colOff>
      <xdr:row>317</xdr:row>
      <xdr:rowOff>30480</xdr:rowOff>
    </xdr:to>
    <xdr:sp macro="" textlink="">
      <xdr:nvSpPr>
        <xdr:cNvPr id="198" name="角丸四角形 197">
          <a:hlinkClick xmlns:r="http://schemas.openxmlformats.org/officeDocument/2006/relationships" r:id="rId8" tooltip="１０月の先頭へ"/>
        </xdr:cNvPr>
        <xdr:cNvSpPr/>
      </xdr:nvSpPr>
      <xdr:spPr>
        <a:xfrm>
          <a:off x="6918960" y="3947160"/>
          <a:ext cx="7632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8</xdr:col>
      <xdr:colOff>45720</xdr:colOff>
      <xdr:row>306</xdr:row>
      <xdr:rowOff>0</xdr:rowOff>
    </xdr:from>
    <xdr:to>
      <xdr:col>9</xdr:col>
      <xdr:colOff>184080</xdr:colOff>
      <xdr:row>307</xdr:row>
      <xdr:rowOff>30480</xdr:rowOff>
    </xdr:to>
    <xdr:sp macro="" textlink="">
      <xdr:nvSpPr>
        <xdr:cNvPr id="199" name="角丸四角形 198">
          <a:hlinkClick xmlns:r="http://schemas.openxmlformats.org/officeDocument/2006/relationships" r:id="rId9" tooltip="５月の先頭へ"/>
        </xdr:cNvPr>
        <xdr:cNvSpPr/>
      </xdr:nvSpPr>
      <xdr:spPr>
        <a:xfrm>
          <a:off x="6918960" y="2270760"/>
          <a:ext cx="7632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8</xdr:col>
      <xdr:colOff>45720</xdr:colOff>
      <xdr:row>310</xdr:row>
      <xdr:rowOff>0</xdr:rowOff>
    </xdr:from>
    <xdr:to>
      <xdr:col>9</xdr:col>
      <xdr:colOff>184080</xdr:colOff>
      <xdr:row>311</xdr:row>
      <xdr:rowOff>30480</xdr:rowOff>
    </xdr:to>
    <xdr:sp macro="" textlink="">
      <xdr:nvSpPr>
        <xdr:cNvPr id="200" name="角丸四角形 199">
          <a:hlinkClick xmlns:r="http://schemas.openxmlformats.org/officeDocument/2006/relationships" r:id="rId10" tooltip="７月の先頭へ"/>
        </xdr:cNvPr>
        <xdr:cNvSpPr/>
      </xdr:nvSpPr>
      <xdr:spPr>
        <a:xfrm>
          <a:off x="6918960" y="2941320"/>
          <a:ext cx="7632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8</xdr:col>
      <xdr:colOff>45720</xdr:colOff>
      <xdr:row>314</xdr:row>
      <xdr:rowOff>0</xdr:rowOff>
    </xdr:from>
    <xdr:to>
      <xdr:col>9</xdr:col>
      <xdr:colOff>184080</xdr:colOff>
      <xdr:row>315</xdr:row>
      <xdr:rowOff>30480</xdr:rowOff>
    </xdr:to>
    <xdr:sp macro="" textlink="">
      <xdr:nvSpPr>
        <xdr:cNvPr id="201" name="角丸四角形 200">
          <a:hlinkClick xmlns:r="http://schemas.openxmlformats.org/officeDocument/2006/relationships" r:id="rId11" tooltip="９月の先頭へ"/>
        </xdr:cNvPr>
        <xdr:cNvSpPr/>
      </xdr:nvSpPr>
      <xdr:spPr>
        <a:xfrm>
          <a:off x="6918960" y="3611880"/>
          <a:ext cx="7632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8</xdr:col>
      <xdr:colOff>45720</xdr:colOff>
      <xdr:row>318</xdr:row>
      <xdr:rowOff>0</xdr:rowOff>
    </xdr:from>
    <xdr:to>
      <xdr:col>9</xdr:col>
      <xdr:colOff>184080</xdr:colOff>
      <xdr:row>319</xdr:row>
      <xdr:rowOff>30480</xdr:rowOff>
    </xdr:to>
    <xdr:sp macro="" textlink="">
      <xdr:nvSpPr>
        <xdr:cNvPr id="202" name="角丸四角形 201">
          <a:hlinkClick xmlns:r="http://schemas.openxmlformats.org/officeDocument/2006/relationships" r:id="rId12" tooltip="１１月の先頭へ"/>
        </xdr:cNvPr>
        <xdr:cNvSpPr/>
      </xdr:nvSpPr>
      <xdr:spPr>
        <a:xfrm>
          <a:off x="6918960" y="4282440"/>
          <a:ext cx="7632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8</xdr:col>
      <xdr:colOff>45720</xdr:colOff>
      <xdr:row>320</xdr:row>
      <xdr:rowOff>0</xdr:rowOff>
    </xdr:from>
    <xdr:to>
      <xdr:col>9</xdr:col>
      <xdr:colOff>184080</xdr:colOff>
      <xdr:row>321</xdr:row>
      <xdr:rowOff>30480</xdr:rowOff>
    </xdr:to>
    <xdr:sp macro="" textlink="">
      <xdr:nvSpPr>
        <xdr:cNvPr id="203" name="角丸四角形 202">
          <a:hlinkClick xmlns:r="http://schemas.openxmlformats.org/officeDocument/2006/relationships" r:id="rId13" tooltip="12月の先頭へ"/>
        </xdr:cNvPr>
        <xdr:cNvSpPr/>
      </xdr:nvSpPr>
      <xdr:spPr>
        <a:xfrm>
          <a:off x="6918960" y="4617720"/>
          <a:ext cx="7632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8</xdr:col>
      <xdr:colOff>45720</xdr:colOff>
      <xdr:row>296</xdr:row>
      <xdr:rowOff>15240</xdr:rowOff>
    </xdr:from>
    <xdr:to>
      <xdr:col>9</xdr:col>
      <xdr:colOff>184080</xdr:colOff>
      <xdr:row>297</xdr:row>
      <xdr:rowOff>45720</xdr:rowOff>
    </xdr:to>
    <xdr:sp macro="" textlink="">
      <xdr:nvSpPr>
        <xdr:cNvPr id="204" name="角丸四角形 203">
          <a:hlinkClick xmlns:r="http://schemas.openxmlformats.org/officeDocument/2006/relationships" r:id="rId14" tooltip="前期繰越の先頭へ"/>
        </xdr:cNvPr>
        <xdr:cNvSpPr/>
      </xdr:nvSpPr>
      <xdr:spPr>
        <a:xfrm>
          <a:off x="6918960" y="609600"/>
          <a:ext cx="7632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前期繰越</a:t>
          </a:r>
        </a:p>
      </xdr:txBody>
    </xdr:sp>
    <xdr:clientData fPrintsWithSheet="0"/>
  </xdr:twoCellAnchor>
  <xdr:twoCellAnchor editAs="oneCell">
    <xdr:from>
      <xdr:col>8</xdr:col>
      <xdr:colOff>45720</xdr:colOff>
      <xdr:row>357</xdr:row>
      <xdr:rowOff>0</xdr:rowOff>
    </xdr:from>
    <xdr:to>
      <xdr:col>9</xdr:col>
      <xdr:colOff>184080</xdr:colOff>
      <xdr:row>358</xdr:row>
      <xdr:rowOff>30480</xdr:rowOff>
    </xdr:to>
    <xdr:sp macro="" textlink="">
      <xdr:nvSpPr>
        <xdr:cNvPr id="218" name="角丸四角形 217">
          <a:hlinkClick xmlns:r="http://schemas.openxmlformats.org/officeDocument/2006/relationships" r:id="rId2" tooltip="1月の先頭へ"/>
        </xdr:cNvPr>
        <xdr:cNvSpPr/>
      </xdr:nvSpPr>
      <xdr:spPr>
        <a:xfrm>
          <a:off x="6918960" y="929640"/>
          <a:ext cx="7632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8</xdr:col>
      <xdr:colOff>45720</xdr:colOff>
      <xdr:row>359</xdr:row>
      <xdr:rowOff>0</xdr:rowOff>
    </xdr:from>
    <xdr:to>
      <xdr:col>9</xdr:col>
      <xdr:colOff>184080</xdr:colOff>
      <xdr:row>360</xdr:row>
      <xdr:rowOff>30480</xdr:rowOff>
    </xdr:to>
    <xdr:sp macro="" textlink="">
      <xdr:nvSpPr>
        <xdr:cNvPr id="219" name="角丸四角形 218">
          <a:hlinkClick xmlns:r="http://schemas.openxmlformats.org/officeDocument/2006/relationships" r:id="rId3" tooltip="2月の先頭へ"/>
        </xdr:cNvPr>
        <xdr:cNvSpPr/>
      </xdr:nvSpPr>
      <xdr:spPr>
        <a:xfrm>
          <a:off x="6918960" y="1264920"/>
          <a:ext cx="7632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8</xdr:col>
      <xdr:colOff>45720</xdr:colOff>
      <xdr:row>361</xdr:row>
      <xdr:rowOff>0</xdr:rowOff>
    </xdr:from>
    <xdr:to>
      <xdr:col>9</xdr:col>
      <xdr:colOff>184080</xdr:colOff>
      <xdr:row>362</xdr:row>
      <xdr:rowOff>30480</xdr:rowOff>
    </xdr:to>
    <xdr:sp macro="" textlink="">
      <xdr:nvSpPr>
        <xdr:cNvPr id="220" name="角丸四角形 219">
          <a:hlinkClick xmlns:r="http://schemas.openxmlformats.org/officeDocument/2006/relationships" r:id="rId4" tooltip="３月の先頭へ"/>
        </xdr:cNvPr>
        <xdr:cNvSpPr/>
      </xdr:nvSpPr>
      <xdr:spPr>
        <a:xfrm>
          <a:off x="6918960" y="1600200"/>
          <a:ext cx="7632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8</xdr:col>
      <xdr:colOff>45720</xdr:colOff>
      <xdr:row>363</xdr:row>
      <xdr:rowOff>0</xdr:rowOff>
    </xdr:from>
    <xdr:to>
      <xdr:col>9</xdr:col>
      <xdr:colOff>184080</xdr:colOff>
      <xdr:row>364</xdr:row>
      <xdr:rowOff>30480</xdr:rowOff>
    </xdr:to>
    <xdr:sp macro="" textlink="">
      <xdr:nvSpPr>
        <xdr:cNvPr id="221" name="角丸四角形 220">
          <a:hlinkClick xmlns:r="http://schemas.openxmlformats.org/officeDocument/2006/relationships" r:id="rId5" tooltip="４月の先頭へ"/>
        </xdr:cNvPr>
        <xdr:cNvSpPr/>
      </xdr:nvSpPr>
      <xdr:spPr>
        <a:xfrm>
          <a:off x="6918960" y="1935480"/>
          <a:ext cx="7632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8</xdr:col>
      <xdr:colOff>45720</xdr:colOff>
      <xdr:row>367</xdr:row>
      <xdr:rowOff>0</xdr:rowOff>
    </xdr:from>
    <xdr:to>
      <xdr:col>9</xdr:col>
      <xdr:colOff>184080</xdr:colOff>
      <xdr:row>368</xdr:row>
      <xdr:rowOff>30480</xdr:rowOff>
    </xdr:to>
    <xdr:sp macro="" textlink="">
      <xdr:nvSpPr>
        <xdr:cNvPr id="222" name="角丸四角形 221">
          <a:hlinkClick xmlns:r="http://schemas.openxmlformats.org/officeDocument/2006/relationships" r:id="rId6" tooltip="６月の先頭へ"/>
        </xdr:cNvPr>
        <xdr:cNvSpPr/>
      </xdr:nvSpPr>
      <xdr:spPr>
        <a:xfrm>
          <a:off x="6918960" y="2606040"/>
          <a:ext cx="7632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8</xdr:col>
      <xdr:colOff>45720</xdr:colOff>
      <xdr:row>371</xdr:row>
      <xdr:rowOff>0</xdr:rowOff>
    </xdr:from>
    <xdr:to>
      <xdr:col>9</xdr:col>
      <xdr:colOff>184080</xdr:colOff>
      <xdr:row>372</xdr:row>
      <xdr:rowOff>30480</xdr:rowOff>
    </xdr:to>
    <xdr:sp macro="" textlink="">
      <xdr:nvSpPr>
        <xdr:cNvPr id="223" name="角丸四角形 222">
          <a:hlinkClick xmlns:r="http://schemas.openxmlformats.org/officeDocument/2006/relationships" r:id="rId7" tooltip="８月の先頭へ"/>
        </xdr:cNvPr>
        <xdr:cNvSpPr/>
      </xdr:nvSpPr>
      <xdr:spPr>
        <a:xfrm>
          <a:off x="6918960" y="3276600"/>
          <a:ext cx="7632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8</xdr:col>
      <xdr:colOff>45720</xdr:colOff>
      <xdr:row>375</xdr:row>
      <xdr:rowOff>0</xdr:rowOff>
    </xdr:from>
    <xdr:to>
      <xdr:col>9</xdr:col>
      <xdr:colOff>184080</xdr:colOff>
      <xdr:row>376</xdr:row>
      <xdr:rowOff>30480</xdr:rowOff>
    </xdr:to>
    <xdr:sp macro="" textlink="">
      <xdr:nvSpPr>
        <xdr:cNvPr id="224" name="角丸四角形 223">
          <a:hlinkClick xmlns:r="http://schemas.openxmlformats.org/officeDocument/2006/relationships" r:id="rId8" tooltip="１０月の先頭へ"/>
        </xdr:cNvPr>
        <xdr:cNvSpPr/>
      </xdr:nvSpPr>
      <xdr:spPr>
        <a:xfrm>
          <a:off x="6918960" y="3947160"/>
          <a:ext cx="7632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8</xdr:col>
      <xdr:colOff>45720</xdr:colOff>
      <xdr:row>365</xdr:row>
      <xdr:rowOff>0</xdr:rowOff>
    </xdr:from>
    <xdr:to>
      <xdr:col>9</xdr:col>
      <xdr:colOff>184080</xdr:colOff>
      <xdr:row>366</xdr:row>
      <xdr:rowOff>30480</xdr:rowOff>
    </xdr:to>
    <xdr:sp macro="" textlink="">
      <xdr:nvSpPr>
        <xdr:cNvPr id="225" name="角丸四角形 224">
          <a:hlinkClick xmlns:r="http://schemas.openxmlformats.org/officeDocument/2006/relationships" r:id="rId9" tooltip="５月の先頭へ"/>
        </xdr:cNvPr>
        <xdr:cNvSpPr/>
      </xdr:nvSpPr>
      <xdr:spPr>
        <a:xfrm>
          <a:off x="6918960" y="2270760"/>
          <a:ext cx="7632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8</xdr:col>
      <xdr:colOff>45720</xdr:colOff>
      <xdr:row>369</xdr:row>
      <xdr:rowOff>0</xdr:rowOff>
    </xdr:from>
    <xdr:to>
      <xdr:col>9</xdr:col>
      <xdr:colOff>184080</xdr:colOff>
      <xdr:row>370</xdr:row>
      <xdr:rowOff>30480</xdr:rowOff>
    </xdr:to>
    <xdr:sp macro="" textlink="">
      <xdr:nvSpPr>
        <xdr:cNvPr id="226" name="角丸四角形 225">
          <a:hlinkClick xmlns:r="http://schemas.openxmlformats.org/officeDocument/2006/relationships" r:id="rId10" tooltip="７月の先頭へ"/>
        </xdr:cNvPr>
        <xdr:cNvSpPr/>
      </xdr:nvSpPr>
      <xdr:spPr>
        <a:xfrm>
          <a:off x="6918960" y="2941320"/>
          <a:ext cx="7632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8</xdr:col>
      <xdr:colOff>45720</xdr:colOff>
      <xdr:row>373</xdr:row>
      <xdr:rowOff>0</xdr:rowOff>
    </xdr:from>
    <xdr:to>
      <xdr:col>9</xdr:col>
      <xdr:colOff>184080</xdr:colOff>
      <xdr:row>374</xdr:row>
      <xdr:rowOff>30480</xdr:rowOff>
    </xdr:to>
    <xdr:sp macro="" textlink="">
      <xdr:nvSpPr>
        <xdr:cNvPr id="227" name="角丸四角形 226">
          <a:hlinkClick xmlns:r="http://schemas.openxmlformats.org/officeDocument/2006/relationships" r:id="rId11" tooltip="９月の先頭へ"/>
        </xdr:cNvPr>
        <xdr:cNvSpPr/>
      </xdr:nvSpPr>
      <xdr:spPr>
        <a:xfrm>
          <a:off x="6918960" y="3611880"/>
          <a:ext cx="7632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8</xdr:col>
      <xdr:colOff>45720</xdr:colOff>
      <xdr:row>377</xdr:row>
      <xdr:rowOff>0</xdr:rowOff>
    </xdr:from>
    <xdr:to>
      <xdr:col>9</xdr:col>
      <xdr:colOff>184080</xdr:colOff>
      <xdr:row>378</xdr:row>
      <xdr:rowOff>30480</xdr:rowOff>
    </xdr:to>
    <xdr:sp macro="" textlink="">
      <xdr:nvSpPr>
        <xdr:cNvPr id="228" name="角丸四角形 227">
          <a:hlinkClick xmlns:r="http://schemas.openxmlformats.org/officeDocument/2006/relationships" r:id="rId12" tooltip="１１月の先頭へ"/>
        </xdr:cNvPr>
        <xdr:cNvSpPr/>
      </xdr:nvSpPr>
      <xdr:spPr>
        <a:xfrm>
          <a:off x="6918960" y="4282440"/>
          <a:ext cx="7632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8</xdr:col>
      <xdr:colOff>45720</xdr:colOff>
      <xdr:row>379</xdr:row>
      <xdr:rowOff>0</xdr:rowOff>
    </xdr:from>
    <xdr:to>
      <xdr:col>9</xdr:col>
      <xdr:colOff>184080</xdr:colOff>
      <xdr:row>380</xdr:row>
      <xdr:rowOff>30480</xdr:rowOff>
    </xdr:to>
    <xdr:sp macro="" textlink="">
      <xdr:nvSpPr>
        <xdr:cNvPr id="229" name="角丸四角形 228">
          <a:hlinkClick xmlns:r="http://schemas.openxmlformats.org/officeDocument/2006/relationships" r:id="rId13" tooltip="12月の先頭へ"/>
        </xdr:cNvPr>
        <xdr:cNvSpPr/>
      </xdr:nvSpPr>
      <xdr:spPr>
        <a:xfrm>
          <a:off x="6918960" y="4617720"/>
          <a:ext cx="7632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8</xdr:col>
      <xdr:colOff>45720</xdr:colOff>
      <xdr:row>355</xdr:row>
      <xdr:rowOff>15240</xdr:rowOff>
    </xdr:from>
    <xdr:to>
      <xdr:col>9</xdr:col>
      <xdr:colOff>184080</xdr:colOff>
      <xdr:row>356</xdr:row>
      <xdr:rowOff>45720</xdr:rowOff>
    </xdr:to>
    <xdr:sp macro="" textlink="">
      <xdr:nvSpPr>
        <xdr:cNvPr id="230" name="角丸四角形 229">
          <a:hlinkClick xmlns:r="http://schemas.openxmlformats.org/officeDocument/2006/relationships" r:id="rId14" tooltip="前期繰越の先頭へ"/>
        </xdr:cNvPr>
        <xdr:cNvSpPr/>
      </xdr:nvSpPr>
      <xdr:spPr>
        <a:xfrm>
          <a:off x="6918960" y="609600"/>
          <a:ext cx="7632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前期繰越</a:t>
          </a:r>
        </a:p>
      </xdr:txBody>
    </xdr:sp>
    <xdr:clientData fPrintsWithSheet="0"/>
  </xdr:twoCellAnchor>
  <xdr:twoCellAnchor editAs="oneCell">
    <xdr:from>
      <xdr:col>8</xdr:col>
      <xdr:colOff>45720</xdr:colOff>
      <xdr:row>417</xdr:row>
      <xdr:rowOff>0</xdr:rowOff>
    </xdr:from>
    <xdr:to>
      <xdr:col>9</xdr:col>
      <xdr:colOff>184080</xdr:colOff>
      <xdr:row>418</xdr:row>
      <xdr:rowOff>30480</xdr:rowOff>
    </xdr:to>
    <xdr:sp macro="" textlink="">
      <xdr:nvSpPr>
        <xdr:cNvPr id="244" name="角丸四角形 243">
          <a:hlinkClick xmlns:r="http://schemas.openxmlformats.org/officeDocument/2006/relationships" r:id="rId2" tooltip="1月の先頭へ"/>
        </xdr:cNvPr>
        <xdr:cNvSpPr/>
      </xdr:nvSpPr>
      <xdr:spPr>
        <a:xfrm>
          <a:off x="6918960" y="929640"/>
          <a:ext cx="7632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8</xdr:col>
      <xdr:colOff>45720</xdr:colOff>
      <xdr:row>419</xdr:row>
      <xdr:rowOff>0</xdr:rowOff>
    </xdr:from>
    <xdr:to>
      <xdr:col>9</xdr:col>
      <xdr:colOff>184080</xdr:colOff>
      <xdr:row>420</xdr:row>
      <xdr:rowOff>30480</xdr:rowOff>
    </xdr:to>
    <xdr:sp macro="" textlink="">
      <xdr:nvSpPr>
        <xdr:cNvPr id="245" name="角丸四角形 244">
          <a:hlinkClick xmlns:r="http://schemas.openxmlformats.org/officeDocument/2006/relationships" r:id="rId3" tooltip="2月の先頭へ"/>
        </xdr:cNvPr>
        <xdr:cNvSpPr/>
      </xdr:nvSpPr>
      <xdr:spPr>
        <a:xfrm>
          <a:off x="6918960" y="1264920"/>
          <a:ext cx="7632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8</xdr:col>
      <xdr:colOff>45720</xdr:colOff>
      <xdr:row>421</xdr:row>
      <xdr:rowOff>0</xdr:rowOff>
    </xdr:from>
    <xdr:to>
      <xdr:col>9</xdr:col>
      <xdr:colOff>184080</xdr:colOff>
      <xdr:row>422</xdr:row>
      <xdr:rowOff>30480</xdr:rowOff>
    </xdr:to>
    <xdr:sp macro="" textlink="">
      <xdr:nvSpPr>
        <xdr:cNvPr id="246" name="角丸四角形 245">
          <a:hlinkClick xmlns:r="http://schemas.openxmlformats.org/officeDocument/2006/relationships" r:id="rId4" tooltip="３月の先頭へ"/>
        </xdr:cNvPr>
        <xdr:cNvSpPr/>
      </xdr:nvSpPr>
      <xdr:spPr>
        <a:xfrm>
          <a:off x="6918960" y="1600200"/>
          <a:ext cx="7632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8</xdr:col>
      <xdr:colOff>45720</xdr:colOff>
      <xdr:row>423</xdr:row>
      <xdr:rowOff>0</xdr:rowOff>
    </xdr:from>
    <xdr:to>
      <xdr:col>9</xdr:col>
      <xdr:colOff>184080</xdr:colOff>
      <xdr:row>424</xdr:row>
      <xdr:rowOff>30480</xdr:rowOff>
    </xdr:to>
    <xdr:sp macro="" textlink="">
      <xdr:nvSpPr>
        <xdr:cNvPr id="247" name="角丸四角形 246">
          <a:hlinkClick xmlns:r="http://schemas.openxmlformats.org/officeDocument/2006/relationships" r:id="rId5" tooltip="４月の先頭へ"/>
        </xdr:cNvPr>
        <xdr:cNvSpPr/>
      </xdr:nvSpPr>
      <xdr:spPr>
        <a:xfrm>
          <a:off x="6918960" y="1935480"/>
          <a:ext cx="7632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8</xdr:col>
      <xdr:colOff>45720</xdr:colOff>
      <xdr:row>427</xdr:row>
      <xdr:rowOff>0</xdr:rowOff>
    </xdr:from>
    <xdr:to>
      <xdr:col>9</xdr:col>
      <xdr:colOff>184080</xdr:colOff>
      <xdr:row>428</xdr:row>
      <xdr:rowOff>30480</xdr:rowOff>
    </xdr:to>
    <xdr:sp macro="" textlink="">
      <xdr:nvSpPr>
        <xdr:cNvPr id="248" name="角丸四角形 247">
          <a:hlinkClick xmlns:r="http://schemas.openxmlformats.org/officeDocument/2006/relationships" r:id="rId6" tooltip="６月の先頭へ"/>
        </xdr:cNvPr>
        <xdr:cNvSpPr/>
      </xdr:nvSpPr>
      <xdr:spPr>
        <a:xfrm>
          <a:off x="6918960" y="2606040"/>
          <a:ext cx="7632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8</xdr:col>
      <xdr:colOff>45720</xdr:colOff>
      <xdr:row>431</xdr:row>
      <xdr:rowOff>0</xdr:rowOff>
    </xdr:from>
    <xdr:to>
      <xdr:col>9</xdr:col>
      <xdr:colOff>184080</xdr:colOff>
      <xdr:row>432</xdr:row>
      <xdr:rowOff>30480</xdr:rowOff>
    </xdr:to>
    <xdr:sp macro="" textlink="">
      <xdr:nvSpPr>
        <xdr:cNvPr id="249" name="角丸四角形 248">
          <a:hlinkClick xmlns:r="http://schemas.openxmlformats.org/officeDocument/2006/relationships" r:id="rId7" tooltip="８月の先頭へ"/>
        </xdr:cNvPr>
        <xdr:cNvSpPr/>
      </xdr:nvSpPr>
      <xdr:spPr>
        <a:xfrm>
          <a:off x="6918960" y="3276600"/>
          <a:ext cx="7632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8</xdr:col>
      <xdr:colOff>45720</xdr:colOff>
      <xdr:row>435</xdr:row>
      <xdr:rowOff>0</xdr:rowOff>
    </xdr:from>
    <xdr:to>
      <xdr:col>9</xdr:col>
      <xdr:colOff>184080</xdr:colOff>
      <xdr:row>436</xdr:row>
      <xdr:rowOff>30480</xdr:rowOff>
    </xdr:to>
    <xdr:sp macro="" textlink="">
      <xdr:nvSpPr>
        <xdr:cNvPr id="250" name="角丸四角形 249">
          <a:hlinkClick xmlns:r="http://schemas.openxmlformats.org/officeDocument/2006/relationships" r:id="rId8" tooltip="１０月の先頭へ"/>
        </xdr:cNvPr>
        <xdr:cNvSpPr/>
      </xdr:nvSpPr>
      <xdr:spPr>
        <a:xfrm>
          <a:off x="6918960" y="3947160"/>
          <a:ext cx="7632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8</xdr:col>
      <xdr:colOff>45720</xdr:colOff>
      <xdr:row>425</xdr:row>
      <xdr:rowOff>0</xdr:rowOff>
    </xdr:from>
    <xdr:to>
      <xdr:col>9</xdr:col>
      <xdr:colOff>184080</xdr:colOff>
      <xdr:row>426</xdr:row>
      <xdr:rowOff>30480</xdr:rowOff>
    </xdr:to>
    <xdr:sp macro="" textlink="">
      <xdr:nvSpPr>
        <xdr:cNvPr id="251" name="角丸四角形 250">
          <a:hlinkClick xmlns:r="http://schemas.openxmlformats.org/officeDocument/2006/relationships" r:id="rId9" tooltip="５月の先頭へ"/>
        </xdr:cNvPr>
        <xdr:cNvSpPr/>
      </xdr:nvSpPr>
      <xdr:spPr>
        <a:xfrm>
          <a:off x="6918960" y="2270760"/>
          <a:ext cx="7632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8</xdr:col>
      <xdr:colOff>45720</xdr:colOff>
      <xdr:row>429</xdr:row>
      <xdr:rowOff>0</xdr:rowOff>
    </xdr:from>
    <xdr:to>
      <xdr:col>9</xdr:col>
      <xdr:colOff>184080</xdr:colOff>
      <xdr:row>430</xdr:row>
      <xdr:rowOff>30480</xdr:rowOff>
    </xdr:to>
    <xdr:sp macro="" textlink="">
      <xdr:nvSpPr>
        <xdr:cNvPr id="252" name="角丸四角形 251">
          <a:hlinkClick xmlns:r="http://schemas.openxmlformats.org/officeDocument/2006/relationships" r:id="rId10" tooltip="７月の先頭へ"/>
        </xdr:cNvPr>
        <xdr:cNvSpPr/>
      </xdr:nvSpPr>
      <xdr:spPr>
        <a:xfrm>
          <a:off x="6918960" y="2941320"/>
          <a:ext cx="7632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8</xdr:col>
      <xdr:colOff>45720</xdr:colOff>
      <xdr:row>433</xdr:row>
      <xdr:rowOff>0</xdr:rowOff>
    </xdr:from>
    <xdr:to>
      <xdr:col>9</xdr:col>
      <xdr:colOff>184080</xdr:colOff>
      <xdr:row>434</xdr:row>
      <xdr:rowOff>30480</xdr:rowOff>
    </xdr:to>
    <xdr:sp macro="" textlink="">
      <xdr:nvSpPr>
        <xdr:cNvPr id="253" name="角丸四角形 252">
          <a:hlinkClick xmlns:r="http://schemas.openxmlformats.org/officeDocument/2006/relationships" r:id="rId11" tooltip="９月の先頭へ"/>
        </xdr:cNvPr>
        <xdr:cNvSpPr/>
      </xdr:nvSpPr>
      <xdr:spPr>
        <a:xfrm>
          <a:off x="6918960" y="3611880"/>
          <a:ext cx="7632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8</xdr:col>
      <xdr:colOff>45720</xdr:colOff>
      <xdr:row>437</xdr:row>
      <xdr:rowOff>0</xdr:rowOff>
    </xdr:from>
    <xdr:to>
      <xdr:col>9</xdr:col>
      <xdr:colOff>184080</xdr:colOff>
      <xdr:row>438</xdr:row>
      <xdr:rowOff>30480</xdr:rowOff>
    </xdr:to>
    <xdr:sp macro="" textlink="">
      <xdr:nvSpPr>
        <xdr:cNvPr id="254" name="角丸四角形 253">
          <a:hlinkClick xmlns:r="http://schemas.openxmlformats.org/officeDocument/2006/relationships" r:id="rId12" tooltip="１１月の先頭へ"/>
        </xdr:cNvPr>
        <xdr:cNvSpPr/>
      </xdr:nvSpPr>
      <xdr:spPr>
        <a:xfrm>
          <a:off x="6918960" y="4282440"/>
          <a:ext cx="7632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8</xdr:col>
      <xdr:colOff>45720</xdr:colOff>
      <xdr:row>439</xdr:row>
      <xdr:rowOff>0</xdr:rowOff>
    </xdr:from>
    <xdr:to>
      <xdr:col>9</xdr:col>
      <xdr:colOff>184080</xdr:colOff>
      <xdr:row>440</xdr:row>
      <xdr:rowOff>30480</xdr:rowOff>
    </xdr:to>
    <xdr:sp macro="" textlink="">
      <xdr:nvSpPr>
        <xdr:cNvPr id="255" name="角丸四角形 254">
          <a:hlinkClick xmlns:r="http://schemas.openxmlformats.org/officeDocument/2006/relationships" r:id="rId13" tooltip="12月の先頭へ"/>
        </xdr:cNvPr>
        <xdr:cNvSpPr/>
      </xdr:nvSpPr>
      <xdr:spPr>
        <a:xfrm>
          <a:off x="6918960" y="4617720"/>
          <a:ext cx="7632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8</xdr:col>
      <xdr:colOff>45720</xdr:colOff>
      <xdr:row>415</xdr:row>
      <xdr:rowOff>15240</xdr:rowOff>
    </xdr:from>
    <xdr:to>
      <xdr:col>9</xdr:col>
      <xdr:colOff>184080</xdr:colOff>
      <xdr:row>416</xdr:row>
      <xdr:rowOff>45720</xdr:rowOff>
    </xdr:to>
    <xdr:sp macro="" textlink="">
      <xdr:nvSpPr>
        <xdr:cNvPr id="256" name="角丸四角形 255">
          <a:hlinkClick xmlns:r="http://schemas.openxmlformats.org/officeDocument/2006/relationships" r:id="rId14" tooltip="前期繰越の先頭へ"/>
        </xdr:cNvPr>
        <xdr:cNvSpPr/>
      </xdr:nvSpPr>
      <xdr:spPr>
        <a:xfrm>
          <a:off x="6918960" y="609600"/>
          <a:ext cx="7632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前期繰越</a:t>
          </a:r>
        </a:p>
      </xdr:txBody>
    </xdr:sp>
    <xdr:clientData fPrintsWithSheet="0"/>
  </xdr:twoCellAnchor>
  <xdr:twoCellAnchor editAs="oneCell">
    <xdr:from>
      <xdr:col>8</xdr:col>
      <xdr:colOff>45720</xdr:colOff>
      <xdr:row>477</xdr:row>
      <xdr:rowOff>0</xdr:rowOff>
    </xdr:from>
    <xdr:to>
      <xdr:col>9</xdr:col>
      <xdr:colOff>184080</xdr:colOff>
      <xdr:row>478</xdr:row>
      <xdr:rowOff>30480</xdr:rowOff>
    </xdr:to>
    <xdr:sp macro="" textlink="">
      <xdr:nvSpPr>
        <xdr:cNvPr id="270" name="角丸四角形 269">
          <a:hlinkClick xmlns:r="http://schemas.openxmlformats.org/officeDocument/2006/relationships" r:id="rId2" tooltip="1月の先頭へ"/>
        </xdr:cNvPr>
        <xdr:cNvSpPr/>
      </xdr:nvSpPr>
      <xdr:spPr>
        <a:xfrm>
          <a:off x="6918960" y="929640"/>
          <a:ext cx="7632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8</xdr:col>
      <xdr:colOff>45720</xdr:colOff>
      <xdr:row>479</xdr:row>
      <xdr:rowOff>0</xdr:rowOff>
    </xdr:from>
    <xdr:to>
      <xdr:col>9</xdr:col>
      <xdr:colOff>184080</xdr:colOff>
      <xdr:row>480</xdr:row>
      <xdr:rowOff>30480</xdr:rowOff>
    </xdr:to>
    <xdr:sp macro="" textlink="">
      <xdr:nvSpPr>
        <xdr:cNvPr id="271" name="角丸四角形 270">
          <a:hlinkClick xmlns:r="http://schemas.openxmlformats.org/officeDocument/2006/relationships" r:id="rId3" tooltip="2月の先頭へ"/>
        </xdr:cNvPr>
        <xdr:cNvSpPr/>
      </xdr:nvSpPr>
      <xdr:spPr>
        <a:xfrm>
          <a:off x="6918960" y="1264920"/>
          <a:ext cx="7632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8</xdr:col>
      <xdr:colOff>45720</xdr:colOff>
      <xdr:row>481</xdr:row>
      <xdr:rowOff>0</xdr:rowOff>
    </xdr:from>
    <xdr:to>
      <xdr:col>9</xdr:col>
      <xdr:colOff>184080</xdr:colOff>
      <xdr:row>482</xdr:row>
      <xdr:rowOff>30480</xdr:rowOff>
    </xdr:to>
    <xdr:sp macro="" textlink="">
      <xdr:nvSpPr>
        <xdr:cNvPr id="272" name="角丸四角形 271">
          <a:hlinkClick xmlns:r="http://schemas.openxmlformats.org/officeDocument/2006/relationships" r:id="rId4" tooltip="３月の先頭へ"/>
        </xdr:cNvPr>
        <xdr:cNvSpPr/>
      </xdr:nvSpPr>
      <xdr:spPr>
        <a:xfrm>
          <a:off x="6918960" y="1600200"/>
          <a:ext cx="7632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8</xdr:col>
      <xdr:colOff>45720</xdr:colOff>
      <xdr:row>483</xdr:row>
      <xdr:rowOff>0</xdr:rowOff>
    </xdr:from>
    <xdr:to>
      <xdr:col>9</xdr:col>
      <xdr:colOff>184080</xdr:colOff>
      <xdr:row>484</xdr:row>
      <xdr:rowOff>30480</xdr:rowOff>
    </xdr:to>
    <xdr:sp macro="" textlink="">
      <xdr:nvSpPr>
        <xdr:cNvPr id="273" name="角丸四角形 272">
          <a:hlinkClick xmlns:r="http://schemas.openxmlformats.org/officeDocument/2006/relationships" r:id="rId5" tooltip="４月の先頭へ"/>
        </xdr:cNvPr>
        <xdr:cNvSpPr/>
      </xdr:nvSpPr>
      <xdr:spPr>
        <a:xfrm>
          <a:off x="6918960" y="1935480"/>
          <a:ext cx="7632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8</xdr:col>
      <xdr:colOff>45720</xdr:colOff>
      <xdr:row>487</xdr:row>
      <xdr:rowOff>0</xdr:rowOff>
    </xdr:from>
    <xdr:to>
      <xdr:col>9</xdr:col>
      <xdr:colOff>184080</xdr:colOff>
      <xdr:row>488</xdr:row>
      <xdr:rowOff>30480</xdr:rowOff>
    </xdr:to>
    <xdr:sp macro="" textlink="">
      <xdr:nvSpPr>
        <xdr:cNvPr id="274" name="角丸四角形 273">
          <a:hlinkClick xmlns:r="http://schemas.openxmlformats.org/officeDocument/2006/relationships" r:id="rId6" tooltip="６月の先頭へ"/>
        </xdr:cNvPr>
        <xdr:cNvSpPr/>
      </xdr:nvSpPr>
      <xdr:spPr>
        <a:xfrm>
          <a:off x="6918960" y="2606040"/>
          <a:ext cx="7632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8</xdr:col>
      <xdr:colOff>45720</xdr:colOff>
      <xdr:row>491</xdr:row>
      <xdr:rowOff>0</xdr:rowOff>
    </xdr:from>
    <xdr:to>
      <xdr:col>9</xdr:col>
      <xdr:colOff>184080</xdr:colOff>
      <xdr:row>492</xdr:row>
      <xdr:rowOff>30480</xdr:rowOff>
    </xdr:to>
    <xdr:sp macro="" textlink="">
      <xdr:nvSpPr>
        <xdr:cNvPr id="275" name="角丸四角形 274">
          <a:hlinkClick xmlns:r="http://schemas.openxmlformats.org/officeDocument/2006/relationships" r:id="rId7" tooltip="８月の先頭へ"/>
        </xdr:cNvPr>
        <xdr:cNvSpPr/>
      </xdr:nvSpPr>
      <xdr:spPr>
        <a:xfrm>
          <a:off x="6918960" y="3276600"/>
          <a:ext cx="7632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8</xdr:col>
      <xdr:colOff>45720</xdr:colOff>
      <xdr:row>495</xdr:row>
      <xdr:rowOff>0</xdr:rowOff>
    </xdr:from>
    <xdr:to>
      <xdr:col>9</xdr:col>
      <xdr:colOff>184080</xdr:colOff>
      <xdr:row>496</xdr:row>
      <xdr:rowOff>30480</xdr:rowOff>
    </xdr:to>
    <xdr:sp macro="" textlink="">
      <xdr:nvSpPr>
        <xdr:cNvPr id="276" name="角丸四角形 275">
          <a:hlinkClick xmlns:r="http://schemas.openxmlformats.org/officeDocument/2006/relationships" r:id="rId8" tooltip="１０月の先頭へ"/>
        </xdr:cNvPr>
        <xdr:cNvSpPr/>
      </xdr:nvSpPr>
      <xdr:spPr>
        <a:xfrm>
          <a:off x="6918960" y="3947160"/>
          <a:ext cx="7632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8</xdr:col>
      <xdr:colOff>45720</xdr:colOff>
      <xdr:row>485</xdr:row>
      <xdr:rowOff>0</xdr:rowOff>
    </xdr:from>
    <xdr:to>
      <xdr:col>9</xdr:col>
      <xdr:colOff>184080</xdr:colOff>
      <xdr:row>486</xdr:row>
      <xdr:rowOff>30480</xdr:rowOff>
    </xdr:to>
    <xdr:sp macro="" textlink="">
      <xdr:nvSpPr>
        <xdr:cNvPr id="277" name="角丸四角形 276">
          <a:hlinkClick xmlns:r="http://schemas.openxmlformats.org/officeDocument/2006/relationships" r:id="rId9" tooltip="５月の先頭へ"/>
        </xdr:cNvPr>
        <xdr:cNvSpPr/>
      </xdr:nvSpPr>
      <xdr:spPr>
        <a:xfrm>
          <a:off x="6918960" y="2270760"/>
          <a:ext cx="7632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8</xdr:col>
      <xdr:colOff>45720</xdr:colOff>
      <xdr:row>489</xdr:row>
      <xdr:rowOff>0</xdr:rowOff>
    </xdr:from>
    <xdr:to>
      <xdr:col>9</xdr:col>
      <xdr:colOff>184080</xdr:colOff>
      <xdr:row>490</xdr:row>
      <xdr:rowOff>30480</xdr:rowOff>
    </xdr:to>
    <xdr:sp macro="" textlink="">
      <xdr:nvSpPr>
        <xdr:cNvPr id="278" name="角丸四角形 277">
          <a:hlinkClick xmlns:r="http://schemas.openxmlformats.org/officeDocument/2006/relationships" r:id="rId10" tooltip="７月の先頭へ"/>
        </xdr:cNvPr>
        <xdr:cNvSpPr/>
      </xdr:nvSpPr>
      <xdr:spPr>
        <a:xfrm>
          <a:off x="6918960" y="2941320"/>
          <a:ext cx="7632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8</xdr:col>
      <xdr:colOff>45720</xdr:colOff>
      <xdr:row>493</xdr:row>
      <xdr:rowOff>0</xdr:rowOff>
    </xdr:from>
    <xdr:to>
      <xdr:col>9</xdr:col>
      <xdr:colOff>184080</xdr:colOff>
      <xdr:row>494</xdr:row>
      <xdr:rowOff>30480</xdr:rowOff>
    </xdr:to>
    <xdr:sp macro="" textlink="">
      <xdr:nvSpPr>
        <xdr:cNvPr id="279" name="角丸四角形 278">
          <a:hlinkClick xmlns:r="http://schemas.openxmlformats.org/officeDocument/2006/relationships" r:id="rId11" tooltip="９月の先頭へ"/>
        </xdr:cNvPr>
        <xdr:cNvSpPr/>
      </xdr:nvSpPr>
      <xdr:spPr>
        <a:xfrm>
          <a:off x="6918960" y="3611880"/>
          <a:ext cx="7632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8</xdr:col>
      <xdr:colOff>45720</xdr:colOff>
      <xdr:row>497</xdr:row>
      <xdr:rowOff>0</xdr:rowOff>
    </xdr:from>
    <xdr:to>
      <xdr:col>9</xdr:col>
      <xdr:colOff>184080</xdr:colOff>
      <xdr:row>498</xdr:row>
      <xdr:rowOff>30480</xdr:rowOff>
    </xdr:to>
    <xdr:sp macro="" textlink="">
      <xdr:nvSpPr>
        <xdr:cNvPr id="280" name="角丸四角形 279">
          <a:hlinkClick xmlns:r="http://schemas.openxmlformats.org/officeDocument/2006/relationships" r:id="rId12" tooltip="１１月の先頭へ"/>
        </xdr:cNvPr>
        <xdr:cNvSpPr/>
      </xdr:nvSpPr>
      <xdr:spPr>
        <a:xfrm>
          <a:off x="6918960" y="4282440"/>
          <a:ext cx="7632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8</xdr:col>
      <xdr:colOff>45720</xdr:colOff>
      <xdr:row>499</xdr:row>
      <xdr:rowOff>0</xdr:rowOff>
    </xdr:from>
    <xdr:to>
      <xdr:col>9</xdr:col>
      <xdr:colOff>184080</xdr:colOff>
      <xdr:row>500</xdr:row>
      <xdr:rowOff>30480</xdr:rowOff>
    </xdr:to>
    <xdr:sp macro="" textlink="">
      <xdr:nvSpPr>
        <xdr:cNvPr id="281" name="角丸四角形 280">
          <a:hlinkClick xmlns:r="http://schemas.openxmlformats.org/officeDocument/2006/relationships" r:id="rId13" tooltip="12月の先頭へ"/>
        </xdr:cNvPr>
        <xdr:cNvSpPr/>
      </xdr:nvSpPr>
      <xdr:spPr>
        <a:xfrm>
          <a:off x="6918960" y="4617720"/>
          <a:ext cx="7632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8</xdr:col>
      <xdr:colOff>45720</xdr:colOff>
      <xdr:row>475</xdr:row>
      <xdr:rowOff>15240</xdr:rowOff>
    </xdr:from>
    <xdr:to>
      <xdr:col>9</xdr:col>
      <xdr:colOff>184080</xdr:colOff>
      <xdr:row>476</xdr:row>
      <xdr:rowOff>45720</xdr:rowOff>
    </xdr:to>
    <xdr:sp macro="" textlink="">
      <xdr:nvSpPr>
        <xdr:cNvPr id="282" name="角丸四角形 281">
          <a:hlinkClick xmlns:r="http://schemas.openxmlformats.org/officeDocument/2006/relationships" r:id="rId14" tooltip="前期繰越の先頭へ"/>
        </xdr:cNvPr>
        <xdr:cNvSpPr/>
      </xdr:nvSpPr>
      <xdr:spPr>
        <a:xfrm>
          <a:off x="6918960" y="609600"/>
          <a:ext cx="7632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前期繰越</a:t>
          </a:r>
        </a:p>
      </xdr:txBody>
    </xdr:sp>
    <xdr:clientData fPrintsWithSheet="0"/>
  </xdr:twoCellAnchor>
  <xdr:twoCellAnchor editAs="oneCell">
    <xdr:from>
      <xdr:col>8</xdr:col>
      <xdr:colOff>45720</xdr:colOff>
      <xdr:row>537</xdr:row>
      <xdr:rowOff>0</xdr:rowOff>
    </xdr:from>
    <xdr:to>
      <xdr:col>9</xdr:col>
      <xdr:colOff>184080</xdr:colOff>
      <xdr:row>538</xdr:row>
      <xdr:rowOff>30480</xdr:rowOff>
    </xdr:to>
    <xdr:sp macro="" textlink="">
      <xdr:nvSpPr>
        <xdr:cNvPr id="296" name="角丸四角形 295">
          <a:hlinkClick xmlns:r="http://schemas.openxmlformats.org/officeDocument/2006/relationships" r:id="rId2" tooltip="1月の先頭へ"/>
        </xdr:cNvPr>
        <xdr:cNvSpPr/>
      </xdr:nvSpPr>
      <xdr:spPr>
        <a:xfrm>
          <a:off x="6918960" y="929640"/>
          <a:ext cx="7632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8</xdr:col>
      <xdr:colOff>45720</xdr:colOff>
      <xdr:row>539</xdr:row>
      <xdr:rowOff>0</xdr:rowOff>
    </xdr:from>
    <xdr:to>
      <xdr:col>9</xdr:col>
      <xdr:colOff>184080</xdr:colOff>
      <xdr:row>540</xdr:row>
      <xdr:rowOff>30480</xdr:rowOff>
    </xdr:to>
    <xdr:sp macro="" textlink="">
      <xdr:nvSpPr>
        <xdr:cNvPr id="297" name="角丸四角形 296">
          <a:hlinkClick xmlns:r="http://schemas.openxmlformats.org/officeDocument/2006/relationships" r:id="rId3" tooltip="2月の先頭へ"/>
        </xdr:cNvPr>
        <xdr:cNvSpPr/>
      </xdr:nvSpPr>
      <xdr:spPr>
        <a:xfrm>
          <a:off x="6918960" y="1264920"/>
          <a:ext cx="7632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8</xdr:col>
      <xdr:colOff>45720</xdr:colOff>
      <xdr:row>541</xdr:row>
      <xdr:rowOff>0</xdr:rowOff>
    </xdr:from>
    <xdr:to>
      <xdr:col>9</xdr:col>
      <xdr:colOff>184080</xdr:colOff>
      <xdr:row>542</xdr:row>
      <xdr:rowOff>30480</xdr:rowOff>
    </xdr:to>
    <xdr:sp macro="" textlink="">
      <xdr:nvSpPr>
        <xdr:cNvPr id="298" name="角丸四角形 297">
          <a:hlinkClick xmlns:r="http://schemas.openxmlformats.org/officeDocument/2006/relationships" r:id="rId4" tooltip="３月の先頭へ"/>
        </xdr:cNvPr>
        <xdr:cNvSpPr/>
      </xdr:nvSpPr>
      <xdr:spPr>
        <a:xfrm>
          <a:off x="6918960" y="1600200"/>
          <a:ext cx="7632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8</xdr:col>
      <xdr:colOff>45720</xdr:colOff>
      <xdr:row>543</xdr:row>
      <xdr:rowOff>0</xdr:rowOff>
    </xdr:from>
    <xdr:to>
      <xdr:col>9</xdr:col>
      <xdr:colOff>184080</xdr:colOff>
      <xdr:row>544</xdr:row>
      <xdr:rowOff>30480</xdr:rowOff>
    </xdr:to>
    <xdr:sp macro="" textlink="">
      <xdr:nvSpPr>
        <xdr:cNvPr id="299" name="角丸四角形 298">
          <a:hlinkClick xmlns:r="http://schemas.openxmlformats.org/officeDocument/2006/relationships" r:id="rId5" tooltip="４月の先頭へ"/>
        </xdr:cNvPr>
        <xdr:cNvSpPr/>
      </xdr:nvSpPr>
      <xdr:spPr>
        <a:xfrm>
          <a:off x="6918960" y="1935480"/>
          <a:ext cx="7632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8</xdr:col>
      <xdr:colOff>45720</xdr:colOff>
      <xdr:row>547</xdr:row>
      <xdr:rowOff>0</xdr:rowOff>
    </xdr:from>
    <xdr:to>
      <xdr:col>9</xdr:col>
      <xdr:colOff>184080</xdr:colOff>
      <xdr:row>548</xdr:row>
      <xdr:rowOff>30480</xdr:rowOff>
    </xdr:to>
    <xdr:sp macro="" textlink="">
      <xdr:nvSpPr>
        <xdr:cNvPr id="300" name="角丸四角形 299">
          <a:hlinkClick xmlns:r="http://schemas.openxmlformats.org/officeDocument/2006/relationships" r:id="rId6" tooltip="６月の先頭へ"/>
        </xdr:cNvPr>
        <xdr:cNvSpPr/>
      </xdr:nvSpPr>
      <xdr:spPr>
        <a:xfrm>
          <a:off x="6918960" y="2606040"/>
          <a:ext cx="7632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8</xdr:col>
      <xdr:colOff>45720</xdr:colOff>
      <xdr:row>551</xdr:row>
      <xdr:rowOff>0</xdr:rowOff>
    </xdr:from>
    <xdr:to>
      <xdr:col>9</xdr:col>
      <xdr:colOff>184080</xdr:colOff>
      <xdr:row>552</xdr:row>
      <xdr:rowOff>30480</xdr:rowOff>
    </xdr:to>
    <xdr:sp macro="" textlink="">
      <xdr:nvSpPr>
        <xdr:cNvPr id="301" name="角丸四角形 300">
          <a:hlinkClick xmlns:r="http://schemas.openxmlformats.org/officeDocument/2006/relationships" r:id="rId7" tooltip="８月の先頭へ"/>
        </xdr:cNvPr>
        <xdr:cNvSpPr/>
      </xdr:nvSpPr>
      <xdr:spPr>
        <a:xfrm>
          <a:off x="6918960" y="3276600"/>
          <a:ext cx="7632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8</xdr:col>
      <xdr:colOff>45720</xdr:colOff>
      <xdr:row>555</xdr:row>
      <xdr:rowOff>0</xdr:rowOff>
    </xdr:from>
    <xdr:to>
      <xdr:col>9</xdr:col>
      <xdr:colOff>184080</xdr:colOff>
      <xdr:row>556</xdr:row>
      <xdr:rowOff>30480</xdr:rowOff>
    </xdr:to>
    <xdr:sp macro="" textlink="">
      <xdr:nvSpPr>
        <xdr:cNvPr id="302" name="角丸四角形 301">
          <a:hlinkClick xmlns:r="http://schemas.openxmlformats.org/officeDocument/2006/relationships" r:id="rId8" tooltip="１０月の先頭へ"/>
        </xdr:cNvPr>
        <xdr:cNvSpPr/>
      </xdr:nvSpPr>
      <xdr:spPr>
        <a:xfrm>
          <a:off x="6918960" y="3947160"/>
          <a:ext cx="7632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8</xdr:col>
      <xdr:colOff>45720</xdr:colOff>
      <xdr:row>545</xdr:row>
      <xdr:rowOff>0</xdr:rowOff>
    </xdr:from>
    <xdr:to>
      <xdr:col>9</xdr:col>
      <xdr:colOff>184080</xdr:colOff>
      <xdr:row>546</xdr:row>
      <xdr:rowOff>30480</xdr:rowOff>
    </xdr:to>
    <xdr:sp macro="" textlink="">
      <xdr:nvSpPr>
        <xdr:cNvPr id="303" name="角丸四角形 302">
          <a:hlinkClick xmlns:r="http://schemas.openxmlformats.org/officeDocument/2006/relationships" r:id="rId9" tooltip="５月の先頭へ"/>
        </xdr:cNvPr>
        <xdr:cNvSpPr/>
      </xdr:nvSpPr>
      <xdr:spPr>
        <a:xfrm>
          <a:off x="6918960" y="2270760"/>
          <a:ext cx="7632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8</xdr:col>
      <xdr:colOff>45720</xdr:colOff>
      <xdr:row>549</xdr:row>
      <xdr:rowOff>0</xdr:rowOff>
    </xdr:from>
    <xdr:to>
      <xdr:col>9</xdr:col>
      <xdr:colOff>184080</xdr:colOff>
      <xdr:row>550</xdr:row>
      <xdr:rowOff>30480</xdr:rowOff>
    </xdr:to>
    <xdr:sp macro="" textlink="">
      <xdr:nvSpPr>
        <xdr:cNvPr id="304" name="角丸四角形 303">
          <a:hlinkClick xmlns:r="http://schemas.openxmlformats.org/officeDocument/2006/relationships" r:id="rId10" tooltip="７月の先頭へ"/>
        </xdr:cNvPr>
        <xdr:cNvSpPr/>
      </xdr:nvSpPr>
      <xdr:spPr>
        <a:xfrm>
          <a:off x="6918960" y="2941320"/>
          <a:ext cx="7632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8</xdr:col>
      <xdr:colOff>45720</xdr:colOff>
      <xdr:row>553</xdr:row>
      <xdr:rowOff>0</xdr:rowOff>
    </xdr:from>
    <xdr:to>
      <xdr:col>9</xdr:col>
      <xdr:colOff>184080</xdr:colOff>
      <xdr:row>554</xdr:row>
      <xdr:rowOff>30480</xdr:rowOff>
    </xdr:to>
    <xdr:sp macro="" textlink="">
      <xdr:nvSpPr>
        <xdr:cNvPr id="305" name="角丸四角形 304">
          <a:hlinkClick xmlns:r="http://schemas.openxmlformats.org/officeDocument/2006/relationships" r:id="rId11" tooltip="９月の先頭へ"/>
        </xdr:cNvPr>
        <xdr:cNvSpPr/>
      </xdr:nvSpPr>
      <xdr:spPr>
        <a:xfrm>
          <a:off x="6918960" y="3611880"/>
          <a:ext cx="7632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8</xdr:col>
      <xdr:colOff>45720</xdr:colOff>
      <xdr:row>557</xdr:row>
      <xdr:rowOff>0</xdr:rowOff>
    </xdr:from>
    <xdr:to>
      <xdr:col>9</xdr:col>
      <xdr:colOff>184080</xdr:colOff>
      <xdr:row>558</xdr:row>
      <xdr:rowOff>30480</xdr:rowOff>
    </xdr:to>
    <xdr:sp macro="" textlink="">
      <xdr:nvSpPr>
        <xdr:cNvPr id="306" name="角丸四角形 305">
          <a:hlinkClick xmlns:r="http://schemas.openxmlformats.org/officeDocument/2006/relationships" r:id="rId12" tooltip="１１月の先頭へ"/>
        </xdr:cNvPr>
        <xdr:cNvSpPr/>
      </xdr:nvSpPr>
      <xdr:spPr>
        <a:xfrm>
          <a:off x="6918960" y="4282440"/>
          <a:ext cx="7632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8</xdr:col>
      <xdr:colOff>45720</xdr:colOff>
      <xdr:row>559</xdr:row>
      <xdr:rowOff>0</xdr:rowOff>
    </xdr:from>
    <xdr:to>
      <xdr:col>9</xdr:col>
      <xdr:colOff>184080</xdr:colOff>
      <xdr:row>560</xdr:row>
      <xdr:rowOff>30480</xdr:rowOff>
    </xdr:to>
    <xdr:sp macro="" textlink="">
      <xdr:nvSpPr>
        <xdr:cNvPr id="307" name="角丸四角形 306">
          <a:hlinkClick xmlns:r="http://schemas.openxmlformats.org/officeDocument/2006/relationships" r:id="rId13" tooltip="12月の先頭へ"/>
        </xdr:cNvPr>
        <xdr:cNvSpPr/>
      </xdr:nvSpPr>
      <xdr:spPr>
        <a:xfrm>
          <a:off x="6918960" y="4617720"/>
          <a:ext cx="7632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8</xdr:col>
      <xdr:colOff>45720</xdr:colOff>
      <xdr:row>535</xdr:row>
      <xdr:rowOff>15240</xdr:rowOff>
    </xdr:from>
    <xdr:to>
      <xdr:col>9</xdr:col>
      <xdr:colOff>184080</xdr:colOff>
      <xdr:row>536</xdr:row>
      <xdr:rowOff>45720</xdr:rowOff>
    </xdr:to>
    <xdr:sp macro="" textlink="">
      <xdr:nvSpPr>
        <xdr:cNvPr id="308" name="角丸四角形 307">
          <a:hlinkClick xmlns:r="http://schemas.openxmlformats.org/officeDocument/2006/relationships" r:id="rId14" tooltip="前期繰越の先頭へ"/>
        </xdr:cNvPr>
        <xdr:cNvSpPr/>
      </xdr:nvSpPr>
      <xdr:spPr>
        <a:xfrm>
          <a:off x="6918960" y="609600"/>
          <a:ext cx="7632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前期繰越</a:t>
          </a:r>
        </a:p>
      </xdr:txBody>
    </xdr:sp>
    <xdr:clientData fPrintsWithSheet="0"/>
  </xdr:twoCellAnchor>
  <xdr:twoCellAnchor editAs="oneCell">
    <xdr:from>
      <xdr:col>8</xdr:col>
      <xdr:colOff>45720</xdr:colOff>
      <xdr:row>597</xdr:row>
      <xdr:rowOff>0</xdr:rowOff>
    </xdr:from>
    <xdr:to>
      <xdr:col>9</xdr:col>
      <xdr:colOff>184080</xdr:colOff>
      <xdr:row>598</xdr:row>
      <xdr:rowOff>30480</xdr:rowOff>
    </xdr:to>
    <xdr:sp macro="" textlink="">
      <xdr:nvSpPr>
        <xdr:cNvPr id="322" name="角丸四角形 321">
          <a:hlinkClick xmlns:r="http://schemas.openxmlformats.org/officeDocument/2006/relationships" r:id="rId2" tooltip="1月の先頭へ"/>
        </xdr:cNvPr>
        <xdr:cNvSpPr/>
      </xdr:nvSpPr>
      <xdr:spPr>
        <a:xfrm>
          <a:off x="6918960" y="929640"/>
          <a:ext cx="7632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8</xdr:col>
      <xdr:colOff>45720</xdr:colOff>
      <xdr:row>599</xdr:row>
      <xdr:rowOff>0</xdr:rowOff>
    </xdr:from>
    <xdr:to>
      <xdr:col>9</xdr:col>
      <xdr:colOff>184080</xdr:colOff>
      <xdr:row>600</xdr:row>
      <xdr:rowOff>30480</xdr:rowOff>
    </xdr:to>
    <xdr:sp macro="" textlink="">
      <xdr:nvSpPr>
        <xdr:cNvPr id="323" name="角丸四角形 322">
          <a:hlinkClick xmlns:r="http://schemas.openxmlformats.org/officeDocument/2006/relationships" r:id="rId3" tooltip="2月の先頭へ"/>
        </xdr:cNvPr>
        <xdr:cNvSpPr/>
      </xdr:nvSpPr>
      <xdr:spPr>
        <a:xfrm>
          <a:off x="6918960" y="1264920"/>
          <a:ext cx="7632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8</xdr:col>
      <xdr:colOff>45720</xdr:colOff>
      <xdr:row>601</xdr:row>
      <xdr:rowOff>0</xdr:rowOff>
    </xdr:from>
    <xdr:to>
      <xdr:col>9</xdr:col>
      <xdr:colOff>184080</xdr:colOff>
      <xdr:row>602</xdr:row>
      <xdr:rowOff>30480</xdr:rowOff>
    </xdr:to>
    <xdr:sp macro="" textlink="">
      <xdr:nvSpPr>
        <xdr:cNvPr id="324" name="角丸四角形 323">
          <a:hlinkClick xmlns:r="http://schemas.openxmlformats.org/officeDocument/2006/relationships" r:id="rId4" tooltip="３月の先頭へ"/>
        </xdr:cNvPr>
        <xdr:cNvSpPr/>
      </xdr:nvSpPr>
      <xdr:spPr>
        <a:xfrm>
          <a:off x="6918960" y="1600200"/>
          <a:ext cx="7632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8</xdr:col>
      <xdr:colOff>45720</xdr:colOff>
      <xdr:row>603</xdr:row>
      <xdr:rowOff>0</xdr:rowOff>
    </xdr:from>
    <xdr:to>
      <xdr:col>9</xdr:col>
      <xdr:colOff>184080</xdr:colOff>
      <xdr:row>604</xdr:row>
      <xdr:rowOff>30480</xdr:rowOff>
    </xdr:to>
    <xdr:sp macro="" textlink="">
      <xdr:nvSpPr>
        <xdr:cNvPr id="325" name="角丸四角形 324">
          <a:hlinkClick xmlns:r="http://schemas.openxmlformats.org/officeDocument/2006/relationships" r:id="rId5" tooltip="４月の先頭へ"/>
        </xdr:cNvPr>
        <xdr:cNvSpPr/>
      </xdr:nvSpPr>
      <xdr:spPr>
        <a:xfrm>
          <a:off x="6918960" y="1935480"/>
          <a:ext cx="7632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8</xdr:col>
      <xdr:colOff>45720</xdr:colOff>
      <xdr:row>607</xdr:row>
      <xdr:rowOff>0</xdr:rowOff>
    </xdr:from>
    <xdr:to>
      <xdr:col>9</xdr:col>
      <xdr:colOff>184080</xdr:colOff>
      <xdr:row>608</xdr:row>
      <xdr:rowOff>30480</xdr:rowOff>
    </xdr:to>
    <xdr:sp macro="" textlink="">
      <xdr:nvSpPr>
        <xdr:cNvPr id="326" name="角丸四角形 325">
          <a:hlinkClick xmlns:r="http://schemas.openxmlformats.org/officeDocument/2006/relationships" r:id="rId6" tooltip="６月の先頭へ"/>
        </xdr:cNvPr>
        <xdr:cNvSpPr/>
      </xdr:nvSpPr>
      <xdr:spPr>
        <a:xfrm>
          <a:off x="6918960" y="2606040"/>
          <a:ext cx="7632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8</xdr:col>
      <xdr:colOff>45720</xdr:colOff>
      <xdr:row>611</xdr:row>
      <xdr:rowOff>0</xdr:rowOff>
    </xdr:from>
    <xdr:to>
      <xdr:col>9</xdr:col>
      <xdr:colOff>184080</xdr:colOff>
      <xdr:row>612</xdr:row>
      <xdr:rowOff>30480</xdr:rowOff>
    </xdr:to>
    <xdr:sp macro="" textlink="">
      <xdr:nvSpPr>
        <xdr:cNvPr id="327" name="角丸四角形 326">
          <a:hlinkClick xmlns:r="http://schemas.openxmlformats.org/officeDocument/2006/relationships" r:id="rId7" tooltip="８月の先頭へ"/>
        </xdr:cNvPr>
        <xdr:cNvSpPr/>
      </xdr:nvSpPr>
      <xdr:spPr>
        <a:xfrm>
          <a:off x="6918960" y="3276600"/>
          <a:ext cx="7632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8</xdr:col>
      <xdr:colOff>45720</xdr:colOff>
      <xdr:row>615</xdr:row>
      <xdr:rowOff>0</xdr:rowOff>
    </xdr:from>
    <xdr:to>
      <xdr:col>9</xdr:col>
      <xdr:colOff>184080</xdr:colOff>
      <xdr:row>616</xdr:row>
      <xdr:rowOff>30480</xdr:rowOff>
    </xdr:to>
    <xdr:sp macro="" textlink="">
      <xdr:nvSpPr>
        <xdr:cNvPr id="328" name="角丸四角形 327">
          <a:hlinkClick xmlns:r="http://schemas.openxmlformats.org/officeDocument/2006/relationships" r:id="rId8" tooltip="１０月の先頭へ"/>
        </xdr:cNvPr>
        <xdr:cNvSpPr/>
      </xdr:nvSpPr>
      <xdr:spPr>
        <a:xfrm>
          <a:off x="6918960" y="3947160"/>
          <a:ext cx="7632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8</xdr:col>
      <xdr:colOff>45720</xdr:colOff>
      <xdr:row>605</xdr:row>
      <xdr:rowOff>0</xdr:rowOff>
    </xdr:from>
    <xdr:to>
      <xdr:col>9</xdr:col>
      <xdr:colOff>184080</xdr:colOff>
      <xdr:row>606</xdr:row>
      <xdr:rowOff>30480</xdr:rowOff>
    </xdr:to>
    <xdr:sp macro="" textlink="">
      <xdr:nvSpPr>
        <xdr:cNvPr id="329" name="角丸四角形 328">
          <a:hlinkClick xmlns:r="http://schemas.openxmlformats.org/officeDocument/2006/relationships" r:id="rId9" tooltip="５月の先頭へ"/>
        </xdr:cNvPr>
        <xdr:cNvSpPr/>
      </xdr:nvSpPr>
      <xdr:spPr>
        <a:xfrm>
          <a:off x="6918960" y="2270760"/>
          <a:ext cx="7632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8</xdr:col>
      <xdr:colOff>45720</xdr:colOff>
      <xdr:row>609</xdr:row>
      <xdr:rowOff>0</xdr:rowOff>
    </xdr:from>
    <xdr:to>
      <xdr:col>9</xdr:col>
      <xdr:colOff>184080</xdr:colOff>
      <xdr:row>610</xdr:row>
      <xdr:rowOff>30480</xdr:rowOff>
    </xdr:to>
    <xdr:sp macro="" textlink="">
      <xdr:nvSpPr>
        <xdr:cNvPr id="330" name="角丸四角形 329">
          <a:hlinkClick xmlns:r="http://schemas.openxmlformats.org/officeDocument/2006/relationships" r:id="rId10" tooltip="７月の先頭へ"/>
        </xdr:cNvPr>
        <xdr:cNvSpPr/>
      </xdr:nvSpPr>
      <xdr:spPr>
        <a:xfrm>
          <a:off x="6918960" y="2941320"/>
          <a:ext cx="7632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8</xdr:col>
      <xdr:colOff>45720</xdr:colOff>
      <xdr:row>613</xdr:row>
      <xdr:rowOff>0</xdr:rowOff>
    </xdr:from>
    <xdr:to>
      <xdr:col>9</xdr:col>
      <xdr:colOff>184080</xdr:colOff>
      <xdr:row>614</xdr:row>
      <xdr:rowOff>30480</xdr:rowOff>
    </xdr:to>
    <xdr:sp macro="" textlink="">
      <xdr:nvSpPr>
        <xdr:cNvPr id="331" name="角丸四角形 330">
          <a:hlinkClick xmlns:r="http://schemas.openxmlformats.org/officeDocument/2006/relationships" r:id="rId11" tooltip="９月の先頭へ"/>
        </xdr:cNvPr>
        <xdr:cNvSpPr/>
      </xdr:nvSpPr>
      <xdr:spPr>
        <a:xfrm>
          <a:off x="6918960" y="3611880"/>
          <a:ext cx="7632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8</xdr:col>
      <xdr:colOff>45720</xdr:colOff>
      <xdr:row>617</xdr:row>
      <xdr:rowOff>0</xdr:rowOff>
    </xdr:from>
    <xdr:to>
      <xdr:col>9</xdr:col>
      <xdr:colOff>184080</xdr:colOff>
      <xdr:row>618</xdr:row>
      <xdr:rowOff>30480</xdr:rowOff>
    </xdr:to>
    <xdr:sp macro="" textlink="">
      <xdr:nvSpPr>
        <xdr:cNvPr id="332" name="角丸四角形 331">
          <a:hlinkClick xmlns:r="http://schemas.openxmlformats.org/officeDocument/2006/relationships" r:id="rId12" tooltip="１１月の先頭へ"/>
        </xdr:cNvPr>
        <xdr:cNvSpPr/>
      </xdr:nvSpPr>
      <xdr:spPr>
        <a:xfrm>
          <a:off x="6918960" y="4282440"/>
          <a:ext cx="7632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8</xdr:col>
      <xdr:colOff>45720</xdr:colOff>
      <xdr:row>619</xdr:row>
      <xdr:rowOff>0</xdr:rowOff>
    </xdr:from>
    <xdr:to>
      <xdr:col>9</xdr:col>
      <xdr:colOff>184080</xdr:colOff>
      <xdr:row>620</xdr:row>
      <xdr:rowOff>30480</xdr:rowOff>
    </xdr:to>
    <xdr:sp macro="" textlink="">
      <xdr:nvSpPr>
        <xdr:cNvPr id="333" name="角丸四角形 332">
          <a:hlinkClick xmlns:r="http://schemas.openxmlformats.org/officeDocument/2006/relationships" r:id="rId13" tooltip="12月の先頭へ"/>
        </xdr:cNvPr>
        <xdr:cNvSpPr/>
      </xdr:nvSpPr>
      <xdr:spPr>
        <a:xfrm>
          <a:off x="6918960" y="4617720"/>
          <a:ext cx="7632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8</xdr:col>
      <xdr:colOff>45720</xdr:colOff>
      <xdr:row>595</xdr:row>
      <xdr:rowOff>15240</xdr:rowOff>
    </xdr:from>
    <xdr:to>
      <xdr:col>9</xdr:col>
      <xdr:colOff>184080</xdr:colOff>
      <xdr:row>596</xdr:row>
      <xdr:rowOff>45720</xdr:rowOff>
    </xdr:to>
    <xdr:sp macro="" textlink="">
      <xdr:nvSpPr>
        <xdr:cNvPr id="334" name="角丸四角形 333">
          <a:hlinkClick xmlns:r="http://schemas.openxmlformats.org/officeDocument/2006/relationships" r:id="rId14" tooltip="前期繰越の先頭へ"/>
        </xdr:cNvPr>
        <xdr:cNvSpPr/>
      </xdr:nvSpPr>
      <xdr:spPr>
        <a:xfrm>
          <a:off x="6918960" y="609600"/>
          <a:ext cx="7632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前期繰越</a:t>
          </a:r>
        </a:p>
      </xdr:txBody>
    </xdr:sp>
    <xdr:clientData fPrintsWithSheet="0"/>
  </xdr:twoCellAnchor>
  <xdr:twoCellAnchor editAs="oneCell">
    <xdr:from>
      <xdr:col>8</xdr:col>
      <xdr:colOff>45720</xdr:colOff>
      <xdr:row>657</xdr:row>
      <xdr:rowOff>0</xdr:rowOff>
    </xdr:from>
    <xdr:to>
      <xdr:col>9</xdr:col>
      <xdr:colOff>184080</xdr:colOff>
      <xdr:row>658</xdr:row>
      <xdr:rowOff>30480</xdr:rowOff>
    </xdr:to>
    <xdr:sp macro="" textlink="">
      <xdr:nvSpPr>
        <xdr:cNvPr id="348" name="角丸四角形 347">
          <a:hlinkClick xmlns:r="http://schemas.openxmlformats.org/officeDocument/2006/relationships" r:id="rId2" tooltip="1月の先頭へ"/>
        </xdr:cNvPr>
        <xdr:cNvSpPr/>
      </xdr:nvSpPr>
      <xdr:spPr>
        <a:xfrm>
          <a:off x="6918960" y="929640"/>
          <a:ext cx="7632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8</xdr:col>
      <xdr:colOff>45720</xdr:colOff>
      <xdr:row>659</xdr:row>
      <xdr:rowOff>0</xdr:rowOff>
    </xdr:from>
    <xdr:to>
      <xdr:col>9</xdr:col>
      <xdr:colOff>184080</xdr:colOff>
      <xdr:row>660</xdr:row>
      <xdr:rowOff>30480</xdr:rowOff>
    </xdr:to>
    <xdr:sp macro="" textlink="">
      <xdr:nvSpPr>
        <xdr:cNvPr id="349" name="角丸四角形 348">
          <a:hlinkClick xmlns:r="http://schemas.openxmlformats.org/officeDocument/2006/relationships" r:id="rId3" tooltip="2月の先頭へ"/>
        </xdr:cNvPr>
        <xdr:cNvSpPr/>
      </xdr:nvSpPr>
      <xdr:spPr>
        <a:xfrm>
          <a:off x="6918960" y="1264920"/>
          <a:ext cx="7632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8</xdr:col>
      <xdr:colOff>45720</xdr:colOff>
      <xdr:row>661</xdr:row>
      <xdr:rowOff>0</xdr:rowOff>
    </xdr:from>
    <xdr:to>
      <xdr:col>9</xdr:col>
      <xdr:colOff>184080</xdr:colOff>
      <xdr:row>662</xdr:row>
      <xdr:rowOff>30480</xdr:rowOff>
    </xdr:to>
    <xdr:sp macro="" textlink="">
      <xdr:nvSpPr>
        <xdr:cNvPr id="350" name="角丸四角形 349">
          <a:hlinkClick xmlns:r="http://schemas.openxmlformats.org/officeDocument/2006/relationships" r:id="rId4" tooltip="３月の先頭へ"/>
        </xdr:cNvPr>
        <xdr:cNvSpPr/>
      </xdr:nvSpPr>
      <xdr:spPr>
        <a:xfrm>
          <a:off x="6918960" y="1600200"/>
          <a:ext cx="7632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8</xdr:col>
      <xdr:colOff>45720</xdr:colOff>
      <xdr:row>663</xdr:row>
      <xdr:rowOff>0</xdr:rowOff>
    </xdr:from>
    <xdr:to>
      <xdr:col>9</xdr:col>
      <xdr:colOff>184080</xdr:colOff>
      <xdr:row>664</xdr:row>
      <xdr:rowOff>30480</xdr:rowOff>
    </xdr:to>
    <xdr:sp macro="" textlink="">
      <xdr:nvSpPr>
        <xdr:cNvPr id="351" name="角丸四角形 350">
          <a:hlinkClick xmlns:r="http://schemas.openxmlformats.org/officeDocument/2006/relationships" r:id="rId5" tooltip="４月の先頭へ"/>
        </xdr:cNvPr>
        <xdr:cNvSpPr/>
      </xdr:nvSpPr>
      <xdr:spPr>
        <a:xfrm>
          <a:off x="6918960" y="1935480"/>
          <a:ext cx="7632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8</xdr:col>
      <xdr:colOff>45720</xdr:colOff>
      <xdr:row>667</xdr:row>
      <xdr:rowOff>0</xdr:rowOff>
    </xdr:from>
    <xdr:to>
      <xdr:col>9</xdr:col>
      <xdr:colOff>184080</xdr:colOff>
      <xdr:row>668</xdr:row>
      <xdr:rowOff>30480</xdr:rowOff>
    </xdr:to>
    <xdr:sp macro="" textlink="">
      <xdr:nvSpPr>
        <xdr:cNvPr id="352" name="角丸四角形 351">
          <a:hlinkClick xmlns:r="http://schemas.openxmlformats.org/officeDocument/2006/relationships" r:id="rId6" tooltip="６月の先頭へ"/>
        </xdr:cNvPr>
        <xdr:cNvSpPr/>
      </xdr:nvSpPr>
      <xdr:spPr>
        <a:xfrm>
          <a:off x="6918960" y="2606040"/>
          <a:ext cx="7632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8</xdr:col>
      <xdr:colOff>45720</xdr:colOff>
      <xdr:row>671</xdr:row>
      <xdr:rowOff>0</xdr:rowOff>
    </xdr:from>
    <xdr:to>
      <xdr:col>9</xdr:col>
      <xdr:colOff>184080</xdr:colOff>
      <xdr:row>672</xdr:row>
      <xdr:rowOff>30480</xdr:rowOff>
    </xdr:to>
    <xdr:sp macro="" textlink="">
      <xdr:nvSpPr>
        <xdr:cNvPr id="353" name="角丸四角形 352">
          <a:hlinkClick xmlns:r="http://schemas.openxmlformats.org/officeDocument/2006/relationships" r:id="rId7" tooltip="８月の先頭へ"/>
        </xdr:cNvPr>
        <xdr:cNvSpPr/>
      </xdr:nvSpPr>
      <xdr:spPr>
        <a:xfrm>
          <a:off x="6918960" y="3276600"/>
          <a:ext cx="7632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8</xdr:col>
      <xdr:colOff>45720</xdr:colOff>
      <xdr:row>675</xdr:row>
      <xdr:rowOff>0</xdr:rowOff>
    </xdr:from>
    <xdr:to>
      <xdr:col>9</xdr:col>
      <xdr:colOff>184080</xdr:colOff>
      <xdr:row>676</xdr:row>
      <xdr:rowOff>30480</xdr:rowOff>
    </xdr:to>
    <xdr:sp macro="" textlink="">
      <xdr:nvSpPr>
        <xdr:cNvPr id="354" name="角丸四角形 353">
          <a:hlinkClick xmlns:r="http://schemas.openxmlformats.org/officeDocument/2006/relationships" r:id="rId8" tooltip="１０月の先頭へ"/>
        </xdr:cNvPr>
        <xdr:cNvSpPr/>
      </xdr:nvSpPr>
      <xdr:spPr>
        <a:xfrm>
          <a:off x="6918960" y="3947160"/>
          <a:ext cx="7632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8</xdr:col>
      <xdr:colOff>45720</xdr:colOff>
      <xdr:row>665</xdr:row>
      <xdr:rowOff>0</xdr:rowOff>
    </xdr:from>
    <xdr:to>
      <xdr:col>9</xdr:col>
      <xdr:colOff>184080</xdr:colOff>
      <xdr:row>666</xdr:row>
      <xdr:rowOff>30480</xdr:rowOff>
    </xdr:to>
    <xdr:sp macro="" textlink="">
      <xdr:nvSpPr>
        <xdr:cNvPr id="355" name="角丸四角形 354">
          <a:hlinkClick xmlns:r="http://schemas.openxmlformats.org/officeDocument/2006/relationships" r:id="rId9" tooltip="５月の先頭へ"/>
        </xdr:cNvPr>
        <xdr:cNvSpPr/>
      </xdr:nvSpPr>
      <xdr:spPr>
        <a:xfrm>
          <a:off x="6918960" y="2270760"/>
          <a:ext cx="7632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8</xdr:col>
      <xdr:colOff>45720</xdr:colOff>
      <xdr:row>669</xdr:row>
      <xdr:rowOff>0</xdr:rowOff>
    </xdr:from>
    <xdr:to>
      <xdr:col>9</xdr:col>
      <xdr:colOff>184080</xdr:colOff>
      <xdr:row>670</xdr:row>
      <xdr:rowOff>30480</xdr:rowOff>
    </xdr:to>
    <xdr:sp macro="" textlink="">
      <xdr:nvSpPr>
        <xdr:cNvPr id="356" name="角丸四角形 355">
          <a:hlinkClick xmlns:r="http://schemas.openxmlformats.org/officeDocument/2006/relationships" r:id="rId10" tooltip="７月の先頭へ"/>
        </xdr:cNvPr>
        <xdr:cNvSpPr/>
      </xdr:nvSpPr>
      <xdr:spPr>
        <a:xfrm>
          <a:off x="6918960" y="2941320"/>
          <a:ext cx="7632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8</xdr:col>
      <xdr:colOff>45720</xdr:colOff>
      <xdr:row>673</xdr:row>
      <xdr:rowOff>0</xdr:rowOff>
    </xdr:from>
    <xdr:to>
      <xdr:col>9</xdr:col>
      <xdr:colOff>184080</xdr:colOff>
      <xdr:row>674</xdr:row>
      <xdr:rowOff>30480</xdr:rowOff>
    </xdr:to>
    <xdr:sp macro="" textlink="">
      <xdr:nvSpPr>
        <xdr:cNvPr id="357" name="角丸四角形 356">
          <a:hlinkClick xmlns:r="http://schemas.openxmlformats.org/officeDocument/2006/relationships" r:id="rId11" tooltip="９月の先頭へ"/>
        </xdr:cNvPr>
        <xdr:cNvSpPr/>
      </xdr:nvSpPr>
      <xdr:spPr>
        <a:xfrm>
          <a:off x="6918960" y="3611880"/>
          <a:ext cx="7632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8</xdr:col>
      <xdr:colOff>45720</xdr:colOff>
      <xdr:row>677</xdr:row>
      <xdr:rowOff>0</xdr:rowOff>
    </xdr:from>
    <xdr:to>
      <xdr:col>9</xdr:col>
      <xdr:colOff>184080</xdr:colOff>
      <xdr:row>678</xdr:row>
      <xdr:rowOff>30480</xdr:rowOff>
    </xdr:to>
    <xdr:sp macro="" textlink="">
      <xdr:nvSpPr>
        <xdr:cNvPr id="358" name="角丸四角形 357">
          <a:hlinkClick xmlns:r="http://schemas.openxmlformats.org/officeDocument/2006/relationships" r:id="rId12" tooltip="１１月の先頭へ"/>
        </xdr:cNvPr>
        <xdr:cNvSpPr/>
      </xdr:nvSpPr>
      <xdr:spPr>
        <a:xfrm>
          <a:off x="6918960" y="4282440"/>
          <a:ext cx="7632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8</xdr:col>
      <xdr:colOff>45720</xdr:colOff>
      <xdr:row>679</xdr:row>
      <xdr:rowOff>0</xdr:rowOff>
    </xdr:from>
    <xdr:to>
      <xdr:col>9</xdr:col>
      <xdr:colOff>184080</xdr:colOff>
      <xdr:row>680</xdr:row>
      <xdr:rowOff>30480</xdr:rowOff>
    </xdr:to>
    <xdr:sp macro="" textlink="">
      <xdr:nvSpPr>
        <xdr:cNvPr id="359" name="角丸四角形 358">
          <a:hlinkClick xmlns:r="http://schemas.openxmlformats.org/officeDocument/2006/relationships" r:id="rId13" tooltip="12月の先頭へ"/>
        </xdr:cNvPr>
        <xdr:cNvSpPr/>
      </xdr:nvSpPr>
      <xdr:spPr>
        <a:xfrm>
          <a:off x="6918960" y="4617720"/>
          <a:ext cx="7632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8</xdr:col>
      <xdr:colOff>45720</xdr:colOff>
      <xdr:row>655</xdr:row>
      <xdr:rowOff>15240</xdr:rowOff>
    </xdr:from>
    <xdr:to>
      <xdr:col>9</xdr:col>
      <xdr:colOff>184080</xdr:colOff>
      <xdr:row>656</xdr:row>
      <xdr:rowOff>45720</xdr:rowOff>
    </xdr:to>
    <xdr:sp macro="" textlink="">
      <xdr:nvSpPr>
        <xdr:cNvPr id="360" name="角丸四角形 359">
          <a:hlinkClick xmlns:r="http://schemas.openxmlformats.org/officeDocument/2006/relationships" r:id="rId14" tooltip="前期繰越の先頭へ"/>
        </xdr:cNvPr>
        <xdr:cNvSpPr/>
      </xdr:nvSpPr>
      <xdr:spPr>
        <a:xfrm>
          <a:off x="6918960" y="609600"/>
          <a:ext cx="7632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前期繰越</a:t>
          </a:r>
        </a:p>
      </xdr:txBody>
    </xdr:sp>
    <xdr:clientData fPrintsWithSheet="0"/>
  </xdr:twoCellAnchor>
  <xdr:twoCellAnchor editAs="oneCell">
    <xdr:from>
      <xdr:col>8</xdr:col>
      <xdr:colOff>45720</xdr:colOff>
      <xdr:row>717</xdr:row>
      <xdr:rowOff>0</xdr:rowOff>
    </xdr:from>
    <xdr:to>
      <xdr:col>9</xdr:col>
      <xdr:colOff>184080</xdr:colOff>
      <xdr:row>718</xdr:row>
      <xdr:rowOff>30480</xdr:rowOff>
    </xdr:to>
    <xdr:sp macro="" textlink="">
      <xdr:nvSpPr>
        <xdr:cNvPr id="374" name="角丸四角形 373">
          <a:hlinkClick xmlns:r="http://schemas.openxmlformats.org/officeDocument/2006/relationships" r:id="rId2" tooltip="1月の先頭へ"/>
        </xdr:cNvPr>
        <xdr:cNvSpPr/>
      </xdr:nvSpPr>
      <xdr:spPr>
        <a:xfrm>
          <a:off x="6918960" y="929640"/>
          <a:ext cx="7632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8</xdr:col>
      <xdr:colOff>45720</xdr:colOff>
      <xdr:row>719</xdr:row>
      <xdr:rowOff>0</xdr:rowOff>
    </xdr:from>
    <xdr:to>
      <xdr:col>9</xdr:col>
      <xdr:colOff>184080</xdr:colOff>
      <xdr:row>720</xdr:row>
      <xdr:rowOff>30480</xdr:rowOff>
    </xdr:to>
    <xdr:sp macro="" textlink="">
      <xdr:nvSpPr>
        <xdr:cNvPr id="375" name="角丸四角形 374">
          <a:hlinkClick xmlns:r="http://schemas.openxmlformats.org/officeDocument/2006/relationships" r:id="rId3" tooltip="2月の先頭へ"/>
        </xdr:cNvPr>
        <xdr:cNvSpPr/>
      </xdr:nvSpPr>
      <xdr:spPr>
        <a:xfrm>
          <a:off x="6918960" y="1264920"/>
          <a:ext cx="7632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8</xdr:col>
      <xdr:colOff>45720</xdr:colOff>
      <xdr:row>721</xdr:row>
      <xdr:rowOff>0</xdr:rowOff>
    </xdr:from>
    <xdr:to>
      <xdr:col>9</xdr:col>
      <xdr:colOff>184080</xdr:colOff>
      <xdr:row>722</xdr:row>
      <xdr:rowOff>30480</xdr:rowOff>
    </xdr:to>
    <xdr:sp macro="" textlink="">
      <xdr:nvSpPr>
        <xdr:cNvPr id="376" name="角丸四角形 375">
          <a:hlinkClick xmlns:r="http://schemas.openxmlformats.org/officeDocument/2006/relationships" r:id="rId4" tooltip="３月の先頭へ"/>
        </xdr:cNvPr>
        <xdr:cNvSpPr/>
      </xdr:nvSpPr>
      <xdr:spPr>
        <a:xfrm>
          <a:off x="6918960" y="1600200"/>
          <a:ext cx="7632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8</xdr:col>
      <xdr:colOff>45720</xdr:colOff>
      <xdr:row>723</xdr:row>
      <xdr:rowOff>0</xdr:rowOff>
    </xdr:from>
    <xdr:to>
      <xdr:col>9</xdr:col>
      <xdr:colOff>184080</xdr:colOff>
      <xdr:row>724</xdr:row>
      <xdr:rowOff>30480</xdr:rowOff>
    </xdr:to>
    <xdr:sp macro="" textlink="">
      <xdr:nvSpPr>
        <xdr:cNvPr id="377" name="角丸四角形 376">
          <a:hlinkClick xmlns:r="http://schemas.openxmlformats.org/officeDocument/2006/relationships" r:id="rId5" tooltip="４月の先頭へ"/>
        </xdr:cNvPr>
        <xdr:cNvSpPr/>
      </xdr:nvSpPr>
      <xdr:spPr>
        <a:xfrm>
          <a:off x="6918960" y="1935480"/>
          <a:ext cx="7632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8</xdr:col>
      <xdr:colOff>45720</xdr:colOff>
      <xdr:row>727</xdr:row>
      <xdr:rowOff>0</xdr:rowOff>
    </xdr:from>
    <xdr:to>
      <xdr:col>9</xdr:col>
      <xdr:colOff>184080</xdr:colOff>
      <xdr:row>728</xdr:row>
      <xdr:rowOff>30480</xdr:rowOff>
    </xdr:to>
    <xdr:sp macro="" textlink="">
      <xdr:nvSpPr>
        <xdr:cNvPr id="378" name="角丸四角形 377">
          <a:hlinkClick xmlns:r="http://schemas.openxmlformats.org/officeDocument/2006/relationships" r:id="rId6" tooltip="６月の先頭へ"/>
        </xdr:cNvPr>
        <xdr:cNvSpPr/>
      </xdr:nvSpPr>
      <xdr:spPr>
        <a:xfrm>
          <a:off x="6918960" y="2606040"/>
          <a:ext cx="7632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8</xdr:col>
      <xdr:colOff>45720</xdr:colOff>
      <xdr:row>731</xdr:row>
      <xdr:rowOff>0</xdr:rowOff>
    </xdr:from>
    <xdr:to>
      <xdr:col>9</xdr:col>
      <xdr:colOff>184080</xdr:colOff>
      <xdr:row>732</xdr:row>
      <xdr:rowOff>30480</xdr:rowOff>
    </xdr:to>
    <xdr:sp macro="" textlink="">
      <xdr:nvSpPr>
        <xdr:cNvPr id="379" name="角丸四角形 378">
          <a:hlinkClick xmlns:r="http://schemas.openxmlformats.org/officeDocument/2006/relationships" r:id="rId7" tooltip="８月の先頭へ"/>
        </xdr:cNvPr>
        <xdr:cNvSpPr/>
      </xdr:nvSpPr>
      <xdr:spPr>
        <a:xfrm>
          <a:off x="6918960" y="3276600"/>
          <a:ext cx="7632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8</xdr:col>
      <xdr:colOff>45720</xdr:colOff>
      <xdr:row>735</xdr:row>
      <xdr:rowOff>0</xdr:rowOff>
    </xdr:from>
    <xdr:to>
      <xdr:col>9</xdr:col>
      <xdr:colOff>184080</xdr:colOff>
      <xdr:row>736</xdr:row>
      <xdr:rowOff>30480</xdr:rowOff>
    </xdr:to>
    <xdr:sp macro="" textlink="">
      <xdr:nvSpPr>
        <xdr:cNvPr id="380" name="角丸四角形 379">
          <a:hlinkClick xmlns:r="http://schemas.openxmlformats.org/officeDocument/2006/relationships" r:id="rId8" tooltip="１０月の先頭へ"/>
        </xdr:cNvPr>
        <xdr:cNvSpPr/>
      </xdr:nvSpPr>
      <xdr:spPr>
        <a:xfrm>
          <a:off x="6918960" y="3947160"/>
          <a:ext cx="7632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8</xdr:col>
      <xdr:colOff>45720</xdr:colOff>
      <xdr:row>725</xdr:row>
      <xdr:rowOff>0</xdr:rowOff>
    </xdr:from>
    <xdr:to>
      <xdr:col>9</xdr:col>
      <xdr:colOff>184080</xdr:colOff>
      <xdr:row>726</xdr:row>
      <xdr:rowOff>30480</xdr:rowOff>
    </xdr:to>
    <xdr:sp macro="" textlink="">
      <xdr:nvSpPr>
        <xdr:cNvPr id="381" name="角丸四角形 380">
          <a:hlinkClick xmlns:r="http://schemas.openxmlformats.org/officeDocument/2006/relationships" r:id="rId9" tooltip="５月の先頭へ"/>
        </xdr:cNvPr>
        <xdr:cNvSpPr/>
      </xdr:nvSpPr>
      <xdr:spPr>
        <a:xfrm>
          <a:off x="6918960" y="2270760"/>
          <a:ext cx="7632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8</xdr:col>
      <xdr:colOff>45720</xdr:colOff>
      <xdr:row>729</xdr:row>
      <xdr:rowOff>0</xdr:rowOff>
    </xdr:from>
    <xdr:to>
      <xdr:col>9</xdr:col>
      <xdr:colOff>184080</xdr:colOff>
      <xdr:row>730</xdr:row>
      <xdr:rowOff>30480</xdr:rowOff>
    </xdr:to>
    <xdr:sp macro="" textlink="">
      <xdr:nvSpPr>
        <xdr:cNvPr id="382" name="角丸四角形 381">
          <a:hlinkClick xmlns:r="http://schemas.openxmlformats.org/officeDocument/2006/relationships" r:id="rId10" tooltip="７月の先頭へ"/>
        </xdr:cNvPr>
        <xdr:cNvSpPr/>
      </xdr:nvSpPr>
      <xdr:spPr>
        <a:xfrm>
          <a:off x="6918960" y="2941320"/>
          <a:ext cx="7632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8</xdr:col>
      <xdr:colOff>45720</xdr:colOff>
      <xdr:row>733</xdr:row>
      <xdr:rowOff>0</xdr:rowOff>
    </xdr:from>
    <xdr:to>
      <xdr:col>9</xdr:col>
      <xdr:colOff>184080</xdr:colOff>
      <xdr:row>734</xdr:row>
      <xdr:rowOff>30480</xdr:rowOff>
    </xdr:to>
    <xdr:sp macro="" textlink="">
      <xdr:nvSpPr>
        <xdr:cNvPr id="383" name="角丸四角形 382">
          <a:hlinkClick xmlns:r="http://schemas.openxmlformats.org/officeDocument/2006/relationships" r:id="rId11" tooltip="９月の先頭へ"/>
        </xdr:cNvPr>
        <xdr:cNvSpPr/>
      </xdr:nvSpPr>
      <xdr:spPr>
        <a:xfrm>
          <a:off x="6918960" y="3611880"/>
          <a:ext cx="7632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8</xdr:col>
      <xdr:colOff>45720</xdr:colOff>
      <xdr:row>737</xdr:row>
      <xdr:rowOff>0</xdr:rowOff>
    </xdr:from>
    <xdr:to>
      <xdr:col>9</xdr:col>
      <xdr:colOff>184080</xdr:colOff>
      <xdr:row>738</xdr:row>
      <xdr:rowOff>30480</xdr:rowOff>
    </xdr:to>
    <xdr:sp macro="" textlink="">
      <xdr:nvSpPr>
        <xdr:cNvPr id="384" name="角丸四角形 383">
          <a:hlinkClick xmlns:r="http://schemas.openxmlformats.org/officeDocument/2006/relationships" r:id="rId12" tooltip="１１月の先頭へ"/>
        </xdr:cNvPr>
        <xdr:cNvSpPr/>
      </xdr:nvSpPr>
      <xdr:spPr>
        <a:xfrm>
          <a:off x="6918960" y="4282440"/>
          <a:ext cx="7632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8</xdr:col>
      <xdr:colOff>45720</xdr:colOff>
      <xdr:row>739</xdr:row>
      <xdr:rowOff>0</xdr:rowOff>
    </xdr:from>
    <xdr:to>
      <xdr:col>9</xdr:col>
      <xdr:colOff>184080</xdr:colOff>
      <xdr:row>740</xdr:row>
      <xdr:rowOff>30480</xdr:rowOff>
    </xdr:to>
    <xdr:sp macro="" textlink="">
      <xdr:nvSpPr>
        <xdr:cNvPr id="385" name="角丸四角形 384">
          <a:hlinkClick xmlns:r="http://schemas.openxmlformats.org/officeDocument/2006/relationships" r:id="rId13" tooltip="12月の先頭へ"/>
        </xdr:cNvPr>
        <xdr:cNvSpPr/>
      </xdr:nvSpPr>
      <xdr:spPr>
        <a:xfrm>
          <a:off x="6918960" y="4617720"/>
          <a:ext cx="7632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8</xdr:col>
      <xdr:colOff>45720</xdr:colOff>
      <xdr:row>715</xdr:row>
      <xdr:rowOff>15240</xdr:rowOff>
    </xdr:from>
    <xdr:to>
      <xdr:col>9</xdr:col>
      <xdr:colOff>184080</xdr:colOff>
      <xdr:row>716</xdr:row>
      <xdr:rowOff>45720</xdr:rowOff>
    </xdr:to>
    <xdr:sp macro="" textlink="">
      <xdr:nvSpPr>
        <xdr:cNvPr id="386" name="角丸四角形 385">
          <a:hlinkClick xmlns:r="http://schemas.openxmlformats.org/officeDocument/2006/relationships" r:id="rId14" tooltip="前期繰越の先頭へ"/>
        </xdr:cNvPr>
        <xdr:cNvSpPr/>
      </xdr:nvSpPr>
      <xdr:spPr>
        <a:xfrm>
          <a:off x="6918960" y="609600"/>
          <a:ext cx="7632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前期繰越</a:t>
          </a:r>
        </a:p>
      </xdr:txBody>
    </xdr:sp>
    <xdr:clientData fPrintsWithSheet="0"/>
  </xdr:twoCellAnchor>
  <xdr:twoCellAnchor>
    <xdr:from>
      <xdr:col>6</xdr:col>
      <xdr:colOff>7620</xdr:colOff>
      <xdr:row>0</xdr:row>
      <xdr:rowOff>588526</xdr:rowOff>
    </xdr:from>
    <xdr:to>
      <xdr:col>7</xdr:col>
      <xdr:colOff>0</xdr:colOff>
      <xdr:row>2</xdr:row>
      <xdr:rowOff>157726</xdr:rowOff>
    </xdr:to>
    <xdr:sp macro="" textlink="">
      <xdr:nvSpPr>
        <xdr:cNvPr id="389" name="正方形/長方形 388"/>
        <xdr:cNvSpPr/>
      </xdr:nvSpPr>
      <xdr:spPr>
        <a:xfrm>
          <a:off x="5173980" y="588526"/>
          <a:ext cx="845820" cy="331200"/>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5</xdr:col>
      <xdr:colOff>7620</xdr:colOff>
      <xdr:row>1</xdr:row>
      <xdr:rowOff>7620</xdr:rowOff>
    </xdr:from>
    <xdr:to>
      <xdr:col>6</xdr:col>
      <xdr:colOff>0</xdr:colOff>
      <xdr:row>3</xdr:row>
      <xdr:rowOff>3540</xdr:rowOff>
    </xdr:to>
    <xdr:sp macro="" textlink="">
      <xdr:nvSpPr>
        <xdr:cNvPr id="390" name="正方形/長方形 389"/>
        <xdr:cNvSpPr/>
      </xdr:nvSpPr>
      <xdr:spPr>
        <a:xfrm>
          <a:off x="4320540" y="601980"/>
          <a:ext cx="845820" cy="331200"/>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6</xdr:col>
      <xdr:colOff>7620</xdr:colOff>
      <xdr:row>58</xdr:row>
      <xdr:rowOff>588526</xdr:rowOff>
    </xdr:from>
    <xdr:to>
      <xdr:col>7</xdr:col>
      <xdr:colOff>0</xdr:colOff>
      <xdr:row>60</xdr:row>
      <xdr:rowOff>157726</xdr:rowOff>
    </xdr:to>
    <xdr:sp macro="" textlink="">
      <xdr:nvSpPr>
        <xdr:cNvPr id="393" name="正方形/長方形 392"/>
        <xdr:cNvSpPr/>
      </xdr:nvSpPr>
      <xdr:spPr>
        <a:xfrm>
          <a:off x="5173980" y="588526"/>
          <a:ext cx="845820" cy="331200"/>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5</xdr:col>
      <xdr:colOff>7620</xdr:colOff>
      <xdr:row>59</xdr:row>
      <xdr:rowOff>7620</xdr:rowOff>
    </xdr:from>
    <xdr:to>
      <xdr:col>6</xdr:col>
      <xdr:colOff>0</xdr:colOff>
      <xdr:row>61</xdr:row>
      <xdr:rowOff>3540</xdr:rowOff>
    </xdr:to>
    <xdr:sp macro="" textlink="">
      <xdr:nvSpPr>
        <xdr:cNvPr id="394" name="正方形/長方形 393"/>
        <xdr:cNvSpPr/>
      </xdr:nvSpPr>
      <xdr:spPr>
        <a:xfrm>
          <a:off x="4320540" y="601980"/>
          <a:ext cx="845820" cy="331200"/>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6</xdr:col>
      <xdr:colOff>7620</xdr:colOff>
      <xdr:row>118</xdr:row>
      <xdr:rowOff>588526</xdr:rowOff>
    </xdr:from>
    <xdr:to>
      <xdr:col>7</xdr:col>
      <xdr:colOff>0</xdr:colOff>
      <xdr:row>120</xdr:row>
      <xdr:rowOff>157726</xdr:rowOff>
    </xdr:to>
    <xdr:sp macro="" textlink="">
      <xdr:nvSpPr>
        <xdr:cNvPr id="397" name="正方形/長方形 396"/>
        <xdr:cNvSpPr/>
      </xdr:nvSpPr>
      <xdr:spPr>
        <a:xfrm>
          <a:off x="5173980" y="588526"/>
          <a:ext cx="845820" cy="331200"/>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5</xdr:col>
      <xdr:colOff>7620</xdr:colOff>
      <xdr:row>119</xdr:row>
      <xdr:rowOff>7620</xdr:rowOff>
    </xdr:from>
    <xdr:to>
      <xdr:col>6</xdr:col>
      <xdr:colOff>0</xdr:colOff>
      <xdr:row>121</xdr:row>
      <xdr:rowOff>3540</xdr:rowOff>
    </xdr:to>
    <xdr:sp macro="" textlink="">
      <xdr:nvSpPr>
        <xdr:cNvPr id="398" name="正方形/長方形 397"/>
        <xdr:cNvSpPr/>
      </xdr:nvSpPr>
      <xdr:spPr>
        <a:xfrm>
          <a:off x="4320540" y="601980"/>
          <a:ext cx="845820" cy="331200"/>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6</xdr:col>
      <xdr:colOff>7620</xdr:colOff>
      <xdr:row>177</xdr:row>
      <xdr:rowOff>588526</xdr:rowOff>
    </xdr:from>
    <xdr:to>
      <xdr:col>7</xdr:col>
      <xdr:colOff>0</xdr:colOff>
      <xdr:row>179</xdr:row>
      <xdr:rowOff>157726</xdr:rowOff>
    </xdr:to>
    <xdr:sp macro="" textlink="">
      <xdr:nvSpPr>
        <xdr:cNvPr id="401" name="正方形/長方形 400"/>
        <xdr:cNvSpPr/>
      </xdr:nvSpPr>
      <xdr:spPr>
        <a:xfrm>
          <a:off x="5173980" y="588526"/>
          <a:ext cx="845820" cy="331200"/>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5</xdr:col>
      <xdr:colOff>7620</xdr:colOff>
      <xdr:row>178</xdr:row>
      <xdr:rowOff>7620</xdr:rowOff>
    </xdr:from>
    <xdr:to>
      <xdr:col>6</xdr:col>
      <xdr:colOff>0</xdr:colOff>
      <xdr:row>180</xdr:row>
      <xdr:rowOff>3540</xdr:rowOff>
    </xdr:to>
    <xdr:sp macro="" textlink="">
      <xdr:nvSpPr>
        <xdr:cNvPr id="402" name="正方形/長方形 401"/>
        <xdr:cNvSpPr/>
      </xdr:nvSpPr>
      <xdr:spPr>
        <a:xfrm>
          <a:off x="4320540" y="601980"/>
          <a:ext cx="845820" cy="331200"/>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6</xdr:col>
      <xdr:colOff>7620</xdr:colOff>
      <xdr:row>236</xdr:row>
      <xdr:rowOff>588526</xdr:rowOff>
    </xdr:from>
    <xdr:to>
      <xdr:col>7</xdr:col>
      <xdr:colOff>0</xdr:colOff>
      <xdr:row>238</xdr:row>
      <xdr:rowOff>157726</xdr:rowOff>
    </xdr:to>
    <xdr:sp macro="" textlink="">
      <xdr:nvSpPr>
        <xdr:cNvPr id="405" name="正方形/長方形 404"/>
        <xdr:cNvSpPr/>
      </xdr:nvSpPr>
      <xdr:spPr>
        <a:xfrm>
          <a:off x="5173980" y="588526"/>
          <a:ext cx="845820" cy="331200"/>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5</xdr:col>
      <xdr:colOff>7620</xdr:colOff>
      <xdr:row>237</xdr:row>
      <xdr:rowOff>7620</xdr:rowOff>
    </xdr:from>
    <xdr:to>
      <xdr:col>6</xdr:col>
      <xdr:colOff>0</xdr:colOff>
      <xdr:row>239</xdr:row>
      <xdr:rowOff>3540</xdr:rowOff>
    </xdr:to>
    <xdr:sp macro="" textlink="">
      <xdr:nvSpPr>
        <xdr:cNvPr id="406" name="正方形/長方形 405"/>
        <xdr:cNvSpPr/>
      </xdr:nvSpPr>
      <xdr:spPr>
        <a:xfrm>
          <a:off x="4320540" y="601980"/>
          <a:ext cx="845820" cy="331200"/>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6</xdr:col>
      <xdr:colOff>7620</xdr:colOff>
      <xdr:row>295</xdr:row>
      <xdr:rowOff>588526</xdr:rowOff>
    </xdr:from>
    <xdr:to>
      <xdr:col>7</xdr:col>
      <xdr:colOff>0</xdr:colOff>
      <xdr:row>297</xdr:row>
      <xdr:rowOff>157726</xdr:rowOff>
    </xdr:to>
    <xdr:sp macro="" textlink="">
      <xdr:nvSpPr>
        <xdr:cNvPr id="407" name="正方形/長方形 406"/>
        <xdr:cNvSpPr/>
      </xdr:nvSpPr>
      <xdr:spPr>
        <a:xfrm>
          <a:off x="5173980" y="588526"/>
          <a:ext cx="845820" cy="331200"/>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5</xdr:col>
      <xdr:colOff>7620</xdr:colOff>
      <xdr:row>296</xdr:row>
      <xdr:rowOff>7620</xdr:rowOff>
    </xdr:from>
    <xdr:to>
      <xdr:col>6</xdr:col>
      <xdr:colOff>0</xdr:colOff>
      <xdr:row>298</xdr:row>
      <xdr:rowOff>3540</xdr:rowOff>
    </xdr:to>
    <xdr:sp macro="" textlink="">
      <xdr:nvSpPr>
        <xdr:cNvPr id="408" name="正方形/長方形 407"/>
        <xdr:cNvSpPr/>
      </xdr:nvSpPr>
      <xdr:spPr>
        <a:xfrm>
          <a:off x="4320540" y="601980"/>
          <a:ext cx="845820" cy="331200"/>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6</xdr:col>
      <xdr:colOff>7620</xdr:colOff>
      <xdr:row>354</xdr:row>
      <xdr:rowOff>588526</xdr:rowOff>
    </xdr:from>
    <xdr:to>
      <xdr:col>7</xdr:col>
      <xdr:colOff>0</xdr:colOff>
      <xdr:row>356</xdr:row>
      <xdr:rowOff>157726</xdr:rowOff>
    </xdr:to>
    <xdr:sp macro="" textlink="">
      <xdr:nvSpPr>
        <xdr:cNvPr id="411" name="正方形/長方形 410"/>
        <xdr:cNvSpPr/>
      </xdr:nvSpPr>
      <xdr:spPr>
        <a:xfrm>
          <a:off x="5173980" y="588526"/>
          <a:ext cx="845820" cy="331200"/>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5</xdr:col>
      <xdr:colOff>7620</xdr:colOff>
      <xdr:row>355</xdr:row>
      <xdr:rowOff>7620</xdr:rowOff>
    </xdr:from>
    <xdr:to>
      <xdr:col>6</xdr:col>
      <xdr:colOff>0</xdr:colOff>
      <xdr:row>357</xdr:row>
      <xdr:rowOff>3540</xdr:rowOff>
    </xdr:to>
    <xdr:sp macro="" textlink="">
      <xdr:nvSpPr>
        <xdr:cNvPr id="412" name="正方形/長方形 411"/>
        <xdr:cNvSpPr/>
      </xdr:nvSpPr>
      <xdr:spPr>
        <a:xfrm>
          <a:off x="4320540" y="601980"/>
          <a:ext cx="845820" cy="331200"/>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6</xdr:col>
      <xdr:colOff>7620</xdr:colOff>
      <xdr:row>414</xdr:row>
      <xdr:rowOff>588526</xdr:rowOff>
    </xdr:from>
    <xdr:to>
      <xdr:col>7</xdr:col>
      <xdr:colOff>0</xdr:colOff>
      <xdr:row>416</xdr:row>
      <xdr:rowOff>157726</xdr:rowOff>
    </xdr:to>
    <xdr:sp macro="" textlink="">
      <xdr:nvSpPr>
        <xdr:cNvPr id="415" name="正方形/長方形 414"/>
        <xdr:cNvSpPr/>
      </xdr:nvSpPr>
      <xdr:spPr>
        <a:xfrm>
          <a:off x="5173980" y="588526"/>
          <a:ext cx="845820" cy="331200"/>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5</xdr:col>
      <xdr:colOff>7620</xdr:colOff>
      <xdr:row>415</xdr:row>
      <xdr:rowOff>7620</xdr:rowOff>
    </xdr:from>
    <xdr:to>
      <xdr:col>6</xdr:col>
      <xdr:colOff>0</xdr:colOff>
      <xdr:row>417</xdr:row>
      <xdr:rowOff>3540</xdr:rowOff>
    </xdr:to>
    <xdr:sp macro="" textlink="">
      <xdr:nvSpPr>
        <xdr:cNvPr id="416" name="正方形/長方形 415"/>
        <xdr:cNvSpPr/>
      </xdr:nvSpPr>
      <xdr:spPr>
        <a:xfrm>
          <a:off x="4320540" y="601980"/>
          <a:ext cx="845820" cy="331200"/>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6</xdr:col>
      <xdr:colOff>7620</xdr:colOff>
      <xdr:row>474</xdr:row>
      <xdr:rowOff>588526</xdr:rowOff>
    </xdr:from>
    <xdr:to>
      <xdr:col>7</xdr:col>
      <xdr:colOff>0</xdr:colOff>
      <xdr:row>476</xdr:row>
      <xdr:rowOff>157726</xdr:rowOff>
    </xdr:to>
    <xdr:sp macro="" textlink="">
      <xdr:nvSpPr>
        <xdr:cNvPr id="419" name="正方形/長方形 418"/>
        <xdr:cNvSpPr/>
      </xdr:nvSpPr>
      <xdr:spPr>
        <a:xfrm>
          <a:off x="5173980" y="588526"/>
          <a:ext cx="845820" cy="331200"/>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5</xdr:col>
      <xdr:colOff>7620</xdr:colOff>
      <xdr:row>475</xdr:row>
      <xdr:rowOff>7620</xdr:rowOff>
    </xdr:from>
    <xdr:to>
      <xdr:col>6</xdr:col>
      <xdr:colOff>0</xdr:colOff>
      <xdr:row>477</xdr:row>
      <xdr:rowOff>3540</xdr:rowOff>
    </xdr:to>
    <xdr:sp macro="" textlink="">
      <xdr:nvSpPr>
        <xdr:cNvPr id="420" name="正方形/長方形 419"/>
        <xdr:cNvSpPr/>
      </xdr:nvSpPr>
      <xdr:spPr>
        <a:xfrm>
          <a:off x="4320540" y="601980"/>
          <a:ext cx="845820" cy="331200"/>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6</xdr:col>
      <xdr:colOff>7620</xdr:colOff>
      <xdr:row>534</xdr:row>
      <xdr:rowOff>588526</xdr:rowOff>
    </xdr:from>
    <xdr:to>
      <xdr:col>7</xdr:col>
      <xdr:colOff>0</xdr:colOff>
      <xdr:row>536</xdr:row>
      <xdr:rowOff>157726</xdr:rowOff>
    </xdr:to>
    <xdr:sp macro="" textlink="">
      <xdr:nvSpPr>
        <xdr:cNvPr id="423" name="正方形/長方形 422"/>
        <xdr:cNvSpPr/>
      </xdr:nvSpPr>
      <xdr:spPr>
        <a:xfrm>
          <a:off x="5173980" y="588526"/>
          <a:ext cx="845820" cy="331200"/>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5</xdr:col>
      <xdr:colOff>7620</xdr:colOff>
      <xdr:row>535</xdr:row>
      <xdr:rowOff>7620</xdr:rowOff>
    </xdr:from>
    <xdr:to>
      <xdr:col>6</xdr:col>
      <xdr:colOff>0</xdr:colOff>
      <xdr:row>537</xdr:row>
      <xdr:rowOff>3540</xdr:rowOff>
    </xdr:to>
    <xdr:sp macro="" textlink="">
      <xdr:nvSpPr>
        <xdr:cNvPr id="424" name="正方形/長方形 423"/>
        <xdr:cNvSpPr/>
      </xdr:nvSpPr>
      <xdr:spPr>
        <a:xfrm>
          <a:off x="4320540" y="601980"/>
          <a:ext cx="845820" cy="331200"/>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6</xdr:col>
      <xdr:colOff>7620</xdr:colOff>
      <xdr:row>594</xdr:row>
      <xdr:rowOff>588526</xdr:rowOff>
    </xdr:from>
    <xdr:to>
      <xdr:col>7</xdr:col>
      <xdr:colOff>0</xdr:colOff>
      <xdr:row>596</xdr:row>
      <xdr:rowOff>157726</xdr:rowOff>
    </xdr:to>
    <xdr:sp macro="" textlink="">
      <xdr:nvSpPr>
        <xdr:cNvPr id="427" name="正方形/長方形 426"/>
        <xdr:cNvSpPr/>
      </xdr:nvSpPr>
      <xdr:spPr>
        <a:xfrm>
          <a:off x="5173980" y="588526"/>
          <a:ext cx="845820" cy="331200"/>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5</xdr:col>
      <xdr:colOff>7620</xdr:colOff>
      <xdr:row>595</xdr:row>
      <xdr:rowOff>7620</xdr:rowOff>
    </xdr:from>
    <xdr:to>
      <xdr:col>6</xdr:col>
      <xdr:colOff>0</xdr:colOff>
      <xdr:row>597</xdr:row>
      <xdr:rowOff>3540</xdr:rowOff>
    </xdr:to>
    <xdr:sp macro="" textlink="">
      <xdr:nvSpPr>
        <xdr:cNvPr id="428" name="正方形/長方形 427"/>
        <xdr:cNvSpPr/>
      </xdr:nvSpPr>
      <xdr:spPr>
        <a:xfrm>
          <a:off x="4320540" y="601980"/>
          <a:ext cx="845820" cy="331200"/>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6</xdr:col>
      <xdr:colOff>7620</xdr:colOff>
      <xdr:row>654</xdr:row>
      <xdr:rowOff>588526</xdr:rowOff>
    </xdr:from>
    <xdr:to>
      <xdr:col>7</xdr:col>
      <xdr:colOff>0</xdr:colOff>
      <xdr:row>656</xdr:row>
      <xdr:rowOff>157726</xdr:rowOff>
    </xdr:to>
    <xdr:sp macro="" textlink="">
      <xdr:nvSpPr>
        <xdr:cNvPr id="429" name="正方形/長方形 428"/>
        <xdr:cNvSpPr/>
      </xdr:nvSpPr>
      <xdr:spPr>
        <a:xfrm>
          <a:off x="5173980" y="588526"/>
          <a:ext cx="845820" cy="331200"/>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5</xdr:col>
      <xdr:colOff>7620</xdr:colOff>
      <xdr:row>655</xdr:row>
      <xdr:rowOff>7620</xdr:rowOff>
    </xdr:from>
    <xdr:to>
      <xdr:col>6</xdr:col>
      <xdr:colOff>0</xdr:colOff>
      <xdr:row>657</xdr:row>
      <xdr:rowOff>3540</xdr:rowOff>
    </xdr:to>
    <xdr:sp macro="" textlink="">
      <xdr:nvSpPr>
        <xdr:cNvPr id="430" name="正方形/長方形 429"/>
        <xdr:cNvSpPr/>
      </xdr:nvSpPr>
      <xdr:spPr>
        <a:xfrm>
          <a:off x="4320540" y="601980"/>
          <a:ext cx="845820" cy="331200"/>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6</xdr:col>
      <xdr:colOff>7620</xdr:colOff>
      <xdr:row>714</xdr:row>
      <xdr:rowOff>588526</xdr:rowOff>
    </xdr:from>
    <xdr:to>
      <xdr:col>7</xdr:col>
      <xdr:colOff>0</xdr:colOff>
      <xdr:row>716</xdr:row>
      <xdr:rowOff>157726</xdr:rowOff>
    </xdr:to>
    <xdr:sp macro="" textlink="">
      <xdr:nvSpPr>
        <xdr:cNvPr id="433" name="正方形/長方形 432"/>
        <xdr:cNvSpPr/>
      </xdr:nvSpPr>
      <xdr:spPr>
        <a:xfrm>
          <a:off x="5173980" y="588526"/>
          <a:ext cx="845820" cy="331200"/>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5</xdr:col>
      <xdr:colOff>7620</xdr:colOff>
      <xdr:row>715</xdr:row>
      <xdr:rowOff>7620</xdr:rowOff>
    </xdr:from>
    <xdr:to>
      <xdr:col>6</xdr:col>
      <xdr:colOff>0</xdr:colOff>
      <xdr:row>717</xdr:row>
      <xdr:rowOff>3540</xdr:rowOff>
    </xdr:to>
    <xdr:sp macro="" textlink="">
      <xdr:nvSpPr>
        <xdr:cNvPr id="434" name="正方形/長方形 433"/>
        <xdr:cNvSpPr/>
      </xdr:nvSpPr>
      <xdr:spPr>
        <a:xfrm>
          <a:off x="4320540" y="601980"/>
          <a:ext cx="845820" cy="331200"/>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editAs="oneCell">
    <xdr:from>
      <xdr:col>0</xdr:col>
      <xdr:colOff>45720</xdr:colOff>
      <xdr:row>0</xdr:row>
      <xdr:rowOff>320040</xdr:rowOff>
    </xdr:from>
    <xdr:to>
      <xdr:col>2</xdr:col>
      <xdr:colOff>182880</xdr:colOff>
      <xdr:row>0</xdr:row>
      <xdr:rowOff>518160</xdr:rowOff>
    </xdr:to>
    <xdr:sp macro="" textlink="">
      <xdr:nvSpPr>
        <xdr:cNvPr id="231" name="角丸四角形 230">
          <a:hlinkClick xmlns:r="http://schemas.openxmlformats.org/officeDocument/2006/relationships" r:id="rId15" tooltip="記帳ガイドへ"/>
        </xdr:cNvPr>
        <xdr:cNvSpPr/>
      </xdr:nvSpPr>
      <xdr:spPr>
        <a:xfrm>
          <a:off x="45720" y="320040"/>
          <a:ext cx="7620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ガイド</a:t>
          </a:r>
        </a:p>
      </xdr:txBody>
    </xdr:sp>
    <xdr:clientData fPrintsWithSheet="0"/>
  </xdr:twoCellAnchor>
  <xdr:twoCellAnchor editAs="oneCell">
    <xdr:from>
      <xdr:col>0</xdr:col>
      <xdr:colOff>106680</xdr:colOff>
      <xdr:row>58</xdr:row>
      <xdr:rowOff>45720</xdr:rowOff>
    </xdr:from>
    <xdr:to>
      <xdr:col>4</xdr:col>
      <xdr:colOff>533400</xdr:colOff>
      <xdr:row>58</xdr:row>
      <xdr:rowOff>236220</xdr:rowOff>
    </xdr:to>
    <xdr:sp macro="" textlink="">
      <xdr:nvSpPr>
        <xdr:cNvPr id="338" name="角丸四角形 337"/>
        <xdr:cNvSpPr/>
      </xdr:nvSpPr>
      <xdr:spPr>
        <a:xfrm>
          <a:off x="106680" y="10195560"/>
          <a:ext cx="4091940" cy="190500"/>
        </a:xfrm>
        <a:prstGeom prst="roundRect">
          <a:avLst/>
        </a:prstGeom>
        <a:solidFill>
          <a:schemeClr val="bg2">
            <a:lumMod val="9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a:latin typeface="AR P丸ゴシック体M" pitchFamily="50" charset="-128"/>
              <a:ea typeface="AR P丸ゴシック体M" pitchFamily="50" charset="-128"/>
            </a:rPr>
            <a:t>商品仕入回数が少なくても、１ページにひと月分ずつ記入します</a:t>
          </a:r>
        </a:p>
      </xdr:txBody>
    </xdr:sp>
    <xdr:clientData fPrintsWithSheet="0"/>
  </xdr:twoCellAnchor>
  <xdr:twoCellAnchor editAs="oneCell">
    <xdr:from>
      <xdr:col>6</xdr:col>
      <xdr:colOff>205740</xdr:colOff>
      <xdr:row>0</xdr:row>
      <xdr:rowOff>99060</xdr:rowOff>
    </xdr:from>
    <xdr:to>
      <xdr:col>7</xdr:col>
      <xdr:colOff>784860</xdr:colOff>
      <xdr:row>0</xdr:row>
      <xdr:rowOff>495300</xdr:rowOff>
    </xdr:to>
    <xdr:sp macro="" textlink="">
      <xdr:nvSpPr>
        <xdr:cNvPr id="239" name="角丸四角形 238"/>
        <xdr:cNvSpPr/>
      </xdr:nvSpPr>
      <xdr:spPr>
        <a:xfrm>
          <a:off x="5410200" y="99060"/>
          <a:ext cx="1432560" cy="396240"/>
        </a:xfrm>
        <a:prstGeom prst="roundRect">
          <a:avLst/>
        </a:prstGeom>
        <a:solidFill>
          <a:schemeClr val="bg2">
            <a:lumMod val="90000"/>
            <a:alpha val="5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en-US" altLang="ja-JP" sz="800">
              <a:solidFill>
                <a:sysClr val="windowText" lastClr="000000"/>
              </a:solidFill>
              <a:latin typeface="AR P丸ゴシック体M" pitchFamily="50" charset="-128"/>
              <a:ea typeface="AR P丸ゴシック体M" pitchFamily="50" charset="-128"/>
            </a:rPr>
            <a:t>1</a:t>
          </a:r>
          <a:r>
            <a:rPr kumimoji="1" lang="ja-JP" altLang="en-US" sz="800">
              <a:solidFill>
                <a:sysClr val="windowText" lastClr="000000"/>
              </a:solidFill>
              <a:latin typeface="AR P丸ゴシック体M" pitchFamily="50" charset="-128"/>
              <a:ea typeface="AR P丸ゴシック体M" pitchFamily="50" charset="-128"/>
            </a:rPr>
            <a:t>行目に売上＝売掛金発生</a:t>
          </a:r>
          <a:endParaRPr kumimoji="1" lang="en-US" altLang="ja-JP" sz="800">
            <a:solidFill>
              <a:sysClr val="windowText" lastClr="000000"/>
            </a:solidFill>
            <a:latin typeface="AR P丸ゴシック体M" pitchFamily="50" charset="-128"/>
            <a:ea typeface="AR P丸ゴシック体M" pitchFamily="50" charset="-128"/>
          </a:endParaRPr>
        </a:p>
        <a:p>
          <a:pPr algn="ctr"/>
          <a:r>
            <a:rPr kumimoji="1" lang="en-US" altLang="ja-JP" sz="800">
              <a:solidFill>
                <a:sysClr val="windowText" lastClr="000000"/>
              </a:solidFill>
              <a:latin typeface="AR P丸ゴシック体M" pitchFamily="50" charset="-128"/>
              <a:ea typeface="AR P丸ゴシック体M" pitchFamily="50" charset="-128"/>
            </a:rPr>
            <a:t>2</a:t>
          </a:r>
          <a:r>
            <a:rPr kumimoji="1" lang="ja-JP" altLang="en-US" sz="800">
              <a:solidFill>
                <a:sysClr val="windowText" lastClr="000000"/>
              </a:solidFill>
              <a:latin typeface="AR P丸ゴシック体M" pitchFamily="50" charset="-128"/>
              <a:ea typeface="AR P丸ゴシック体M" pitchFamily="50" charset="-128"/>
            </a:rPr>
            <a:t>行目に売掛金解消を記入</a:t>
          </a:r>
        </a:p>
      </xdr:txBody>
    </xdr:sp>
    <xdr:clientData fPrintsWithSheet="0"/>
  </xdr:twoCellAnchor>
  <xdr:twoCellAnchor editAs="oneCell">
    <xdr:from>
      <xdr:col>4</xdr:col>
      <xdr:colOff>594360</xdr:colOff>
      <xdr:row>58</xdr:row>
      <xdr:rowOff>45720</xdr:rowOff>
    </xdr:from>
    <xdr:to>
      <xdr:col>7</xdr:col>
      <xdr:colOff>800100</xdr:colOff>
      <xdr:row>58</xdr:row>
      <xdr:rowOff>236220</xdr:rowOff>
    </xdr:to>
    <xdr:sp macro="" textlink="">
      <xdr:nvSpPr>
        <xdr:cNvPr id="257" name="角丸四角形 256"/>
        <xdr:cNvSpPr/>
      </xdr:nvSpPr>
      <xdr:spPr>
        <a:xfrm>
          <a:off x="4259580" y="10195560"/>
          <a:ext cx="2598420" cy="190500"/>
        </a:xfrm>
        <a:prstGeom prst="roundRect">
          <a:avLst/>
        </a:prstGeom>
        <a:solidFill>
          <a:schemeClr val="bg2">
            <a:lumMod val="90000"/>
            <a:alpha val="5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en-US" altLang="ja-JP" sz="800">
              <a:solidFill>
                <a:sysClr val="windowText" lastClr="000000"/>
              </a:solidFill>
              <a:latin typeface="AR P丸ゴシック体M" pitchFamily="50" charset="-128"/>
              <a:ea typeface="AR P丸ゴシック体M" pitchFamily="50" charset="-128"/>
            </a:rPr>
            <a:t>1</a:t>
          </a:r>
          <a:r>
            <a:rPr kumimoji="1" lang="ja-JP" altLang="en-US" sz="800">
              <a:solidFill>
                <a:sysClr val="windowText" lastClr="000000"/>
              </a:solidFill>
              <a:latin typeface="AR P丸ゴシック体M" pitchFamily="50" charset="-128"/>
              <a:ea typeface="AR P丸ゴシック体M" pitchFamily="50" charset="-128"/>
            </a:rPr>
            <a:t>行目に売上＝売掛金発生、</a:t>
          </a:r>
          <a:r>
            <a:rPr kumimoji="1" lang="en-US" altLang="ja-JP" sz="800">
              <a:solidFill>
                <a:sysClr val="windowText" lastClr="000000"/>
              </a:solidFill>
              <a:latin typeface="AR P丸ゴシック体M" pitchFamily="50" charset="-128"/>
              <a:ea typeface="AR P丸ゴシック体M" pitchFamily="50" charset="-128"/>
            </a:rPr>
            <a:t>2</a:t>
          </a:r>
          <a:r>
            <a:rPr kumimoji="1" lang="ja-JP" altLang="en-US" sz="800">
              <a:solidFill>
                <a:sysClr val="windowText" lastClr="000000"/>
              </a:solidFill>
              <a:latin typeface="AR P丸ゴシック体M" pitchFamily="50" charset="-128"/>
              <a:ea typeface="AR P丸ゴシック体M" pitchFamily="50" charset="-128"/>
            </a:rPr>
            <a:t>行目に売掛金解消を記入</a:t>
          </a:r>
        </a:p>
      </xdr:txBody>
    </xdr:sp>
    <xdr:clientData fPrintsWithSheet="0"/>
  </xdr:twoCellAnchor>
  <xdr:oneCellAnchor>
    <xdr:from>
      <xdr:col>0</xdr:col>
      <xdr:colOff>106680</xdr:colOff>
      <xdr:row>118</xdr:row>
      <xdr:rowOff>45720</xdr:rowOff>
    </xdr:from>
    <xdr:ext cx="4091940" cy="190500"/>
    <xdr:sp macro="" textlink="">
      <xdr:nvSpPr>
        <xdr:cNvPr id="263" name="角丸四角形 262"/>
        <xdr:cNvSpPr/>
      </xdr:nvSpPr>
      <xdr:spPr>
        <a:xfrm>
          <a:off x="106680" y="10195560"/>
          <a:ext cx="4091940" cy="190500"/>
        </a:xfrm>
        <a:prstGeom prst="roundRect">
          <a:avLst/>
        </a:prstGeom>
        <a:solidFill>
          <a:schemeClr val="bg2">
            <a:lumMod val="9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a:latin typeface="AR P丸ゴシック体M" pitchFamily="50" charset="-128"/>
              <a:ea typeface="AR P丸ゴシック体M" pitchFamily="50" charset="-128"/>
            </a:rPr>
            <a:t>商品仕入回数が少なくても、１ページにひと月分ずつ記入します</a:t>
          </a:r>
        </a:p>
      </xdr:txBody>
    </xdr:sp>
    <xdr:clientData fPrintsWithSheet="0"/>
  </xdr:oneCellAnchor>
  <xdr:oneCellAnchor>
    <xdr:from>
      <xdr:col>4</xdr:col>
      <xdr:colOff>594360</xdr:colOff>
      <xdr:row>118</xdr:row>
      <xdr:rowOff>45720</xdr:rowOff>
    </xdr:from>
    <xdr:ext cx="2598420" cy="190500"/>
    <xdr:sp macro="" textlink="">
      <xdr:nvSpPr>
        <xdr:cNvPr id="264" name="角丸四角形 263"/>
        <xdr:cNvSpPr/>
      </xdr:nvSpPr>
      <xdr:spPr>
        <a:xfrm>
          <a:off x="4259580" y="10195560"/>
          <a:ext cx="2598420" cy="190500"/>
        </a:xfrm>
        <a:prstGeom prst="roundRect">
          <a:avLst/>
        </a:prstGeom>
        <a:solidFill>
          <a:schemeClr val="bg2">
            <a:lumMod val="90000"/>
            <a:alpha val="5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en-US" altLang="ja-JP" sz="800">
              <a:solidFill>
                <a:sysClr val="windowText" lastClr="000000"/>
              </a:solidFill>
              <a:latin typeface="AR P丸ゴシック体M" pitchFamily="50" charset="-128"/>
              <a:ea typeface="AR P丸ゴシック体M" pitchFamily="50" charset="-128"/>
            </a:rPr>
            <a:t>1</a:t>
          </a:r>
          <a:r>
            <a:rPr kumimoji="1" lang="ja-JP" altLang="en-US" sz="800">
              <a:solidFill>
                <a:sysClr val="windowText" lastClr="000000"/>
              </a:solidFill>
              <a:latin typeface="AR P丸ゴシック体M" pitchFamily="50" charset="-128"/>
              <a:ea typeface="AR P丸ゴシック体M" pitchFamily="50" charset="-128"/>
            </a:rPr>
            <a:t>行目に売上＝売掛金発生、</a:t>
          </a:r>
          <a:r>
            <a:rPr kumimoji="1" lang="en-US" altLang="ja-JP" sz="800">
              <a:solidFill>
                <a:sysClr val="windowText" lastClr="000000"/>
              </a:solidFill>
              <a:latin typeface="AR P丸ゴシック体M" pitchFamily="50" charset="-128"/>
              <a:ea typeface="AR P丸ゴシック体M" pitchFamily="50" charset="-128"/>
            </a:rPr>
            <a:t>2</a:t>
          </a:r>
          <a:r>
            <a:rPr kumimoji="1" lang="ja-JP" altLang="en-US" sz="800">
              <a:solidFill>
                <a:sysClr val="windowText" lastClr="000000"/>
              </a:solidFill>
              <a:latin typeface="AR P丸ゴシック体M" pitchFamily="50" charset="-128"/>
              <a:ea typeface="AR P丸ゴシック体M" pitchFamily="50" charset="-128"/>
            </a:rPr>
            <a:t>行目に売掛金解消を記入</a:t>
          </a:r>
        </a:p>
      </xdr:txBody>
    </xdr:sp>
    <xdr:clientData fPrintsWithSheet="0"/>
  </xdr:oneCellAnchor>
  <xdr:oneCellAnchor>
    <xdr:from>
      <xdr:col>0</xdr:col>
      <xdr:colOff>106680</xdr:colOff>
      <xdr:row>177</xdr:row>
      <xdr:rowOff>45720</xdr:rowOff>
    </xdr:from>
    <xdr:ext cx="4091940" cy="190500"/>
    <xdr:sp macro="" textlink="">
      <xdr:nvSpPr>
        <xdr:cNvPr id="286" name="角丸四角形 285"/>
        <xdr:cNvSpPr/>
      </xdr:nvSpPr>
      <xdr:spPr>
        <a:xfrm>
          <a:off x="106680" y="10195560"/>
          <a:ext cx="4091940" cy="190500"/>
        </a:xfrm>
        <a:prstGeom prst="roundRect">
          <a:avLst/>
        </a:prstGeom>
        <a:solidFill>
          <a:schemeClr val="bg2">
            <a:lumMod val="9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a:latin typeface="AR P丸ゴシック体M" pitchFamily="50" charset="-128"/>
              <a:ea typeface="AR P丸ゴシック体M" pitchFamily="50" charset="-128"/>
            </a:rPr>
            <a:t>商品仕入回数が少なくても、１ページにひと月分ずつ記入します</a:t>
          </a:r>
        </a:p>
      </xdr:txBody>
    </xdr:sp>
    <xdr:clientData fPrintsWithSheet="0"/>
  </xdr:oneCellAnchor>
  <xdr:oneCellAnchor>
    <xdr:from>
      <xdr:col>4</xdr:col>
      <xdr:colOff>594360</xdr:colOff>
      <xdr:row>177</xdr:row>
      <xdr:rowOff>45720</xdr:rowOff>
    </xdr:from>
    <xdr:ext cx="2598420" cy="190500"/>
    <xdr:sp macro="" textlink="">
      <xdr:nvSpPr>
        <xdr:cNvPr id="287" name="角丸四角形 286"/>
        <xdr:cNvSpPr/>
      </xdr:nvSpPr>
      <xdr:spPr>
        <a:xfrm>
          <a:off x="4259580" y="10195560"/>
          <a:ext cx="2598420" cy="190500"/>
        </a:xfrm>
        <a:prstGeom prst="roundRect">
          <a:avLst/>
        </a:prstGeom>
        <a:solidFill>
          <a:schemeClr val="bg2">
            <a:lumMod val="90000"/>
            <a:alpha val="5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en-US" altLang="ja-JP" sz="800">
              <a:solidFill>
                <a:sysClr val="windowText" lastClr="000000"/>
              </a:solidFill>
              <a:latin typeface="AR P丸ゴシック体M" pitchFamily="50" charset="-128"/>
              <a:ea typeface="AR P丸ゴシック体M" pitchFamily="50" charset="-128"/>
            </a:rPr>
            <a:t>1</a:t>
          </a:r>
          <a:r>
            <a:rPr kumimoji="1" lang="ja-JP" altLang="en-US" sz="800">
              <a:solidFill>
                <a:sysClr val="windowText" lastClr="000000"/>
              </a:solidFill>
              <a:latin typeface="AR P丸ゴシック体M" pitchFamily="50" charset="-128"/>
              <a:ea typeface="AR P丸ゴシック体M" pitchFamily="50" charset="-128"/>
            </a:rPr>
            <a:t>行目に売上＝売掛金発生、</a:t>
          </a:r>
          <a:r>
            <a:rPr kumimoji="1" lang="en-US" altLang="ja-JP" sz="800">
              <a:solidFill>
                <a:sysClr val="windowText" lastClr="000000"/>
              </a:solidFill>
              <a:latin typeface="AR P丸ゴシック体M" pitchFamily="50" charset="-128"/>
              <a:ea typeface="AR P丸ゴシック体M" pitchFamily="50" charset="-128"/>
            </a:rPr>
            <a:t>2</a:t>
          </a:r>
          <a:r>
            <a:rPr kumimoji="1" lang="ja-JP" altLang="en-US" sz="800">
              <a:solidFill>
                <a:sysClr val="windowText" lastClr="000000"/>
              </a:solidFill>
              <a:latin typeface="AR P丸ゴシック体M" pitchFamily="50" charset="-128"/>
              <a:ea typeface="AR P丸ゴシック体M" pitchFamily="50" charset="-128"/>
            </a:rPr>
            <a:t>行目に売掛金解消を記入</a:t>
          </a:r>
        </a:p>
      </xdr:txBody>
    </xdr:sp>
    <xdr:clientData fPrintsWithSheet="0"/>
  </xdr:oneCellAnchor>
  <xdr:oneCellAnchor>
    <xdr:from>
      <xdr:col>0</xdr:col>
      <xdr:colOff>106680</xdr:colOff>
      <xdr:row>236</xdr:row>
      <xdr:rowOff>45720</xdr:rowOff>
    </xdr:from>
    <xdr:ext cx="4091940" cy="190500"/>
    <xdr:sp macro="" textlink="">
      <xdr:nvSpPr>
        <xdr:cNvPr id="293" name="角丸四角形 292"/>
        <xdr:cNvSpPr/>
      </xdr:nvSpPr>
      <xdr:spPr>
        <a:xfrm>
          <a:off x="106680" y="10195560"/>
          <a:ext cx="4091940" cy="190500"/>
        </a:xfrm>
        <a:prstGeom prst="roundRect">
          <a:avLst/>
        </a:prstGeom>
        <a:solidFill>
          <a:schemeClr val="bg2">
            <a:lumMod val="9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a:latin typeface="AR P丸ゴシック体M" pitchFamily="50" charset="-128"/>
              <a:ea typeface="AR P丸ゴシック体M" pitchFamily="50" charset="-128"/>
            </a:rPr>
            <a:t>商品仕入回数が少なくても、１ページにひと月分ずつ記入します</a:t>
          </a:r>
        </a:p>
      </xdr:txBody>
    </xdr:sp>
    <xdr:clientData fPrintsWithSheet="0"/>
  </xdr:oneCellAnchor>
  <xdr:oneCellAnchor>
    <xdr:from>
      <xdr:col>4</xdr:col>
      <xdr:colOff>594360</xdr:colOff>
      <xdr:row>236</xdr:row>
      <xdr:rowOff>45720</xdr:rowOff>
    </xdr:from>
    <xdr:ext cx="2598420" cy="190500"/>
    <xdr:sp macro="" textlink="">
      <xdr:nvSpPr>
        <xdr:cNvPr id="316" name="角丸四角形 315"/>
        <xdr:cNvSpPr/>
      </xdr:nvSpPr>
      <xdr:spPr>
        <a:xfrm>
          <a:off x="4259580" y="10195560"/>
          <a:ext cx="2598420" cy="190500"/>
        </a:xfrm>
        <a:prstGeom prst="roundRect">
          <a:avLst/>
        </a:prstGeom>
        <a:solidFill>
          <a:schemeClr val="bg2">
            <a:lumMod val="90000"/>
            <a:alpha val="5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en-US" altLang="ja-JP" sz="800">
              <a:solidFill>
                <a:sysClr val="windowText" lastClr="000000"/>
              </a:solidFill>
              <a:latin typeface="AR P丸ゴシック体M" pitchFamily="50" charset="-128"/>
              <a:ea typeface="AR P丸ゴシック体M" pitchFamily="50" charset="-128"/>
            </a:rPr>
            <a:t>1</a:t>
          </a:r>
          <a:r>
            <a:rPr kumimoji="1" lang="ja-JP" altLang="en-US" sz="800">
              <a:solidFill>
                <a:sysClr val="windowText" lastClr="000000"/>
              </a:solidFill>
              <a:latin typeface="AR P丸ゴシック体M" pitchFamily="50" charset="-128"/>
              <a:ea typeface="AR P丸ゴシック体M" pitchFamily="50" charset="-128"/>
            </a:rPr>
            <a:t>行目に売上＝売掛金発生、</a:t>
          </a:r>
          <a:r>
            <a:rPr kumimoji="1" lang="en-US" altLang="ja-JP" sz="800">
              <a:solidFill>
                <a:sysClr val="windowText" lastClr="000000"/>
              </a:solidFill>
              <a:latin typeface="AR P丸ゴシック体M" pitchFamily="50" charset="-128"/>
              <a:ea typeface="AR P丸ゴシック体M" pitchFamily="50" charset="-128"/>
            </a:rPr>
            <a:t>2</a:t>
          </a:r>
          <a:r>
            <a:rPr kumimoji="1" lang="ja-JP" altLang="en-US" sz="800">
              <a:solidFill>
                <a:sysClr val="windowText" lastClr="000000"/>
              </a:solidFill>
              <a:latin typeface="AR P丸ゴシック体M" pitchFamily="50" charset="-128"/>
              <a:ea typeface="AR P丸ゴシック体M" pitchFamily="50" charset="-128"/>
            </a:rPr>
            <a:t>行目に売掛金解消を記入</a:t>
          </a:r>
        </a:p>
      </xdr:txBody>
    </xdr:sp>
    <xdr:clientData fPrintsWithSheet="0"/>
  </xdr:oneCellAnchor>
  <xdr:oneCellAnchor>
    <xdr:from>
      <xdr:col>0</xdr:col>
      <xdr:colOff>106680</xdr:colOff>
      <xdr:row>295</xdr:row>
      <xdr:rowOff>45720</xdr:rowOff>
    </xdr:from>
    <xdr:ext cx="4091940" cy="190500"/>
    <xdr:sp macro="" textlink="">
      <xdr:nvSpPr>
        <xdr:cNvPr id="341" name="角丸四角形 340"/>
        <xdr:cNvSpPr/>
      </xdr:nvSpPr>
      <xdr:spPr>
        <a:xfrm>
          <a:off x="106680" y="10195560"/>
          <a:ext cx="4091940" cy="190500"/>
        </a:xfrm>
        <a:prstGeom prst="roundRect">
          <a:avLst/>
        </a:prstGeom>
        <a:solidFill>
          <a:schemeClr val="bg2">
            <a:lumMod val="9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a:latin typeface="AR P丸ゴシック体M" pitchFamily="50" charset="-128"/>
              <a:ea typeface="AR P丸ゴシック体M" pitchFamily="50" charset="-128"/>
            </a:rPr>
            <a:t>商品仕入回数が少なくても、１ページにひと月分ずつ記入します</a:t>
          </a:r>
        </a:p>
      </xdr:txBody>
    </xdr:sp>
    <xdr:clientData fPrintsWithSheet="0"/>
  </xdr:oneCellAnchor>
  <xdr:oneCellAnchor>
    <xdr:from>
      <xdr:col>4</xdr:col>
      <xdr:colOff>594360</xdr:colOff>
      <xdr:row>295</xdr:row>
      <xdr:rowOff>45720</xdr:rowOff>
    </xdr:from>
    <xdr:ext cx="2598420" cy="190500"/>
    <xdr:sp macro="" textlink="">
      <xdr:nvSpPr>
        <xdr:cNvPr id="342" name="角丸四角形 341"/>
        <xdr:cNvSpPr/>
      </xdr:nvSpPr>
      <xdr:spPr>
        <a:xfrm>
          <a:off x="4259580" y="10195560"/>
          <a:ext cx="2598420" cy="190500"/>
        </a:xfrm>
        <a:prstGeom prst="roundRect">
          <a:avLst/>
        </a:prstGeom>
        <a:solidFill>
          <a:schemeClr val="bg2">
            <a:lumMod val="90000"/>
            <a:alpha val="5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en-US" altLang="ja-JP" sz="800">
              <a:solidFill>
                <a:sysClr val="windowText" lastClr="000000"/>
              </a:solidFill>
              <a:latin typeface="AR P丸ゴシック体M" pitchFamily="50" charset="-128"/>
              <a:ea typeface="AR P丸ゴシック体M" pitchFamily="50" charset="-128"/>
            </a:rPr>
            <a:t>1</a:t>
          </a:r>
          <a:r>
            <a:rPr kumimoji="1" lang="ja-JP" altLang="en-US" sz="800">
              <a:solidFill>
                <a:sysClr val="windowText" lastClr="000000"/>
              </a:solidFill>
              <a:latin typeface="AR P丸ゴシック体M" pitchFamily="50" charset="-128"/>
              <a:ea typeface="AR P丸ゴシック体M" pitchFamily="50" charset="-128"/>
            </a:rPr>
            <a:t>行目に売上＝売掛金発生、</a:t>
          </a:r>
          <a:r>
            <a:rPr kumimoji="1" lang="en-US" altLang="ja-JP" sz="800">
              <a:solidFill>
                <a:sysClr val="windowText" lastClr="000000"/>
              </a:solidFill>
              <a:latin typeface="AR P丸ゴシック体M" pitchFamily="50" charset="-128"/>
              <a:ea typeface="AR P丸ゴシック体M" pitchFamily="50" charset="-128"/>
            </a:rPr>
            <a:t>2</a:t>
          </a:r>
          <a:r>
            <a:rPr kumimoji="1" lang="ja-JP" altLang="en-US" sz="800">
              <a:solidFill>
                <a:sysClr val="windowText" lastClr="000000"/>
              </a:solidFill>
              <a:latin typeface="AR P丸ゴシック体M" pitchFamily="50" charset="-128"/>
              <a:ea typeface="AR P丸ゴシック体M" pitchFamily="50" charset="-128"/>
            </a:rPr>
            <a:t>行目に売掛金解消を記入</a:t>
          </a:r>
        </a:p>
      </xdr:txBody>
    </xdr:sp>
    <xdr:clientData fPrintsWithSheet="0"/>
  </xdr:oneCellAnchor>
  <xdr:oneCellAnchor>
    <xdr:from>
      <xdr:col>0</xdr:col>
      <xdr:colOff>106680</xdr:colOff>
      <xdr:row>354</xdr:row>
      <xdr:rowOff>45720</xdr:rowOff>
    </xdr:from>
    <xdr:ext cx="4091940" cy="190500"/>
    <xdr:sp macro="" textlink="">
      <xdr:nvSpPr>
        <xdr:cNvPr id="345" name="角丸四角形 344"/>
        <xdr:cNvSpPr/>
      </xdr:nvSpPr>
      <xdr:spPr>
        <a:xfrm>
          <a:off x="106680" y="10195560"/>
          <a:ext cx="4091940" cy="190500"/>
        </a:xfrm>
        <a:prstGeom prst="roundRect">
          <a:avLst/>
        </a:prstGeom>
        <a:solidFill>
          <a:schemeClr val="bg2">
            <a:lumMod val="9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a:latin typeface="AR P丸ゴシック体M" pitchFamily="50" charset="-128"/>
              <a:ea typeface="AR P丸ゴシック体M" pitchFamily="50" charset="-128"/>
            </a:rPr>
            <a:t>商品仕入回数が少なくても、１ページにひと月分ずつ記入します</a:t>
          </a:r>
        </a:p>
      </xdr:txBody>
    </xdr:sp>
    <xdr:clientData fPrintsWithSheet="0"/>
  </xdr:oneCellAnchor>
  <xdr:oneCellAnchor>
    <xdr:from>
      <xdr:col>4</xdr:col>
      <xdr:colOff>594360</xdr:colOff>
      <xdr:row>354</xdr:row>
      <xdr:rowOff>45720</xdr:rowOff>
    </xdr:from>
    <xdr:ext cx="2598420" cy="190500"/>
    <xdr:sp macro="" textlink="">
      <xdr:nvSpPr>
        <xdr:cNvPr id="346" name="角丸四角形 345"/>
        <xdr:cNvSpPr/>
      </xdr:nvSpPr>
      <xdr:spPr>
        <a:xfrm>
          <a:off x="4259580" y="10195560"/>
          <a:ext cx="2598420" cy="190500"/>
        </a:xfrm>
        <a:prstGeom prst="roundRect">
          <a:avLst/>
        </a:prstGeom>
        <a:solidFill>
          <a:schemeClr val="bg2">
            <a:lumMod val="90000"/>
            <a:alpha val="5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en-US" altLang="ja-JP" sz="800">
              <a:solidFill>
                <a:sysClr val="windowText" lastClr="000000"/>
              </a:solidFill>
              <a:latin typeface="AR P丸ゴシック体M" pitchFamily="50" charset="-128"/>
              <a:ea typeface="AR P丸ゴシック体M" pitchFamily="50" charset="-128"/>
            </a:rPr>
            <a:t>1</a:t>
          </a:r>
          <a:r>
            <a:rPr kumimoji="1" lang="ja-JP" altLang="en-US" sz="800">
              <a:solidFill>
                <a:sysClr val="windowText" lastClr="000000"/>
              </a:solidFill>
              <a:latin typeface="AR P丸ゴシック体M" pitchFamily="50" charset="-128"/>
              <a:ea typeface="AR P丸ゴシック体M" pitchFamily="50" charset="-128"/>
            </a:rPr>
            <a:t>行目に売上＝売掛金発生、</a:t>
          </a:r>
          <a:r>
            <a:rPr kumimoji="1" lang="en-US" altLang="ja-JP" sz="800">
              <a:solidFill>
                <a:sysClr val="windowText" lastClr="000000"/>
              </a:solidFill>
              <a:latin typeface="AR P丸ゴシック体M" pitchFamily="50" charset="-128"/>
              <a:ea typeface="AR P丸ゴシック体M" pitchFamily="50" charset="-128"/>
            </a:rPr>
            <a:t>2</a:t>
          </a:r>
          <a:r>
            <a:rPr kumimoji="1" lang="ja-JP" altLang="en-US" sz="800">
              <a:solidFill>
                <a:sysClr val="windowText" lastClr="000000"/>
              </a:solidFill>
              <a:latin typeface="AR P丸ゴシック体M" pitchFamily="50" charset="-128"/>
              <a:ea typeface="AR P丸ゴシック体M" pitchFamily="50" charset="-128"/>
            </a:rPr>
            <a:t>行目に売掛金解消を記入</a:t>
          </a:r>
        </a:p>
      </xdr:txBody>
    </xdr:sp>
    <xdr:clientData fPrintsWithSheet="0"/>
  </xdr:oneCellAnchor>
  <xdr:oneCellAnchor>
    <xdr:from>
      <xdr:col>0</xdr:col>
      <xdr:colOff>106680</xdr:colOff>
      <xdr:row>414</xdr:row>
      <xdr:rowOff>45720</xdr:rowOff>
    </xdr:from>
    <xdr:ext cx="4091940" cy="190500"/>
    <xdr:sp macro="" textlink="">
      <xdr:nvSpPr>
        <xdr:cNvPr id="362" name="角丸四角形 361"/>
        <xdr:cNvSpPr/>
      </xdr:nvSpPr>
      <xdr:spPr>
        <a:xfrm>
          <a:off x="106680" y="10195560"/>
          <a:ext cx="4091940" cy="190500"/>
        </a:xfrm>
        <a:prstGeom prst="roundRect">
          <a:avLst/>
        </a:prstGeom>
        <a:solidFill>
          <a:schemeClr val="bg2">
            <a:lumMod val="9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a:latin typeface="AR P丸ゴシック体M" pitchFamily="50" charset="-128"/>
              <a:ea typeface="AR P丸ゴシック体M" pitchFamily="50" charset="-128"/>
            </a:rPr>
            <a:t>商品仕入回数が少なくても、１ページにひと月分ずつ記入します</a:t>
          </a:r>
        </a:p>
      </xdr:txBody>
    </xdr:sp>
    <xdr:clientData fPrintsWithSheet="0"/>
  </xdr:oneCellAnchor>
  <xdr:oneCellAnchor>
    <xdr:from>
      <xdr:col>4</xdr:col>
      <xdr:colOff>594360</xdr:colOff>
      <xdr:row>414</xdr:row>
      <xdr:rowOff>45720</xdr:rowOff>
    </xdr:from>
    <xdr:ext cx="2598420" cy="190500"/>
    <xdr:sp macro="" textlink="">
      <xdr:nvSpPr>
        <xdr:cNvPr id="363" name="角丸四角形 362"/>
        <xdr:cNvSpPr/>
      </xdr:nvSpPr>
      <xdr:spPr>
        <a:xfrm>
          <a:off x="4259580" y="10195560"/>
          <a:ext cx="2598420" cy="190500"/>
        </a:xfrm>
        <a:prstGeom prst="roundRect">
          <a:avLst/>
        </a:prstGeom>
        <a:solidFill>
          <a:schemeClr val="bg2">
            <a:lumMod val="90000"/>
            <a:alpha val="5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en-US" altLang="ja-JP" sz="800">
              <a:solidFill>
                <a:sysClr val="windowText" lastClr="000000"/>
              </a:solidFill>
              <a:latin typeface="AR P丸ゴシック体M" pitchFamily="50" charset="-128"/>
              <a:ea typeface="AR P丸ゴシック体M" pitchFamily="50" charset="-128"/>
            </a:rPr>
            <a:t>1</a:t>
          </a:r>
          <a:r>
            <a:rPr kumimoji="1" lang="ja-JP" altLang="en-US" sz="800">
              <a:solidFill>
                <a:sysClr val="windowText" lastClr="000000"/>
              </a:solidFill>
              <a:latin typeface="AR P丸ゴシック体M" pitchFamily="50" charset="-128"/>
              <a:ea typeface="AR P丸ゴシック体M" pitchFamily="50" charset="-128"/>
            </a:rPr>
            <a:t>行目に売上＝売掛金発生、</a:t>
          </a:r>
          <a:r>
            <a:rPr kumimoji="1" lang="en-US" altLang="ja-JP" sz="800">
              <a:solidFill>
                <a:sysClr val="windowText" lastClr="000000"/>
              </a:solidFill>
              <a:latin typeface="AR P丸ゴシック体M" pitchFamily="50" charset="-128"/>
              <a:ea typeface="AR P丸ゴシック体M" pitchFamily="50" charset="-128"/>
            </a:rPr>
            <a:t>2</a:t>
          </a:r>
          <a:r>
            <a:rPr kumimoji="1" lang="ja-JP" altLang="en-US" sz="800">
              <a:solidFill>
                <a:sysClr val="windowText" lastClr="000000"/>
              </a:solidFill>
              <a:latin typeface="AR P丸ゴシック体M" pitchFamily="50" charset="-128"/>
              <a:ea typeface="AR P丸ゴシック体M" pitchFamily="50" charset="-128"/>
            </a:rPr>
            <a:t>行目に売掛金解消を記入</a:t>
          </a:r>
        </a:p>
      </xdr:txBody>
    </xdr:sp>
    <xdr:clientData fPrintsWithSheet="0"/>
  </xdr:oneCellAnchor>
  <xdr:oneCellAnchor>
    <xdr:from>
      <xdr:col>0</xdr:col>
      <xdr:colOff>106680</xdr:colOff>
      <xdr:row>474</xdr:row>
      <xdr:rowOff>45720</xdr:rowOff>
    </xdr:from>
    <xdr:ext cx="4091940" cy="190500"/>
    <xdr:sp macro="" textlink="">
      <xdr:nvSpPr>
        <xdr:cNvPr id="366" name="角丸四角形 365"/>
        <xdr:cNvSpPr/>
      </xdr:nvSpPr>
      <xdr:spPr>
        <a:xfrm>
          <a:off x="106680" y="10195560"/>
          <a:ext cx="4091940" cy="190500"/>
        </a:xfrm>
        <a:prstGeom prst="roundRect">
          <a:avLst/>
        </a:prstGeom>
        <a:solidFill>
          <a:schemeClr val="bg2">
            <a:lumMod val="9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a:latin typeface="AR P丸ゴシック体M" pitchFamily="50" charset="-128"/>
              <a:ea typeface="AR P丸ゴシック体M" pitchFamily="50" charset="-128"/>
            </a:rPr>
            <a:t>商品仕入回数が少なくても、１ページにひと月分ずつ記入します</a:t>
          </a:r>
        </a:p>
      </xdr:txBody>
    </xdr:sp>
    <xdr:clientData fPrintsWithSheet="0"/>
  </xdr:oneCellAnchor>
  <xdr:oneCellAnchor>
    <xdr:from>
      <xdr:col>4</xdr:col>
      <xdr:colOff>594360</xdr:colOff>
      <xdr:row>474</xdr:row>
      <xdr:rowOff>45720</xdr:rowOff>
    </xdr:from>
    <xdr:ext cx="2598420" cy="190500"/>
    <xdr:sp macro="" textlink="">
      <xdr:nvSpPr>
        <xdr:cNvPr id="367" name="角丸四角形 366"/>
        <xdr:cNvSpPr/>
      </xdr:nvSpPr>
      <xdr:spPr>
        <a:xfrm>
          <a:off x="4259580" y="10195560"/>
          <a:ext cx="2598420" cy="190500"/>
        </a:xfrm>
        <a:prstGeom prst="roundRect">
          <a:avLst/>
        </a:prstGeom>
        <a:solidFill>
          <a:schemeClr val="bg2">
            <a:lumMod val="90000"/>
            <a:alpha val="5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en-US" altLang="ja-JP" sz="800">
              <a:solidFill>
                <a:sysClr val="windowText" lastClr="000000"/>
              </a:solidFill>
              <a:latin typeface="AR P丸ゴシック体M" pitchFamily="50" charset="-128"/>
              <a:ea typeface="AR P丸ゴシック体M" pitchFamily="50" charset="-128"/>
            </a:rPr>
            <a:t>1</a:t>
          </a:r>
          <a:r>
            <a:rPr kumimoji="1" lang="ja-JP" altLang="en-US" sz="800">
              <a:solidFill>
                <a:sysClr val="windowText" lastClr="000000"/>
              </a:solidFill>
              <a:latin typeface="AR P丸ゴシック体M" pitchFamily="50" charset="-128"/>
              <a:ea typeface="AR P丸ゴシック体M" pitchFamily="50" charset="-128"/>
            </a:rPr>
            <a:t>行目に売上＝売掛金発生、</a:t>
          </a:r>
          <a:r>
            <a:rPr kumimoji="1" lang="en-US" altLang="ja-JP" sz="800">
              <a:solidFill>
                <a:sysClr val="windowText" lastClr="000000"/>
              </a:solidFill>
              <a:latin typeface="AR P丸ゴシック体M" pitchFamily="50" charset="-128"/>
              <a:ea typeface="AR P丸ゴシック体M" pitchFamily="50" charset="-128"/>
            </a:rPr>
            <a:t>2</a:t>
          </a:r>
          <a:r>
            <a:rPr kumimoji="1" lang="ja-JP" altLang="en-US" sz="800">
              <a:solidFill>
                <a:sysClr val="windowText" lastClr="000000"/>
              </a:solidFill>
              <a:latin typeface="AR P丸ゴシック体M" pitchFamily="50" charset="-128"/>
              <a:ea typeface="AR P丸ゴシック体M" pitchFamily="50" charset="-128"/>
            </a:rPr>
            <a:t>行目に売掛金解消を記入</a:t>
          </a:r>
        </a:p>
      </xdr:txBody>
    </xdr:sp>
    <xdr:clientData fPrintsWithSheet="0"/>
  </xdr:oneCellAnchor>
  <xdr:oneCellAnchor>
    <xdr:from>
      <xdr:col>0</xdr:col>
      <xdr:colOff>106680</xdr:colOff>
      <xdr:row>534</xdr:row>
      <xdr:rowOff>45720</xdr:rowOff>
    </xdr:from>
    <xdr:ext cx="4091940" cy="190500"/>
    <xdr:sp macro="" textlink="">
      <xdr:nvSpPr>
        <xdr:cNvPr id="368" name="角丸四角形 367"/>
        <xdr:cNvSpPr/>
      </xdr:nvSpPr>
      <xdr:spPr>
        <a:xfrm>
          <a:off x="106680" y="10195560"/>
          <a:ext cx="4091940" cy="190500"/>
        </a:xfrm>
        <a:prstGeom prst="roundRect">
          <a:avLst/>
        </a:prstGeom>
        <a:solidFill>
          <a:schemeClr val="bg2">
            <a:lumMod val="9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a:latin typeface="AR P丸ゴシック体M" pitchFamily="50" charset="-128"/>
              <a:ea typeface="AR P丸ゴシック体M" pitchFamily="50" charset="-128"/>
            </a:rPr>
            <a:t>商品仕入回数が少なくても、１ページにひと月分ずつ記入します</a:t>
          </a:r>
        </a:p>
      </xdr:txBody>
    </xdr:sp>
    <xdr:clientData fPrintsWithSheet="0"/>
  </xdr:oneCellAnchor>
  <xdr:oneCellAnchor>
    <xdr:from>
      <xdr:col>4</xdr:col>
      <xdr:colOff>594360</xdr:colOff>
      <xdr:row>534</xdr:row>
      <xdr:rowOff>45720</xdr:rowOff>
    </xdr:from>
    <xdr:ext cx="2598420" cy="190500"/>
    <xdr:sp macro="" textlink="">
      <xdr:nvSpPr>
        <xdr:cNvPr id="369" name="角丸四角形 368"/>
        <xdr:cNvSpPr/>
      </xdr:nvSpPr>
      <xdr:spPr>
        <a:xfrm>
          <a:off x="4259580" y="10195560"/>
          <a:ext cx="2598420" cy="190500"/>
        </a:xfrm>
        <a:prstGeom prst="roundRect">
          <a:avLst/>
        </a:prstGeom>
        <a:solidFill>
          <a:schemeClr val="bg2">
            <a:lumMod val="90000"/>
            <a:alpha val="5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en-US" altLang="ja-JP" sz="800">
              <a:solidFill>
                <a:sysClr val="windowText" lastClr="000000"/>
              </a:solidFill>
              <a:latin typeface="AR P丸ゴシック体M" pitchFamily="50" charset="-128"/>
              <a:ea typeface="AR P丸ゴシック体M" pitchFamily="50" charset="-128"/>
            </a:rPr>
            <a:t>1</a:t>
          </a:r>
          <a:r>
            <a:rPr kumimoji="1" lang="ja-JP" altLang="en-US" sz="800">
              <a:solidFill>
                <a:sysClr val="windowText" lastClr="000000"/>
              </a:solidFill>
              <a:latin typeface="AR P丸ゴシック体M" pitchFamily="50" charset="-128"/>
              <a:ea typeface="AR P丸ゴシック体M" pitchFamily="50" charset="-128"/>
            </a:rPr>
            <a:t>行目に売上＝売掛金発生、</a:t>
          </a:r>
          <a:r>
            <a:rPr kumimoji="1" lang="en-US" altLang="ja-JP" sz="800">
              <a:solidFill>
                <a:sysClr val="windowText" lastClr="000000"/>
              </a:solidFill>
              <a:latin typeface="AR P丸ゴシック体M" pitchFamily="50" charset="-128"/>
              <a:ea typeface="AR P丸ゴシック体M" pitchFamily="50" charset="-128"/>
            </a:rPr>
            <a:t>2</a:t>
          </a:r>
          <a:r>
            <a:rPr kumimoji="1" lang="ja-JP" altLang="en-US" sz="800">
              <a:solidFill>
                <a:sysClr val="windowText" lastClr="000000"/>
              </a:solidFill>
              <a:latin typeface="AR P丸ゴシック体M" pitchFamily="50" charset="-128"/>
              <a:ea typeface="AR P丸ゴシック体M" pitchFamily="50" charset="-128"/>
            </a:rPr>
            <a:t>行目に売掛金解消を記入</a:t>
          </a:r>
        </a:p>
      </xdr:txBody>
    </xdr:sp>
    <xdr:clientData fPrintsWithSheet="0"/>
  </xdr:oneCellAnchor>
  <xdr:oneCellAnchor>
    <xdr:from>
      <xdr:col>0</xdr:col>
      <xdr:colOff>106680</xdr:colOff>
      <xdr:row>594</xdr:row>
      <xdr:rowOff>45720</xdr:rowOff>
    </xdr:from>
    <xdr:ext cx="4091940" cy="190500"/>
    <xdr:sp macro="" textlink="">
      <xdr:nvSpPr>
        <xdr:cNvPr id="370" name="角丸四角形 369"/>
        <xdr:cNvSpPr/>
      </xdr:nvSpPr>
      <xdr:spPr>
        <a:xfrm>
          <a:off x="106680" y="10195560"/>
          <a:ext cx="4091940" cy="190500"/>
        </a:xfrm>
        <a:prstGeom prst="roundRect">
          <a:avLst/>
        </a:prstGeom>
        <a:solidFill>
          <a:schemeClr val="bg2">
            <a:lumMod val="9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a:latin typeface="AR P丸ゴシック体M" pitchFamily="50" charset="-128"/>
              <a:ea typeface="AR P丸ゴシック体M" pitchFamily="50" charset="-128"/>
            </a:rPr>
            <a:t>商品仕入回数が少なくても、１ページにひと月分ずつ記入します</a:t>
          </a:r>
        </a:p>
      </xdr:txBody>
    </xdr:sp>
    <xdr:clientData fPrintsWithSheet="0"/>
  </xdr:oneCellAnchor>
  <xdr:oneCellAnchor>
    <xdr:from>
      <xdr:col>4</xdr:col>
      <xdr:colOff>594360</xdr:colOff>
      <xdr:row>594</xdr:row>
      <xdr:rowOff>45720</xdr:rowOff>
    </xdr:from>
    <xdr:ext cx="2598420" cy="190500"/>
    <xdr:sp macro="" textlink="">
      <xdr:nvSpPr>
        <xdr:cNvPr id="371" name="角丸四角形 370"/>
        <xdr:cNvSpPr/>
      </xdr:nvSpPr>
      <xdr:spPr>
        <a:xfrm>
          <a:off x="4259580" y="10195560"/>
          <a:ext cx="2598420" cy="190500"/>
        </a:xfrm>
        <a:prstGeom prst="roundRect">
          <a:avLst/>
        </a:prstGeom>
        <a:solidFill>
          <a:schemeClr val="bg2">
            <a:lumMod val="90000"/>
            <a:alpha val="5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en-US" altLang="ja-JP" sz="800">
              <a:solidFill>
                <a:sysClr val="windowText" lastClr="000000"/>
              </a:solidFill>
              <a:latin typeface="AR P丸ゴシック体M" pitchFamily="50" charset="-128"/>
              <a:ea typeface="AR P丸ゴシック体M" pitchFamily="50" charset="-128"/>
            </a:rPr>
            <a:t>1</a:t>
          </a:r>
          <a:r>
            <a:rPr kumimoji="1" lang="ja-JP" altLang="en-US" sz="800">
              <a:solidFill>
                <a:sysClr val="windowText" lastClr="000000"/>
              </a:solidFill>
              <a:latin typeface="AR P丸ゴシック体M" pitchFamily="50" charset="-128"/>
              <a:ea typeface="AR P丸ゴシック体M" pitchFamily="50" charset="-128"/>
            </a:rPr>
            <a:t>行目に売上＝売掛金発生、</a:t>
          </a:r>
          <a:r>
            <a:rPr kumimoji="1" lang="en-US" altLang="ja-JP" sz="800">
              <a:solidFill>
                <a:sysClr val="windowText" lastClr="000000"/>
              </a:solidFill>
              <a:latin typeface="AR P丸ゴシック体M" pitchFamily="50" charset="-128"/>
              <a:ea typeface="AR P丸ゴシック体M" pitchFamily="50" charset="-128"/>
            </a:rPr>
            <a:t>2</a:t>
          </a:r>
          <a:r>
            <a:rPr kumimoji="1" lang="ja-JP" altLang="en-US" sz="800">
              <a:solidFill>
                <a:sysClr val="windowText" lastClr="000000"/>
              </a:solidFill>
              <a:latin typeface="AR P丸ゴシック体M" pitchFamily="50" charset="-128"/>
              <a:ea typeface="AR P丸ゴシック体M" pitchFamily="50" charset="-128"/>
            </a:rPr>
            <a:t>行目に売掛金解消を記入</a:t>
          </a:r>
        </a:p>
      </xdr:txBody>
    </xdr:sp>
    <xdr:clientData fPrintsWithSheet="0"/>
  </xdr:oneCellAnchor>
  <xdr:oneCellAnchor>
    <xdr:from>
      <xdr:col>0</xdr:col>
      <xdr:colOff>106680</xdr:colOff>
      <xdr:row>654</xdr:row>
      <xdr:rowOff>45720</xdr:rowOff>
    </xdr:from>
    <xdr:ext cx="4091940" cy="190500"/>
    <xdr:sp macro="" textlink="">
      <xdr:nvSpPr>
        <xdr:cNvPr id="372" name="角丸四角形 371"/>
        <xdr:cNvSpPr/>
      </xdr:nvSpPr>
      <xdr:spPr>
        <a:xfrm>
          <a:off x="106680" y="10195560"/>
          <a:ext cx="4091940" cy="190500"/>
        </a:xfrm>
        <a:prstGeom prst="roundRect">
          <a:avLst/>
        </a:prstGeom>
        <a:solidFill>
          <a:schemeClr val="bg2">
            <a:lumMod val="9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a:latin typeface="AR P丸ゴシック体M" pitchFamily="50" charset="-128"/>
              <a:ea typeface="AR P丸ゴシック体M" pitchFamily="50" charset="-128"/>
            </a:rPr>
            <a:t>商品仕入回数が少なくても、１ページにひと月分ずつ記入します</a:t>
          </a:r>
        </a:p>
      </xdr:txBody>
    </xdr:sp>
    <xdr:clientData fPrintsWithSheet="0"/>
  </xdr:oneCellAnchor>
  <xdr:oneCellAnchor>
    <xdr:from>
      <xdr:col>4</xdr:col>
      <xdr:colOff>594360</xdr:colOff>
      <xdr:row>654</xdr:row>
      <xdr:rowOff>45720</xdr:rowOff>
    </xdr:from>
    <xdr:ext cx="2598420" cy="190500"/>
    <xdr:sp macro="" textlink="">
      <xdr:nvSpPr>
        <xdr:cNvPr id="373" name="角丸四角形 372"/>
        <xdr:cNvSpPr/>
      </xdr:nvSpPr>
      <xdr:spPr>
        <a:xfrm>
          <a:off x="4259580" y="10195560"/>
          <a:ext cx="2598420" cy="190500"/>
        </a:xfrm>
        <a:prstGeom prst="roundRect">
          <a:avLst/>
        </a:prstGeom>
        <a:solidFill>
          <a:schemeClr val="bg2">
            <a:lumMod val="90000"/>
            <a:alpha val="5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en-US" altLang="ja-JP" sz="800">
              <a:solidFill>
                <a:sysClr val="windowText" lastClr="000000"/>
              </a:solidFill>
              <a:latin typeface="AR P丸ゴシック体M" pitchFamily="50" charset="-128"/>
              <a:ea typeface="AR P丸ゴシック体M" pitchFamily="50" charset="-128"/>
            </a:rPr>
            <a:t>1</a:t>
          </a:r>
          <a:r>
            <a:rPr kumimoji="1" lang="ja-JP" altLang="en-US" sz="800">
              <a:solidFill>
                <a:sysClr val="windowText" lastClr="000000"/>
              </a:solidFill>
              <a:latin typeface="AR P丸ゴシック体M" pitchFamily="50" charset="-128"/>
              <a:ea typeface="AR P丸ゴシック体M" pitchFamily="50" charset="-128"/>
            </a:rPr>
            <a:t>行目に売上＝売掛金発生、</a:t>
          </a:r>
          <a:r>
            <a:rPr kumimoji="1" lang="en-US" altLang="ja-JP" sz="800">
              <a:solidFill>
                <a:sysClr val="windowText" lastClr="000000"/>
              </a:solidFill>
              <a:latin typeface="AR P丸ゴシック体M" pitchFamily="50" charset="-128"/>
              <a:ea typeface="AR P丸ゴシック体M" pitchFamily="50" charset="-128"/>
            </a:rPr>
            <a:t>2</a:t>
          </a:r>
          <a:r>
            <a:rPr kumimoji="1" lang="ja-JP" altLang="en-US" sz="800">
              <a:solidFill>
                <a:sysClr val="windowText" lastClr="000000"/>
              </a:solidFill>
              <a:latin typeface="AR P丸ゴシック体M" pitchFamily="50" charset="-128"/>
              <a:ea typeface="AR P丸ゴシック体M" pitchFamily="50" charset="-128"/>
            </a:rPr>
            <a:t>行目に売掛金解消を記入</a:t>
          </a:r>
        </a:p>
      </xdr:txBody>
    </xdr:sp>
    <xdr:clientData fPrintsWithSheet="0"/>
  </xdr:oneCellAnchor>
  <xdr:oneCellAnchor>
    <xdr:from>
      <xdr:col>0</xdr:col>
      <xdr:colOff>106680</xdr:colOff>
      <xdr:row>714</xdr:row>
      <xdr:rowOff>45720</xdr:rowOff>
    </xdr:from>
    <xdr:ext cx="4091940" cy="190500"/>
    <xdr:sp macro="" textlink="">
      <xdr:nvSpPr>
        <xdr:cNvPr id="387" name="角丸四角形 386"/>
        <xdr:cNvSpPr/>
      </xdr:nvSpPr>
      <xdr:spPr>
        <a:xfrm>
          <a:off x="106680" y="10195560"/>
          <a:ext cx="4091940" cy="190500"/>
        </a:xfrm>
        <a:prstGeom prst="roundRect">
          <a:avLst/>
        </a:prstGeom>
        <a:solidFill>
          <a:schemeClr val="bg2">
            <a:lumMod val="9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a:latin typeface="AR P丸ゴシック体M" pitchFamily="50" charset="-128"/>
              <a:ea typeface="AR P丸ゴシック体M" pitchFamily="50" charset="-128"/>
            </a:rPr>
            <a:t>商品仕入回数が少なくても、１ページにひと月分ずつ記入します</a:t>
          </a:r>
        </a:p>
      </xdr:txBody>
    </xdr:sp>
    <xdr:clientData fPrintsWithSheet="0"/>
  </xdr:oneCellAnchor>
  <xdr:oneCellAnchor>
    <xdr:from>
      <xdr:col>4</xdr:col>
      <xdr:colOff>594360</xdr:colOff>
      <xdr:row>714</xdr:row>
      <xdr:rowOff>45720</xdr:rowOff>
    </xdr:from>
    <xdr:ext cx="2598420" cy="190500"/>
    <xdr:sp macro="" textlink="">
      <xdr:nvSpPr>
        <xdr:cNvPr id="388" name="角丸四角形 387"/>
        <xdr:cNvSpPr/>
      </xdr:nvSpPr>
      <xdr:spPr>
        <a:xfrm>
          <a:off x="4259580" y="10195560"/>
          <a:ext cx="2598420" cy="190500"/>
        </a:xfrm>
        <a:prstGeom prst="roundRect">
          <a:avLst/>
        </a:prstGeom>
        <a:solidFill>
          <a:schemeClr val="bg2">
            <a:lumMod val="90000"/>
            <a:alpha val="5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en-US" altLang="ja-JP" sz="800">
              <a:solidFill>
                <a:sysClr val="windowText" lastClr="000000"/>
              </a:solidFill>
              <a:latin typeface="AR P丸ゴシック体M" pitchFamily="50" charset="-128"/>
              <a:ea typeface="AR P丸ゴシック体M" pitchFamily="50" charset="-128"/>
            </a:rPr>
            <a:t>1</a:t>
          </a:r>
          <a:r>
            <a:rPr kumimoji="1" lang="ja-JP" altLang="en-US" sz="800">
              <a:solidFill>
                <a:sysClr val="windowText" lastClr="000000"/>
              </a:solidFill>
              <a:latin typeface="AR P丸ゴシック体M" pitchFamily="50" charset="-128"/>
              <a:ea typeface="AR P丸ゴシック体M" pitchFamily="50" charset="-128"/>
            </a:rPr>
            <a:t>行目に売上＝売掛金発生、</a:t>
          </a:r>
          <a:r>
            <a:rPr kumimoji="1" lang="en-US" altLang="ja-JP" sz="800">
              <a:solidFill>
                <a:sysClr val="windowText" lastClr="000000"/>
              </a:solidFill>
              <a:latin typeface="AR P丸ゴシック体M" pitchFamily="50" charset="-128"/>
              <a:ea typeface="AR P丸ゴシック体M" pitchFamily="50" charset="-128"/>
            </a:rPr>
            <a:t>2</a:t>
          </a:r>
          <a:r>
            <a:rPr kumimoji="1" lang="ja-JP" altLang="en-US" sz="800">
              <a:solidFill>
                <a:sysClr val="windowText" lastClr="000000"/>
              </a:solidFill>
              <a:latin typeface="AR P丸ゴシック体M" pitchFamily="50" charset="-128"/>
              <a:ea typeface="AR P丸ゴシック体M" pitchFamily="50" charset="-128"/>
            </a:rPr>
            <a:t>行目に売掛金解消を記入</a:t>
          </a:r>
        </a:p>
      </xdr:txBody>
    </xdr:sp>
    <xdr:clientData fPrintsWithSheet="0"/>
  </xdr:oneCellAnchor>
</xdr:wsDr>
</file>

<file path=xl/drawings/drawing45.xml><?xml version="1.0" encoding="utf-8"?>
<xdr:wsDr xmlns:xdr="http://schemas.openxmlformats.org/drawingml/2006/spreadsheetDrawing" xmlns:a="http://schemas.openxmlformats.org/drawingml/2006/main">
  <xdr:twoCellAnchor editAs="oneCell">
    <xdr:from>
      <xdr:col>0</xdr:col>
      <xdr:colOff>30480</xdr:colOff>
      <xdr:row>0</xdr:row>
      <xdr:rowOff>30480</xdr:rowOff>
    </xdr:from>
    <xdr:to>
      <xdr:col>0</xdr:col>
      <xdr:colOff>792480</xdr:colOff>
      <xdr:row>1</xdr:row>
      <xdr:rowOff>98213</xdr:rowOff>
    </xdr:to>
    <xdr:sp macro="" textlink="">
      <xdr:nvSpPr>
        <xdr:cNvPr id="3" name="角丸四角形 2">
          <a:hlinkClick xmlns:r="http://schemas.openxmlformats.org/officeDocument/2006/relationships" r:id="rId1" tooltip="グローバルメニュー（表の一覧）へ"/>
        </xdr:cNvPr>
        <xdr:cNvSpPr/>
      </xdr:nvSpPr>
      <xdr:spPr>
        <a:xfrm>
          <a:off x="30480" y="30480"/>
          <a:ext cx="7620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メニュー</a:t>
          </a:r>
        </a:p>
      </xdr:txBody>
    </xdr:sp>
    <xdr:clientData fPrintsWithSheet="0"/>
  </xdr:twoCellAnchor>
  <xdr:twoCellAnchor editAs="oneCell">
    <xdr:from>
      <xdr:col>19</xdr:col>
      <xdr:colOff>203200</xdr:colOff>
      <xdr:row>684</xdr:row>
      <xdr:rowOff>71120</xdr:rowOff>
    </xdr:from>
    <xdr:to>
      <xdr:col>23</xdr:col>
      <xdr:colOff>233680</xdr:colOff>
      <xdr:row>686</xdr:row>
      <xdr:rowOff>76200</xdr:rowOff>
    </xdr:to>
    <xdr:sp macro="" textlink="">
      <xdr:nvSpPr>
        <xdr:cNvPr id="16" name="角丸四角形 15">
          <a:hlinkClick xmlns:r="http://schemas.openxmlformats.org/officeDocument/2006/relationships" r:id="rId2" tooltip="商品台帳　前期繰越ページへ"/>
        </xdr:cNvPr>
        <xdr:cNvSpPr/>
      </xdr:nvSpPr>
      <xdr:spPr>
        <a:xfrm>
          <a:off x="8310880" y="94528640"/>
          <a:ext cx="1503680" cy="2489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000" baseline="0">
              <a:solidFill>
                <a:schemeClr val="bg2">
                  <a:lumMod val="10000"/>
                </a:schemeClr>
              </a:solidFill>
              <a:latin typeface="AR丸ゴシック体M" pitchFamily="49" charset="-128"/>
              <a:ea typeface="AR丸ゴシック体M" pitchFamily="49" charset="-128"/>
            </a:rPr>
            <a:t>商品台帳の一番先頭へ</a:t>
          </a:r>
        </a:p>
      </xdr:txBody>
    </xdr:sp>
    <xdr:clientData fPrintsWithSheet="0"/>
  </xdr:twoCellAnchor>
  <xdr:twoCellAnchor editAs="oneCell">
    <xdr:from>
      <xdr:col>18</xdr:col>
      <xdr:colOff>436880</xdr:colOff>
      <xdr:row>673</xdr:row>
      <xdr:rowOff>20320</xdr:rowOff>
    </xdr:from>
    <xdr:to>
      <xdr:col>22</xdr:col>
      <xdr:colOff>690880</xdr:colOff>
      <xdr:row>674</xdr:row>
      <xdr:rowOff>81280</xdr:rowOff>
    </xdr:to>
    <xdr:sp macro="" textlink="">
      <xdr:nvSpPr>
        <xdr:cNvPr id="22" name="角丸四角形 21">
          <a:hlinkClick xmlns:r="http://schemas.openxmlformats.org/officeDocument/2006/relationships" r:id="rId3" tooltip="商品台帳　今期の１ページ目へ"/>
        </xdr:cNvPr>
        <xdr:cNvSpPr/>
      </xdr:nvSpPr>
      <xdr:spPr>
        <a:xfrm>
          <a:off x="7843520" y="92831920"/>
          <a:ext cx="1727200" cy="18288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000" baseline="0">
              <a:solidFill>
                <a:schemeClr val="bg2">
                  <a:lumMod val="10000"/>
                </a:schemeClr>
              </a:solidFill>
              <a:latin typeface="AR丸ゴシック体M" pitchFamily="49" charset="-128"/>
              <a:ea typeface="AR丸ゴシック体M" pitchFamily="49" charset="-128"/>
            </a:rPr>
            <a:t>商品台帳の今期はじめへ</a:t>
          </a:r>
        </a:p>
      </xdr:txBody>
    </xdr:sp>
    <xdr:clientData fPrintsWithSheet="0"/>
  </xdr:twoCellAnchor>
  <xdr:twoCellAnchor editAs="oneCell">
    <xdr:from>
      <xdr:col>18</xdr:col>
      <xdr:colOff>690880</xdr:colOff>
      <xdr:row>621</xdr:row>
      <xdr:rowOff>18628</xdr:rowOff>
    </xdr:from>
    <xdr:to>
      <xdr:col>23</xdr:col>
      <xdr:colOff>243840</xdr:colOff>
      <xdr:row>622</xdr:row>
      <xdr:rowOff>84668</xdr:rowOff>
    </xdr:to>
    <xdr:sp macro="" textlink="">
      <xdr:nvSpPr>
        <xdr:cNvPr id="35" name="角丸四角形 34">
          <a:hlinkClick xmlns:r="http://schemas.openxmlformats.org/officeDocument/2006/relationships" r:id="rId4" tooltip="商品台帳の先頭へ"/>
        </xdr:cNvPr>
        <xdr:cNvSpPr/>
      </xdr:nvSpPr>
      <xdr:spPr>
        <a:xfrm>
          <a:off x="8247380" y="87373461"/>
          <a:ext cx="1711960" cy="19304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000" baseline="0">
              <a:solidFill>
                <a:schemeClr val="bg2">
                  <a:lumMod val="10000"/>
                </a:schemeClr>
              </a:solidFill>
              <a:latin typeface="AR丸ゴシック体M" pitchFamily="49" charset="-128"/>
              <a:ea typeface="AR丸ゴシック体M" pitchFamily="49" charset="-128"/>
            </a:rPr>
            <a:t>商品台帳の今期はじめへ</a:t>
          </a:r>
        </a:p>
      </xdr:txBody>
    </xdr:sp>
    <xdr:clientData fPrintsWithSheet="0"/>
  </xdr:twoCellAnchor>
  <xdr:twoCellAnchor editAs="oneCell">
    <xdr:from>
      <xdr:col>19</xdr:col>
      <xdr:colOff>0</xdr:colOff>
      <xdr:row>569</xdr:row>
      <xdr:rowOff>0</xdr:rowOff>
    </xdr:from>
    <xdr:to>
      <xdr:col>23</xdr:col>
      <xdr:colOff>254000</xdr:colOff>
      <xdr:row>570</xdr:row>
      <xdr:rowOff>60961</xdr:rowOff>
    </xdr:to>
    <xdr:sp macro="" textlink="">
      <xdr:nvSpPr>
        <xdr:cNvPr id="37" name="角丸四角形 36">
          <a:hlinkClick xmlns:r="http://schemas.openxmlformats.org/officeDocument/2006/relationships" r:id="rId4" tooltip="商品台帳の先頭へ"/>
        </xdr:cNvPr>
        <xdr:cNvSpPr/>
      </xdr:nvSpPr>
      <xdr:spPr>
        <a:xfrm>
          <a:off x="8107680" y="78506320"/>
          <a:ext cx="1727200" cy="18288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000" baseline="0">
              <a:solidFill>
                <a:schemeClr val="bg2">
                  <a:lumMod val="10000"/>
                </a:schemeClr>
              </a:solidFill>
              <a:latin typeface="AR丸ゴシック体M" pitchFamily="49" charset="-128"/>
              <a:ea typeface="AR丸ゴシック体M" pitchFamily="49" charset="-128"/>
            </a:rPr>
            <a:t>商品台帳の今期はじめへ</a:t>
          </a:r>
        </a:p>
      </xdr:txBody>
    </xdr:sp>
    <xdr:clientData fPrintsWithSheet="0"/>
  </xdr:twoCellAnchor>
  <xdr:twoCellAnchor editAs="oneCell">
    <xdr:from>
      <xdr:col>19</xdr:col>
      <xdr:colOff>0</xdr:colOff>
      <xdr:row>517</xdr:row>
      <xdr:rowOff>0</xdr:rowOff>
    </xdr:from>
    <xdr:to>
      <xdr:col>23</xdr:col>
      <xdr:colOff>254000</xdr:colOff>
      <xdr:row>518</xdr:row>
      <xdr:rowOff>60960</xdr:rowOff>
    </xdr:to>
    <xdr:sp macro="" textlink="">
      <xdr:nvSpPr>
        <xdr:cNvPr id="39" name="角丸四角形 38">
          <a:hlinkClick xmlns:r="http://schemas.openxmlformats.org/officeDocument/2006/relationships" r:id="rId4" tooltip="商品台帳の先頭へ"/>
        </xdr:cNvPr>
        <xdr:cNvSpPr/>
      </xdr:nvSpPr>
      <xdr:spPr>
        <a:xfrm>
          <a:off x="8107680" y="71353680"/>
          <a:ext cx="1727200" cy="18288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000" baseline="0">
              <a:solidFill>
                <a:schemeClr val="bg2">
                  <a:lumMod val="10000"/>
                </a:schemeClr>
              </a:solidFill>
              <a:latin typeface="AR丸ゴシック体M" pitchFamily="49" charset="-128"/>
              <a:ea typeface="AR丸ゴシック体M" pitchFamily="49" charset="-128"/>
            </a:rPr>
            <a:t>商品台帳の今期はじめへ</a:t>
          </a:r>
        </a:p>
      </xdr:txBody>
    </xdr:sp>
    <xdr:clientData fPrintsWithSheet="0"/>
  </xdr:twoCellAnchor>
  <xdr:twoCellAnchor editAs="oneCell">
    <xdr:from>
      <xdr:col>19</xdr:col>
      <xdr:colOff>0</xdr:colOff>
      <xdr:row>465</xdr:row>
      <xdr:rowOff>0</xdr:rowOff>
    </xdr:from>
    <xdr:to>
      <xdr:col>23</xdr:col>
      <xdr:colOff>254000</xdr:colOff>
      <xdr:row>466</xdr:row>
      <xdr:rowOff>60960</xdr:rowOff>
    </xdr:to>
    <xdr:sp macro="" textlink="">
      <xdr:nvSpPr>
        <xdr:cNvPr id="41" name="角丸四角形 40">
          <a:hlinkClick xmlns:r="http://schemas.openxmlformats.org/officeDocument/2006/relationships" r:id="rId4" tooltip="商品台帳の先頭へ"/>
        </xdr:cNvPr>
        <xdr:cNvSpPr/>
      </xdr:nvSpPr>
      <xdr:spPr>
        <a:xfrm>
          <a:off x="8107680" y="64201040"/>
          <a:ext cx="1727200" cy="18288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000" baseline="0">
              <a:solidFill>
                <a:schemeClr val="bg2">
                  <a:lumMod val="10000"/>
                </a:schemeClr>
              </a:solidFill>
              <a:latin typeface="AR丸ゴシック体M" pitchFamily="49" charset="-128"/>
              <a:ea typeface="AR丸ゴシック体M" pitchFamily="49" charset="-128"/>
            </a:rPr>
            <a:t>商品台帳の今期はじめへ</a:t>
          </a:r>
        </a:p>
      </xdr:txBody>
    </xdr:sp>
    <xdr:clientData fPrintsWithSheet="0"/>
  </xdr:twoCellAnchor>
  <xdr:twoCellAnchor editAs="oneCell">
    <xdr:from>
      <xdr:col>19</xdr:col>
      <xdr:colOff>0</xdr:colOff>
      <xdr:row>413</xdr:row>
      <xdr:rowOff>0</xdr:rowOff>
    </xdr:from>
    <xdr:to>
      <xdr:col>23</xdr:col>
      <xdr:colOff>254000</xdr:colOff>
      <xdr:row>414</xdr:row>
      <xdr:rowOff>60961</xdr:rowOff>
    </xdr:to>
    <xdr:sp macro="" textlink="">
      <xdr:nvSpPr>
        <xdr:cNvPr id="43" name="角丸四角形 42">
          <a:hlinkClick xmlns:r="http://schemas.openxmlformats.org/officeDocument/2006/relationships" r:id="rId4" tooltip="商品台帳の先頭へ"/>
        </xdr:cNvPr>
        <xdr:cNvSpPr/>
      </xdr:nvSpPr>
      <xdr:spPr>
        <a:xfrm>
          <a:off x="8107680" y="57048400"/>
          <a:ext cx="1727200" cy="18288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000" baseline="0">
              <a:solidFill>
                <a:schemeClr val="bg2">
                  <a:lumMod val="10000"/>
                </a:schemeClr>
              </a:solidFill>
              <a:latin typeface="AR丸ゴシック体M" pitchFamily="49" charset="-128"/>
              <a:ea typeface="AR丸ゴシック体M" pitchFamily="49" charset="-128"/>
            </a:rPr>
            <a:t>商品台帳の今期はじめへ</a:t>
          </a:r>
        </a:p>
      </xdr:txBody>
    </xdr:sp>
    <xdr:clientData fPrintsWithSheet="0"/>
  </xdr:twoCellAnchor>
  <xdr:twoCellAnchor editAs="oneCell">
    <xdr:from>
      <xdr:col>19</xdr:col>
      <xdr:colOff>0</xdr:colOff>
      <xdr:row>361</xdr:row>
      <xdr:rowOff>0</xdr:rowOff>
    </xdr:from>
    <xdr:to>
      <xdr:col>23</xdr:col>
      <xdr:colOff>254000</xdr:colOff>
      <xdr:row>362</xdr:row>
      <xdr:rowOff>60960</xdr:rowOff>
    </xdr:to>
    <xdr:sp macro="" textlink="">
      <xdr:nvSpPr>
        <xdr:cNvPr id="45" name="角丸四角形 44">
          <a:hlinkClick xmlns:r="http://schemas.openxmlformats.org/officeDocument/2006/relationships" r:id="rId4" tooltip="商品台帳の先頭へ"/>
        </xdr:cNvPr>
        <xdr:cNvSpPr/>
      </xdr:nvSpPr>
      <xdr:spPr>
        <a:xfrm>
          <a:off x="8107680" y="49855120"/>
          <a:ext cx="1727200" cy="18288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000" baseline="0">
              <a:solidFill>
                <a:schemeClr val="bg2">
                  <a:lumMod val="10000"/>
                </a:schemeClr>
              </a:solidFill>
              <a:latin typeface="AR丸ゴシック体M" pitchFamily="49" charset="-128"/>
              <a:ea typeface="AR丸ゴシック体M" pitchFamily="49" charset="-128"/>
            </a:rPr>
            <a:t>商品台帳の今期はじめへ</a:t>
          </a:r>
        </a:p>
      </xdr:txBody>
    </xdr:sp>
    <xdr:clientData fPrintsWithSheet="0"/>
  </xdr:twoCellAnchor>
  <xdr:twoCellAnchor editAs="oneCell">
    <xdr:from>
      <xdr:col>19</xdr:col>
      <xdr:colOff>0</xdr:colOff>
      <xdr:row>309</xdr:row>
      <xdr:rowOff>0</xdr:rowOff>
    </xdr:from>
    <xdr:to>
      <xdr:col>23</xdr:col>
      <xdr:colOff>254000</xdr:colOff>
      <xdr:row>310</xdr:row>
      <xdr:rowOff>60960</xdr:rowOff>
    </xdr:to>
    <xdr:sp macro="" textlink="">
      <xdr:nvSpPr>
        <xdr:cNvPr id="46" name="角丸四角形 45">
          <a:hlinkClick xmlns:r="http://schemas.openxmlformats.org/officeDocument/2006/relationships" r:id="rId4" tooltip="商品台帳の先頭へ"/>
        </xdr:cNvPr>
        <xdr:cNvSpPr/>
      </xdr:nvSpPr>
      <xdr:spPr>
        <a:xfrm>
          <a:off x="8107680" y="42702480"/>
          <a:ext cx="1727200" cy="18288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000" baseline="0">
              <a:solidFill>
                <a:schemeClr val="bg2">
                  <a:lumMod val="10000"/>
                </a:schemeClr>
              </a:solidFill>
              <a:latin typeface="AR丸ゴシック体M" pitchFamily="49" charset="-128"/>
              <a:ea typeface="AR丸ゴシック体M" pitchFamily="49" charset="-128"/>
            </a:rPr>
            <a:t>商品台帳の今期はじめへ</a:t>
          </a:r>
        </a:p>
      </xdr:txBody>
    </xdr:sp>
    <xdr:clientData fPrintsWithSheet="0"/>
  </xdr:twoCellAnchor>
  <xdr:twoCellAnchor editAs="oneCell">
    <xdr:from>
      <xdr:col>19</xdr:col>
      <xdr:colOff>0</xdr:colOff>
      <xdr:row>257</xdr:row>
      <xdr:rowOff>0</xdr:rowOff>
    </xdr:from>
    <xdr:to>
      <xdr:col>23</xdr:col>
      <xdr:colOff>254000</xdr:colOff>
      <xdr:row>258</xdr:row>
      <xdr:rowOff>60959</xdr:rowOff>
    </xdr:to>
    <xdr:sp macro="" textlink="">
      <xdr:nvSpPr>
        <xdr:cNvPr id="47" name="角丸四角形 46">
          <a:hlinkClick xmlns:r="http://schemas.openxmlformats.org/officeDocument/2006/relationships" r:id="rId4" tooltip="商品台帳の先頭へ"/>
        </xdr:cNvPr>
        <xdr:cNvSpPr/>
      </xdr:nvSpPr>
      <xdr:spPr>
        <a:xfrm>
          <a:off x="8107680" y="35549840"/>
          <a:ext cx="1727200" cy="18288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000" baseline="0">
              <a:solidFill>
                <a:schemeClr val="bg2">
                  <a:lumMod val="10000"/>
                </a:schemeClr>
              </a:solidFill>
              <a:latin typeface="AR丸ゴシック体M" pitchFamily="49" charset="-128"/>
              <a:ea typeface="AR丸ゴシック体M" pitchFamily="49" charset="-128"/>
            </a:rPr>
            <a:t>商品台帳の今期はじめへ</a:t>
          </a:r>
        </a:p>
      </xdr:txBody>
    </xdr:sp>
    <xdr:clientData fPrintsWithSheet="0"/>
  </xdr:twoCellAnchor>
  <xdr:twoCellAnchor editAs="oneCell">
    <xdr:from>
      <xdr:col>19</xdr:col>
      <xdr:colOff>0</xdr:colOff>
      <xdr:row>205</xdr:row>
      <xdr:rowOff>0</xdr:rowOff>
    </xdr:from>
    <xdr:to>
      <xdr:col>23</xdr:col>
      <xdr:colOff>254000</xdr:colOff>
      <xdr:row>206</xdr:row>
      <xdr:rowOff>60960</xdr:rowOff>
    </xdr:to>
    <xdr:sp macro="" textlink="">
      <xdr:nvSpPr>
        <xdr:cNvPr id="48" name="角丸四角形 47">
          <a:hlinkClick xmlns:r="http://schemas.openxmlformats.org/officeDocument/2006/relationships" r:id="rId4" tooltip="商品台帳の先頭へ"/>
        </xdr:cNvPr>
        <xdr:cNvSpPr/>
      </xdr:nvSpPr>
      <xdr:spPr>
        <a:xfrm>
          <a:off x="8107680" y="28397200"/>
          <a:ext cx="1727200" cy="18288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000" baseline="0">
              <a:solidFill>
                <a:schemeClr val="bg2">
                  <a:lumMod val="10000"/>
                </a:schemeClr>
              </a:solidFill>
              <a:latin typeface="AR丸ゴシック体M" pitchFamily="49" charset="-128"/>
              <a:ea typeface="AR丸ゴシック体M" pitchFamily="49" charset="-128"/>
            </a:rPr>
            <a:t>商品台帳の今期はじめへ</a:t>
          </a:r>
        </a:p>
      </xdr:txBody>
    </xdr:sp>
    <xdr:clientData fPrintsWithSheet="0"/>
  </xdr:twoCellAnchor>
  <xdr:twoCellAnchor editAs="oneCell">
    <xdr:from>
      <xdr:col>19</xdr:col>
      <xdr:colOff>0</xdr:colOff>
      <xdr:row>153</xdr:row>
      <xdr:rowOff>0</xdr:rowOff>
    </xdr:from>
    <xdr:to>
      <xdr:col>23</xdr:col>
      <xdr:colOff>254000</xdr:colOff>
      <xdr:row>154</xdr:row>
      <xdr:rowOff>60960</xdr:rowOff>
    </xdr:to>
    <xdr:sp macro="" textlink="">
      <xdr:nvSpPr>
        <xdr:cNvPr id="50" name="角丸四角形 49">
          <a:hlinkClick xmlns:r="http://schemas.openxmlformats.org/officeDocument/2006/relationships" r:id="rId4" tooltip="商品台帳の先頭へ"/>
        </xdr:cNvPr>
        <xdr:cNvSpPr/>
      </xdr:nvSpPr>
      <xdr:spPr>
        <a:xfrm>
          <a:off x="8107680" y="21244560"/>
          <a:ext cx="1727200" cy="18288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000" baseline="0">
              <a:solidFill>
                <a:schemeClr val="bg2">
                  <a:lumMod val="10000"/>
                </a:schemeClr>
              </a:solidFill>
              <a:latin typeface="AR丸ゴシック体M" pitchFamily="49" charset="-128"/>
              <a:ea typeface="AR丸ゴシック体M" pitchFamily="49" charset="-128"/>
            </a:rPr>
            <a:t>このページのはじめへ</a:t>
          </a:r>
        </a:p>
      </xdr:txBody>
    </xdr:sp>
    <xdr:clientData fPrintsWithSheet="0"/>
  </xdr:twoCellAnchor>
  <xdr:twoCellAnchor>
    <xdr:from>
      <xdr:col>0</xdr:col>
      <xdr:colOff>81280</xdr:colOff>
      <xdr:row>4</xdr:row>
      <xdr:rowOff>91440</xdr:rowOff>
    </xdr:from>
    <xdr:to>
      <xdr:col>0</xdr:col>
      <xdr:colOff>650240</xdr:colOff>
      <xdr:row>28</xdr:row>
      <xdr:rowOff>0</xdr:rowOff>
    </xdr:to>
    <xdr:sp macro="" textlink="">
      <xdr:nvSpPr>
        <xdr:cNvPr id="4" name="テキスト ボックス 3"/>
        <xdr:cNvSpPr txBox="1"/>
      </xdr:nvSpPr>
      <xdr:spPr>
        <a:xfrm>
          <a:off x="81280" y="883920"/>
          <a:ext cx="568960" cy="3139440"/>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accent2">
                  <a:lumMod val="50000"/>
                </a:schemeClr>
              </a:solidFill>
              <a:effectLst/>
              <a:latin typeface="AR P丸ゴシック体M" pitchFamily="50" charset="-128"/>
              <a:ea typeface="AR P丸ゴシック体M" pitchFamily="50" charset="-128"/>
              <a:cs typeface="+mn-cs"/>
            </a:rPr>
            <a:t>商品・原材料を個別に記入します</a:t>
          </a:r>
          <a:endParaRPr lang="ja-JP" altLang="ja-JP">
            <a:solidFill>
              <a:schemeClr val="accent2">
                <a:lumMod val="50000"/>
              </a:schemeClr>
            </a:solidFill>
            <a:effectLst/>
            <a:latin typeface="AR P丸ゴシック体M" pitchFamily="50" charset="-128"/>
            <a:ea typeface="AR P丸ゴシック体M" pitchFamily="50" charset="-128"/>
          </a:endParaRPr>
        </a:p>
        <a:p>
          <a:r>
            <a:rPr kumimoji="1" lang="ja-JP" altLang="en-US" sz="1100">
              <a:solidFill>
                <a:schemeClr val="accent2">
                  <a:lumMod val="50000"/>
                </a:schemeClr>
              </a:solidFill>
              <a:latin typeface="AR P丸ゴシック体M" pitchFamily="50" charset="-128"/>
              <a:ea typeface="AR P丸ゴシック体M" pitchFamily="50" charset="-128"/>
            </a:rPr>
            <a:t>一ページ目には　前年度に残高のあった</a:t>
          </a:r>
          <a:endParaRPr kumimoji="1" lang="en-US" altLang="ja-JP" sz="1100">
            <a:solidFill>
              <a:schemeClr val="accent2">
                <a:lumMod val="50000"/>
              </a:schemeClr>
            </a:solidFill>
            <a:latin typeface="AR P丸ゴシック体M" pitchFamily="50" charset="-128"/>
            <a:ea typeface="AR P丸ゴシック体M" pitchFamily="50" charset="-128"/>
          </a:endParaRPr>
        </a:p>
      </xdr:txBody>
    </xdr:sp>
    <xdr:clientData fPrintsWithSheet="0"/>
  </xdr:twoCellAnchor>
  <xdr:twoCellAnchor>
    <xdr:from>
      <xdr:col>0</xdr:col>
      <xdr:colOff>30480</xdr:colOff>
      <xdr:row>55</xdr:row>
      <xdr:rowOff>0</xdr:rowOff>
    </xdr:from>
    <xdr:to>
      <xdr:col>0</xdr:col>
      <xdr:colOff>772160</xdr:colOff>
      <xdr:row>79</xdr:row>
      <xdr:rowOff>0</xdr:rowOff>
    </xdr:to>
    <xdr:sp macro="" textlink="">
      <xdr:nvSpPr>
        <xdr:cNvPr id="54" name="テキスト ボックス 53"/>
        <xdr:cNvSpPr txBox="1"/>
      </xdr:nvSpPr>
      <xdr:spPr>
        <a:xfrm>
          <a:off x="30480" y="7904480"/>
          <a:ext cx="741680" cy="3230880"/>
        </a:xfrm>
        <a:prstGeom prst="rect">
          <a:avLst/>
        </a:prstGeom>
        <a:solidFill>
          <a:schemeClr val="bg2">
            <a:lumMod val="90000"/>
          </a:schemeClr>
        </a:solidFill>
        <a:ln w="9525" cmpd="sng">
          <a:solidFill>
            <a:schemeClr val="bg2">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bg2">
                  <a:lumMod val="10000"/>
                </a:schemeClr>
              </a:solidFill>
              <a:effectLst/>
              <a:latin typeface="AR P丸ゴシック体M" pitchFamily="50" charset="-128"/>
              <a:ea typeface="AR P丸ゴシック体M" pitchFamily="50" charset="-128"/>
              <a:cs typeface="+mn-cs"/>
            </a:rPr>
            <a:t>　</a:t>
          </a:r>
          <a:r>
            <a:rPr kumimoji="1" lang="ja-JP" altLang="ja-JP" sz="1100">
              <a:solidFill>
                <a:schemeClr val="bg2">
                  <a:lumMod val="10000"/>
                </a:schemeClr>
              </a:solidFill>
              <a:effectLst/>
              <a:latin typeface="AR P丸ゴシック体M" pitchFamily="50" charset="-128"/>
              <a:ea typeface="AR P丸ゴシック体M" pitchFamily="50" charset="-128"/>
              <a:cs typeface="+mn-cs"/>
            </a:rPr>
            <a:t>商品・原材料を個別に記入します</a:t>
          </a:r>
          <a:endParaRPr lang="ja-JP" altLang="ja-JP">
            <a:solidFill>
              <a:schemeClr val="bg2">
                <a:lumMod val="10000"/>
              </a:schemeClr>
            </a:solidFill>
            <a:effectLst/>
            <a:latin typeface="AR P丸ゴシック体M" pitchFamily="50" charset="-128"/>
            <a:ea typeface="AR P丸ゴシック体M" pitchFamily="50" charset="-128"/>
          </a:endParaRPr>
        </a:p>
        <a:p>
          <a:r>
            <a:rPr kumimoji="1" lang="ja-JP" altLang="en-US" sz="1100">
              <a:solidFill>
                <a:schemeClr val="bg2">
                  <a:lumMod val="10000"/>
                </a:schemeClr>
              </a:solidFill>
              <a:latin typeface="AR P丸ゴシック体M" pitchFamily="50" charset="-128"/>
              <a:ea typeface="AR P丸ゴシック体M" pitchFamily="50" charset="-128"/>
            </a:rPr>
            <a:t>　二ページ目からは　今年度に仕入れた</a:t>
          </a:r>
          <a:endParaRPr kumimoji="1" lang="en-US" altLang="ja-JP" sz="1100">
            <a:solidFill>
              <a:schemeClr val="bg2">
                <a:lumMod val="10000"/>
              </a:schemeClr>
            </a:solidFill>
            <a:latin typeface="AR P丸ゴシック体M" pitchFamily="50" charset="-128"/>
            <a:ea typeface="AR P丸ゴシック体M" pitchFamily="50" charset="-128"/>
          </a:endParaRPr>
        </a:p>
        <a:p>
          <a:r>
            <a:rPr kumimoji="1" lang="ja-JP" altLang="en-US" sz="1100">
              <a:solidFill>
                <a:schemeClr val="bg2">
                  <a:lumMod val="10000"/>
                </a:schemeClr>
              </a:solidFill>
              <a:latin typeface="AR P丸ゴシック体M" pitchFamily="50" charset="-128"/>
              <a:ea typeface="AR P丸ゴシック体M" pitchFamily="50" charset="-128"/>
            </a:rPr>
            <a:t>　商品・原材料の記入用です</a:t>
          </a:r>
          <a:endParaRPr kumimoji="1" lang="en-US" altLang="ja-JP" sz="1100">
            <a:solidFill>
              <a:schemeClr val="bg2">
                <a:lumMod val="10000"/>
              </a:schemeClr>
            </a:solidFill>
            <a:latin typeface="AR P丸ゴシック体M" pitchFamily="50" charset="-128"/>
            <a:ea typeface="AR P丸ゴシック体M" pitchFamily="50" charset="-128"/>
          </a:endParaRPr>
        </a:p>
      </xdr:txBody>
    </xdr:sp>
    <xdr:clientData fPrintsWithSheet="0"/>
  </xdr:twoCellAnchor>
  <xdr:twoCellAnchor editAs="oneCell">
    <xdr:from>
      <xdr:col>0</xdr:col>
      <xdr:colOff>30480</xdr:colOff>
      <xdr:row>1</xdr:row>
      <xdr:rowOff>203200</xdr:rowOff>
    </xdr:from>
    <xdr:to>
      <xdr:col>0</xdr:col>
      <xdr:colOff>792480</xdr:colOff>
      <xdr:row>2</xdr:row>
      <xdr:rowOff>66040</xdr:rowOff>
    </xdr:to>
    <xdr:sp macro="" textlink="">
      <xdr:nvSpPr>
        <xdr:cNvPr id="30" name="角丸四角形 29">
          <a:hlinkClick xmlns:r="http://schemas.openxmlformats.org/officeDocument/2006/relationships" r:id="rId5" tooltip="記帳ガイドへ"/>
        </xdr:cNvPr>
        <xdr:cNvSpPr/>
      </xdr:nvSpPr>
      <xdr:spPr>
        <a:xfrm>
          <a:off x="30480" y="375920"/>
          <a:ext cx="762000" cy="19812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ガイド</a:t>
          </a:r>
        </a:p>
      </xdr:txBody>
    </xdr:sp>
    <xdr:clientData fPrintsWithSheet="0"/>
  </xdr:twoCellAnchor>
  <xdr:twoCellAnchor editAs="oneCell">
    <xdr:from>
      <xdr:col>24</xdr:col>
      <xdr:colOff>162137</xdr:colOff>
      <xdr:row>4</xdr:row>
      <xdr:rowOff>128175</xdr:rowOff>
    </xdr:from>
    <xdr:to>
      <xdr:col>24</xdr:col>
      <xdr:colOff>925337</xdr:colOff>
      <xdr:row>6</xdr:row>
      <xdr:rowOff>68575</xdr:rowOff>
    </xdr:to>
    <xdr:sp macro="" textlink="">
      <xdr:nvSpPr>
        <xdr:cNvPr id="102" name="角丸四角形 101">
          <a:hlinkClick xmlns:r="http://schemas.openxmlformats.org/officeDocument/2006/relationships" r:id="rId3" tooltip="商品台帳　今期１ページ目へ"/>
        </xdr:cNvPr>
        <xdr:cNvSpPr/>
      </xdr:nvSpPr>
      <xdr:spPr>
        <a:xfrm>
          <a:off x="10329394" y="835746"/>
          <a:ext cx="763200" cy="201658"/>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１ページ</a:t>
          </a:r>
        </a:p>
      </xdr:txBody>
    </xdr:sp>
    <xdr:clientData fPrintsWithSheet="0"/>
  </xdr:twoCellAnchor>
  <xdr:twoCellAnchor editAs="oneCell">
    <xdr:from>
      <xdr:col>24</xdr:col>
      <xdr:colOff>162137</xdr:colOff>
      <xdr:row>7</xdr:row>
      <xdr:rowOff>57565</xdr:rowOff>
    </xdr:from>
    <xdr:to>
      <xdr:col>24</xdr:col>
      <xdr:colOff>925337</xdr:colOff>
      <xdr:row>8</xdr:row>
      <xdr:rowOff>124965</xdr:rowOff>
    </xdr:to>
    <xdr:sp macro="" textlink="">
      <xdr:nvSpPr>
        <xdr:cNvPr id="103" name="角丸四角形 102">
          <a:hlinkClick xmlns:r="http://schemas.openxmlformats.org/officeDocument/2006/relationships" r:id="rId6" tooltip="商品台帳　今期２ページ目へ"/>
        </xdr:cNvPr>
        <xdr:cNvSpPr/>
      </xdr:nvSpPr>
      <xdr:spPr>
        <a:xfrm>
          <a:off x="10329394" y="1157022"/>
          <a:ext cx="763200" cy="198029"/>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２ページ</a:t>
          </a:r>
        </a:p>
      </xdr:txBody>
    </xdr:sp>
    <xdr:clientData fPrintsWithSheet="0"/>
  </xdr:twoCellAnchor>
  <xdr:twoCellAnchor editAs="oneCell">
    <xdr:from>
      <xdr:col>24</xdr:col>
      <xdr:colOff>162137</xdr:colOff>
      <xdr:row>9</xdr:row>
      <xdr:rowOff>113955</xdr:rowOff>
    </xdr:from>
    <xdr:to>
      <xdr:col>24</xdr:col>
      <xdr:colOff>925337</xdr:colOff>
      <xdr:row>11</xdr:row>
      <xdr:rowOff>54355</xdr:rowOff>
    </xdr:to>
    <xdr:sp macro="" textlink="">
      <xdr:nvSpPr>
        <xdr:cNvPr id="104" name="角丸四角形 103">
          <a:hlinkClick xmlns:r="http://schemas.openxmlformats.org/officeDocument/2006/relationships" r:id="rId7" tooltip="商品台帳　今期３ページ目へ"/>
        </xdr:cNvPr>
        <xdr:cNvSpPr/>
      </xdr:nvSpPr>
      <xdr:spPr>
        <a:xfrm>
          <a:off x="10329394" y="1474669"/>
          <a:ext cx="763200" cy="201657"/>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３ページ</a:t>
          </a:r>
        </a:p>
      </xdr:txBody>
    </xdr:sp>
    <xdr:clientData fPrintsWithSheet="0"/>
  </xdr:twoCellAnchor>
  <xdr:twoCellAnchor editAs="oneCell">
    <xdr:from>
      <xdr:col>24</xdr:col>
      <xdr:colOff>162137</xdr:colOff>
      <xdr:row>12</xdr:row>
      <xdr:rowOff>43344</xdr:rowOff>
    </xdr:from>
    <xdr:to>
      <xdr:col>24</xdr:col>
      <xdr:colOff>925337</xdr:colOff>
      <xdr:row>13</xdr:row>
      <xdr:rowOff>110744</xdr:rowOff>
    </xdr:to>
    <xdr:sp macro="" textlink="">
      <xdr:nvSpPr>
        <xdr:cNvPr id="105" name="角丸四角形 104">
          <a:hlinkClick xmlns:r="http://schemas.openxmlformats.org/officeDocument/2006/relationships" r:id="rId8" tooltip="商品台帳　今期４ページ目へ"/>
        </xdr:cNvPr>
        <xdr:cNvSpPr/>
      </xdr:nvSpPr>
      <xdr:spPr>
        <a:xfrm>
          <a:off x="10329394" y="1795944"/>
          <a:ext cx="763200" cy="198029"/>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４ページ</a:t>
          </a:r>
        </a:p>
      </xdr:txBody>
    </xdr:sp>
    <xdr:clientData fPrintsWithSheet="0"/>
  </xdr:twoCellAnchor>
  <xdr:twoCellAnchor editAs="oneCell">
    <xdr:from>
      <xdr:col>24</xdr:col>
      <xdr:colOff>162137</xdr:colOff>
      <xdr:row>17</xdr:row>
      <xdr:rowOff>29123</xdr:rowOff>
    </xdr:from>
    <xdr:to>
      <xdr:col>24</xdr:col>
      <xdr:colOff>925337</xdr:colOff>
      <xdr:row>18</xdr:row>
      <xdr:rowOff>96523</xdr:rowOff>
    </xdr:to>
    <xdr:sp macro="" textlink="">
      <xdr:nvSpPr>
        <xdr:cNvPr id="106" name="角丸四角形 105">
          <a:hlinkClick xmlns:r="http://schemas.openxmlformats.org/officeDocument/2006/relationships" r:id="rId9" tooltip="商品台帳　今期６ページ目へ"/>
        </xdr:cNvPr>
        <xdr:cNvSpPr/>
      </xdr:nvSpPr>
      <xdr:spPr>
        <a:xfrm>
          <a:off x="10329394" y="2434866"/>
          <a:ext cx="763200" cy="198028"/>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６ページ</a:t>
          </a:r>
        </a:p>
      </xdr:txBody>
    </xdr:sp>
    <xdr:clientData fPrintsWithSheet="0"/>
  </xdr:twoCellAnchor>
  <xdr:twoCellAnchor editAs="oneCell">
    <xdr:from>
      <xdr:col>24</xdr:col>
      <xdr:colOff>162137</xdr:colOff>
      <xdr:row>22</xdr:row>
      <xdr:rowOff>14901</xdr:rowOff>
    </xdr:from>
    <xdr:to>
      <xdr:col>24</xdr:col>
      <xdr:colOff>925337</xdr:colOff>
      <xdr:row>23</xdr:row>
      <xdr:rowOff>82301</xdr:rowOff>
    </xdr:to>
    <xdr:sp macro="" textlink="">
      <xdr:nvSpPr>
        <xdr:cNvPr id="107" name="角丸四角形 106">
          <a:hlinkClick xmlns:r="http://schemas.openxmlformats.org/officeDocument/2006/relationships" r:id="rId10" tooltip="商品台帳　今期８ページ目へ"/>
        </xdr:cNvPr>
        <xdr:cNvSpPr/>
      </xdr:nvSpPr>
      <xdr:spPr>
        <a:xfrm>
          <a:off x="10329394" y="3073787"/>
          <a:ext cx="763200" cy="198028"/>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８ページ</a:t>
          </a:r>
        </a:p>
      </xdr:txBody>
    </xdr:sp>
    <xdr:clientData fPrintsWithSheet="0"/>
  </xdr:twoCellAnchor>
  <xdr:twoCellAnchor editAs="oneCell">
    <xdr:from>
      <xdr:col>24</xdr:col>
      <xdr:colOff>162137</xdr:colOff>
      <xdr:row>25</xdr:row>
      <xdr:rowOff>3099</xdr:rowOff>
    </xdr:from>
    <xdr:to>
      <xdr:col>24</xdr:col>
      <xdr:colOff>925337</xdr:colOff>
      <xdr:row>26</xdr:row>
      <xdr:rowOff>70499</xdr:rowOff>
    </xdr:to>
    <xdr:sp macro="" textlink="">
      <xdr:nvSpPr>
        <xdr:cNvPr id="108" name="角丸四角形 107">
          <a:hlinkClick xmlns:r="http://schemas.openxmlformats.org/officeDocument/2006/relationships" r:id="rId11" tooltip="商品台帳　今期１０ページ目へ"/>
        </xdr:cNvPr>
        <xdr:cNvSpPr/>
      </xdr:nvSpPr>
      <xdr:spPr>
        <a:xfrm>
          <a:off x="10329394" y="3704242"/>
          <a:ext cx="763200" cy="198028"/>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en-US" altLang="ja-JP" sz="1100" baseline="0">
              <a:solidFill>
                <a:schemeClr val="bg2">
                  <a:lumMod val="10000"/>
                </a:schemeClr>
              </a:solidFill>
              <a:latin typeface="AR丸ゴシック体M" pitchFamily="49" charset="-128"/>
              <a:ea typeface="AR丸ゴシック体M" pitchFamily="49" charset="-128"/>
            </a:rPr>
            <a:t>10</a:t>
          </a:r>
          <a:r>
            <a:rPr kumimoji="1" lang="ja-JP" altLang="en-US" sz="1100" baseline="0">
              <a:solidFill>
                <a:schemeClr val="bg2">
                  <a:lumMod val="10000"/>
                </a:schemeClr>
              </a:solidFill>
              <a:latin typeface="AR丸ゴシック体M" pitchFamily="49" charset="-128"/>
              <a:ea typeface="AR丸ゴシック体M" pitchFamily="49" charset="-128"/>
            </a:rPr>
            <a:t>ページ</a:t>
          </a:r>
        </a:p>
      </xdr:txBody>
    </xdr:sp>
    <xdr:clientData fPrintsWithSheet="0"/>
  </xdr:twoCellAnchor>
  <xdr:twoCellAnchor editAs="oneCell">
    <xdr:from>
      <xdr:col>24</xdr:col>
      <xdr:colOff>162137</xdr:colOff>
      <xdr:row>14</xdr:row>
      <xdr:rowOff>99734</xdr:rowOff>
    </xdr:from>
    <xdr:to>
      <xdr:col>24</xdr:col>
      <xdr:colOff>925337</xdr:colOff>
      <xdr:row>16</xdr:row>
      <xdr:rowOff>40134</xdr:rowOff>
    </xdr:to>
    <xdr:sp macro="" textlink="">
      <xdr:nvSpPr>
        <xdr:cNvPr id="109" name="角丸四角形 108">
          <a:hlinkClick xmlns:r="http://schemas.openxmlformats.org/officeDocument/2006/relationships" r:id="rId12" tooltip="商品台帳　今期５ページ目へ"/>
        </xdr:cNvPr>
        <xdr:cNvSpPr/>
      </xdr:nvSpPr>
      <xdr:spPr>
        <a:xfrm>
          <a:off x="10329394" y="2113591"/>
          <a:ext cx="763200" cy="201657"/>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５ページ</a:t>
          </a:r>
        </a:p>
      </xdr:txBody>
    </xdr:sp>
    <xdr:clientData fPrintsWithSheet="0"/>
  </xdr:twoCellAnchor>
  <xdr:twoCellAnchor editAs="oneCell">
    <xdr:from>
      <xdr:col>24</xdr:col>
      <xdr:colOff>162137</xdr:colOff>
      <xdr:row>19</xdr:row>
      <xdr:rowOff>85512</xdr:rowOff>
    </xdr:from>
    <xdr:to>
      <xdr:col>24</xdr:col>
      <xdr:colOff>925337</xdr:colOff>
      <xdr:row>21</xdr:row>
      <xdr:rowOff>25912</xdr:rowOff>
    </xdr:to>
    <xdr:sp macro="" textlink="">
      <xdr:nvSpPr>
        <xdr:cNvPr id="110" name="角丸四角形 109">
          <a:hlinkClick xmlns:r="http://schemas.openxmlformats.org/officeDocument/2006/relationships" r:id="rId13" tooltip="商品台帳　今期７ページ目へ"/>
        </xdr:cNvPr>
        <xdr:cNvSpPr/>
      </xdr:nvSpPr>
      <xdr:spPr>
        <a:xfrm>
          <a:off x="10329394" y="2752512"/>
          <a:ext cx="763200" cy="201657"/>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７ページ</a:t>
          </a:r>
        </a:p>
      </xdr:txBody>
    </xdr:sp>
    <xdr:clientData fPrintsWithSheet="0"/>
  </xdr:twoCellAnchor>
  <xdr:twoCellAnchor editAs="oneCell">
    <xdr:from>
      <xdr:col>24</xdr:col>
      <xdr:colOff>162137</xdr:colOff>
      <xdr:row>23</xdr:row>
      <xdr:rowOff>201919</xdr:rowOff>
    </xdr:from>
    <xdr:to>
      <xdr:col>24</xdr:col>
      <xdr:colOff>925337</xdr:colOff>
      <xdr:row>24</xdr:row>
      <xdr:rowOff>57653</xdr:rowOff>
    </xdr:to>
    <xdr:sp macro="" textlink="">
      <xdr:nvSpPr>
        <xdr:cNvPr id="111" name="角丸四角形 110">
          <a:hlinkClick xmlns:r="http://schemas.openxmlformats.org/officeDocument/2006/relationships" r:id="rId14" tooltip="商品台帳　今期９ページ目へ"/>
        </xdr:cNvPr>
        <xdr:cNvSpPr/>
      </xdr:nvSpPr>
      <xdr:spPr>
        <a:xfrm>
          <a:off x="10329394" y="3391433"/>
          <a:ext cx="763200" cy="193191"/>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９ページ</a:t>
          </a:r>
        </a:p>
      </xdr:txBody>
    </xdr:sp>
    <xdr:clientData fPrintsWithSheet="0"/>
  </xdr:twoCellAnchor>
  <xdr:twoCellAnchor editAs="oneCell">
    <xdr:from>
      <xdr:col>24</xdr:col>
      <xdr:colOff>162137</xdr:colOff>
      <xdr:row>27</xdr:row>
      <xdr:rowOff>59488</xdr:rowOff>
    </xdr:from>
    <xdr:to>
      <xdr:col>24</xdr:col>
      <xdr:colOff>925337</xdr:colOff>
      <xdr:row>28</xdr:row>
      <xdr:rowOff>130516</xdr:rowOff>
    </xdr:to>
    <xdr:sp macro="" textlink="">
      <xdr:nvSpPr>
        <xdr:cNvPr id="112" name="角丸四角形 111">
          <a:hlinkClick xmlns:r="http://schemas.openxmlformats.org/officeDocument/2006/relationships" r:id="rId15" tooltip="商品台帳　今期１１ページ目へ"/>
        </xdr:cNvPr>
        <xdr:cNvSpPr/>
      </xdr:nvSpPr>
      <xdr:spPr>
        <a:xfrm>
          <a:off x="10329394" y="4021888"/>
          <a:ext cx="763200" cy="201657"/>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en-US" altLang="ja-JP" sz="1100" baseline="0">
              <a:solidFill>
                <a:schemeClr val="bg2">
                  <a:lumMod val="10000"/>
                </a:schemeClr>
              </a:solidFill>
              <a:latin typeface="AR丸ゴシック体M" pitchFamily="49" charset="-128"/>
              <a:ea typeface="AR丸ゴシック体M" pitchFamily="49" charset="-128"/>
            </a:rPr>
            <a:t>11</a:t>
          </a:r>
          <a:r>
            <a:rPr kumimoji="1" lang="ja-JP" altLang="en-US" sz="1100" baseline="0">
              <a:solidFill>
                <a:schemeClr val="bg2">
                  <a:lumMod val="10000"/>
                </a:schemeClr>
              </a:solidFill>
              <a:latin typeface="AR丸ゴシック体M" pitchFamily="49" charset="-128"/>
              <a:ea typeface="AR丸ゴシック体M" pitchFamily="49" charset="-128"/>
            </a:rPr>
            <a:t>ページ</a:t>
          </a:r>
        </a:p>
      </xdr:txBody>
    </xdr:sp>
    <xdr:clientData fPrintsWithSheet="0"/>
  </xdr:twoCellAnchor>
  <xdr:twoCellAnchor editAs="oneCell">
    <xdr:from>
      <xdr:col>24</xdr:col>
      <xdr:colOff>162137</xdr:colOff>
      <xdr:row>29</xdr:row>
      <xdr:rowOff>119506</xdr:rowOff>
    </xdr:from>
    <xdr:to>
      <xdr:col>24</xdr:col>
      <xdr:colOff>925337</xdr:colOff>
      <xdr:row>31</xdr:row>
      <xdr:rowOff>59906</xdr:rowOff>
    </xdr:to>
    <xdr:sp macro="" textlink="">
      <xdr:nvSpPr>
        <xdr:cNvPr id="113" name="角丸四角形 112">
          <a:hlinkClick xmlns:r="http://schemas.openxmlformats.org/officeDocument/2006/relationships" r:id="rId16" tooltip="商品台帳　今期１２ページ目へ"/>
        </xdr:cNvPr>
        <xdr:cNvSpPr/>
      </xdr:nvSpPr>
      <xdr:spPr>
        <a:xfrm>
          <a:off x="10329394" y="4343163"/>
          <a:ext cx="763200" cy="201657"/>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en-US" altLang="ja-JP" sz="1100" baseline="0">
              <a:solidFill>
                <a:schemeClr val="bg2">
                  <a:lumMod val="10000"/>
                </a:schemeClr>
              </a:solidFill>
              <a:latin typeface="AR丸ゴシック体M" pitchFamily="49" charset="-128"/>
              <a:ea typeface="AR丸ゴシック体M" pitchFamily="49" charset="-128"/>
            </a:rPr>
            <a:t>12</a:t>
          </a:r>
          <a:r>
            <a:rPr kumimoji="1" lang="ja-JP" altLang="en-US" sz="1100" baseline="0">
              <a:solidFill>
                <a:schemeClr val="bg2">
                  <a:lumMod val="10000"/>
                </a:schemeClr>
              </a:solidFill>
              <a:latin typeface="AR丸ゴシック体M" pitchFamily="49" charset="-128"/>
              <a:ea typeface="AR丸ゴシック体M" pitchFamily="49" charset="-128"/>
            </a:rPr>
            <a:t>ページ</a:t>
          </a:r>
        </a:p>
      </xdr:txBody>
    </xdr:sp>
    <xdr:clientData fPrintsWithSheet="0"/>
  </xdr:twoCellAnchor>
  <xdr:twoCellAnchor editAs="oneCell">
    <xdr:from>
      <xdr:col>24</xdr:col>
      <xdr:colOff>162137</xdr:colOff>
      <xdr:row>2</xdr:row>
      <xdr:rowOff>68157</xdr:rowOff>
    </xdr:from>
    <xdr:to>
      <xdr:col>24</xdr:col>
      <xdr:colOff>925337</xdr:colOff>
      <xdr:row>4</xdr:row>
      <xdr:rowOff>8557</xdr:rowOff>
    </xdr:to>
    <xdr:sp macro="" textlink="">
      <xdr:nvSpPr>
        <xdr:cNvPr id="114" name="角丸四角形 113">
          <a:hlinkClick xmlns:r="http://schemas.openxmlformats.org/officeDocument/2006/relationships" r:id="rId2" tooltip="商品台帳　前期繰越ページへ"/>
        </xdr:cNvPr>
        <xdr:cNvSpPr/>
      </xdr:nvSpPr>
      <xdr:spPr>
        <a:xfrm>
          <a:off x="10216304" y="533824"/>
          <a:ext cx="763200" cy="19440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前期繰越</a:t>
          </a:r>
        </a:p>
      </xdr:txBody>
    </xdr:sp>
    <xdr:clientData fPrintsWithSheet="0"/>
  </xdr:twoCellAnchor>
  <xdr:twoCellAnchor editAs="oneCell">
    <xdr:from>
      <xdr:col>24</xdr:col>
      <xdr:colOff>162137</xdr:colOff>
      <xdr:row>32</xdr:row>
      <xdr:rowOff>48892</xdr:rowOff>
    </xdr:from>
    <xdr:to>
      <xdr:col>24</xdr:col>
      <xdr:colOff>925337</xdr:colOff>
      <xdr:row>33</xdr:row>
      <xdr:rowOff>116292</xdr:rowOff>
    </xdr:to>
    <xdr:sp macro="" textlink="">
      <xdr:nvSpPr>
        <xdr:cNvPr id="115" name="角丸四角形 114">
          <a:hlinkClick xmlns:r="http://schemas.openxmlformats.org/officeDocument/2006/relationships" r:id="rId17" tooltip="商品台帳　今期末（次期繰越）のページへ"/>
        </xdr:cNvPr>
        <xdr:cNvSpPr/>
      </xdr:nvSpPr>
      <xdr:spPr>
        <a:xfrm>
          <a:off x="10216304" y="4589142"/>
          <a:ext cx="763200" cy="19440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期末</a:t>
          </a:r>
          <a:endParaRPr kumimoji="1" lang="en-US" altLang="ja-JP" sz="1100" baseline="0">
            <a:solidFill>
              <a:schemeClr val="bg2">
                <a:lumMod val="10000"/>
              </a:schemeClr>
            </a:solidFill>
            <a:latin typeface="AR丸ゴシック体M" pitchFamily="49" charset="-128"/>
            <a:ea typeface="AR丸ゴシック体M" pitchFamily="49" charset="-128"/>
          </a:endParaRPr>
        </a:p>
      </xdr:txBody>
    </xdr:sp>
    <xdr:clientData fPrintsWithSheet="0"/>
  </xdr:twoCellAnchor>
  <xdr:twoCellAnchor editAs="oneCell">
    <xdr:from>
      <xdr:col>24</xdr:col>
      <xdr:colOff>162137</xdr:colOff>
      <xdr:row>56</xdr:row>
      <xdr:rowOff>126500</xdr:rowOff>
    </xdr:from>
    <xdr:to>
      <xdr:col>24</xdr:col>
      <xdr:colOff>925337</xdr:colOff>
      <xdr:row>58</xdr:row>
      <xdr:rowOff>66899</xdr:rowOff>
    </xdr:to>
    <xdr:sp macro="" textlink="">
      <xdr:nvSpPr>
        <xdr:cNvPr id="148" name="角丸四角形 147">
          <a:hlinkClick xmlns:r="http://schemas.openxmlformats.org/officeDocument/2006/relationships" r:id="rId3" tooltip="商品台帳　今期１ページ目へ"/>
        </xdr:cNvPr>
        <xdr:cNvSpPr/>
      </xdr:nvSpPr>
      <xdr:spPr>
        <a:xfrm>
          <a:off x="10329394" y="8301671"/>
          <a:ext cx="763200" cy="201657"/>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１ページ</a:t>
          </a:r>
        </a:p>
      </xdr:txBody>
    </xdr:sp>
    <xdr:clientData fPrintsWithSheet="0"/>
  </xdr:twoCellAnchor>
  <xdr:twoCellAnchor editAs="oneCell">
    <xdr:from>
      <xdr:col>24</xdr:col>
      <xdr:colOff>162137</xdr:colOff>
      <xdr:row>59</xdr:row>
      <xdr:rowOff>54214</xdr:rowOff>
    </xdr:from>
    <xdr:to>
      <xdr:col>24</xdr:col>
      <xdr:colOff>925337</xdr:colOff>
      <xdr:row>60</xdr:row>
      <xdr:rowOff>121613</xdr:rowOff>
    </xdr:to>
    <xdr:sp macro="" textlink="">
      <xdr:nvSpPr>
        <xdr:cNvPr id="149" name="角丸四角形 148">
          <a:hlinkClick xmlns:r="http://schemas.openxmlformats.org/officeDocument/2006/relationships" r:id="rId6" tooltip="商品台帳　今期２ページ目へ"/>
        </xdr:cNvPr>
        <xdr:cNvSpPr/>
      </xdr:nvSpPr>
      <xdr:spPr>
        <a:xfrm>
          <a:off x="10329394" y="8621271"/>
          <a:ext cx="763200" cy="198028"/>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２ページ</a:t>
          </a:r>
        </a:p>
      </xdr:txBody>
    </xdr:sp>
    <xdr:clientData fPrintsWithSheet="0"/>
  </xdr:twoCellAnchor>
  <xdr:twoCellAnchor editAs="oneCell">
    <xdr:from>
      <xdr:col>24</xdr:col>
      <xdr:colOff>162137</xdr:colOff>
      <xdr:row>61</xdr:row>
      <xdr:rowOff>108928</xdr:rowOff>
    </xdr:from>
    <xdr:to>
      <xdr:col>24</xdr:col>
      <xdr:colOff>925337</xdr:colOff>
      <xdr:row>63</xdr:row>
      <xdr:rowOff>49328</xdr:rowOff>
    </xdr:to>
    <xdr:sp macro="" textlink="">
      <xdr:nvSpPr>
        <xdr:cNvPr id="150" name="角丸四角形 149">
          <a:hlinkClick xmlns:r="http://schemas.openxmlformats.org/officeDocument/2006/relationships" r:id="rId7" tooltip="商品台帳　今期３ページ目へ"/>
        </xdr:cNvPr>
        <xdr:cNvSpPr/>
      </xdr:nvSpPr>
      <xdr:spPr>
        <a:xfrm>
          <a:off x="10329394" y="8937242"/>
          <a:ext cx="763200" cy="201657"/>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３ページ</a:t>
          </a:r>
        </a:p>
      </xdr:txBody>
    </xdr:sp>
    <xdr:clientData fPrintsWithSheet="0"/>
  </xdr:twoCellAnchor>
  <xdr:twoCellAnchor editAs="oneCell">
    <xdr:from>
      <xdr:col>24</xdr:col>
      <xdr:colOff>162137</xdr:colOff>
      <xdr:row>64</xdr:row>
      <xdr:rowOff>36642</xdr:rowOff>
    </xdr:from>
    <xdr:to>
      <xdr:col>24</xdr:col>
      <xdr:colOff>925337</xdr:colOff>
      <xdr:row>65</xdr:row>
      <xdr:rowOff>104041</xdr:rowOff>
    </xdr:to>
    <xdr:sp macro="" textlink="">
      <xdr:nvSpPr>
        <xdr:cNvPr id="151" name="角丸四角形 150">
          <a:hlinkClick xmlns:r="http://schemas.openxmlformats.org/officeDocument/2006/relationships" r:id="rId8" tooltip="商品台帳　今期４ページ目へ"/>
        </xdr:cNvPr>
        <xdr:cNvSpPr/>
      </xdr:nvSpPr>
      <xdr:spPr>
        <a:xfrm>
          <a:off x="10329394" y="9256842"/>
          <a:ext cx="763200" cy="198028"/>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４ページ</a:t>
          </a:r>
        </a:p>
      </xdr:txBody>
    </xdr:sp>
    <xdr:clientData fPrintsWithSheet="0"/>
  </xdr:twoCellAnchor>
  <xdr:twoCellAnchor editAs="oneCell">
    <xdr:from>
      <xdr:col>24</xdr:col>
      <xdr:colOff>162137</xdr:colOff>
      <xdr:row>69</xdr:row>
      <xdr:rowOff>19070</xdr:rowOff>
    </xdr:from>
    <xdr:to>
      <xdr:col>24</xdr:col>
      <xdr:colOff>925337</xdr:colOff>
      <xdr:row>70</xdr:row>
      <xdr:rowOff>86470</xdr:rowOff>
    </xdr:to>
    <xdr:sp macro="" textlink="">
      <xdr:nvSpPr>
        <xdr:cNvPr id="152" name="角丸四角形 151">
          <a:hlinkClick xmlns:r="http://schemas.openxmlformats.org/officeDocument/2006/relationships" r:id="rId9" tooltip="商品台帳　今期６ページ目へ"/>
        </xdr:cNvPr>
        <xdr:cNvSpPr/>
      </xdr:nvSpPr>
      <xdr:spPr>
        <a:xfrm>
          <a:off x="10329394" y="9892413"/>
          <a:ext cx="763200" cy="198028"/>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６ページ</a:t>
          </a:r>
        </a:p>
      </xdr:txBody>
    </xdr:sp>
    <xdr:clientData fPrintsWithSheet="0"/>
  </xdr:twoCellAnchor>
  <xdr:twoCellAnchor editAs="oneCell">
    <xdr:from>
      <xdr:col>24</xdr:col>
      <xdr:colOff>162137</xdr:colOff>
      <xdr:row>74</xdr:row>
      <xdr:rowOff>1498</xdr:rowOff>
    </xdr:from>
    <xdr:to>
      <xdr:col>24</xdr:col>
      <xdr:colOff>925337</xdr:colOff>
      <xdr:row>75</xdr:row>
      <xdr:rowOff>68899</xdr:rowOff>
    </xdr:to>
    <xdr:sp macro="" textlink="">
      <xdr:nvSpPr>
        <xdr:cNvPr id="153" name="角丸四角形 152">
          <a:hlinkClick xmlns:r="http://schemas.openxmlformats.org/officeDocument/2006/relationships" r:id="rId10" tooltip="商品台帳　今期８ページ目へ"/>
        </xdr:cNvPr>
        <xdr:cNvSpPr/>
      </xdr:nvSpPr>
      <xdr:spPr>
        <a:xfrm>
          <a:off x="10329394" y="10527984"/>
          <a:ext cx="763200" cy="198029"/>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８ページ</a:t>
          </a:r>
        </a:p>
      </xdr:txBody>
    </xdr:sp>
    <xdr:clientData fPrintsWithSheet="0"/>
  </xdr:twoCellAnchor>
  <xdr:twoCellAnchor editAs="oneCell">
    <xdr:from>
      <xdr:col>24</xdr:col>
      <xdr:colOff>162137</xdr:colOff>
      <xdr:row>76</xdr:row>
      <xdr:rowOff>160518</xdr:rowOff>
    </xdr:from>
    <xdr:to>
      <xdr:col>24</xdr:col>
      <xdr:colOff>925337</xdr:colOff>
      <xdr:row>78</xdr:row>
      <xdr:rowOff>53746</xdr:rowOff>
    </xdr:to>
    <xdr:sp macro="" textlink="">
      <xdr:nvSpPr>
        <xdr:cNvPr id="154" name="角丸四角形 153">
          <a:hlinkClick xmlns:r="http://schemas.openxmlformats.org/officeDocument/2006/relationships" r:id="rId11" tooltip="商品台帳　今期１０ページ目へ"/>
        </xdr:cNvPr>
        <xdr:cNvSpPr/>
      </xdr:nvSpPr>
      <xdr:spPr>
        <a:xfrm>
          <a:off x="10329394" y="11155089"/>
          <a:ext cx="763200" cy="198028"/>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en-US" altLang="ja-JP" sz="1100" baseline="0">
              <a:solidFill>
                <a:schemeClr val="bg2">
                  <a:lumMod val="10000"/>
                </a:schemeClr>
              </a:solidFill>
              <a:latin typeface="AR丸ゴシック体M" pitchFamily="49" charset="-128"/>
              <a:ea typeface="AR丸ゴシック体M" pitchFamily="49" charset="-128"/>
            </a:rPr>
            <a:t>10</a:t>
          </a:r>
          <a:r>
            <a:rPr kumimoji="1" lang="ja-JP" altLang="en-US" sz="1100" baseline="0">
              <a:solidFill>
                <a:schemeClr val="bg2">
                  <a:lumMod val="10000"/>
                </a:schemeClr>
              </a:solidFill>
              <a:latin typeface="AR丸ゴシック体M" pitchFamily="49" charset="-128"/>
              <a:ea typeface="AR丸ゴシック体M" pitchFamily="49" charset="-128"/>
            </a:rPr>
            <a:t>ページ</a:t>
          </a:r>
        </a:p>
      </xdr:txBody>
    </xdr:sp>
    <xdr:clientData fPrintsWithSheet="0"/>
  </xdr:twoCellAnchor>
  <xdr:twoCellAnchor editAs="oneCell">
    <xdr:from>
      <xdr:col>24</xdr:col>
      <xdr:colOff>162137</xdr:colOff>
      <xdr:row>66</xdr:row>
      <xdr:rowOff>91356</xdr:rowOff>
    </xdr:from>
    <xdr:to>
      <xdr:col>24</xdr:col>
      <xdr:colOff>925337</xdr:colOff>
      <xdr:row>68</xdr:row>
      <xdr:rowOff>31756</xdr:rowOff>
    </xdr:to>
    <xdr:sp macro="" textlink="">
      <xdr:nvSpPr>
        <xdr:cNvPr id="155" name="角丸四角形 154">
          <a:hlinkClick xmlns:r="http://schemas.openxmlformats.org/officeDocument/2006/relationships" r:id="rId12" tooltip="商品台帳　今期５ページ目へ"/>
        </xdr:cNvPr>
        <xdr:cNvSpPr/>
      </xdr:nvSpPr>
      <xdr:spPr>
        <a:xfrm>
          <a:off x="10329394" y="9572813"/>
          <a:ext cx="763200" cy="201657"/>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５ページ</a:t>
          </a:r>
        </a:p>
      </xdr:txBody>
    </xdr:sp>
    <xdr:clientData fPrintsWithSheet="0"/>
  </xdr:twoCellAnchor>
  <xdr:twoCellAnchor editAs="oneCell">
    <xdr:from>
      <xdr:col>24</xdr:col>
      <xdr:colOff>162137</xdr:colOff>
      <xdr:row>71</xdr:row>
      <xdr:rowOff>73784</xdr:rowOff>
    </xdr:from>
    <xdr:to>
      <xdr:col>24</xdr:col>
      <xdr:colOff>925337</xdr:colOff>
      <xdr:row>73</xdr:row>
      <xdr:rowOff>14184</xdr:rowOff>
    </xdr:to>
    <xdr:sp macro="" textlink="">
      <xdr:nvSpPr>
        <xdr:cNvPr id="156" name="角丸四角形 155">
          <a:hlinkClick xmlns:r="http://schemas.openxmlformats.org/officeDocument/2006/relationships" r:id="rId13" tooltip="商品台帳　今期７ページ目へ"/>
        </xdr:cNvPr>
        <xdr:cNvSpPr/>
      </xdr:nvSpPr>
      <xdr:spPr>
        <a:xfrm>
          <a:off x="10329394" y="10208384"/>
          <a:ext cx="763200" cy="201657"/>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７ページ</a:t>
          </a:r>
        </a:p>
      </xdr:txBody>
    </xdr:sp>
    <xdr:clientData fPrintsWithSheet="0"/>
  </xdr:twoCellAnchor>
  <xdr:twoCellAnchor editAs="oneCell">
    <xdr:from>
      <xdr:col>24</xdr:col>
      <xdr:colOff>162137</xdr:colOff>
      <xdr:row>75</xdr:row>
      <xdr:rowOff>186842</xdr:rowOff>
    </xdr:from>
    <xdr:to>
      <xdr:col>24</xdr:col>
      <xdr:colOff>925337</xdr:colOff>
      <xdr:row>76</xdr:row>
      <xdr:rowOff>42575</xdr:rowOff>
    </xdr:to>
    <xdr:sp macro="" textlink="">
      <xdr:nvSpPr>
        <xdr:cNvPr id="157" name="角丸四角形 156">
          <a:hlinkClick xmlns:r="http://schemas.openxmlformats.org/officeDocument/2006/relationships" r:id="rId14" tooltip="商品台帳　今期９ページ目へ"/>
        </xdr:cNvPr>
        <xdr:cNvSpPr/>
      </xdr:nvSpPr>
      <xdr:spPr>
        <a:xfrm>
          <a:off x="10329394" y="10843956"/>
          <a:ext cx="763200" cy="19319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９ページ</a:t>
          </a:r>
        </a:p>
      </xdr:txBody>
    </xdr:sp>
    <xdr:clientData fPrintsWithSheet="0"/>
  </xdr:twoCellAnchor>
  <xdr:twoCellAnchor editAs="oneCell">
    <xdr:from>
      <xdr:col>24</xdr:col>
      <xdr:colOff>162137</xdr:colOff>
      <xdr:row>79</xdr:row>
      <xdr:rowOff>41060</xdr:rowOff>
    </xdr:from>
    <xdr:to>
      <xdr:col>24</xdr:col>
      <xdr:colOff>925337</xdr:colOff>
      <xdr:row>80</xdr:row>
      <xdr:rowOff>101202</xdr:rowOff>
    </xdr:to>
    <xdr:sp macro="" textlink="">
      <xdr:nvSpPr>
        <xdr:cNvPr id="158" name="角丸四角形 157">
          <a:hlinkClick xmlns:r="http://schemas.openxmlformats.org/officeDocument/2006/relationships" r:id="rId15" tooltip="商品台帳　今期１１ページ目へ"/>
        </xdr:cNvPr>
        <xdr:cNvSpPr/>
      </xdr:nvSpPr>
      <xdr:spPr>
        <a:xfrm>
          <a:off x="10329394" y="11471060"/>
          <a:ext cx="763200" cy="190771"/>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en-US" altLang="ja-JP" sz="1100" baseline="0">
              <a:solidFill>
                <a:schemeClr val="bg2">
                  <a:lumMod val="10000"/>
                </a:schemeClr>
              </a:solidFill>
              <a:latin typeface="AR丸ゴシック体M" pitchFamily="49" charset="-128"/>
              <a:ea typeface="AR丸ゴシック体M" pitchFamily="49" charset="-128"/>
            </a:rPr>
            <a:t>11</a:t>
          </a:r>
          <a:r>
            <a:rPr kumimoji="1" lang="ja-JP" altLang="en-US" sz="1100" baseline="0">
              <a:solidFill>
                <a:schemeClr val="bg2">
                  <a:lumMod val="10000"/>
                </a:schemeClr>
              </a:solidFill>
              <a:latin typeface="AR丸ゴシック体M" pitchFamily="49" charset="-128"/>
              <a:ea typeface="AR丸ゴシック体M" pitchFamily="49" charset="-128"/>
            </a:rPr>
            <a:t>ページ</a:t>
          </a:r>
        </a:p>
      </xdr:txBody>
    </xdr:sp>
    <xdr:clientData fPrintsWithSheet="0"/>
  </xdr:twoCellAnchor>
  <xdr:twoCellAnchor editAs="oneCell">
    <xdr:from>
      <xdr:col>24</xdr:col>
      <xdr:colOff>162137</xdr:colOff>
      <xdr:row>81</xdr:row>
      <xdr:rowOff>99403</xdr:rowOff>
    </xdr:from>
    <xdr:to>
      <xdr:col>24</xdr:col>
      <xdr:colOff>925337</xdr:colOff>
      <xdr:row>83</xdr:row>
      <xdr:rowOff>50689</xdr:rowOff>
    </xdr:to>
    <xdr:sp macro="" textlink="">
      <xdr:nvSpPr>
        <xdr:cNvPr id="159" name="角丸四角形 158">
          <a:hlinkClick xmlns:r="http://schemas.openxmlformats.org/officeDocument/2006/relationships" r:id="rId16" tooltip="商品台帳　今期１２ページ目へ"/>
        </xdr:cNvPr>
        <xdr:cNvSpPr/>
      </xdr:nvSpPr>
      <xdr:spPr>
        <a:xfrm>
          <a:off x="10329394" y="11779774"/>
          <a:ext cx="763200" cy="190772"/>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en-US" altLang="ja-JP" sz="1100" baseline="0">
              <a:solidFill>
                <a:schemeClr val="bg2">
                  <a:lumMod val="10000"/>
                </a:schemeClr>
              </a:solidFill>
              <a:latin typeface="AR丸ゴシック体M" pitchFamily="49" charset="-128"/>
              <a:ea typeface="AR丸ゴシック体M" pitchFamily="49" charset="-128"/>
            </a:rPr>
            <a:t>12</a:t>
          </a:r>
          <a:r>
            <a:rPr kumimoji="1" lang="ja-JP" altLang="en-US" sz="1100" baseline="0">
              <a:solidFill>
                <a:schemeClr val="bg2">
                  <a:lumMod val="10000"/>
                </a:schemeClr>
              </a:solidFill>
              <a:latin typeface="AR丸ゴシック体M" pitchFamily="49" charset="-128"/>
              <a:ea typeface="AR丸ゴシック体M" pitchFamily="49" charset="-128"/>
            </a:rPr>
            <a:t>ページ</a:t>
          </a:r>
        </a:p>
      </xdr:txBody>
    </xdr:sp>
    <xdr:clientData fPrintsWithSheet="0"/>
  </xdr:twoCellAnchor>
  <xdr:twoCellAnchor editAs="oneCell">
    <xdr:from>
      <xdr:col>24</xdr:col>
      <xdr:colOff>162137</xdr:colOff>
      <xdr:row>54</xdr:row>
      <xdr:rowOff>68157</xdr:rowOff>
    </xdr:from>
    <xdr:to>
      <xdr:col>24</xdr:col>
      <xdr:colOff>925337</xdr:colOff>
      <xdr:row>56</xdr:row>
      <xdr:rowOff>8557</xdr:rowOff>
    </xdr:to>
    <xdr:sp macro="" textlink="">
      <xdr:nvSpPr>
        <xdr:cNvPr id="160" name="角丸四角形 159">
          <a:hlinkClick xmlns:r="http://schemas.openxmlformats.org/officeDocument/2006/relationships" r:id="rId2" tooltip="商品台帳　前期繰越ページへ"/>
        </xdr:cNvPr>
        <xdr:cNvSpPr/>
      </xdr:nvSpPr>
      <xdr:spPr>
        <a:xfrm>
          <a:off x="10216304" y="533824"/>
          <a:ext cx="763200" cy="19440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前期繰越</a:t>
          </a:r>
        </a:p>
      </xdr:txBody>
    </xdr:sp>
    <xdr:clientData fPrintsWithSheet="0"/>
  </xdr:twoCellAnchor>
  <xdr:twoCellAnchor editAs="oneCell">
    <xdr:from>
      <xdr:col>24</xdr:col>
      <xdr:colOff>162137</xdr:colOff>
      <xdr:row>84</xdr:row>
      <xdr:rowOff>48892</xdr:rowOff>
    </xdr:from>
    <xdr:to>
      <xdr:col>24</xdr:col>
      <xdr:colOff>925337</xdr:colOff>
      <xdr:row>85</xdr:row>
      <xdr:rowOff>116292</xdr:rowOff>
    </xdr:to>
    <xdr:sp macro="" textlink="">
      <xdr:nvSpPr>
        <xdr:cNvPr id="161" name="角丸四角形 160">
          <a:hlinkClick xmlns:r="http://schemas.openxmlformats.org/officeDocument/2006/relationships" r:id="rId17" tooltip="商品台帳　今期末（次期繰越）のページへ"/>
        </xdr:cNvPr>
        <xdr:cNvSpPr/>
      </xdr:nvSpPr>
      <xdr:spPr>
        <a:xfrm>
          <a:off x="10216304" y="4589142"/>
          <a:ext cx="763200" cy="19440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期末</a:t>
          </a:r>
          <a:endParaRPr kumimoji="1" lang="en-US" altLang="ja-JP" sz="1100" baseline="0">
            <a:solidFill>
              <a:schemeClr val="bg2">
                <a:lumMod val="10000"/>
              </a:schemeClr>
            </a:solidFill>
            <a:latin typeface="AR丸ゴシック体M" pitchFamily="49" charset="-128"/>
            <a:ea typeface="AR丸ゴシック体M" pitchFamily="49" charset="-128"/>
          </a:endParaRPr>
        </a:p>
      </xdr:txBody>
    </xdr:sp>
    <xdr:clientData fPrintsWithSheet="0"/>
  </xdr:twoCellAnchor>
  <xdr:twoCellAnchor editAs="oneCell">
    <xdr:from>
      <xdr:col>24</xdr:col>
      <xdr:colOff>162137</xdr:colOff>
      <xdr:row>108</xdr:row>
      <xdr:rowOff>121567</xdr:rowOff>
    </xdr:from>
    <xdr:to>
      <xdr:col>24</xdr:col>
      <xdr:colOff>925337</xdr:colOff>
      <xdr:row>110</xdr:row>
      <xdr:rowOff>48662</xdr:rowOff>
    </xdr:to>
    <xdr:sp macro="" textlink="">
      <xdr:nvSpPr>
        <xdr:cNvPr id="176" name="角丸四角形 175">
          <a:hlinkClick xmlns:r="http://schemas.openxmlformats.org/officeDocument/2006/relationships" r:id="rId3" tooltip="商品台帳　今期１ページ目へ"/>
        </xdr:cNvPr>
        <xdr:cNvSpPr/>
      </xdr:nvSpPr>
      <xdr:spPr>
        <a:xfrm>
          <a:off x="10329394" y="15492196"/>
          <a:ext cx="763200" cy="188352"/>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１ページ</a:t>
          </a:r>
        </a:p>
      </xdr:txBody>
    </xdr:sp>
    <xdr:clientData fPrintsWithSheet="0"/>
  </xdr:twoCellAnchor>
  <xdr:twoCellAnchor editAs="oneCell">
    <xdr:from>
      <xdr:col>24</xdr:col>
      <xdr:colOff>162137</xdr:colOff>
      <xdr:row>111</xdr:row>
      <xdr:rowOff>44955</xdr:rowOff>
    </xdr:from>
    <xdr:to>
      <xdr:col>24</xdr:col>
      <xdr:colOff>925337</xdr:colOff>
      <xdr:row>112</xdr:row>
      <xdr:rowOff>102980</xdr:rowOff>
    </xdr:to>
    <xdr:sp macro="" textlink="">
      <xdr:nvSpPr>
        <xdr:cNvPr id="177" name="角丸四角形 176">
          <a:hlinkClick xmlns:r="http://schemas.openxmlformats.org/officeDocument/2006/relationships" r:id="rId6" tooltip="商品台帳　今期２ページ目へ"/>
        </xdr:cNvPr>
        <xdr:cNvSpPr/>
      </xdr:nvSpPr>
      <xdr:spPr>
        <a:xfrm>
          <a:off x="10329394" y="15807469"/>
          <a:ext cx="763200" cy="188654"/>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２ページ</a:t>
          </a:r>
        </a:p>
      </xdr:txBody>
    </xdr:sp>
    <xdr:clientData fPrintsWithSheet="0"/>
  </xdr:twoCellAnchor>
  <xdr:twoCellAnchor editAs="oneCell">
    <xdr:from>
      <xdr:col>24</xdr:col>
      <xdr:colOff>162137</xdr:colOff>
      <xdr:row>113</xdr:row>
      <xdr:rowOff>99273</xdr:rowOff>
    </xdr:from>
    <xdr:to>
      <xdr:col>24</xdr:col>
      <xdr:colOff>925337</xdr:colOff>
      <xdr:row>115</xdr:row>
      <xdr:rowOff>26368</xdr:rowOff>
    </xdr:to>
    <xdr:sp macro="" textlink="">
      <xdr:nvSpPr>
        <xdr:cNvPr id="178" name="角丸四角形 177">
          <a:hlinkClick xmlns:r="http://schemas.openxmlformats.org/officeDocument/2006/relationships" r:id="rId7" tooltip="商品台帳　今期３ページ目へ"/>
        </xdr:cNvPr>
        <xdr:cNvSpPr/>
      </xdr:nvSpPr>
      <xdr:spPr>
        <a:xfrm>
          <a:off x="10329394" y="16123044"/>
          <a:ext cx="763200" cy="188353"/>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３ページ</a:t>
          </a:r>
        </a:p>
      </xdr:txBody>
    </xdr:sp>
    <xdr:clientData fPrintsWithSheet="0"/>
  </xdr:twoCellAnchor>
  <xdr:twoCellAnchor editAs="oneCell">
    <xdr:from>
      <xdr:col>24</xdr:col>
      <xdr:colOff>162137</xdr:colOff>
      <xdr:row>116</xdr:row>
      <xdr:rowOff>22661</xdr:rowOff>
    </xdr:from>
    <xdr:to>
      <xdr:col>24</xdr:col>
      <xdr:colOff>925337</xdr:colOff>
      <xdr:row>117</xdr:row>
      <xdr:rowOff>80687</xdr:rowOff>
    </xdr:to>
    <xdr:sp macro="" textlink="">
      <xdr:nvSpPr>
        <xdr:cNvPr id="179" name="角丸四角形 178">
          <a:hlinkClick xmlns:r="http://schemas.openxmlformats.org/officeDocument/2006/relationships" r:id="rId8" tooltip="商品台帳　今期４ページ目へ"/>
        </xdr:cNvPr>
        <xdr:cNvSpPr/>
      </xdr:nvSpPr>
      <xdr:spPr>
        <a:xfrm>
          <a:off x="10329394" y="16438318"/>
          <a:ext cx="763200" cy="188655"/>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４ページ</a:t>
          </a:r>
        </a:p>
      </xdr:txBody>
    </xdr:sp>
    <xdr:clientData fPrintsWithSheet="0"/>
  </xdr:twoCellAnchor>
  <xdr:twoCellAnchor editAs="oneCell">
    <xdr:from>
      <xdr:col>24</xdr:col>
      <xdr:colOff>162137</xdr:colOff>
      <xdr:row>121</xdr:row>
      <xdr:rowOff>368</xdr:rowOff>
    </xdr:from>
    <xdr:to>
      <xdr:col>24</xdr:col>
      <xdr:colOff>925337</xdr:colOff>
      <xdr:row>122</xdr:row>
      <xdr:rowOff>58394</xdr:rowOff>
    </xdr:to>
    <xdr:sp macro="" textlink="">
      <xdr:nvSpPr>
        <xdr:cNvPr id="180" name="角丸四角形 179">
          <a:hlinkClick xmlns:r="http://schemas.openxmlformats.org/officeDocument/2006/relationships" r:id="rId9" tooltip="商品台帳　今期６ページ目へ"/>
        </xdr:cNvPr>
        <xdr:cNvSpPr/>
      </xdr:nvSpPr>
      <xdr:spPr>
        <a:xfrm>
          <a:off x="10329394" y="17069168"/>
          <a:ext cx="763200" cy="188655"/>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６ページ</a:t>
          </a:r>
        </a:p>
      </xdr:txBody>
    </xdr:sp>
    <xdr:clientData fPrintsWithSheet="0"/>
  </xdr:twoCellAnchor>
  <xdr:twoCellAnchor editAs="oneCell">
    <xdr:from>
      <xdr:col>24</xdr:col>
      <xdr:colOff>162137</xdr:colOff>
      <xdr:row>125</xdr:row>
      <xdr:rowOff>108703</xdr:rowOff>
    </xdr:from>
    <xdr:to>
      <xdr:col>24</xdr:col>
      <xdr:colOff>925337</xdr:colOff>
      <xdr:row>127</xdr:row>
      <xdr:rowOff>36100</xdr:rowOff>
    </xdr:to>
    <xdr:sp macro="" textlink="">
      <xdr:nvSpPr>
        <xdr:cNvPr id="181" name="角丸四角形 180">
          <a:hlinkClick xmlns:r="http://schemas.openxmlformats.org/officeDocument/2006/relationships" r:id="rId10" tooltip="商品台帳　今期８ページ目へ"/>
        </xdr:cNvPr>
        <xdr:cNvSpPr/>
      </xdr:nvSpPr>
      <xdr:spPr>
        <a:xfrm>
          <a:off x="10329394" y="17700017"/>
          <a:ext cx="763200" cy="188654"/>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８ページ</a:t>
          </a:r>
        </a:p>
      </xdr:txBody>
    </xdr:sp>
    <xdr:clientData fPrintsWithSheet="0"/>
  </xdr:twoCellAnchor>
  <xdr:twoCellAnchor editAs="oneCell">
    <xdr:from>
      <xdr:col>24</xdr:col>
      <xdr:colOff>162137</xdr:colOff>
      <xdr:row>129</xdr:row>
      <xdr:rowOff>15047</xdr:rowOff>
    </xdr:from>
    <xdr:to>
      <xdr:col>24</xdr:col>
      <xdr:colOff>925337</xdr:colOff>
      <xdr:row>130</xdr:row>
      <xdr:rowOff>72770</xdr:rowOff>
    </xdr:to>
    <xdr:sp macro="" textlink="">
      <xdr:nvSpPr>
        <xdr:cNvPr id="182" name="角丸四角形 181">
          <a:hlinkClick xmlns:r="http://schemas.openxmlformats.org/officeDocument/2006/relationships" r:id="rId11" tooltip="商品台帳　今期１０ページ目へ"/>
        </xdr:cNvPr>
        <xdr:cNvSpPr/>
      </xdr:nvSpPr>
      <xdr:spPr>
        <a:xfrm>
          <a:off x="10329394" y="18335704"/>
          <a:ext cx="763200" cy="188352"/>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en-US" altLang="ja-JP" sz="1100" baseline="0">
              <a:solidFill>
                <a:schemeClr val="bg2">
                  <a:lumMod val="10000"/>
                </a:schemeClr>
              </a:solidFill>
              <a:latin typeface="AR丸ゴシック体M" pitchFamily="49" charset="-128"/>
              <a:ea typeface="AR丸ゴシック体M" pitchFamily="49" charset="-128"/>
            </a:rPr>
            <a:t>10</a:t>
          </a:r>
          <a:r>
            <a:rPr kumimoji="1" lang="ja-JP" altLang="en-US" sz="1100" baseline="0">
              <a:solidFill>
                <a:schemeClr val="bg2">
                  <a:lumMod val="10000"/>
                </a:schemeClr>
              </a:solidFill>
              <a:latin typeface="AR丸ゴシック体M" pitchFamily="49" charset="-128"/>
              <a:ea typeface="AR丸ゴシック体M" pitchFamily="49" charset="-128"/>
            </a:rPr>
            <a:t>ページ</a:t>
          </a:r>
        </a:p>
      </xdr:txBody>
    </xdr:sp>
    <xdr:clientData fPrintsWithSheet="0"/>
  </xdr:twoCellAnchor>
  <xdr:twoCellAnchor editAs="oneCell">
    <xdr:from>
      <xdr:col>24</xdr:col>
      <xdr:colOff>162137</xdr:colOff>
      <xdr:row>118</xdr:row>
      <xdr:rowOff>76980</xdr:rowOff>
    </xdr:from>
    <xdr:to>
      <xdr:col>24</xdr:col>
      <xdr:colOff>925337</xdr:colOff>
      <xdr:row>120</xdr:row>
      <xdr:rowOff>4076</xdr:rowOff>
    </xdr:to>
    <xdr:sp macro="" textlink="">
      <xdr:nvSpPr>
        <xdr:cNvPr id="183" name="角丸四角形 182">
          <a:hlinkClick xmlns:r="http://schemas.openxmlformats.org/officeDocument/2006/relationships" r:id="rId12" tooltip="商品台帳　今期５ページ目へ"/>
        </xdr:cNvPr>
        <xdr:cNvSpPr/>
      </xdr:nvSpPr>
      <xdr:spPr>
        <a:xfrm>
          <a:off x="10329394" y="16753894"/>
          <a:ext cx="763200" cy="188353"/>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５ページ</a:t>
          </a:r>
        </a:p>
      </xdr:txBody>
    </xdr:sp>
    <xdr:clientData fPrintsWithSheet="0"/>
  </xdr:twoCellAnchor>
  <xdr:twoCellAnchor editAs="oneCell">
    <xdr:from>
      <xdr:col>24</xdr:col>
      <xdr:colOff>162137</xdr:colOff>
      <xdr:row>123</xdr:row>
      <xdr:rowOff>54687</xdr:rowOff>
    </xdr:from>
    <xdr:to>
      <xdr:col>24</xdr:col>
      <xdr:colOff>925337</xdr:colOff>
      <xdr:row>124</xdr:row>
      <xdr:rowOff>112410</xdr:rowOff>
    </xdr:to>
    <xdr:sp macro="" textlink="">
      <xdr:nvSpPr>
        <xdr:cNvPr id="184" name="角丸四角形 183">
          <a:hlinkClick xmlns:r="http://schemas.openxmlformats.org/officeDocument/2006/relationships" r:id="rId13" tooltip="商品台帳　今期７ページ目へ"/>
        </xdr:cNvPr>
        <xdr:cNvSpPr/>
      </xdr:nvSpPr>
      <xdr:spPr>
        <a:xfrm>
          <a:off x="10329394" y="17384744"/>
          <a:ext cx="763200" cy="188352"/>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７ページ</a:t>
          </a:r>
        </a:p>
      </xdr:txBody>
    </xdr:sp>
    <xdr:clientData fPrintsWithSheet="0"/>
  </xdr:twoCellAnchor>
  <xdr:twoCellAnchor editAs="oneCell">
    <xdr:from>
      <xdr:col>24</xdr:col>
      <xdr:colOff>162137</xdr:colOff>
      <xdr:row>127</xdr:row>
      <xdr:rowOff>163021</xdr:rowOff>
    </xdr:from>
    <xdr:to>
      <xdr:col>24</xdr:col>
      <xdr:colOff>925337</xdr:colOff>
      <xdr:row>128</xdr:row>
      <xdr:rowOff>18754</xdr:rowOff>
    </xdr:to>
    <xdr:sp macro="" textlink="">
      <xdr:nvSpPr>
        <xdr:cNvPr id="185" name="角丸四角形 184">
          <a:hlinkClick xmlns:r="http://schemas.openxmlformats.org/officeDocument/2006/relationships" r:id="rId14" tooltip="商品台帳　今期９ページ目へ"/>
        </xdr:cNvPr>
        <xdr:cNvSpPr/>
      </xdr:nvSpPr>
      <xdr:spPr>
        <a:xfrm>
          <a:off x="10329394" y="18015592"/>
          <a:ext cx="763200" cy="193191"/>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９ページ</a:t>
          </a:r>
        </a:p>
      </xdr:txBody>
    </xdr:sp>
    <xdr:clientData fPrintsWithSheet="0"/>
  </xdr:twoCellAnchor>
  <xdr:twoCellAnchor editAs="oneCell">
    <xdr:from>
      <xdr:col>24</xdr:col>
      <xdr:colOff>162137</xdr:colOff>
      <xdr:row>131</xdr:row>
      <xdr:rowOff>69063</xdr:rowOff>
    </xdr:from>
    <xdr:to>
      <xdr:col>24</xdr:col>
      <xdr:colOff>925337</xdr:colOff>
      <xdr:row>132</xdr:row>
      <xdr:rowOff>126787</xdr:rowOff>
    </xdr:to>
    <xdr:sp macro="" textlink="">
      <xdr:nvSpPr>
        <xdr:cNvPr id="186" name="角丸四角形 185">
          <a:hlinkClick xmlns:r="http://schemas.openxmlformats.org/officeDocument/2006/relationships" r:id="rId15" tooltip="商品台帳　今期１１ページ目へ"/>
        </xdr:cNvPr>
        <xdr:cNvSpPr/>
      </xdr:nvSpPr>
      <xdr:spPr>
        <a:xfrm>
          <a:off x="10329394" y="18650977"/>
          <a:ext cx="763200" cy="188353"/>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en-US" altLang="ja-JP" sz="1100" baseline="0">
              <a:solidFill>
                <a:schemeClr val="bg2">
                  <a:lumMod val="10000"/>
                </a:schemeClr>
              </a:solidFill>
              <a:latin typeface="AR丸ゴシック体M" pitchFamily="49" charset="-128"/>
              <a:ea typeface="AR丸ゴシック体M" pitchFamily="49" charset="-128"/>
            </a:rPr>
            <a:t>11</a:t>
          </a:r>
          <a:r>
            <a:rPr kumimoji="1" lang="ja-JP" altLang="en-US" sz="1100" baseline="0">
              <a:solidFill>
                <a:schemeClr val="bg2">
                  <a:lumMod val="10000"/>
                </a:schemeClr>
              </a:solidFill>
              <a:latin typeface="AR丸ゴシック体M" pitchFamily="49" charset="-128"/>
              <a:ea typeface="AR丸ゴシック体M" pitchFamily="49" charset="-128"/>
            </a:rPr>
            <a:t>ページ</a:t>
          </a:r>
        </a:p>
      </xdr:txBody>
    </xdr:sp>
    <xdr:clientData fPrintsWithSheet="0"/>
  </xdr:twoCellAnchor>
  <xdr:twoCellAnchor editAs="oneCell">
    <xdr:from>
      <xdr:col>24</xdr:col>
      <xdr:colOff>162137</xdr:colOff>
      <xdr:row>133</xdr:row>
      <xdr:rowOff>123080</xdr:rowOff>
    </xdr:from>
    <xdr:to>
      <xdr:col>24</xdr:col>
      <xdr:colOff>925337</xdr:colOff>
      <xdr:row>135</xdr:row>
      <xdr:rowOff>52593</xdr:rowOff>
    </xdr:to>
    <xdr:sp macro="" textlink="">
      <xdr:nvSpPr>
        <xdr:cNvPr id="187" name="角丸四角形 186">
          <a:hlinkClick xmlns:r="http://schemas.openxmlformats.org/officeDocument/2006/relationships" r:id="rId16" tooltip="商品台帳　今期１２ページ目へ"/>
        </xdr:cNvPr>
        <xdr:cNvSpPr/>
      </xdr:nvSpPr>
      <xdr:spPr>
        <a:xfrm>
          <a:off x="10329394" y="18966251"/>
          <a:ext cx="763200" cy="190771"/>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en-US" altLang="ja-JP" sz="1100" baseline="0">
              <a:solidFill>
                <a:schemeClr val="bg2">
                  <a:lumMod val="10000"/>
                </a:schemeClr>
              </a:solidFill>
              <a:latin typeface="AR丸ゴシック体M" pitchFamily="49" charset="-128"/>
              <a:ea typeface="AR丸ゴシック体M" pitchFamily="49" charset="-128"/>
            </a:rPr>
            <a:t>12</a:t>
          </a:r>
          <a:r>
            <a:rPr kumimoji="1" lang="ja-JP" altLang="en-US" sz="1100" baseline="0">
              <a:solidFill>
                <a:schemeClr val="bg2">
                  <a:lumMod val="10000"/>
                </a:schemeClr>
              </a:solidFill>
              <a:latin typeface="AR丸ゴシック体M" pitchFamily="49" charset="-128"/>
              <a:ea typeface="AR丸ゴシック体M" pitchFamily="49" charset="-128"/>
            </a:rPr>
            <a:t>ページ</a:t>
          </a:r>
        </a:p>
      </xdr:txBody>
    </xdr:sp>
    <xdr:clientData fPrintsWithSheet="0"/>
  </xdr:twoCellAnchor>
  <xdr:twoCellAnchor editAs="oneCell">
    <xdr:from>
      <xdr:col>24</xdr:col>
      <xdr:colOff>162137</xdr:colOff>
      <xdr:row>106</xdr:row>
      <xdr:rowOff>68157</xdr:rowOff>
    </xdr:from>
    <xdr:to>
      <xdr:col>24</xdr:col>
      <xdr:colOff>925337</xdr:colOff>
      <xdr:row>107</xdr:row>
      <xdr:rowOff>125275</xdr:rowOff>
    </xdr:to>
    <xdr:sp macro="" textlink="">
      <xdr:nvSpPr>
        <xdr:cNvPr id="188" name="角丸四角形 187">
          <a:hlinkClick xmlns:r="http://schemas.openxmlformats.org/officeDocument/2006/relationships" r:id="rId2" tooltip="商品台帳　前期繰越ページへ"/>
        </xdr:cNvPr>
        <xdr:cNvSpPr/>
      </xdr:nvSpPr>
      <xdr:spPr>
        <a:xfrm>
          <a:off x="10216304" y="533824"/>
          <a:ext cx="763200" cy="19440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前期繰越</a:t>
          </a:r>
        </a:p>
      </xdr:txBody>
    </xdr:sp>
    <xdr:clientData fPrintsWithSheet="0"/>
  </xdr:twoCellAnchor>
  <xdr:twoCellAnchor editAs="oneCell">
    <xdr:from>
      <xdr:col>24</xdr:col>
      <xdr:colOff>162137</xdr:colOff>
      <xdr:row>136</xdr:row>
      <xdr:rowOff>48892</xdr:rowOff>
    </xdr:from>
    <xdr:to>
      <xdr:col>24</xdr:col>
      <xdr:colOff>925337</xdr:colOff>
      <xdr:row>137</xdr:row>
      <xdr:rowOff>105406</xdr:rowOff>
    </xdr:to>
    <xdr:sp macro="" textlink="">
      <xdr:nvSpPr>
        <xdr:cNvPr id="189" name="角丸四角形 188">
          <a:hlinkClick xmlns:r="http://schemas.openxmlformats.org/officeDocument/2006/relationships" r:id="rId17" tooltip="商品台帳　今期末（次期繰越）のページへ"/>
        </xdr:cNvPr>
        <xdr:cNvSpPr/>
      </xdr:nvSpPr>
      <xdr:spPr>
        <a:xfrm>
          <a:off x="10216304" y="4589142"/>
          <a:ext cx="763200" cy="19440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期末</a:t>
          </a:r>
          <a:endParaRPr kumimoji="1" lang="en-US" altLang="ja-JP" sz="1100" baseline="0">
            <a:solidFill>
              <a:schemeClr val="bg2">
                <a:lumMod val="10000"/>
              </a:schemeClr>
            </a:solidFill>
            <a:latin typeface="AR丸ゴシック体M" pitchFamily="49" charset="-128"/>
            <a:ea typeface="AR丸ゴシック体M" pitchFamily="49" charset="-128"/>
          </a:endParaRPr>
        </a:p>
      </xdr:txBody>
    </xdr:sp>
    <xdr:clientData fPrintsWithSheet="0"/>
  </xdr:twoCellAnchor>
  <xdr:twoCellAnchor editAs="oneCell">
    <xdr:from>
      <xdr:col>24</xdr:col>
      <xdr:colOff>162137</xdr:colOff>
      <xdr:row>160</xdr:row>
      <xdr:rowOff>128268</xdr:rowOff>
    </xdr:from>
    <xdr:to>
      <xdr:col>24</xdr:col>
      <xdr:colOff>925337</xdr:colOff>
      <xdr:row>162</xdr:row>
      <xdr:rowOff>55363</xdr:rowOff>
    </xdr:to>
    <xdr:sp macro="" textlink="">
      <xdr:nvSpPr>
        <xdr:cNvPr id="204" name="角丸四角形 203">
          <a:hlinkClick xmlns:r="http://schemas.openxmlformats.org/officeDocument/2006/relationships" r:id="rId3" tooltip="商品台帳　今期１ページ目へ"/>
        </xdr:cNvPr>
        <xdr:cNvSpPr/>
      </xdr:nvSpPr>
      <xdr:spPr>
        <a:xfrm>
          <a:off x="10329394" y="22835868"/>
          <a:ext cx="763200" cy="188352"/>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１ページ</a:t>
          </a:r>
        </a:p>
      </xdr:txBody>
    </xdr:sp>
    <xdr:clientData fPrintsWithSheet="0"/>
  </xdr:twoCellAnchor>
  <xdr:twoCellAnchor editAs="oneCell">
    <xdr:from>
      <xdr:col>24</xdr:col>
      <xdr:colOff>162137</xdr:colOff>
      <xdr:row>163</xdr:row>
      <xdr:rowOff>58355</xdr:rowOff>
    </xdr:from>
    <xdr:to>
      <xdr:col>24</xdr:col>
      <xdr:colOff>925337</xdr:colOff>
      <xdr:row>164</xdr:row>
      <xdr:rowOff>116382</xdr:rowOff>
    </xdr:to>
    <xdr:sp macro="" textlink="">
      <xdr:nvSpPr>
        <xdr:cNvPr id="205" name="角丸四角形 204">
          <a:hlinkClick xmlns:r="http://schemas.openxmlformats.org/officeDocument/2006/relationships" r:id="rId6" tooltip="商品台帳　今期２ページ目へ"/>
        </xdr:cNvPr>
        <xdr:cNvSpPr/>
      </xdr:nvSpPr>
      <xdr:spPr>
        <a:xfrm>
          <a:off x="10329394" y="23157841"/>
          <a:ext cx="763200" cy="188655"/>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２ページ</a:t>
          </a:r>
        </a:p>
      </xdr:txBody>
    </xdr:sp>
    <xdr:clientData fPrintsWithSheet="0"/>
  </xdr:twoCellAnchor>
  <xdr:twoCellAnchor editAs="oneCell">
    <xdr:from>
      <xdr:col>24</xdr:col>
      <xdr:colOff>162137</xdr:colOff>
      <xdr:row>165</xdr:row>
      <xdr:rowOff>119374</xdr:rowOff>
    </xdr:from>
    <xdr:to>
      <xdr:col>24</xdr:col>
      <xdr:colOff>925337</xdr:colOff>
      <xdr:row>167</xdr:row>
      <xdr:rowOff>46468</xdr:rowOff>
    </xdr:to>
    <xdr:sp macro="" textlink="">
      <xdr:nvSpPr>
        <xdr:cNvPr id="206" name="角丸四角形 205">
          <a:hlinkClick xmlns:r="http://schemas.openxmlformats.org/officeDocument/2006/relationships" r:id="rId7" tooltip="商品台帳　今期３ページ目へ"/>
        </xdr:cNvPr>
        <xdr:cNvSpPr/>
      </xdr:nvSpPr>
      <xdr:spPr>
        <a:xfrm>
          <a:off x="10329394" y="23480117"/>
          <a:ext cx="763200" cy="188351"/>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３ページ</a:t>
          </a:r>
        </a:p>
      </xdr:txBody>
    </xdr:sp>
    <xdr:clientData fPrintsWithSheet="0"/>
  </xdr:twoCellAnchor>
  <xdr:twoCellAnchor editAs="oneCell">
    <xdr:from>
      <xdr:col>24</xdr:col>
      <xdr:colOff>162137</xdr:colOff>
      <xdr:row>168</xdr:row>
      <xdr:rowOff>49460</xdr:rowOff>
    </xdr:from>
    <xdr:to>
      <xdr:col>24</xdr:col>
      <xdr:colOff>925337</xdr:colOff>
      <xdr:row>169</xdr:row>
      <xdr:rowOff>107486</xdr:rowOff>
    </xdr:to>
    <xdr:sp macro="" textlink="">
      <xdr:nvSpPr>
        <xdr:cNvPr id="207" name="角丸四角形 206">
          <a:hlinkClick xmlns:r="http://schemas.openxmlformats.org/officeDocument/2006/relationships" r:id="rId8" tooltip="商品台帳　今期４ページ目へ"/>
        </xdr:cNvPr>
        <xdr:cNvSpPr/>
      </xdr:nvSpPr>
      <xdr:spPr>
        <a:xfrm>
          <a:off x="10329394" y="23802089"/>
          <a:ext cx="763200" cy="188654"/>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４ページ</a:t>
          </a:r>
        </a:p>
      </xdr:txBody>
    </xdr:sp>
    <xdr:clientData fPrintsWithSheet="0"/>
  </xdr:twoCellAnchor>
  <xdr:twoCellAnchor editAs="oneCell">
    <xdr:from>
      <xdr:col>24</xdr:col>
      <xdr:colOff>162137</xdr:colOff>
      <xdr:row>173</xdr:row>
      <xdr:rowOff>40566</xdr:rowOff>
    </xdr:from>
    <xdr:to>
      <xdr:col>24</xdr:col>
      <xdr:colOff>925337</xdr:colOff>
      <xdr:row>174</xdr:row>
      <xdr:rowOff>98591</xdr:rowOff>
    </xdr:to>
    <xdr:sp macro="" textlink="">
      <xdr:nvSpPr>
        <xdr:cNvPr id="208" name="角丸四角形 207">
          <a:hlinkClick xmlns:r="http://schemas.openxmlformats.org/officeDocument/2006/relationships" r:id="rId9" tooltip="商品台帳　今期６ページ目へ"/>
        </xdr:cNvPr>
        <xdr:cNvSpPr/>
      </xdr:nvSpPr>
      <xdr:spPr>
        <a:xfrm>
          <a:off x="10329394" y="24446337"/>
          <a:ext cx="763200" cy="188654"/>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６ページ</a:t>
          </a:r>
        </a:p>
      </xdr:txBody>
    </xdr:sp>
    <xdr:clientData fPrintsWithSheet="0"/>
  </xdr:twoCellAnchor>
  <xdr:twoCellAnchor editAs="oneCell">
    <xdr:from>
      <xdr:col>24</xdr:col>
      <xdr:colOff>162137</xdr:colOff>
      <xdr:row>178</xdr:row>
      <xdr:rowOff>31671</xdr:rowOff>
    </xdr:from>
    <xdr:to>
      <xdr:col>24</xdr:col>
      <xdr:colOff>925337</xdr:colOff>
      <xdr:row>179</xdr:row>
      <xdr:rowOff>89697</xdr:rowOff>
    </xdr:to>
    <xdr:sp macro="" textlink="">
      <xdr:nvSpPr>
        <xdr:cNvPr id="209" name="角丸四角形 208">
          <a:hlinkClick xmlns:r="http://schemas.openxmlformats.org/officeDocument/2006/relationships" r:id="rId10" tooltip="商品台帳　今期８ページ目へ"/>
        </xdr:cNvPr>
        <xdr:cNvSpPr/>
      </xdr:nvSpPr>
      <xdr:spPr>
        <a:xfrm>
          <a:off x="10329394" y="25090585"/>
          <a:ext cx="763200" cy="188655"/>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８ページ</a:t>
          </a:r>
        </a:p>
      </xdr:txBody>
    </xdr:sp>
    <xdr:clientData fPrintsWithSheet="0"/>
  </xdr:twoCellAnchor>
  <xdr:twoCellAnchor editAs="oneCell">
    <xdr:from>
      <xdr:col>24</xdr:col>
      <xdr:colOff>162137</xdr:colOff>
      <xdr:row>181</xdr:row>
      <xdr:rowOff>49386</xdr:rowOff>
    </xdr:from>
    <xdr:to>
      <xdr:col>24</xdr:col>
      <xdr:colOff>925337</xdr:colOff>
      <xdr:row>182</xdr:row>
      <xdr:rowOff>96224</xdr:rowOff>
    </xdr:to>
    <xdr:sp macro="" textlink="">
      <xdr:nvSpPr>
        <xdr:cNvPr id="210" name="角丸四角形 209">
          <a:hlinkClick xmlns:r="http://schemas.openxmlformats.org/officeDocument/2006/relationships" r:id="rId11" tooltip="商品台帳　今期１０ページ目へ"/>
        </xdr:cNvPr>
        <xdr:cNvSpPr/>
      </xdr:nvSpPr>
      <xdr:spPr>
        <a:xfrm>
          <a:off x="10329394" y="25739672"/>
          <a:ext cx="763200" cy="188352"/>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en-US" altLang="ja-JP" sz="1100" baseline="0">
              <a:solidFill>
                <a:schemeClr val="bg2">
                  <a:lumMod val="10000"/>
                </a:schemeClr>
              </a:solidFill>
              <a:latin typeface="AR丸ゴシック体M" pitchFamily="49" charset="-128"/>
              <a:ea typeface="AR丸ゴシック体M" pitchFamily="49" charset="-128"/>
            </a:rPr>
            <a:t>10</a:t>
          </a:r>
          <a:r>
            <a:rPr kumimoji="1" lang="ja-JP" altLang="en-US" sz="1100" baseline="0">
              <a:solidFill>
                <a:schemeClr val="bg2">
                  <a:lumMod val="10000"/>
                </a:schemeClr>
              </a:solidFill>
              <a:latin typeface="AR丸ゴシック体M" pitchFamily="49" charset="-128"/>
              <a:ea typeface="AR丸ゴシック体M" pitchFamily="49" charset="-128"/>
            </a:rPr>
            <a:t>ページ</a:t>
          </a:r>
        </a:p>
      </xdr:txBody>
    </xdr:sp>
    <xdr:clientData fPrintsWithSheet="0"/>
  </xdr:twoCellAnchor>
  <xdr:twoCellAnchor editAs="oneCell">
    <xdr:from>
      <xdr:col>24</xdr:col>
      <xdr:colOff>162137</xdr:colOff>
      <xdr:row>170</xdr:row>
      <xdr:rowOff>110478</xdr:rowOff>
    </xdr:from>
    <xdr:to>
      <xdr:col>24</xdr:col>
      <xdr:colOff>925337</xdr:colOff>
      <xdr:row>172</xdr:row>
      <xdr:rowOff>37573</xdr:rowOff>
    </xdr:to>
    <xdr:sp macro="" textlink="">
      <xdr:nvSpPr>
        <xdr:cNvPr id="211" name="角丸四角形 210">
          <a:hlinkClick xmlns:r="http://schemas.openxmlformats.org/officeDocument/2006/relationships" r:id="rId12" tooltip="商品台帳　今期５ページ目へ"/>
        </xdr:cNvPr>
        <xdr:cNvSpPr/>
      </xdr:nvSpPr>
      <xdr:spPr>
        <a:xfrm>
          <a:off x="10329394" y="24124364"/>
          <a:ext cx="763200" cy="188352"/>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５ページ</a:t>
          </a:r>
        </a:p>
      </xdr:txBody>
    </xdr:sp>
    <xdr:clientData fPrintsWithSheet="0"/>
  </xdr:twoCellAnchor>
  <xdr:twoCellAnchor editAs="oneCell">
    <xdr:from>
      <xdr:col>24</xdr:col>
      <xdr:colOff>162137</xdr:colOff>
      <xdr:row>175</xdr:row>
      <xdr:rowOff>101583</xdr:rowOff>
    </xdr:from>
    <xdr:to>
      <xdr:col>24</xdr:col>
      <xdr:colOff>925337</xdr:colOff>
      <xdr:row>177</xdr:row>
      <xdr:rowOff>28678</xdr:rowOff>
    </xdr:to>
    <xdr:sp macro="" textlink="">
      <xdr:nvSpPr>
        <xdr:cNvPr id="212" name="角丸四角形 211">
          <a:hlinkClick xmlns:r="http://schemas.openxmlformats.org/officeDocument/2006/relationships" r:id="rId13" tooltip="商品台帳　今期７ページ目へ"/>
        </xdr:cNvPr>
        <xdr:cNvSpPr/>
      </xdr:nvSpPr>
      <xdr:spPr>
        <a:xfrm>
          <a:off x="10329394" y="24768612"/>
          <a:ext cx="763200" cy="188352"/>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７ページ</a:t>
          </a:r>
        </a:p>
      </xdr:txBody>
    </xdr:sp>
    <xdr:clientData fPrintsWithSheet="0"/>
  </xdr:twoCellAnchor>
  <xdr:twoCellAnchor editAs="oneCell">
    <xdr:from>
      <xdr:col>24</xdr:col>
      <xdr:colOff>162137</xdr:colOff>
      <xdr:row>179</xdr:row>
      <xdr:rowOff>223318</xdr:rowOff>
    </xdr:from>
    <xdr:to>
      <xdr:col>24</xdr:col>
      <xdr:colOff>925337</xdr:colOff>
      <xdr:row>180</xdr:row>
      <xdr:rowOff>79051</xdr:rowOff>
    </xdr:to>
    <xdr:sp macro="" textlink="">
      <xdr:nvSpPr>
        <xdr:cNvPr id="213" name="角丸四角形 212">
          <a:hlinkClick xmlns:r="http://schemas.openxmlformats.org/officeDocument/2006/relationships" r:id="rId14" tooltip="商品台帳　今期９ページ目へ"/>
        </xdr:cNvPr>
        <xdr:cNvSpPr/>
      </xdr:nvSpPr>
      <xdr:spPr>
        <a:xfrm>
          <a:off x="10329394" y="25412861"/>
          <a:ext cx="763200" cy="19319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９ページ</a:t>
          </a:r>
        </a:p>
      </xdr:txBody>
    </xdr:sp>
    <xdr:clientData fPrintsWithSheet="0"/>
  </xdr:twoCellAnchor>
  <xdr:twoCellAnchor editAs="oneCell">
    <xdr:from>
      <xdr:col>24</xdr:col>
      <xdr:colOff>162137</xdr:colOff>
      <xdr:row>183</xdr:row>
      <xdr:rowOff>88331</xdr:rowOff>
    </xdr:from>
    <xdr:to>
      <xdr:col>24</xdr:col>
      <xdr:colOff>925337</xdr:colOff>
      <xdr:row>184</xdr:row>
      <xdr:rowOff>135168</xdr:rowOff>
    </xdr:to>
    <xdr:sp macro="" textlink="">
      <xdr:nvSpPr>
        <xdr:cNvPr id="214" name="角丸四角形 213">
          <a:hlinkClick xmlns:r="http://schemas.openxmlformats.org/officeDocument/2006/relationships" r:id="rId15" tooltip="商品台帳　今期１１ページ目へ"/>
        </xdr:cNvPr>
        <xdr:cNvSpPr/>
      </xdr:nvSpPr>
      <xdr:spPr>
        <a:xfrm>
          <a:off x="10329394" y="26061645"/>
          <a:ext cx="763200" cy="188352"/>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en-US" altLang="ja-JP" sz="1100" baseline="0">
              <a:solidFill>
                <a:schemeClr val="bg2">
                  <a:lumMod val="10000"/>
                </a:schemeClr>
              </a:solidFill>
              <a:latin typeface="AR丸ゴシック体M" pitchFamily="49" charset="-128"/>
              <a:ea typeface="AR丸ゴシック体M" pitchFamily="49" charset="-128"/>
            </a:rPr>
            <a:t>11</a:t>
          </a:r>
          <a:r>
            <a:rPr kumimoji="1" lang="ja-JP" altLang="en-US" sz="1100" baseline="0">
              <a:solidFill>
                <a:schemeClr val="bg2">
                  <a:lumMod val="10000"/>
                </a:schemeClr>
              </a:solidFill>
              <a:latin typeface="AR丸ゴシック体M" pitchFamily="49" charset="-128"/>
              <a:ea typeface="AR丸ゴシック体M" pitchFamily="49" charset="-128"/>
            </a:rPr>
            <a:t>ページ</a:t>
          </a:r>
        </a:p>
      </xdr:txBody>
    </xdr:sp>
    <xdr:clientData fPrintsWithSheet="0"/>
  </xdr:twoCellAnchor>
  <xdr:twoCellAnchor editAs="oneCell">
    <xdr:from>
      <xdr:col>24</xdr:col>
      <xdr:colOff>162137</xdr:colOff>
      <xdr:row>185</xdr:row>
      <xdr:rowOff>127275</xdr:rowOff>
    </xdr:from>
    <xdr:to>
      <xdr:col>24</xdr:col>
      <xdr:colOff>925337</xdr:colOff>
      <xdr:row>187</xdr:row>
      <xdr:rowOff>35019</xdr:rowOff>
    </xdr:to>
    <xdr:sp macro="" textlink="">
      <xdr:nvSpPr>
        <xdr:cNvPr id="215" name="角丸四角形 214">
          <a:hlinkClick xmlns:r="http://schemas.openxmlformats.org/officeDocument/2006/relationships" r:id="rId16" tooltip="商品台帳　今期１２ページ目へ"/>
        </xdr:cNvPr>
        <xdr:cNvSpPr/>
      </xdr:nvSpPr>
      <xdr:spPr>
        <a:xfrm>
          <a:off x="10329394" y="26383618"/>
          <a:ext cx="763200" cy="190772"/>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en-US" altLang="ja-JP" sz="1100" baseline="0">
              <a:solidFill>
                <a:schemeClr val="bg2">
                  <a:lumMod val="10000"/>
                </a:schemeClr>
              </a:solidFill>
              <a:latin typeface="AR丸ゴシック体M" pitchFamily="49" charset="-128"/>
              <a:ea typeface="AR丸ゴシック体M" pitchFamily="49" charset="-128"/>
            </a:rPr>
            <a:t>12</a:t>
          </a:r>
          <a:r>
            <a:rPr kumimoji="1" lang="ja-JP" altLang="en-US" sz="1100" baseline="0">
              <a:solidFill>
                <a:schemeClr val="bg2">
                  <a:lumMod val="10000"/>
                </a:schemeClr>
              </a:solidFill>
              <a:latin typeface="AR丸ゴシック体M" pitchFamily="49" charset="-128"/>
              <a:ea typeface="AR丸ゴシック体M" pitchFamily="49" charset="-128"/>
            </a:rPr>
            <a:t>ページ</a:t>
          </a:r>
        </a:p>
      </xdr:txBody>
    </xdr:sp>
    <xdr:clientData fPrintsWithSheet="0"/>
  </xdr:twoCellAnchor>
  <xdr:twoCellAnchor editAs="oneCell">
    <xdr:from>
      <xdr:col>24</xdr:col>
      <xdr:colOff>162137</xdr:colOff>
      <xdr:row>158</xdr:row>
      <xdr:rowOff>68157</xdr:rowOff>
    </xdr:from>
    <xdr:to>
      <xdr:col>24</xdr:col>
      <xdr:colOff>925337</xdr:colOff>
      <xdr:row>159</xdr:row>
      <xdr:rowOff>125276</xdr:rowOff>
    </xdr:to>
    <xdr:sp macro="" textlink="">
      <xdr:nvSpPr>
        <xdr:cNvPr id="216" name="角丸四角形 215">
          <a:hlinkClick xmlns:r="http://schemas.openxmlformats.org/officeDocument/2006/relationships" r:id="rId2" tooltip="商品台帳　前期繰越ページへ"/>
        </xdr:cNvPr>
        <xdr:cNvSpPr/>
      </xdr:nvSpPr>
      <xdr:spPr>
        <a:xfrm>
          <a:off x="10216304" y="533824"/>
          <a:ext cx="763200" cy="19440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前期繰越</a:t>
          </a:r>
        </a:p>
      </xdr:txBody>
    </xdr:sp>
    <xdr:clientData fPrintsWithSheet="0"/>
  </xdr:twoCellAnchor>
  <xdr:twoCellAnchor editAs="oneCell">
    <xdr:from>
      <xdr:col>24</xdr:col>
      <xdr:colOff>162137</xdr:colOff>
      <xdr:row>188</xdr:row>
      <xdr:rowOff>48892</xdr:rowOff>
    </xdr:from>
    <xdr:to>
      <xdr:col>24</xdr:col>
      <xdr:colOff>925337</xdr:colOff>
      <xdr:row>189</xdr:row>
      <xdr:rowOff>116291</xdr:rowOff>
    </xdr:to>
    <xdr:sp macro="" textlink="">
      <xdr:nvSpPr>
        <xdr:cNvPr id="217" name="角丸四角形 216">
          <a:hlinkClick xmlns:r="http://schemas.openxmlformats.org/officeDocument/2006/relationships" r:id="rId17" tooltip="商品台帳　今期末（次期繰越）のページへ"/>
        </xdr:cNvPr>
        <xdr:cNvSpPr/>
      </xdr:nvSpPr>
      <xdr:spPr>
        <a:xfrm>
          <a:off x="10216304" y="4589142"/>
          <a:ext cx="763200" cy="19440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期末</a:t>
          </a:r>
          <a:endParaRPr kumimoji="1" lang="en-US" altLang="ja-JP" sz="1100" baseline="0">
            <a:solidFill>
              <a:schemeClr val="bg2">
                <a:lumMod val="10000"/>
              </a:schemeClr>
            </a:solidFill>
            <a:latin typeface="AR丸ゴシック体M" pitchFamily="49" charset="-128"/>
            <a:ea typeface="AR丸ゴシック体M" pitchFamily="49" charset="-128"/>
          </a:endParaRPr>
        </a:p>
      </xdr:txBody>
    </xdr:sp>
    <xdr:clientData fPrintsWithSheet="0"/>
  </xdr:twoCellAnchor>
  <xdr:twoCellAnchor editAs="oneCell">
    <xdr:from>
      <xdr:col>24</xdr:col>
      <xdr:colOff>162137</xdr:colOff>
      <xdr:row>212</xdr:row>
      <xdr:rowOff>122407</xdr:rowOff>
    </xdr:from>
    <xdr:to>
      <xdr:col>24</xdr:col>
      <xdr:colOff>925337</xdr:colOff>
      <xdr:row>214</xdr:row>
      <xdr:rowOff>49503</xdr:rowOff>
    </xdr:to>
    <xdr:sp macro="" textlink="">
      <xdr:nvSpPr>
        <xdr:cNvPr id="232" name="角丸四角形 231">
          <a:hlinkClick xmlns:r="http://schemas.openxmlformats.org/officeDocument/2006/relationships" r:id="rId3" tooltip="商品台帳　今期１ページ目へ"/>
        </xdr:cNvPr>
        <xdr:cNvSpPr/>
      </xdr:nvSpPr>
      <xdr:spPr>
        <a:xfrm>
          <a:off x="10329394" y="30112550"/>
          <a:ext cx="763200" cy="188353"/>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１ページ</a:t>
          </a:r>
        </a:p>
      </xdr:txBody>
    </xdr:sp>
    <xdr:clientData fPrintsWithSheet="0"/>
  </xdr:twoCellAnchor>
  <xdr:twoCellAnchor editAs="oneCell">
    <xdr:from>
      <xdr:col>24</xdr:col>
      <xdr:colOff>162137</xdr:colOff>
      <xdr:row>215</xdr:row>
      <xdr:rowOff>46632</xdr:rowOff>
    </xdr:from>
    <xdr:to>
      <xdr:col>24</xdr:col>
      <xdr:colOff>925337</xdr:colOff>
      <xdr:row>216</xdr:row>
      <xdr:rowOff>104659</xdr:rowOff>
    </xdr:to>
    <xdr:sp macro="" textlink="">
      <xdr:nvSpPr>
        <xdr:cNvPr id="233" name="角丸四角形 232">
          <a:hlinkClick xmlns:r="http://schemas.openxmlformats.org/officeDocument/2006/relationships" r:id="rId6" tooltip="商品台帳　今期２ページ目へ"/>
        </xdr:cNvPr>
        <xdr:cNvSpPr/>
      </xdr:nvSpPr>
      <xdr:spPr>
        <a:xfrm>
          <a:off x="10329394" y="30428661"/>
          <a:ext cx="763200" cy="188655"/>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２ページ</a:t>
          </a:r>
        </a:p>
      </xdr:txBody>
    </xdr:sp>
    <xdr:clientData fPrintsWithSheet="0"/>
  </xdr:twoCellAnchor>
  <xdr:twoCellAnchor editAs="oneCell">
    <xdr:from>
      <xdr:col>24</xdr:col>
      <xdr:colOff>162137</xdr:colOff>
      <xdr:row>217</xdr:row>
      <xdr:rowOff>101788</xdr:rowOff>
    </xdr:from>
    <xdr:to>
      <xdr:col>24</xdr:col>
      <xdr:colOff>925337</xdr:colOff>
      <xdr:row>219</xdr:row>
      <xdr:rowOff>28884</xdr:rowOff>
    </xdr:to>
    <xdr:sp macro="" textlink="">
      <xdr:nvSpPr>
        <xdr:cNvPr id="234" name="角丸四角形 233">
          <a:hlinkClick xmlns:r="http://schemas.openxmlformats.org/officeDocument/2006/relationships" r:id="rId7" tooltip="商品台帳　今期３ページ目へ"/>
        </xdr:cNvPr>
        <xdr:cNvSpPr/>
      </xdr:nvSpPr>
      <xdr:spPr>
        <a:xfrm>
          <a:off x="10329394" y="30745074"/>
          <a:ext cx="763200" cy="188353"/>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３ページ</a:t>
          </a:r>
        </a:p>
      </xdr:txBody>
    </xdr:sp>
    <xdr:clientData fPrintsWithSheet="0"/>
  </xdr:twoCellAnchor>
  <xdr:twoCellAnchor editAs="oneCell">
    <xdr:from>
      <xdr:col>24</xdr:col>
      <xdr:colOff>162137</xdr:colOff>
      <xdr:row>220</xdr:row>
      <xdr:rowOff>26014</xdr:rowOff>
    </xdr:from>
    <xdr:to>
      <xdr:col>24</xdr:col>
      <xdr:colOff>925337</xdr:colOff>
      <xdr:row>221</xdr:row>
      <xdr:rowOff>84041</xdr:rowOff>
    </xdr:to>
    <xdr:sp macro="" textlink="">
      <xdr:nvSpPr>
        <xdr:cNvPr id="235" name="角丸四角形 234">
          <a:hlinkClick xmlns:r="http://schemas.openxmlformats.org/officeDocument/2006/relationships" r:id="rId8" tooltip="商品台帳　今期４ページ目へ"/>
        </xdr:cNvPr>
        <xdr:cNvSpPr/>
      </xdr:nvSpPr>
      <xdr:spPr>
        <a:xfrm>
          <a:off x="10329394" y="31061185"/>
          <a:ext cx="763200" cy="188656"/>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４ページ</a:t>
          </a:r>
        </a:p>
      </xdr:txBody>
    </xdr:sp>
    <xdr:clientData fPrintsWithSheet="0"/>
  </xdr:twoCellAnchor>
  <xdr:twoCellAnchor editAs="oneCell">
    <xdr:from>
      <xdr:col>24</xdr:col>
      <xdr:colOff>162137</xdr:colOff>
      <xdr:row>225</xdr:row>
      <xdr:rowOff>5396</xdr:rowOff>
    </xdr:from>
    <xdr:to>
      <xdr:col>24</xdr:col>
      <xdr:colOff>925337</xdr:colOff>
      <xdr:row>226</xdr:row>
      <xdr:rowOff>63422</xdr:rowOff>
    </xdr:to>
    <xdr:sp macro="" textlink="">
      <xdr:nvSpPr>
        <xdr:cNvPr id="236" name="角丸四角形 235">
          <a:hlinkClick xmlns:r="http://schemas.openxmlformats.org/officeDocument/2006/relationships" r:id="rId9" tooltip="商品台帳　今期６ページ目へ"/>
        </xdr:cNvPr>
        <xdr:cNvSpPr/>
      </xdr:nvSpPr>
      <xdr:spPr>
        <a:xfrm>
          <a:off x="10329394" y="31693710"/>
          <a:ext cx="763200" cy="188655"/>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６ページ</a:t>
          </a:r>
        </a:p>
      </xdr:txBody>
    </xdr:sp>
    <xdr:clientData fPrintsWithSheet="0"/>
  </xdr:twoCellAnchor>
  <xdr:twoCellAnchor editAs="oneCell">
    <xdr:from>
      <xdr:col>24</xdr:col>
      <xdr:colOff>162137</xdr:colOff>
      <xdr:row>229</xdr:row>
      <xdr:rowOff>115404</xdr:rowOff>
    </xdr:from>
    <xdr:to>
      <xdr:col>24</xdr:col>
      <xdr:colOff>925337</xdr:colOff>
      <xdr:row>231</xdr:row>
      <xdr:rowOff>42802</xdr:rowOff>
    </xdr:to>
    <xdr:sp macro="" textlink="">
      <xdr:nvSpPr>
        <xdr:cNvPr id="237" name="角丸四角形 236">
          <a:hlinkClick xmlns:r="http://schemas.openxmlformats.org/officeDocument/2006/relationships" r:id="rId10" tooltip="商品台帳　今期８ページ目へ"/>
        </xdr:cNvPr>
        <xdr:cNvSpPr/>
      </xdr:nvSpPr>
      <xdr:spPr>
        <a:xfrm>
          <a:off x="10329394" y="32326233"/>
          <a:ext cx="763200" cy="188655"/>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８ページ</a:t>
          </a:r>
        </a:p>
      </xdr:txBody>
    </xdr:sp>
    <xdr:clientData fPrintsWithSheet="0"/>
  </xdr:twoCellAnchor>
  <xdr:twoCellAnchor editAs="oneCell">
    <xdr:from>
      <xdr:col>24</xdr:col>
      <xdr:colOff>162137</xdr:colOff>
      <xdr:row>233</xdr:row>
      <xdr:rowOff>12537</xdr:rowOff>
    </xdr:from>
    <xdr:to>
      <xdr:col>24</xdr:col>
      <xdr:colOff>925337</xdr:colOff>
      <xdr:row>234</xdr:row>
      <xdr:rowOff>70261</xdr:rowOff>
    </xdr:to>
    <xdr:sp macro="" textlink="">
      <xdr:nvSpPr>
        <xdr:cNvPr id="238" name="角丸四角形 237">
          <a:hlinkClick xmlns:r="http://schemas.openxmlformats.org/officeDocument/2006/relationships" r:id="rId11" tooltip="商品台帳　今期１０ページ目へ"/>
        </xdr:cNvPr>
        <xdr:cNvSpPr/>
      </xdr:nvSpPr>
      <xdr:spPr>
        <a:xfrm>
          <a:off x="10329394" y="32963594"/>
          <a:ext cx="763200" cy="188353"/>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en-US" altLang="ja-JP" sz="1100" baseline="0">
              <a:solidFill>
                <a:schemeClr val="bg2">
                  <a:lumMod val="10000"/>
                </a:schemeClr>
              </a:solidFill>
              <a:latin typeface="AR丸ゴシック体M" pitchFamily="49" charset="-128"/>
              <a:ea typeface="AR丸ゴシック体M" pitchFamily="49" charset="-128"/>
            </a:rPr>
            <a:t>10</a:t>
          </a:r>
          <a:r>
            <a:rPr kumimoji="1" lang="ja-JP" altLang="en-US" sz="1100" baseline="0">
              <a:solidFill>
                <a:schemeClr val="bg2">
                  <a:lumMod val="10000"/>
                </a:schemeClr>
              </a:solidFill>
              <a:latin typeface="AR丸ゴシック体M" pitchFamily="49" charset="-128"/>
              <a:ea typeface="AR丸ゴシック体M" pitchFamily="49" charset="-128"/>
            </a:rPr>
            <a:t>ページ</a:t>
          </a:r>
        </a:p>
      </xdr:txBody>
    </xdr:sp>
    <xdr:clientData fPrintsWithSheet="0"/>
  </xdr:twoCellAnchor>
  <xdr:twoCellAnchor editAs="oneCell">
    <xdr:from>
      <xdr:col>24</xdr:col>
      <xdr:colOff>162137</xdr:colOff>
      <xdr:row>222</xdr:row>
      <xdr:rowOff>81170</xdr:rowOff>
    </xdr:from>
    <xdr:to>
      <xdr:col>24</xdr:col>
      <xdr:colOff>925337</xdr:colOff>
      <xdr:row>224</xdr:row>
      <xdr:rowOff>8266</xdr:rowOff>
    </xdr:to>
    <xdr:sp macro="" textlink="">
      <xdr:nvSpPr>
        <xdr:cNvPr id="239" name="角丸四角形 238">
          <a:hlinkClick xmlns:r="http://schemas.openxmlformats.org/officeDocument/2006/relationships" r:id="rId12" tooltip="商品台帳　今期５ページ目へ"/>
        </xdr:cNvPr>
        <xdr:cNvSpPr/>
      </xdr:nvSpPr>
      <xdr:spPr>
        <a:xfrm>
          <a:off x="10329394" y="31377599"/>
          <a:ext cx="763200" cy="188353"/>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５ページ</a:t>
          </a:r>
        </a:p>
      </xdr:txBody>
    </xdr:sp>
    <xdr:clientData fPrintsWithSheet="0"/>
  </xdr:twoCellAnchor>
  <xdr:twoCellAnchor editAs="oneCell">
    <xdr:from>
      <xdr:col>24</xdr:col>
      <xdr:colOff>162137</xdr:colOff>
      <xdr:row>227</xdr:row>
      <xdr:rowOff>60552</xdr:rowOff>
    </xdr:from>
    <xdr:to>
      <xdr:col>24</xdr:col>
      <xdr:colOff>925337</xdr:colOff>
      <xdr:row>228</xdr:row>
      <xdr:rowOff>118275</xdr:rowOff>
    </xdr:to>
    <xdr:sp macro="" textlink="">
      <xdr:nvSpPr>
        <xdr:cNvPr id="240" name="角丸四角形 239">
          <a:hlinkClick xmlns:r="http://schemas.openxmlformats.org/officeDocument/2006/relationships" r:id="rId13" tooltip="商品台帳　今期７ページ目へ"/>
        </xdr:cNvPr>
        <xdr:cNvSpPr/>
      </xdr:nvSpPr>
      <xdr:spPr>
        <a:xfrm>
          <a:off x="10329394" y="32010123"/>
          <a:ext cx="763200" cy="188352"/>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７ページ</a:t>
          </a:r>
        </a:p>
      </xdr:txBody>
    </xdr:sp>
    <xdr:clientData fPrintsWithSheet="0"/>
  </xdr:twoCellAnchor>
  <xdr:twoCellAnchor editAs="oneCell">
    <xdr:from>
      <xdr:col>24</xdr:col>
      <xdr:colOff>162137</xdr:colOff>
      <xdr:row>231</xdr:row>
      <xdr:rowOff>170560</xdr:rowOff>
    </xdr:from>
    <xdr:to>
      <xdr:col>24</xdr:col>
      <xdr:colOff>925337</xdr:colOff>
      <xdr:row>232</xdr:row>
      <xdr:rowOff>26293</xdr:rowOff>
    </xdr:to>
    <xdr:sp macro="" textlink="">
      <xdr:nvSpPr>
        <xdr:cNvPr id="241" name="角丸四角形 240">
          <a:hlinkClick xmlns:r="http://schemas.openxmlformats.org/officeDocument/2006/relationships" r:id="rId14" tooltip="商品台帳　今期９ページ目へ"/>
        </xdr:cNvPr>
        <xdr:cNvSpPr/>
      </xdr:nvSpPr>
      <xdr:spPr>
        <a:xfrm>
          <a:off x="10329394" y="32642646"/>
          <a:ext cx="763200" cy="19319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９ページ</a:t>
          </a:r>
        </a:p>
      </xdr:txBody>
    </xdr:sp>
    <xdr:clientData fPrintsWithSheet="0"/>
  </xdr:twoCellAnchor>
  <xdr:twoCellAnchor editAs="oneCell">
    <xdr:from>
      <xdr:col>24</xdr:col>
      <xdr:colOff>162137</xdr:colOff>
      <xdr:row>235</xdr:row>
      <xdr:rowOff>67391</xdr:rowOff>
    </xdr:from>
    <xdr:to>
      <xdr:col>24</xdr:col>
      <xdr:colOff>925337</xdr:colOff>
      <xdr:row>236</xdr:row>
      <xdr:rowOff>125114</xdr:rowOff>
    </xdr:to>
    <xdr:sp macro="" textlink="">
      <xdr:nvSpPr>
        <xdr:cNvPr id="242" name="角丸四角形 241">
          <a:hlinkClick xmlns:r="http://schemas.openxmlformats.org/officeDocument/2006/relationships" r:id="rId15" tooltip="商品台帳　今期１１ページ目へ"/>
        </xdr:cNvPr>
        <xdr:cNvSpPr/>
      </xdr:nvSpPr>
      <xdr:spPr>
        <a:xfrm>
          <a:off x="10329394" y="33279705"/>
          <a:ext cx="763200" cy="188352"/>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en-US" altLang="ja-JP" sz="1100" baseline="0">
              <a:solidFill>
                <a:schemeClr val="bg2">
                  <a:lumMod val="10000"/>
                </a:schemeClr>
              </a:solidFill>
              <a:latin typeface="AR丸ゴシック体M" pitchFamily="49" charset="-128"/>
              <a:ea typeface="AR丸ゴシック体M" pitchFamily="49" charset="-128"/>
            </a:rPr>
            <a:t>11</a:t>
          </a:r>
          <a:r>
            <a:rPr kumimoji="1" lang="ja-JP" altLang="en-US" sz="1100" baseline="0">
              <a:solidFill>
                <a:schemeClr val="bg2">
                  <a:lumMod val="10000"/>
                </a:schemeClr>
              </a:solidFill>
              <a:latin typeface="AR丸ゴシック体M" pitchFamily="49" charset="-128"/>
              <a:ea typeface="AR丸ゴシック体M" pitchFamily="49" charset="-128"/>
            </a:rPr>
            <a:t>ページ</a:t>
          </a:r>
        </a:p>
      </xdr:txBody>
    </xdr:sp>
    <xdr:clientData fPrintsWithSheet="0"/>
  </xdr:twoCellAnchor>
  <xdr:twoCellAnchor editAs="oneCell">
    <xdr:from>
      <xdr:col>24</xdr:col>
      <xdr:colOff>162137</xdr:colOff>
      <xdr:row>237</xdr:row>
      <xdr:rowOff>122244</xdr:rowOff>
    </xdr:from>
    <xdr:to>
      <xdr:col>24</xdr:col>
      <xdr:colOff>925337</xdr:colOff>
      <xdr:row>239</xdr:row>
      <xdr:rowOff>51757</xdr:rowOff>
    </xdr:to>
    <xdr:sp macro="" textlink="">
      <xdr:nvSpPr>
        <xdr:cNvPr id="243" name="角丸四角形 242">
          <a:hlinkClick xmlns:r="http://schemas.openxmlformats.org/officeDocument/2006/relationships" r:id="rId16" tooltip="商品台帳　今期１２ページ目へ"/>
        </xdr:cNvPr>
        <xdr:cNvSpPr/>
      </xdr:nvSpPr>
      <xdr:spPr>
        <a:xfrm>
          <a:off x="10329394" y="33595815"/>
          <a:ext cx="763200" cy="190771"/>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en-US" altLang="ja-JP" sz="1100" baseline="0">
              <a:solidFill>
                <a:schemeClr val="bg2">
                  <a:lumMod val="10000"/>
                </a:schemeClr>
              </a:solidFill>
              <a:latin typeface="AR丸ゴシック体M" pitchFamily="49" charset="-128"/>
              <a:ea typeface="AR丸ゴシック体M" pitchFamily="49" charset="-128"/>
            </a:rPr>
            <a:t>12</a:t>
          </a:r>
          <a:r>
            <a:rPr kumimoji="1" lang="ja-JP" altLang="en-US" sz="1100" baseline="0">
              <a:solidFill>
                <a:schemeClr val="bg2">
                  <a:lumMod val="10000"/>
                </a:schemeClr>
              </a:solidFill>
              <a:latin typeface="AR丸ゴシック体M" pitchFamily="49" charset="-128"/>
              <a:ea typeface="AR丸ゴシック体M" pitchFamily="49" charset="-128"/>
            </a:rPr>
            <a:t>ページ</a:t>
          </a:r>
        </a:p>
      </xdr:txBody>
    </xdr:sp>
    <xdr:clientData fPrintsWithSheet="0"/>
  </xdr:twoCellAnchor>
  <xdr:twoCellAnchor editAs="oneCell">
    <xdr:from>
      <xdr:col>24</xdr:col>
      <xdr:colOff>162137</xdr:colOff>
      <xdr:row>210</xdr:row>
      <xdr:rowOff>68157</xdr:rowOff>
    </xdr:from>
    <xdr:to>
      <xdr:col>24</xdr:col>
      <xdr:colOff>925337</xdr:colOff>
      <xdr:row>211</xdr:row>
      <xdr:rowOff>125278</xdr:rowOff>
    </xdr:to>
    <xdr:sp macro="" textlink="">
      <xdr:nvSpPr>
        <xdr:cNvPr id="244" name="角丸四角形 243">
          <a:hlinkClick xmlns:r="http://schemas.openxmlformats.org/officeDocument/2006/relationships" r:id="rId2" tooltip="商品台帳　前期繰越ページへ"/>
        </xdr:cNvPr>
        <xdr:cNvSpPr/>
      </xdr:nvSpPr>
      <xdr:spPr>
        <a:xfrm>
          <a:off x="10216304" y="533824"/>
          <a:ext cx="763200" cy="19440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前期繰越</a:t>
          </a:r>
        </a:p>
      </xdr:txBody>
    </xdr:sp>
    <xdr:clientData fPrintsWithSheet="0"/>
  </xdr:twoCellAnchor>
  <xdr:twoCellAnchor editAs="oneCell">
    <xdr:from>
      <xdr:col>24</xdr:col>
      <xdr:colOff>162137</xdr:colOff>
      <xdr:row>240</xdr:row>
      <xdr:rowOff>48892</xdr:rowOff>
    </xdr:from>
    <xdr:to>
      <xdr:col>24</xdr:col>
      <xdr:colOff>925337</xdr:colOff>
      <xdr:row>241</xdr:row>
      <xdr:rowOff>105406</xdr:rowOff>
    </xdr:to>
    <xdr:sp macro="" textlink="">
      <xdr:nvSpPr>
        <xdr:cNvPr id="245" name="角丸四角形 244">
          <a:hlinkClick xmlns:r="http://schemas.openxmlformats.org/officeDocument/2006/relationships" r:id="rId17" tooltip="商品台帳　今期末（次期繰越）のページへ"/>
        </xdr:cNvPr>
        <xdr:cNvSpPr/>
      </xdr:nvSpPr>
      <xdr:spPr>
        <a:xfrm>
          <a:off x="10216304" y="4589142"/>
          <a:ext cx="763200" cy="19440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期末</a:t>
          </a:r>
          <a:endParaRPr kumimoji="1" lang="en-US" altLang="ja-JP" sz="1100" baseline="0">
            <a:solidFill>
              <a:schemeClr val="bg2">
                <a:lumMod val="10000"/>
              </a:schemeClr>
            </a:solidFill>
            <a:latin typeface="AR丸ゴシック体M" pitchFamily="49" charset="-128"/>
            <a:ea typeface="AR丸ゴシック体M" pitchFamily="49" charset="-128"/>
          </a:endParaRPr>
        </a:p>
      </xdr:txBody>
    </xdr:sp>
    <xdr:clientData fPrintsWithSheet="0"/>
  </xdr:twoCellAnchor>
  <xdr:twoCellAnchor editAs="oneCell">
    <xdr:from>
      <xdr:col>24</xdr:col>
      <xdr:colOff>162137</xdr:colOff>
      <xdr:row>264</xdr:row>
      <xdr:rowOff>126105</xdr:rowOff>
    </xdr:from>
    <xdr:to>
      <xdr:col>24</xdr:col>
      <xdr:colOff>925337</xdr:colOff>
      <xdr:row>266</xdr:row>
      <xdr:rowOff>53201</xdr:rowOff>
    </xdr:to>
    <xdr:sp macro="" textlink="">
      <xdr:nvSpPr>
        <xdr:cNvPr id="260" name="角丸四角形 259">
          <a:hlinkClick xmlns:r="http://schemas.openxmlformats.org/officeDocument/2006/relationships" r:id="rId3" tooltip="商品台帳　今期１ページ目へ"/>
        </xdr:cNvPr>
        <xdr:cNvSpPr/>
      </xdr:nvSpPr>
      <xdr:spPr>
        <a:xfrm>
          <a:off x="10216304" y="845772"/>
          <a:ext cx="763200" cy="19440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１ページ</a:t>
          </a:r>
        </a:p>
      </xdr:txBody>
    </xdr:sp>
    <xdr:clientData fPrintsWithSheet="0"/>
  </xdr:twoCellAnchor>
  <xdr:twoCellAnchor editAs="oneCell">
    <xdr:from>
      <xdr:col>24</xdr:col>
      <xdr:colOff>162137</xdr:colOff>
      <xdr:row>267</xdr:row>
      <xdr:rowOff>57053</xdr:rowOff>
    </xdr:from>
    <xdr:to>
      <xdr:col>24</xdr:col>
      <xdr:colOff>925337</xdr:colOff>
      <xdr:row>268</xdr:row>
      <xdr:rowOff>115078</xdr:rowOff>
    </xdr:to>
    <xdr:sp macro="" textlink="">
      <xdr:nvSpPr>
        <xdr:cNvPr id="261" name="角丸四角形 260">
          <a:hlinkClick xmlns:r="http://schemas.openxmlformats.org/officeDocument/2006/relationships" r:id="rId6" tooltip="商品台帳　今期２ページ目へ"/>
        </xdr:cNvPr>
        <xdr:cNvSpPr/>
      </xdr:nvSpPr>
      <xdr:spPr>
        <a:xfrm>
          <a:off x="10216304" y="1157720"/>
          <a:ext cx="763200" cy="19440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２ページ</a:t>
          </a:r>
        </a:p>
      </xdr:txBody>
    </xdr:sp>
    <xdr:clientData fPrintsWithSheet="0"/>
  </xdr:twoCellAnchor>
  <xdr:twoCellAnchor editAs="oneCell">
    <xdr:from>
      <xdr:col>24</xdr:col>
      <xdr:colOff>162137</xdr:colOff>
      <xdr:row>269</xdr:row>
      <xdr:rowOff>115001</xdr:rowOff>
    </xdr:from>
    <xdr:to>
      <xdr:col>24</xdr:col>
      <xdr:colOff>925337</xdr:colOff>
      <xdr:row>271</xdr:row>
      <xdr:rowOff>42096</xdr:rowOff>
    </xdr:to>
    <xdr:sp macro="" textlink="">
      <xdr:nvSpPr>
        <xdr:cNvPr id="262" name="角丸四角形 261">
          <a:hlinkClick xmlns:r="http://schemas.openxmlformats.org/officeDocument/2006/relationships" r:id="rId7" tooltip="商品台帳　今期３ページ目へ"/>
        </xdr:cNvPr>
        <xdr:cNvSpPr/>
      </xdr:nvSpPr>
      <xdr:spPr>
        <a:xfrm>
          <a:off x="10216304" y="1469668"/>
          <a:ext cx="763200" cy="19440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３ページ</a:t>
          </a:r>
        </a:p>
      </xdr:txBody>
    </xdr:sp>
    <xdr:clientData fPrintsWithSheet="0"/>
  </xdr:twoCellAnchor>
  <xdr:twoCellAnchor editAs="oneCell">
    <xdr:from>
      <xdr:col>24</xdr:col>
      <xdr:colOff>162137</xdr:colOff>
      <xdr:row>272</xdr:row>
      <xdr:rowOff>45949</xdr:rowOff>
    </xdr:from>
    <xdr:to>
      <xdr:col>24</xdr:col>
      <xdr:colOff>925337</xdr:colOff>
      <xdr:row>273</xdr:row>
      <xdr:rowOff>103974</xdr:rowOff>
    </xdr:to>
    <xdr:sp macro="" textlink="">
      <xdr:nvSpPr>
        <xdr:cNvPr id="263" name="角丸四角形 262">
          <a:hlinkClick xmlns:r="http://schemas.openxmlformats.org/officeDocument/2006/relationships" r:id="rId8" tooltip="商品台帳　今期４ページ目へ"/>
        </xdr:cNvPr>
        <xdr:cNvSpPr/>
      </xdr:nvSpPr>
      <xdr:spPr>
        <a:xfrm>
          <a:off x="10216304" y="1781616"/>
          <a:ext cx="763200" cy="19440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４ページ</a:t>
          </a:r>
        </a:p>
      </xdr:txBody>
    </xdr:sp>
    <xdr:clientData fPrintsWithSheet="0"/>
  </xdr:twoCellAnchor>
  <xdr:twoCellAnchor editAs="oneCell">
    <xdr:from>
      <xdr:col>24</xdr:col>
      <xdr:colOff>162137</xdr:colOff>
      <xdr:row>277</xdr:row>
      <xdr:rowOff>34845</xdr:rowOff>
    </xdr:from>
    <xdr:to>
      <xdr:col>24</xdr:col>
      <xdr:colOff>925337</xdr:colOff>
      <xdr:row>278</xdr:row>
      <xdr:rowOff>92871</xdr:rowOff>
    </xdr:to>
    <xdr:sp macro="" textlink="">
      <xdr:nvSpPr>
        <xdr:cNvPr id="264" name="角丸四角形 263">
          <a:hlinkClick xmlns:r="http://schemas.openxmlformats.org/officeDocument/2006/relationships" r:id="rId9" tooltip="商品台帳　今期６ページ目へ"/>
        </xdr:cNvPr>
        <xdr:cNvSpPr/>
      </xdr:nvSpPr>
      <xdr:spPr>
        <a:xfrm>
          <a:off x="10216304" y="2405512"/>
          <a:ext cx="763200" cy="19440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６ページ</a:t>
          </a:r>
        </a:p>
      </xdr:txBody>
    </xdr:sp>
    <xdr:clientData fPrintsWithSheet="0"/>
  </xdr:twoCellAnchor>
  <xdr:twoCellAnchor editAs="oneCell">
    <xdr:from>
      <xdr:col>24</xdr:col>
      <xdr:colOff>162137</xdr:colOff>
      <xdr:row>282</xdr:row>
      <xdr:rowOff>23741</xdr:rowOff>
    </xdr:from>
    <xdr:to>
      <xdr:col>24</xdr:col>
      <xdr:colOff>925337</xdr:colOff>
      <xdr:row>283</xdr:row>
      <xdr:rowOff>81767</xdr:rowOff>
    </xdr:to>
    <xdr:sp macro="" textlink="">
      <xdr:nvSpPr>
        <xdr:cNvPr id="265" name="角丸四角形 264">
          <a:hlinkClick xmlns:r="http://schemas.openxmlformats.org/officeDocument/2006/relationships" r:id="rId10" tooltip="商品台帳　今期８ページ目へ"/>
        </xdr:cNvPr>
        <xdr:cNvSpPr/>
      </xdr:nvSpPr>
      <xdr:spPr>
        <a:xfrm>
          <a:off x="10216304" y="3029408"/>
          <a:ext cx="763200" cy="19440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８ページ</a:t>
          </a:r>
        </a:p>
      </xdr:txBody>
    </xdr:sp>
    <xdr:clientData fPrintsWithSheet="0"/>
  </xdr:twoCellAnchor>
  <xdr:twoCellAnchor editAs="oneCell">
    <xdr:from>
      <xdr:col>24</xdr:col>
      <xdr:colOff>162137</xdr:colOff>
      <xdr:row>285</xdr:row>
      <xdr:rowOff>2054</xdr:rowOff>
    </xdr:from>
    <xdr:to>
      <xdr:col>24</xdr:col>
      <xdr:colOff>925337</xdr:colOff>
      <xdr:row>286</xdr:row>
      <xdr:rowOff>59778</xdr:rowOff>
    </xdr:to>
    <xdr:sp macro="" textlink="">
      <xdr:nvSpPr>
        <xdr:cNvPr id="266" name="角丸四角形 265">
          <a:hlinkClick xmlns:r="http://schemas.openxmlformats.org/officeDocument/2006/relationships" r:id="rId11" tooltip="商品台帳　今期１０ページ目へ"/>
        </xdr:cNvPr>
        <xdr:cNvSpPr/>
      </xdr:nvSpPr>
      <xdr:spPr>
        <a:xfrm>
          <a:off x="10216304" y="3653304"/>
          <a:ext cx="763200" cy="19440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en-US" altLang="ja-JP" sz="1100" baseline="0">
              <a:solidFill>
                <a:schemeClr val="bg2">
                  <a:lumMod val="10000"/>
                </a:schemeClr>
              </a:solidFill>
              <a:latin typeface="AR丸ゴシック体M" pitchFamily="49" charset="-128"/>
              <a:ea typeface="AR丸ゴシック体M" pitchFamily="49" charset="-128"/>
            </a:rPr>
            <a:t>10</a:t>
          </a:r>
          <a:r>
            <a:rPr kumimoji="1" lang="ja-JP" altLang="en-US" sz="1100" baseline="0">
              <a:solidFill>
                <a:schemeClr val="bg2">
                  <a:lumMod val="10000"/>
                </a:schemeClr>
              </a:solidFill>
              <a:latin typeface="AR丸ゴシック体M" pitchFamily="49" charset="-128"/>
              <a:ea typeface="AR丸ゴシック体M" pitchFamily="49" charset="-128"/>
            </a:rPr>
            <a:t>ページ</a:t>
          </a:r>
        </a:p>
      </xdr:txBody>
    </xdr:sp>
    <xdr:clientData fPrintsWithSheet="0"/>
  </xdr:twoCellAnchor>
  <xdr:twoCellAnchor editAs="oneCell">
    <xdr:from>
      <xdr:col>24</xdr:col>
      <xdr:colOff>162137</xdr:colOff>
      <xdr:row>274</xdr:row>
      <xdr:rowOff>103897</xdr:rowOff>
    </xdr:from>
    <xdr:to>
      <xdr:col>24</xdr:col>
      <xdr:colOff>925337</xdr:colOff>
      <xdr:row>276</xdr:row>
      <xdr:rowOff>30992</xdr:rowOff>
    </xdr:to>
    <xdr:sp macro="" textlink="">
      <xdr:nvSpPr>
        <xdr:cNvPr id="267" name="角丸四角形 266">
          <a:hlinkClick xmlns:r="http://schemas.openxmlformats.org/officeDocument/2006/relationships" r:id="rId12" tooltip="商品台帳　今期５ページ目へ"/>
        </xdr:cNvPr>
        <xdr:cNvSpPr/>
      </xdr:nvSpPr>
      <xdr:spPr>
        <a:xfrm>
          <a:off x="10216304" y="2093564"/>
          <a:ext cx="763200" cy="19440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５ページ</a:t>
          </a:r>
        </a:p>
      </xdr:txBody>
    </xdr:sp>
    <xdr:clientData fPrintsWithSheet="0"/>
  </xdr:twoCellAnchor>
  <xdr:twoCellAnchor editAs="oneCell">
    <xdr:from>
      <xdr:col>24</xdr:col>
      <xdr:colOff>162137</xdr:colOff>
      <xdr:row>279</xdr:row>
      <xdr:rowOff>92793</xdr:rowOff>
    </xdr:from>
    <xdr:to>
      <xdr:col>24</xdr:col>
      <xdr:colOff>925337</xdr:colOff>
      <xdr:row>281</xdr:row>
      <xdr:rowOff>19889</xdr:rowOff>
    </xdr:to>
    <xdr:sp macro="" textlink="">
      <xdr:nvSpPr>
        <xdr:cNvPr id="268" name="角丸四角形 267">
          <a:hlinkClick xmlns:r="http://schemas.openxmlformats.org/officeDocument/2006/relationships" r:id="rId13" tooltip="商品台帳　今期７ページ目へ"/>
        </xdr:cNvPr>
        <xdr:cNvSpPr/>
      </xdr:nvSpPr>
      <xdr:spPr>
        <a:xfrm>
          <a:off x="10216304" y="2717460"/>
          <a:ext cx="763200" cy="19440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７ページ</a:t>
          </a:r>
        </a:p>
      </xdr:txBody>
    </xdr:sp>
    <xdr:clientData fPrintsWithSheet="0"/>
  </xdr:twoCellAnchor>
  <xdr:twoCellAnchor editAs="oneCell">
    <xdr:from>
      <xdr:col>24</xdr:col>
      <xdr:colOff>162137</xdr:colOff>
      <xdr:row>283</xdr:row>
      <xdr:rowOff>208689</xdr:rowOff>
    </xdr:from>
    <xdr:to>
      <xdr:col>24</xdr:col>
      <xdr:colOff>925337</xdr:colOff>
      <xdr:row>284</xdr:row>
      <xdr:rowOff>64423</xdr:rowOff>
    </xdr:to>
    <xdr:sp macro="" textlink="">
      <xdr:nvSpPr>
        <xdr:cNvPr id="269" name="角丸四角形 268">
          <a:hlinkClick xmlns:r="http://schemas.openxmlformats.org/officeDocument/2006/relationships" r:id="rId14" tooltip="商品台帳　今期９ページ目へ"/>
        </xdr:cNvPr>
        <xdr:cNvSpPr/>
      </xdr:nvSpPr>
      <xdr:spPr>
        <a:xfrm>
          <a:off x="10216304" y="3341356"/>
          <a:ext cx="763200" cy="19440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９ページ</a:t>
          </a:r>
        </a:p>
      </xdr:txBody>
    </xdr:sp>
    <xdr:clientData fPrintsWithSheet="0"/>
  </xdr:twoCellAnchor>
  <xdr:twoCellAnchor editAs="oneCell">
    <xdr:from>
      <xdr:col>24</xdr:col>
      <xdr:colOff>162137</xdr:colOff>
      <xdr:row>287</xdr:row>
      <xdr:rowOff>60002</xdr:rowOff>
    </xdr:from>
    <xdr:to>
      <xdr:col>24</xdr:col>
      <xdr:colOff>925337</xdr:colOff>
      <xdr:row>288</xdr:row>
      <xdr:rowOff>117726</xdr:rowOff>
    </xdr:to>
    <xdr:sp macro="" textlink="">
      <xdr:nvSpPr>
        <xdr:cNvPr id="270" name="角丸四角形 269">
          <a:hlinkClick xmlns:r="http://schemas.openxmlformats.org/officeDocument/2006/relationships" r:id="rId15" tooltip="商品台帳　今期１１ページ目へ"/>
        </xdr:cNvPr>
        <xdr:cNvSpPr/>
      </xdr:nvSpPr>
      <xdr:spPr>
        <a:xfrm>
          <a:off x="10216304" y="3965252"/>
          <a:ext cx="763200" cy="19440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en-US" altLang="ja-JP" sz="1100" baseline="0">
              <a:solidFill>
                <a:schemeClr val="bg2">
                  <a:lumMod val="10000"/>
                </a:schemeClr>
              </a:solidFill>
              <a:latin typeface="AR丸ゴシック体M" pitchFamily="49" charset="-128"/>
              <a:ea typeface="AR丸ゴシック体M" pitchFamily="49" charset="-128"/>
            </a:rPr>
            <a:t>11</a:t>
          </a:r>
          <a:r>
            <a:rPr kumimoji="1" lang="ja-JP" altLang="en-US" sz="1100" baseline="0">
              <a:solidFill>
                <a:schemeClr val="bg2">
                  <a:lumMod val="10000"/>
                </a:schemeClr>
              </a:solidFill>
              <a:latin typeface="AR丸ゴシック体M" pitchFamily="49" charset="-128"/>
              <a:ea typeface="AR丸ゴシック体M" pitchFamily="49" charset="-128"/>
            </a:rPr>
            <a:t>ページ</a:t>
          </a:r>
        </a:p>
      </xdr:txBody>
    </xdr:sp>
    <xdr:clientData fPrintsWithSheet="0"/>
  </xdr:twoCellAnchor>
  <xdr:twoCellAnchor editAs="oneCell">
    <xdr:from>
      <xdr:col>24</xdr:col>
      <xdr:colOff>162137</xdr:colOff>
      <xdr:row>289</xdr:row>
      <xdr:rowOff>117950</xdr:rowOff>
    </xdr:from>
    <xdr:to>
      <xdr:col>24</xdr:col>
      <xdr:colOff>925337</xdr:colOff>
      <xdr:row>291</xdr:row>
      <xdr:rowOff>47465</xdr:rowOff>
    </xdr:to>
    <xdr:sp macro="" textlink="">
      <xdr:nvSpPr>
        <xdr:cNvPr id="271" name="角丸四角形 270">
          <a:hlinkClick xmlns:r="http://schemas.openxmlformats.org/officeDocument/2006/relationships" r:id="rId16" tooltip="商品台帳　今期１２ページ目へ"/>
        </xdr:cNvPr>
        <xdr:cNvSpPr/>
      </xdr:nvSpPr>
      <xdr:spPr>
        <a:xfrm>
          <a:off x="10216304" y="4277200"/>
          <a:ext cx="763200" cy="19440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en-US" altLang="ja-JP" sz="1100" baseline="0">
              <a:solidFill>
                <a:schemeClr val="bg2">
                  <a:lumMod val="10000"/>
                </a:schemeClr>
              </a:solidFill>
              <a:latin typeface="AR丸ゴシック体M" pitchFamily="49" charset="-128"/>
              <a:ea typeface="AR丸ゴシック体M" pitchFamily="49" charset="-128"/>
            </a:rPr>
            <a:t>12</a:t>
          </a:r>
          <a:r>
            <a:rPr kumimoji="1" lang="ja-JP" altLang="en-US" sz="1100" baseline="0">
              <a:solidFill>
                <a:schemeClr val="bg2">
                  <a:lumMod val="10000"/>
                </a:schemeClr>
              </a:solidFill>
              <a:latin typeface="AR丸ゴシック体M" pitchFamily="49" charset="-128"/>
              <a:ea typeface="AR丸ゴシック体M" pitchFamily="49" charset="-128"/>
            </a:rPr>
            <a:t>ページ</a:t>
          </a:r>
        </a:p>
      </xdr:txBody>
    </xdr:sp>
    <xdr:clientData fPrintsWithSheet="0"/>
  </xdr:twoCellAnchor>
  <xdr:twoCellAnchor editAs="oneCell">
    <xdr:from>
      <xdr:col>24</xdr:col>
      <xdr:colOff>162137</xdr:colOff>
      <xdr:row>262</xdr:row>
      <xdr:rowOff>68157</xdr:rowOff>
    </xdr:from>
    <xdr:to>
      <xdr:col>24</xdr:col>
      <xdr:colOff>925337</xdr:colOff>
      <xdr:row>263</xdr:row>
      <xdr:rowOff>114390</xdr:rowOff>
    </xdr:to>
    <xdr:sp macro="" textlink="">
      <xdr:nvSpPr>
        <xdr:cNvPr id="272" name="角丸四角形 271">
          <a:hlinkClick xmlns:r="http://schemas.openxmlformats.org/officeDocument/2006/relationships" r:id="rId2" tooltip="商品台帳　前期繰越ページへ"/>
        </xdr:cNvPr>
        <xdr:cNvSpPr/>
      </xdr:nvSpPr>
      <xdr:spPr>
        <a:xfrm>
          <a:off x="10216304" y="533824"/>
          <a:ext cx="763200" cy="19440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前期繰越</a:t>
          </a:r>
        </a:p>
      </xdr:txBody>
    </xdr:sp>
    <xdr:clientData fPrintsWithSheet="0"/>
  </xdr:twoCellAnchor>
  <xdr:twoCellAnchor editAs="oneCell">
    <xdr:from>
      <xdr:col>24</xdr:col>
      <xdr:colOff>162137</xdr:colOff>
      <xdr:row>292</xdr:row>
      <xdr:rowOff>48892</xdr:rowOff>
    </xdr:from>
    <xdr:to>
      <xdr:col>24</xdr:col>
      <xdr:colOff>925337</xdr:colOff>
      <xdr:row>293</xdr:row>
      <xdr:rowOff>105406</xdr:rowOff>
    </xdr:to>
    <xdr:sp macro="" textlink="">
      <xdr:nvSpPr>
        <xdr:cNvPr id="273" name="角丸四角形 272">
          <a:hlinkClick xmlns:r="http://schemas.openxmlformats.org/officeDocument/2006/relationships" r:id="rId17" tooltip="商品台帳　今期末（次期繰越）のページへ"/>
        </xdr:cNvPr>
        <xdr:cNvSpPr/>
      </xdr:nvSpPr>
      <xdr:spPr>
        <a:xfrm>
          <a:off x="10216304" y="4589142"/>
          <a:ext cx="763200" cy="19440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期末</a:t>
          </a:r>
          <a:endParaRPr kumimoji="1" lang="en-US" altLang="ja-JP" sz="1100" baseline="0">
            <a:solidFill>
              <a:schemeClr val="bg2">
                <a:lumMod val="10000"/>
              </a:schemeClr>
            </a:solidFill>
            <a:latin typeface="AR丸ゴシック体M" pitchFamily="49" charset="-128"/>
            <a:ea typeface="AR丸ゴシック体M" pitchFamily="49" charset="-128"/>
          </a:endParaRPr>
        </a:p>
      </xdr:txBody>
    </xdr:sp>
    <xdr:clientData fPrintsWithSheet="0"/>
  </xdr:twoCellAnchor>
  <xdr:twoCellAnchor editAs="oneCell">
    <xdr:from>
      <xdr:col>24</xdr:col>
      <xdr:colOff>162137</xdr:colOff>
      <xdr:row>316</xdr:row>
      <xdr:rowOff>112358</xdr:rowOff>
    </xdr:from>
    <xdr:to>
      <xdr:col>24</xdr:col>
      <xdr:colOff>925337</xdr:colOff>
      <xdr:row>318</xdr:row>
      <xdr:rowOff>39453</xdr:rowOff>
    </xdr:to>
    <xdr:sp macro="" textlink="">
      <xdr:nvSpPr>
        <xdr:cNvPr id="288" name="角丸四角形 287">
          <a:hlinkClick xmlns:r="http://schemas.openxmlformats.org/officeDocument/2006/relationships" r:id="rId3" tooltip="商品台帳　今期１ページ目へ"/>
        </xdr:cNvPr>
        <xdr:cNvSpPr/>
      </xdr:nvSpPr>
      <xdr:spPr>
        <a:xfrm>
          <a:off x="10329394" y="44819987"/>
          <a:ext cx="763200" cy="188352"/>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１ページ</a:t>
          </a:r>
        </a:p>
      </xdr:txBody>
    </xdr:sp>
    <xdr:clientData fPrintsWithSheet="0"/>
  </xdr:twoCellAnchor>
  <xdr:twoCellAnchor editAs="oneCell">
    <xdr:from>
      <xdr:col>24</xdr:col>
      <xdr:colOff>162137</xdr:colOff>
      <xdr:row>319</xdr:row>
      <xdr:rowOff>37421</xdr:rowOff>
    </xdr:from>
    <xdr:to>
      <xdr:col>24</xdr:col>
      <xdr:colOff>925337</xdr:colOff>
      <xdr:row>320</xdr:row>
      <xdr:rowOff>95447</xdr:rowOff>
    </xdr:to>
    <xdr:sp macro="" textlink="">
      <xdr:nvSpPr>
        <xdr:cNvPr id="289" name="角丸四角形 288">
          <a:hlinkClick xmlns:r="http://schemas.openxmlformats.org/officeDocument/2006/relationships" r:id="rId6" tooltip="商品台帳　今期２ページ目へ"/>
        </xdr:cNvPr>
        <xdr:cNvSpPr/>
      </xdr:nvSpPr>
      <xdr:spPr>
        <a:xfrm>
          <a:off x="10329394" y="45136935"/>
          <a:ext cx="763200" cy="188655"/>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２ページ</a:t>
          </a:r>
        </a:p>
      </xdr:txBody>
    </xdr:sp>
    <xdr:clientData fPrintsWithSheet="0"/>
  </xdr:twoCellAnchor>
  <xdr:twoCellAnchor editAs="oneCell">
    <xdr:from>
      <xdr:col>24</xdr:col>
      <xdr:colOff>162137</xdr:colOff>
      <xdr:row>321</xdr:row>
      <xdr:rowOff>93415</xdr:rowOff>
    </xdr:from>
    <xdr:to>
      <xdr:col>24</xdr:col>
      <xdr:colOff>925337</xdr:colOff>
      <xdr:row>323</xdr:row>
      <xdr:rowOff>20509</xdr:rowOff>
    </xdr:to>
    <xdr:sp macro="" textlink="">
      <xdr:nvSpPr>
        <xdr:cNvPr id="290" name="角丸四角形 289">
          <a:hlinkClick xmlns:r="http://schemas.openxmlformats.org/officeDocument/2006/relationships" r:id="rId7" tooltip="商品台帳　今期３ページ目へ"/>
        </xdr:cNvPr>
        <xdr:cNvSpPr/>
      </xdr:nvSpPr>
      <xdr:spPr>
        <a:xfrm>
          <a:off x="10329394" y="45454186"/>
          <a:ext cx="763200" cy="188352"/>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３ページ</a:t>
          </a:r>
        </a:p>
      </xdr:txBody>
    </xdr:sp>
    <xdr:clientData fPrintsWithSheet="0"/>
  </xdr:twoCellAnchor>
  <xdr:twoCellAnchor editAs="oneCell">
    <xdr:from>
      <xdr:col>24</xdr:col>
      <xdr:colOff>162137</xdr:colOff>
      <xdr:row>324</xdr:row>
      <xdr:rowOff>18477</xdr:rowOff>
    </xdr:from>
    <xdr:to>
      <xdr:col>24</xdr:col>
      <xdr:colOff>925337</xdr:colOff>
      <xdr:row>325</xdr:row>
      <xdr:rowOff>76503</xdr:rowOff>
    </xdr:to>
    <xdr:sp macro="" textlink="">
      <xdr:nvSpPr>
        <xdr:cNvPr id="291" name="角丸四角形 290">
          <a:hlinkClick xmlns:r="http://schemas.openxmlformats.org/officeDocument/2006/relationships" r:id="rId8" tooltip="商品台帳　今期４ページ目へ"/>
        </xdr:cNvPr>
        <xdr:cNvSpPr/>
      </xdr:nvSpPr>
      <xdr:spPr>
        <a:xfrm>
          <a:off x="10329394" y="45771134"/>
          <a:ext cx="763200" cy="188655"/>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４ページ</a:t>
          </a:r>
        </a:p>
      </xdr:txBody>
    </xdr:sp>
    <xdr:clientData fPrintsWithSheet="0"/>
  </xdr:twoCellAnchor>
  <xdr:twoCellAnchor editAs="oneCell">
    <xdr:from>
      <xdr:col>24</xdr:col>
      <xdr:colOff>162137</xdr:colOff>
      <xdr:row>328</xdr:row>
      <xdr:rowOff>130161</xdr:rowOff>
    </xdr:from>
    <xdr:to>
      <xdr:col>24</xdr:col>
      <xdr:colOff>925337</xdr:colOff>
      <xdr:row>330</xdr:row>
      <xdr:rowOff>57557</xdr:rowOff>
    </xdr:to>
    <xdr:sp macro="" textlink="">
      <xdr:nvSpPr>
        <xdr:cNvPr id="292" name="角丸四角形 291">
          <a:hlinkClick xmlns:r="http://schemas.openxmlformats.org/officeDocument/2006/relationships" r:id="rId9" tooltip="商品台帳　今期６ページ目へ"/>
        </xdr:cNvPr>
        <xdr:cNvSpPr/>
      </xdr:nvSpPr>
      <xdr:spPr>
        <a:xfrm>
          <a:off x="10329394" y="46405332"/>
          <a:ext cx="763200" cy="188654"/>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６ページ</a:t>
          </a:r>
        </a:p>
      </xdr:txBody>
    </xdr:sp>
    <xdr:clientData fPrintsWithSheet="0"/>
  </xdr:twoCellAnchor>
  <xdr:twoCellAnchor editAs="oneCell">
    <xdr:from>
      <xdr:col>24</xdr:col>
      <xdr:colOff>162137</xdr:colOff>
      <xdr:row>333</xdr:row>
      <xdr:rowOff>111216</xdr:rowOff>
    </xdr:from>
    <xdr:to>
      <xdr:col>24</xdr:col>
      <xdr:colOff>925337</xdr:colOff>
      <xdr:row>335</xdr:row>
      <xdr:rowOff>38613</xdr:rowOff>
    </xdr:to>
    <xdr:sp macro="" textlink="">
      <xdr:nvSpPr>
        <xdr:cNvPr id="293" name="角丸四角形 292">
          <a:hlinkClick xmlns:r="http://schemas.openxmlformats.org/officeDocument/2006/relationships" r:id="rId10" tooltip="商品台帳　今期８ページ目へ"/>
        </xdr:cNvPr>
        <xdr:cNvSpPr/>
      </xdr:nvSpPr>
      <xdr:spPr>
        <a:xfrm>
          <a:off x="10329394" y="47039530"/>
          <a:ext cx="763200" cy="188654"/>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８ページ</a:t>
          </a:r>
        </a:p>
      </xdr:txBody>
    </xdr:sp>
    <xdr:clientData fPrintsWithSheet="0"/>
  </xdr:twoCellAnchor>
  <xdr:twoCellAnchor editAs="oneCell">
    <xdr:from>
      <xdr:col>24</xdr:col>
      <xdr:colOff>162137</xdr:colOff>
      <xdr:row>337</xdr:row>
      <xdr:rowOff>10024</xdr:rowOff>
    </xdr:from>
    <xdr:to>
      <xdr:col>24</xdr:col>
      <xdr:colOff>925337</xdr:colOff>
      <xdr:row>338</xdr:row>
      <xdr:rowOff>67748</xdr:rowOff>
    </xdr:to>
    <xdr:sp macro="" textlink="">
      <xdr:nvSpPr>
        <xdr:cNvPr id="294" name="角丸四角形 293">
          <a:hlinkClick xmlns:r="http://schemas.openxmlformats.org/officeDocument/2006/relationships" r:id="rId11" tooltip="商品台帳　今期１０ページ目へ"/>
        </xdr:cNvPr>
        <xdr:cNvSpPr/>
      </xdr:nvSpPr>
      <xdr:spPr>
        <a:xfrm>
          <a:off x="10329394" y="47678567"/>
          <a:ext cx="763200" cy="188352"/>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en-US" altLang="ja-JP" sz="1100" baseline="0">
              <a:solidFill>
                <a:schemeClr val="bg2">
                  <a:lumMod val="10000"/>
                </a:schemeClr>
              </a:solidFill>
              <a:latin typeface="AR丸ゴシック体M" pitchFamily="49" charset="-128"/>
              <a:ea typeface="AR丸ゴシック体M" pitchFamily="49" charset="-128"/>
            </a:rPr>
            <a:t>10</a:t>
          </a:r>
          <a:r>
            <a:rPr kumimoji="1" lang="ja-JP" altLang="en-US" sz="1100" baseline="0">
              <a:solidFill>
                <a:schemeClr val="bg2">
                  <a:lumMod val="10000"/>
                </a:schemeClr>
              </a:solidFill>
              <a:latin typeface="AR丸ゴシック体M" pitchFamily="49" charset="-128"/>
              <a:ea typeface="AR丸ゴシック体M" pitchFamily="49" charset="-128"/>
            </a:rPr>
            <a:t>ページ</a:t>
          </a:r>
        </a:p>
      </xdr:txBody>
    </xdr:sp>
    <xdr:clientData fPrintsWithSheet="0"/>
  </xdr:twoCellAnchor>
  <xdr:twoCellAnchor editAs="oneCell">
    <xdr:from>
      <xdr:col>24</xdr:col>
      <xdr:colOff>162137</xdr:colOff>
      <xdr:row>326</xdr:row>
      <xdr:rowOff>74471</xdr:rowOff>
    </xdr:from>
    <xdr:to>
      <xdr:col>24</xdr:col>
      <xdr:colOff>925337</xdr:colOff>
      <xdr:row>328</xdr:row>
      <xdr:rowOff>1565</xdr:rowOff>
    </xdr:to>
    <xdr:sp macro="" textlink="">
      <xdr:nvSpPr>
        <xdr:cNvPr id="295" name="角丸四角形 294">
          <a:hlinkClick xmlns:r="http://schemas.openxmlformats.org/officeDocument/2006/relationships" r:id="rId12" tooltip="商品台帳　今期５ページ目へ"/>
        </xdr:cNvPr>
        <xdr:cNvSpPr/>
      </xdr:nvSpPr>
      <xdr:spPr>
        <a:xfrm>
          <a:off x="10329394" y="46088385"/>
          <a:ext cx="763200" cy="188351"/>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５ページ</a:t>
          </a:r>
        </a:p>
      </xdr:txBody>
    </xdr:sp>
    <xdr:clientData fPrintsWithSheet="0"/>
  </xdr:twoCellAnchor>
  <xdr:twoCellAnchor editAs="oneCell">
    <xdr:from>
      <xdr:col>24</xdr:col>
      <xdr:colOff>162137</xdr:colOff>
      <xdr:row>331</xdr:row>
      <xdr:rowOff>55525</xdr:rowOff>
    </xdr:from>
    <xdr:to>
      <xdr:col>24</xdr:col>
      <xdr:colOff>925337</xdr:colOff>
      <xdr:row>332</xdr:row>
      <xdr:rowOff>113248</xdr:rowOff>
    </xdr:to>
    <xdr:sp macro="" textlink="">
      <xdr:nvSpPr>
        <xdr:cNvPr id="296" name="角丸四角形 295">
          <a:hlinkClick xmlns:r="http://schemas.openxmlformats.org/officeDocument/2006/relationships" r:id="rId13" tooltip="商品台帳　今期７ページ目へ"/>
        </xdr:cNvPr>
        <xdr:cNvSpPr/>
      </xdr:nvSpPr>
      <xdr:spPr>
        <a:xfrm>
          <a:off x="10329394" y="46722582"/>
          <a:ext cx="763200" cy="188352"/>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７ページ</a:t>
          </a:r>
        </a:p>
      </xdr:txBody>
    </xdr:sp>
    <xdr:clientData fPrintsWithSheet="0"/>
  </xdr:twoCellAnchor>
  <xdr:twoCellAnchor editAs="oneCell">
    <xdr:from>
      <xdr:col>24</xdr:col>
      <xdr:colOff>162137</xdr:colOff>
      <xdr:row>335</xdr:row>
      <xdr:rowOff>167209</xdr:rowOff>
    </xdr:from>
    <xdr:to>
      <xdr:col>24</xdr:col>
      <xdr:colOff>925337</xdr:colOff>
      <xdr:row>336</xdr:row>
      <xdr:rowOff>22942</xdr:rowOff>
    </xdr:to>
    <xdr:sp macro="" textlink="">
      <xdr:nvSpPr>
        <xdr:cNvPr id="297" name="角丸四角形 296">
          <a:hlinkClick xmlns:r="http://schemas.openxmlformats.org/officeDocument/2006/relationships" r:id="rId14" tooltip="商品台帳　今期９ページ目へ"/>
        </xdr:cNvPr>
        <xdr:cNvSpPr/>
      </xdr:nvSpPr>
      <xdr:spPr>
        <a:xfrm>
          <a:off x="10329394" y="47356780"/>
          <a:ext cx="763200" cy="193191"/>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９ページ</a:t>
          </a:r>
        </a:p>
      </xdr:txBody>
    </xdr:sp>
    <xdr:clientData fPrintsWithSheet="0"/>
  </xdr:twoCellAnchor>
  <xdr:twoCellAnchor editAs="oneCell">
    <xdr:from>
      <xdr:col>24</xdr:col>
      <xdr:colOff>162137</xdr:colOff>
      <xdr:row>339</xdr:row>
      <xdr:rowOff>65715</xdr:rowOff>
    </xdr:from>
    <xdr:to>
      <xdr:col>24</xdr:col>
      <xdr:colOff>925337</xdr:colOff>
      <xdr:row>340</xdr:row>
      <xdr:rowOff>123439</xdr:rowOff>
    </xdr:to>
    <xdr:sp macro="" textlink="">
      <xdr:nvSpPr>
        <xdr:cNvPr id="298" name="角丸四角形 297">
          <a:hlinkClick xmlns:r="http://schemas.openxmlformats.org/officeDocument/2006/relationships" r:id="rId15" tooltip="商品台帳　今期１１ページ目へ"/>
        </xdr:cNvPr>
        <xdr:cNvSpPr/>
      </xdr:nvSpPr>
      <xdr:spPr>
        <a:xfrm>
          <a:off x="10329394" y="47995515"/>
          <a:ext cx="763200" cy="188353"/>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en-US" altLang="ja-JP" sz="1100" baseline="0">
              <a:solidFill>
                <a:schemeClr val="bg2">
                  <a:lumMod val="10000"/>
                </a:schemeClr>
              </a:solidFill>
              <a:latin typeface="AR丸ゴシック体M" pitchFamily="49" charset="-128"/>
              <a:ea typeface="AR丸ゴシック体M" pitchFamily="49" charset="-128"/>
            </a:rPr>
            <a:t>11</a:t>
          </a:r>
          <a:r>
            <a:rPr kumimoji="1" lang="ja-JP" altLang="en-US" sz="1100" baseline="0">
              <a:solidFill>
                <a:schemeClr val="bg2">
                  <a:lumMod val="10000"/>
                </a:schemeClr>
              </a:solidFill>
              <a:latin typeface="AR丸ゴシック体M" pitchFamily="49" charset="-128"/>
              <a:ea typeface="AR丸ゴシック体M" pitchFamily="49" charset="-128"/>
            </a:rPr>
            <a:t>ページ</a:t>
          </a:r>
        </a:p>
      </xdr:txBody>
    </xdr:sp>
    <xdr:clientData fPrintsWithSheet="0"/>
  </xdr:twoCellAnchor>
  <xdr:twoCellAnchor editAs="oneCell">
    <xdr:from>
      <xdr:col>24</xdr:col>
      <xdr:colOff>162137</xdr:colOff>
      <xdr:row>341</xdr:row>
      <xdr:rowOff>121407</xdr:rowOff>
    </xdr:from>
    <xdr:to>
      <xdr:col>24</xdr:col>
      <xdr:colOff>925337</xdr:colOff>
      <xdr:row>343</xdr:row>
      <xdr:rowOff>50921</xdr:rowOff>
    </xdr:to>
    <xdr:sp macro="" textlink="">
      <xdr:nvSpPr>
        <xdr:cNvPr id="299" name="角丸四角形 298">
          <a:hlinkClick xmlns:r="http://schemas.openxmlformats.org/officeDocument/2006/relationships" r:id="rId16" tooltip="商品台帳　今期１２ページ目へ"/>
        </xdr:cNvPr>
        <xdr:cNvSpPr/>
      </xdr:nvSpPr>
      <xdr:spPr>
        <a:xfrm>
          <a:off x="10329394" y="48312464"/>
          <a:ext cx="763200" cy="190771"/>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en-US" altLang="ja-JP" sz="1100" baseline="0">
              <a:solidFill>
                <a:schemeClr val="bg2">
                  <a:lumMod val="10000"/>
                </a:schemeClr>
              </a:solidFill>
              <a:latin typeface="AR丸ゴシック体M" pitchFamily="49" charset="-128"/>
              <a:ea typeface="AR丸ゴシック体M" pitchFamily="49" charset="-128"/>
            </a:rPr>
            <a:t>12</a:t>
          </a:r>
          <a:r>
            <a:rPr kumimoji="1" lang="ja-JP" altLang="en-US" sz="1100" baseline="0">
              <a:solidFill>
                <a:schemeClr val="bg2">
                  <a:lumMod val="10000"/>
                </a:schemeClr>
              </a:solidFill>
              <a:latin typeface="AR丸ゴシック体M" pitchFamily="49" charset="-128"/>
              <a:ea typeface="AR丸ゴシック体M" pitchFamily="49" charset="-128"/>
            </a:rPr>
            <a:t>ページ</a:t>
          </a:r>
        </a:p>
      </xdr:txBody>
    </xdr:sp>
    <xdr:clientData fPrintsWithSheet="0"/>
  </xdr:twoCellAnchor>
  <xdr:twoCellAnchor editAs="oneCell">
    <xdr:from>
      <xdr:col>24</xdr:col>
      <xdr:colOff>162137</xdr:colOff>
      <xdr:row>314</xdr:row>
      <xdr:rowOff>68157</xdr:rowOff>
    </xdr:from>
    <xdr:to>
      <xdr:col>24</xdr:col>
      <xdr:colOff>925337</xdr:colOff>
      <xdr:row>315</xdr:row>
      <xdr:rowOff>114391</xdr:rowOff>
    </xdr:to>
    <xdr:sp macro="" textlink="">
      <xdr:nvSpPr>
        <xdr:cNvPr id="300" name="角丸四角形 299">
          <a:hlinkClick xmlns:r="http://schemas.openxmlformats.org/officeDocument/2006/relationships" r:id="rId2" tooltip="商品台帳　前期繰越ページへ"/>
        </xdr:cNvPr>
        <xdr:cNvSpPr/>
      </xdr:nvSpPr>
      <xdr:spPr>
        <a:xfrm>
          <a:off x="10216304" y="533824"/>
          <a:ext cx="763200" cy="19440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前期繰越</a:t>
          </a:r>
        </a:p>
      </xdr:txBody>
    </xdr:sp>
    <xdr:clientData fPrintsWithSheet="0"/>
  </xdr:twoCellAnchor>
  <xdr:twoCellAnchor editAs="oneCell">
    <xdr:from>
      <xdr:col>24</xdr:col>
      <xdr:colOff>162137</xdr:colOff>
      <xdr:row>344</xdr:row>
      <xdr:rowOff>48892</xdr:rowOff>
    </xdr:from>
    <xdr:to>
      <xdr:col>24</xdr:col>
      <xdr:colOff>925337</xdr:colOff>
      <xdr:row>345</xdr:row>
      <xdr:rowOff>105407</xdr:rowOff>
    </xdr:to>
    <xdr:sp macro="" textlink="">
      <xdr:nvSpPr>
        <xdr:cNvPr id="301" name="角丸四角形 300">
          <a:hlinkClick xmlns:r="http://schemas.openxmlformats.org/officeDocument/2006/relationships" r:id="rId17" tooltip="商品台帳　今期末（次期繰越）のページへ"/>
        </xdr:cNvPr>
        <xdr:cNvSpPr/>
      </xdr:nvSpPr>
      <xdr:spPr>
        <a:xfrm>
          <a:off x="10216304" y="4589142"/>
          <a:ext cx="763200" cy="19440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期末</a:t>
          </a:r>
          <a:endParaRPr kumimoji="1" lang="en-US" altLang="ja-JP" sz="1100" baseline="0">
            <a:solidFill>
              <a:schemeClr val="bg2">
                <a:lumMod val="10000"/>
              </a:schemeClr>
            </a:solidFill>
            <a:latin typeface="AR丸ゴシック体M" pitchFamily="49" charset="-128"/>
            <a:ea typeface="AR丸ゴシック体M" pitchFamily="49" charset="-128"/>
          </a:endParaRPr>
        </a:p>
      </xdr:txBody>
    </xdr:sp>
    <xdr:clientData fPrintsWithSheet="0"/>
  </xdr:twoCellAnchor>
  <xdr:twoCellAnchor editAs="oneCell">
    <xdr:from>
      <xdr:col>24</xdr:col>
      <xdr:colOff>162137</xdr:colOff>
      <xdr:row>368</xdr:row>
      <xdr:rowOff>112358</xdr:rowOff>
    </xdr:from>
    <xdr:to>
      <xdr:col>24</xdr:col>
      <xdr:colOff>925337</xdr:colOff>
      <xdr:row>370</xdr:row>
      <xdr:rowOff>39453</xdr:rowOff>
    </xdr:to>
    <xdr:sp macro="" textlink="">
      <xdr:nvSpPr>
        <xdr:cNvPr id="316" name="角丸四角形 315">
          <a:hlinkClick xmlns:r="http://schemas.openxmlformats.org/officeDocument/2006/relationships" r:id="rId3" tooltip="商品台帳　今期１ページ目へ"/>
        </xdr:cNvPr>
        <xdr:cNvSpPr/>
      </xdr:nvSpPr>
      <xdr:spPr>
        <a:xfrm>
          <a:off x="10329394" y="52135187"/>
          <a:ext cx="763200" cy="188352"/>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１ページ</a:t>
          </a:r>
        </a:p>
      </xdr:txBody>
    </xdr:sp>
    <xdr:clientData fPrintsWithSheet="0"/>
  </xdr:twoCellAnchor>
  <xdr:twoCellAnchor editAs="oneCell">
    <xdr:from>
      <xdr:col>24</xdr:col>
      <xdr:colOff>162137</xdr:colOff>
      <xdr:row>371</xdr:row>
      <xdr:rowOff>37421</xdr:rowOff>
    </xdr:from>
    <xdr:to>
      <xdr:col>24</xdr:col>
      <xdr:colOff>925337</xdr:colOff>
      <xdr:row>372</xdr:row>
      <xdr:rowOff>95447</xdr:rowOff>
    </xdr:to>
    <xdr:sp macro="" textlink="">
      <xdr:nvSpPr>
        <xdr:cNvPr id="317" name="角丸四角形 316">
          <a:hlinkClick xmlns:r="http://schemas.openxmlformats.org/officeDocument/2006/relationships" r:id="rId6" tooltip="商品台帳　今期２ページ目へ"/>
        </xdr:cNvPr>
        <xdr:cNvSpPr/>
      </xdr:nvSpPr>
      <xdr:spPr>
        <a:xfrm>
          <a:off x="10329394" y="52452135"/>
          <a:ext cx="763200" cy="188655"/>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２ページ</a:t>
          </a:r>
        </a:p>
      </xdr:txBody>
    </xdr:sp>
    <xdr:clientData fPrintsWithSheet="0"/>
  </xdr:twoCellAnchor>
  <xdr:twoCellAnchor editAs="oneCell">
    <xdr:from>
      <xdr:col>24</xdr:col>
      <xdr:colOff>162137</xdr:colOff>
      <xdr:row>373</xdr:row>
      <xdr:rowOff>93415</xdr:rowOff>
    </xdr:from>
    <xdr:to>
      <xdr:col>24</xdr:col>
      <xdr:colOff>925337</xdr:colOff>
      <xdr:row>375</xdr:row>
      <xdr:rowOff>20510</xdr:rowOff>
    </xdr:to>
    <xdr:sp macro="" textlink="">
      <xdr:nvSpPr>
        <xdr:cNvPr id="318" name="角丸四角形 317">
          <a:hlinkClick xmlns:r="http://schemas.openxmlformats.org/officeDocument/2006/relationships" r:id="rId7" tooltip="商品台帳　今期３ページ目へ"/>
        </xdr:cNvPr>
        <xdr:cNvSpPr/>
      </xdr:nvSpPr>
      <xdr:spPr>
        <a:xfrm>
          <a:off x="10329394" y="52769386"/>
          <a:ext cx="763200" cy="188353"/>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３ページ</a:t>
          </a:r>
        </a:p>
      </xdr:txBody>
    </xdr:sp>
    <xdr:clientData fPrintsWithSheet="0"/>
  </xdr:twoCellAnchor>
  <xdr:twoCellAnchor editAs="oneCell">
    <xdr:from>
      <xdr:col>24</xdr:col>
      <xdr:colOff>162137</xdr:colOff>
      <xdr:row>376</xdr:row>
      <xdr:rowOff>18478</xdr:rowOff>
    </xdr:from>
    <xdr:to>
      <xdr:col>24</xdr:col>
      <xdr:colOff>925337</xdr:colOff>
      <xdr:row>377</xdr:row>
      <xdr:rowOff>76504</xdr:rowOff>
    </xdr:to>
    <xdr:sp macro="" textlink="">
      <xdr:nvSpPr>
        <xdr:cNvPr id="319" name="角丸四角形 318">
          <a:hlinkClick xmlns:r="http://schemas.openxmlformats.org/officeDocument/2006/relationships" r:id="rId8" tooltip="商品台帳　今期４ページ目へ"/>
        </xdr:cNvPr>
        <xdr:cNvSpPr/>
      </xdr:nvSpPr>
      <xdr:spPr>
        <a:xfrm>
          <a:off x="10329394" y="53086335"/>
          <a:ext cx="763200" cy="188655"/>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４ページ</a:t>
          </a:r>
        </a:p>
      </xdr:txBody>
    </xdr:sp>
    <xdr:clientData fPrintsWithSheet="0"/>
  </xdr:twoCellAnchor>
  <xdr:twoCellAnchor editAs="oneCell">
    <xdr:from>
      <xdr:col>24</xdr:col>
      <xdr:colOff>162137</xdr:colOff>
      <xdr:row>380</xdr:row>
      <xdr:rowOff>130164</xdr:rowOff>
    </xdr:from>
    <xdr:to>
      <xdr:col>24</xdr:col>
      <xdr:colOff>925337</xdr:colOff>
      <xdr:row>382</xdr:row>
      <xdr:rowOff>57562</xdr:rowOff>
    </xdr:to>
    <xdr:sp macro="" textlink="">
      <xdr:nvSpPr>
        <xdr:cNvPr id="320" name="角丸四角形 319">
          <a:hlinkClick xmlns:r="http://schemas.openxmlformats.org/officeDocument/2006/relationships" r:id="rId9" tooltip="商品台帳　今期６ページ目へ"/>
        </xdr:cNvPr>
        <xdr:cNvSpPr/>
      </xdr:nvSpPr>
      <xdr:spPr>
        <a:xfrm>
          <a:off x="10329394" y="53720535"/>
          <a:ext cx="763200" cy="188656"/>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６ページ</a:t>
          </a:r>
        </a:p>
      </xdr:txBody>
    </xdr:sp>
    <xdr:clientData fPrintsWithSheet="0"/>
  </xdr:twoCellAnchor>
  <xdr:twoCellAnchor editAs="oneCell">
    <xdr:from>
      <xdr:col>24</xdr:col>
      <xdr:colOff>162137</xdr:colOff>
      <xdr:row>385</xdr:row>
      <xdr:rowOff>111222</xdr:rowOff>
    </xdr:from>
    <xdr:to>
      <xdr:col>24</xdr:col>
      <xdr:colOff>925337</xdr:colOff>
      <xdr:row>387</xdr:row>
      <xdr:rowOff>38620</xdr:rowOff>
    </xdr:to>
    <xdr:sp macro="" textlink="">
      <xdr:nvSpPr>
        <xdr:cNvPr id="321" name="角丸四角形 320">
          <a:hlinkClick xmlns:r="http://schemas.openxmlformats.org/officeDocument/2006/relationships" r:id="rId10" tooltip="商品台帳　今期８ページ目へ"/>
        </xdr:cNvPr>
        <xdr:cNvSpPr/>
      </xdr:nvSpPr>
      <xdr:spPr>
        <a:xfrm>
          <a:off x="10329394" y="54354736"/>
          <a:ext cx="763200" cy="188655"/>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８ページ</a:t>
          </a:r>
        </a:p>
      </xdr:txBody>
    </xdr:sp>
    <xdr:clientData fPrintsWithSheet="0"/>
  </xdr:twoCellAnchor>
  <xdr:twoCellAnchor editAs="oneCell">
    <xdr:from>
      <xdr:col>24</xdr:col>
      <xdr:colOff>162137</xdr:colOff>
      <xdr:row>389</xdr:row>
      <xdr:rowOff>10030</xdr:rowOff>
    </xdr:from>
    <xdr:to>
      <xdr:col>24</xdr:col>
      <xdr:colOff>925337</xdr:colOff>
      <xdr:row>390</xdr:row>
      <xdr:rowOff>67754</xdr:rowOff>
    </xdr:to>
    <xdr:sp macro="" textlink="">
      <xdr:nvSpPr>
        <xdr:cNvPr id="322" name="角丸四角形 321">
          <a:hlinkClick xmlns:r="http://schemas.openxmlformats.org/officeDocument/2006/relationships" r:id="rId11" tooltip="商品台帳　今期１０ページ目へ"/>
        </xdr:cNvPr>
        <xdr:cNvSpPr/>
      </xdr:nvSpPr>
      <xdr:spPr>
        <a:xfrm>
          <a:off x="10329394" y="54993773"/>
          <a:ext cx="763200" cy="188352"/>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en-US" altLang="ja-JP" sz="1100" baseline="0">
              <a:solidFill>
                <a:schemeClr val="bg2">
                  <a:lumMod val="10000"/>
                </a:schemeClr>
              </a:solidFill>
              <a:latin typeface="AR丸ゴシック体M" pitchFamily="49" charset="-128"/>
              <a:ea typeface="AR丸ゴシック体M" pitchFamily="49" charset="-128"/>
            </a:rPr>
            <a:t>10</a:t>
          </a:r>
          <a:r>
            <a:rPr kumimoji="1" lang="ja-JP" altLang="en-US" sz="1100" baseline="0">
              <a:solidFill>
                <a:schemeClr val="bg2">
                  <a:lumMod val="10000"/>
                </a:schemeClr>
              </a:solidFill>
              <a:latin typeface="AR丸ゴシック体M" pitchFamily="49" charset="-128"/>
              <a:ea typeface="AR丸ゴシック体M" pitchFamily="49" charset="-128"/>
            </a:rPr>
            <a:t>ページ</a:t>
          </a:r>
        </a:p>
      </xdr:txBody>
    </xdr:sp>
    <xdr:clientData fPrintsWithSheet="0"/>
  </xdr:twoCellAnchor>
  <xdr:twoCellAnchor editAs="oneCell">
    <xdr:from>
      <xdr:col>24</xdr:col>
      <xdr:colOff>162137</xdr:colOff>
      <xdr:row>378</xdr:row>
      <xdr:rowOff>74472</xdr:rowOff>
    </xdr:from>
    <xdr:to>
      <xdr:col>24</xdr:col>
      <xdr:colOff>925337</xdr:colOff>
      <xdr:row>380</xdr:row>
      <xdr:rowOff>1568</xdr:rowOff>
    </xdr:to>
    <xdr:sp macro="" textlink="">
      <xdr:nvSpPr>
        <xdr:cNvPr id="323" name="角丸四角形 322">
          <a:hlinkClick xmlns:r="http://schemas.openxmlformats.org/officeDocument/2006/relationships" r:id="rId12" tooltip="商品台帳　今期５ページ目へ"/>
        </xdr:cNvPr>
        <xdr:cNvSpPr/>
      </xdr:nvSpPr>
      <xdr:spPr>
        <a:xfrm>
          <a:off x="10329394" y="53403586"/>
          <a:ext cx="763200" cy="188353"/>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５ページ</a:t>
          </a:r>
        </a:p>
      </xdr:txBody>
    </xdr:sp>
    <xdr:clientData fPrintsWithSheet="0"/>
  </xdr:twoCellAnchor>
  <xdr:twoCellAnchor editAs="oneCell">
    <xdr:from>
      <xdr:col>24</xdr:col>
      <xdr:colOff>162137</xdr:colOff>
      <xdr:row>383</xdr:row>
      <xdr:rowOff>55530</xdr:rowOff>
    </xdr:from>
    <xdr:to>
      <xdr:col>24</xdr:col>
      <xdr:colOff>925337</xdr:colOff>
      <xdr:row>384</xdr:row>
      <xdr:rowOff>113254</xdr:rowOff>
    </xdr:to>
    <xdr:sp macro="" textlink="">
      <xdr:nvSpPr>
        <xdr:cNvPr id="324" name="角丸四角形 323">
          <a:hlinkClick xmlns:r="http://schemas.openxmlformats.org/officeDocument/2006/relationships" r:id="rId13" tooltip="商品台帳　今期７ページ目へ"/>
        </xdr:cNvPr>
        <xdr:cNvSpPr/>
      </xdr:nvSpPr>
      <xdr:spPr>
        <a:xfrm>
          <a:off x="10329394" y="54037787"/>
          <a:ext cx="763200" cy="188353"/>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７ページ</a:t>
          </a:r>
        </a:p>
      </xdr:txBody>
    </xdr:sp>
    <xdr:clientData fPrintsWithSheet="0"/>
  </xdr:twoCellAnchor>
  <xdr:twoCellAnchor editAs="oneCell">
    <xdr:from>
      <xdr:col>24</xdr:col>
      <xdr:colOff>162137</xdr:colOff>
      <xdr:row>387</xdr:row>
      <xdr:rowOff>167216</xdr:rowOff>
    </xdr:from>
    <xdr:to>
      <xdr:col>24</xdr:col>
      <xdr:colOff>925337</xdr:colOff>
      <xdr:row>388</xdr:row>
      <xdr:rowOff>22948</xdr:rowOff>
    </xdr:to>
    <xdr:sp macro="" textlink="">
      <xdr:nvSpPr>
        <xdr:cNvPr id="325" name="角丸四角形 324">
          <a:hlinkClick xmlns:r="http://schemas.openxmlformats.org/officeDocument/2006/relationships" r:id="rId14" tooltip="商品台帳　今期９ページ目へ"/>
        </xdr:cNvPr>
        <xdr:cNvSpPr/>
      </xdr:nvSpPr>
      <xdr:spPr>
        <a:xfrm>
          <a:off x="10329394" y="54671987"/>
          <a:ext cx="763200" cy="19319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９ページ</a:t>
          </a:r>
        </a:p>
      </xdr:txBody>
    </xdr:sp>
    <xdr:clientData fPrintsWithSheet="0"/>
  </xdr:twoCellAnchor>
  <xdr:twoCellAnchor editAs="oneCell">
    <xdr:from>
      <xdr:col>24</xdr:col>
      <xdr:colOff>162137</xdr:colOff>
      <xdr:row>391</xdr:row>
      <xdr:rowOff>65721</xdr:rowOff>
    </xdr:from>
    <xdr:to>
      <xdr:col>24</xdr:col>
      <xdr:colOff>925337</xdr:colOff>
      <xdr:row>392</xdr:row>
      <xdr:rowOff>123444</xdr:rowOff>
    </xdr:to>
    <xdr:sp macro="" textlink="">
      <xdr:nvSpPr>
        <xdr:cNvPr id="326" name="角丸四角形 325">
          <a:hlinkClick xmlns:r="http://schemas.openxmlformats.org/officeDocument/2006/relationships" r:id="rId15" tooltip="商品台帳　今期１１ページ目へ"/>
        </xdr:cNvPr>
        <xdr:cNvSpPr/>
      </xdr:nvSpPr>
      <xdr:spPr>
        <a:xfrm>
          <a:off x="10329394" y="55310721"/>
          <a:ext cx="763200" cy="188352"/>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en-US" altLang="ja-JP" sz="1100" baseline="0">
              <a:solidFill>
                <a:schemeClr val="bg2">
                  <a:lumMod val="10000"/>
                </a:schemeClr>
              </a:solidFill>
              <a:latin typeface="AR丸ゴシック体M" pitchFamily="49" charset="-128"/>
              <a:ea typeface="AR丸ゴシック体M" pitchFamily="49" charset="-128"/>
            </a:rPr>
            <a:t>11</a:t>
          </a:r>
          <a:r>
            <a:rPr kumimoji="1" lang="ja-JP" altLang="en-US" sz="1100" baseline="0">
              <a:solidFill>
                <a:schemeClr val="bg2">
                  <a:lumMod val="10000"/>
                </a:schemeClr>
              </a:solidFill>
              <a:latin typeface="AR丸ゴシック体M" pitchFamily="49" charset="-128"/>
              <a:ea typeface="AR丸ゴシック体M" pitchFamily="49" charset="-128"/>
            </a:rPr>
            <a:t>ページ</a:t>
          </a:r>
        </a:p>
      </xdr:txBody>
    </xdr:sp>
    <xdr:clientData fPrintsWithSheet="0"/>
  </xdr:twoCellAnchor>
  <xdr:twoCellAnchor editAs="oneCell">
    <xdr:from>
      <xdr:col>24</xdr:col>
      <xdr:colOff>162137</xdr:colOff>
      <xdr:row>393</xdr:row>
      <xdr:rowOff>121412</xdr:rowOff>
    </xdr:from>
    <xdr:to>
      <xdr:col>24</xdr:col>
      <xdr:colOff>925337</xdr:colOff>
      <xdr:row>395</xdr:row>
      <xdr:rowOff>50926</xdr:rowOff>
    </xdr:to>
    <xdr:sp macro="" textlink="">
      <xdr:nvSpPr>
        <xdr:cNvPr id="327" name="角丸四角形 326">
          <a:hlinkClick xmlns:r="http://schemas.openxmlformats.org/officeDocument/2006/relationships" r:id="rId16" tooltip="商品台帳　今期１２ページ目へ"/>
        </xdr:cNvPr>
        <xdr:cNvSpPr/>
      </xdr:nvSpPr>
      <xdr:spPr>
        <a:xfrm>
          <a:off x="10329394" y="55627669"/>
          <a:ext cx="763200" cy="190771"/>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en-US" altLang="ja-JP" sz="1100" baseline="0">
              <a:solidFill>
                <a:schemeClr val="bg2">
                  <a:lumMod val="10000"/>
                </a:schemeClr>
              </a:solidFill>
              <a:latin typeface="AR丸ゴシック体M" pitchFamily="49" charset="-128"/>
              <a:ea typeface="AR丸ゴシック体M" pitchFamily="49" charset="-128"/>
            </a:rPr>
            <a:t>12</a:t>
          </a:r>
          <a:r>
            <a:rPr kumimoji="1" lang="ja-JP" altLang="en-US" sz="1100" baseline="0">
              <a:solidFill>
                <a:schemeClr val="bg2">
                  <a:lumMod val="10000"/>
                </a:schemeClr>
              </a:solidFill>
              <a:latin typeface="AR丸ゴシック体M" pitchFamily="49" charset="-128"/>
              <a:ea typeface="AR丸ゴシック体M" pitchFamily="49" charset="-128"/>
            </a:rPr>
            <a:t>ページ</a:t>
          </a:r>
        </a:p>
      </xdr:txBody>
    </xdr:sp>
    <xdr:clientData fPrintsWithSheet="0"/>
  </xdr:twoCellAnchor>
  <xdr:twoCellAnchor editAs="oneCell">
    <xdr:from>
      <xdr:col>24</xdr:col>
      <xdr:colOff>162137</xdr:colOff>
      <xdr:row>366</xdr:row>
      <xdr:rowOff>68157</xdr:rowOff>
    </xdr:from>
    <xdr:to>
      <xdr:col>24</xdr:col>
      <xdr:colOff>925337</xdr:colOff>
      <xdr:row>367</xdr:row>
      <xdr:rowOff>114391</xdr:rowOff>
    </xdr:to>
    <xdr:sp macro="" textlink="">
      <xdr:nvSpPr>
        <xdr:cNvPr id="328" name="角丸四角形 327">
          <a:hlinkClick xmlns:r="http://schemas.openxmlformats.org/officeDocument/2006/relationships" r:id="rId2" tooltip="商品台帳　前期繰越ページへ"/>
        </xdr:cNvPr>
        <xdr:cNvSpPr/>
      </xdr:nvSpPr>
      <xdr:spPr>
        <a:xfrm>
          <a:off x="10216304" y="533824"/>
          <a:ext cx="763200" cy="19440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前期繰越</a:t>
          </a:r>
        </a:p>
      </xdr:txBody>
    </xdr:sp>
    <xdr:clientData fPrintsWithSheet="0"/>
  </xdr:twoCellAnchor>
  <xdr:twoCellAnchor editAs="oneCell">
    <xdr:from>
      <xdr:col>24</xdr:col>
      <xdr:colOff>162137</xdr:colOff>
      <xdr:row>396</xdr:row>
      <xdr:rowOff>48892</xdr:rowOff>
    </xdr:from>
    <xdr:to>
      <xdr:col>24</xdr:col>
      <xdr:colOff>925337</xdr:colOff>
      <xdr:row>397</xdr:row>
      <xdr:rowOff>105407</xdr:rowOff>
    </xdr:to>
    <xdr:sp macro="" textlink="">
      <xdr:nvSpPr>
        <xdr:cNvPr id="329" name="角丸四角形 328">
          <a:hlinkClick xmlns:r="http://schemas.openxmlformats.org/officeDocument/2006/relationships" r:id="rId17" tooltip="商品台帳　今期末（次期繰越）のページへ"/>
        </xdr:cNvPr>
        <xdr:cNvSpPr/>
      </xdr:nvSpPr>
      <xdr:spPr>
        <a:xfrm>
          <a:off x="10216304" y="4589142"/>
          <a:ext cx="763200" cy="19440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期末</a:t>
          </a:r>
          <a:endParaRPr kumimoji="1" lang="en-US" altLang="ja-JP" sz="1100" baseline="0">
            <a:solidFill>
              <a:schemeClr val="bg2">
                <a:lumMod val="10000"/>
              </a:schemeClr>
            </a:solidFill>
            <a:latin typeface="AR丸ゴシック体M" pitchFamily="49" charset="-128"/>
            <a:ea typeface="AR丸ゴシック体M" pitchFamily="49" charset="-128"/>
          </a:endParaRPr>
        </a:p>
      </xdr:txBody>
    </xdr:sp>
    <xdr:clientData fPrintsWithSheet="0"/>
  </xdr:twoCellAnchor>
  <xdr:twoCellAnchor editAs="oneCell">
    <xdr:from>
      <xdr:col>24</xdr:col>
      <xdr:colOff>162137</xdr:colOff>
      <xdr:row>420</xdr:row>
      <xdr:rowOff>111521</xdr:rowOff>
    </xdr:from>
    <xdr:to>
      <xdr:col>24</xdr:col>
      <xdr:colOff>925337</xdr:colOff>
      <xdr:row>422</xdr:row>
      <xdr:rowOff>38617</xdr:rowOff>
    </xdr:to>
    <xdr:sp macro="" textlink="">
      <xdr:nvSpPr>
        <xdr:cNvPr id="344" name="角丸四角形 343">
          <a:hlinkClick xmlns:r="http://schemas.openxmlformats.org/officeDocument/2006/relationships" r:id="rId3" tooltip="商品台帳　今期１ページ目へ"/>
        </xdr:cNvPr>
        <xdr:cNvSpPr/>
      </xdr:nvSpPr>
      <xdr:spPr>
        <a:xfrm>
          <a:off x="10329394" y="59547521"/>
          <a:ext cx="763200" cy="188353"/>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１ページ</a:t>
          </a:r>
        </a:p>
      </xdr:txBody>
    </xdr:sp>
    <xdr:clientData fPrintsWithSheet="0"/>
  </xdr:twoCellAnchor>
  <xdr:twoCellAnchor editAs="oneCell">
    <xdr:from>
      <xdr:col>24</xdr:col>
      <xdr:colOff>162137</xdr:colOff>
      <xdr:row>423</xdr:row>
      <xdr:rowOff>35746</xdr:rowOff>
    </xdr:from>
    <xdr:to>
      <xdr:col>24</xdr:col>
      <xdr:colOff>925337</xdr:colOff>
      <xdr:row>424</xdr:row>
      <xdr:rowOff>93774</xdr:rowOff>
    </xdr:to>
    <xdr:sp macro="" textlink="">
      <xdr:nvSpPr>
        <xdr:cNvPr id="345" name="角丸四角形 344">
          <a:hlinkClick xmlns:r="http://schemas.openxmlformats.org/officeDocument/2006/relationships" r:id="rId6" tooltip="商品台帳　今期２ページ目へ"/>
        </xdr:cNvPr>
        <xdr:cNvSpPr/>
      </xdr:nvSpPr>
      <xdr:spPr>
        <a:xfrm>
          <a:off x="10329394" y="59863632"/>
          <a:ext cx="763200" cy="188656"/>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２ページ</a:t>
          </a:r>
        </a:p>
      </xdr:txBody>
    </xdr:sp>
    <xdr:clientData fPrintsWithSheet="0"/>
  </xdr:twoCellAnchor>
  <xdr:twoCellAnchor editAs="oneCell">
    <xdr:from>
      <xdr:col>24</xdr:col>
      <xdr:colOff>162137</xdr:colOff>
      <xdr:row>425</xdr:row>
      <xdr:rowOff>90903</xdr:rowOff>
    </xdr:from>
    <xdr:to>
      <xdr:col>24</xdr:col>
      <xdr:colOff>925337</xdr:colOff>
      <xdr:row>427</xdr:row>
      <xdr:rowOff>17999</xdr:rowOff>
    </xdr:to>
    <xdr:sp macro="" textlink="">
      <xdr:nvSpPr>
        <xdr:cNvPr id="346" name="角丸四角形 345">
          <a:hlinkClick xmlns:r="http://schemas.openxmlformats.org/officeDocument/2006/relationships" r:id="rId7" tooltip="商品台帳　今期３ページ目へ"/>
        </xdr:cNvPr>
        <xdr:cNvSpPr/>
      </xdr:nvSpPr>
      <xdr:spPr>
        <a:xfrm>
          <a:off x="10329394" y="60180046"/>
          <a:ext cx="763200" cy="188353"/>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３ページ</a:t>
          </a:r>
        </a:p>
      </xdr:txBody>
    </xdr:sp>
    <xdr:clientData fPrintsWithSheet="0"/>
  </xdr:twoCellAnchor>
  <xdr:twoCellAnchor editAs="oneCell">
    <xdr:from>
      <xdr:col>24</xdr:col>
      <xdr:colOff>162137</xdr:colOff>
      <xdr:row>428</xdr:row>
      <xdr:rowOff>15128</xdr:rowOff>
    </xdr:from>
    <xdr:to>
      <xdr:col>24</xdr:col>
      <xdr:colOff>925337</xdr:colOff>
      <xdr:row>429</xdr:row>
      <xdr:rowOff>73156</xdr:rowOff>
    </xdr:to>
    <xdr:sp macro="" textlink="">
      <xdr:nvSpPr>
        <xdr:cNvPr id="347" name="角丸四角形 346">
          <a:hlinkClick xmlns:r="http://schemas.openxmlformats.org/officeDocument/2006/relationships" r:id="rId8" tooltip="商品台帳　今期４ページ目へ"/>
        </xdr:cNvPr>
        <xdr:cNvSpPr/>
      </xdr:nvSpPr>
      <xdr:spPr>
        <a:xfrm>
          <a:off x="10329394" y="60496157"/>
          <a:ext cx="763200" cy="188656"/>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４ページ</a:t>
          </a:r>
        </a:p>
      </xdr:txBody>
    </xdr:sp>
    <xdr:clientData fPrintsWithSheet="0"/>
  </xdr:twoCellAnchor>
  <xdr:twoCellAnchor editAs="oneCell">
    <xdr:from>
      <xdr:col>24</xdr:col>
      <xdr:colOff>162137</xdr:colOff>
      <xdr:row>432</xdr:row>
      <xdr:rowOff>125138</xdr:rowOff>
    </xdr:from>
    <xdr:to>
      <xdr:col>24</xdr:col>
      <xdr:colOff>925337</xdr:colOff>
      <xdr:row>434</xdr:row>
      <xdr:rowOff>52536</xdr:rowOff>
    </xdr:to>
    <xdr:sp macro="" textlink="">
      <xdr:nvSpPr>
        <xdr:cNvPr id="348" name="角丸四角形 347">
          <a:hlinkClick xmlns:r="http://schemas.openxmlformats.org/officeDocument/2006/relationships" r:id="rId9" tooltip="商品台帳　今期６ページ目へ"/>
        </xdr:cNvPr>
        <xdr:cNvSpPr/>
      </xdr:nvSpPr>
      <xdr:spPr>
        <a:xfrm>
          <a:off x="10329394" y="61128681"/>
          <a:ext cx="763200" cy="188655"/>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６ページ</a:t>
          </a:r>
        </a:p>
      </xdr:txBody>
    </xdr:sp>
    <xdr:clientData fPrintsWithSheet="0"/>
  </xdr:twoCellAnchor>
  <xdr:twoCellAnchor editAs="oneCell">
    <xdr:from>
      <xdr:col>24</xdr:col>
      <xdr:colOff>162137</xdr:colOff>
      <xdr:row>437</xdr:row>
      <xdr:rowOff>104519</xdr:rowOff>
    </xdr:from>
    <xdr:to>
      <xdr:col>24</xdr:col>
      <xdr:colOff>925337</xdr:colOff>
      <xdr:row>439</xdr:row>
      <xdr:rowOff>31917</xdr:rowOff>
    </xdr:to>
    <xdr:sp macro="" textlink="">
      <xdr:nvSpPr>
        <xdr:cNvPr id="349" name="角丸四角形 348">
          <a:hlinkClick xmlns:r="http://schemas.openxmlformats.org/officeDocument/2006/relationships" r:id="rId10" tooltip="商品台帳　今期８ページ目へ"/>
        </xdr:cNvPr>
        <xdr:cNvSpPr/>
      </xdr:nvSpPr>
      <xdr:spPr>
        <a:xfrm>
          <a:off x="10329394" y="61761205"/>
          <a:ext cx="763200" cy="188655"/>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８ページ</a:t>
          </a:r>
        </a:p>
      </xdr:txBody>
    </xdr:sp>
    <xdr:clientData fPrintsWithSheet="0"/>
  </xdr:twoCellAnchor>
  <xdr:twoCellAnchor editAs="oneCell">
    <xdr:from>
      <xdr:col>24</xdr:col>
      <xdr:colOff>162137</xdr:colOff>
      <xdr:row>441</xdr:row>
      <xdr:rowOff>12538</xdr:rowOff>
    </xdr:from>
    <xdr:to>
      <xdr:col>24</xdr:col>
      <xdr:colOff>925337</xdr:colOff>
      <xdr:row>442</xdr:row>
      <xdr:rowOff>70263</xdr:rowOff>
    </xdr:to>
    <xdr:sp macro="" textlink="">
      <xdr:nvSpPr>
        <xdr:cNvPr id="350" name="角丸四角形 349">
          <a:hlinkClick xmlns:r="http://schemas.openxmlformats.org/officeDocument/2006/relationships" r:id="rId11" tooltip="商品台帳　今期１０ページ目へ"/>
        </xdr:cNvPr>
        <xdr:cNvSpPr/>
      </xdr:nvSpPr>
      <xdr:spPr>
        <a:xfrm>
          <a:off x="10329394" y="62398567"/>
          <a:ext cx="763200" cy="188353"/>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en-US" altLang="ja-JP" sz="1100" baseline="0">
              <a:solidFill>
                <a:schemeClr val="bg2">
                  <a:lumMod val="10000"/>
                </a:schemeClr>
              </a:solidFill>
              <a:latin typeface="AR丸ゴシック体M" pitchFamily="49" charset="-128"/>
              <a:ea typeface="AR丸ゴシック体M" pitchFamily="49" charset="-128"/>
            </a:rPr>
            <a:t>10</a:t>
          </a:r>
          <a:r>
            <a:rPr kumimoji="1" lang="ja-JP" altLang="en-US" sz="1100" baseline="0">
              <a:solidFill>
                <a:schemeClr val="bg2">
                  <a:lumMod val="10000"/>
                </a:schemeClr>
              </a:solidFill>
              <a:latin typeface="AR丸ゴシック体M" pitchFamily="49" charset="-128"/>
              <a:ea typeface="AR丸ゴシック体M" pitchFamily="49" charset="-128"/>
            </a:rPr>
            <a:t>ページ</a:t>
          </a:r>
        </a:p>
      </xdr:txBody>
    </xdr:sp>
    <xdr:clientData fPrintsWithSheet="0"/>
  </xdr:twoCellAnchor>
  <xdr:twoCellAnchor editAs="oneCell">
    <xdr:from>
      <xdr:col>24</xdr:col>
      <xdr:colOff>162137</xdr:colOff>
      <xdr:row>430</xdr:row>
      <xdr:rowOff>70285</xdr:rowOff>
    </xdr:from>
    <xdr:to>
      <xdr:col>24</xdr:col>
      <xdr:colOff>925337</xdr:colOff>
      <xdr:row>431</xdr:row>
      <xdr:rowOff>128009</xdr:rowOff>
    </xdr:to>
    <xdr:sp macro="" textlink="">
      <xdr:nvSpPr>
        <xdr:cNvPr id="351" name="角丸四角形 350">
          <a:hlinkClick xmlns:r="http://schemas.openxmlformats.org/officeDocument/2006/relationships" r:id="rId12" tooltip="商品台帳　今期５ページ目へ"/>
        </xdr:cNvPr>
        <xdr:cNvSpPr/>
      </xdr:nvSpPr>
      <xdr:spPr>
        <a:xfrm>
          <a:off x="10329394" y="60812571"/>
          <a:ext cx="763200" cy="188352"/>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５ページ</a:t>
          </a:r>
        </a:p>
      </xdr:txBody>
    </xdr:sp>
    <xdr:clientData fPrintsWithSheet="0"/>
  </xdr:twoCellAnchor>
  <xdr:twoCellAnchor editAs="oneCell">
    <xdr:from>
      <xdr:col>24</xdr:col>
      <xdr:colOff>162137</xdr:colOff>
      <xdr:row>435</xdr:row>
      <xdr:rowOff>49665</xdr:rowOff>
    </xdr:from>
    <xdr:to>
      <xdr:col>24</xdr:col>
      <xdr:colOff>925337</xdr:colOff>
      <xdr:row>436</xdr:row>
      <xdr:rowOff>107390</xdr:rowOff>
    </xdr:to>
    <xdr:sp macro="" textlink="">
      <xdr:nvSpPr>
        <xdr:cNvPr id="352" name="角丸四角形 351">
          <a:hlinkClick xmlns:r="http://schemas.openxmlformats.org/officeDocument/2006/relationships" r:id="rId13" tooltip="商品台帳　今期７ページ目へ"/>
        </xdr:cNvPr>
        <xdr:cNvSpPr/>
      </xdr:nvSpPr>
      <xdr:spPr>
        <a:xfrm>
          <a:off x="10329394" y="61445094"/>
          <a:ext cx="763200" cy="188353"/>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７ページ</a:t>
          </a:r>
        </a:p>
      </xdr:txBody>
    </xdr:sp>
    <xdr:clientData fPrintsWithSheet="0"/>
  </xdr:twoCellAnchor>
  <xdr:twoCellAnchor editAs="oneCell">
    <xdr:from>
      <xdr:col>24</xdr:col>
      <xdr:colOff>162137</xdr:colOff>
      <xdr:row>439</xdr:row>
      <xdr:rowOff>159675</xdr:rowOff>
    </xdr:from>
    <xdr:to>
      <xdr:col>24</xdr:col>
      <xdr:colOff>925337</xdr:colOff>
      <xdr:row>440</xdr:row>
      <xdr:rowOff>15409</xdr:rowOff>
    </xdr:to>
    <xdr:sp macro="" textlink="">
      <xdr:nvSpPr>
        <xdr:cNvPr id="353" name="角丸四角形 352">
          <a:hlinkClick xmlns:r="http://schemas.openxmlformats.org/officeDocument/2006/relationships" r:id="rId14" tooltip="商品台帳　今期９ページ目へ"/>
        </xdr:cNvPr>
        <xdr:cNvSpPr/>
      </xdr:nvSpPr>
      <xdr:spPr>
        <a:xfrm>
          <a:off x="10329394" y="62077618"/>
          <a:ext cx="763200" cy="193191"/>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９ページ</a:t>
          </a:r>
        </a:p>
      </xdr:txBody>
    </xdr:sp>
    <xdr:clientData fPrintsWithSheet="0"/>
  </xdr:twoCellAnchor>
  <xdr:twoCellAnchor editAs="oneCell">
    <xdr:from>
      <xdr:col>24</xdr:col>
      <xdr:colOff>162137</xdr:colOff>
      <xdr:row>443</xdr:row>
      <xdr:rowOff>67392</xdr:rowOff>
    </xdr:from>
    <xdr:to>
      <xdr:col>24</xdr:col>
      <xdr:colOff>925337</xdr:colOff>
      <xdr:row>444</xdr:row>
      <xdr:rowOff>125116</xdr:rowOff>
    </xdr:to>
    <xdr:sp macro="" textlink="">
      <xdr:nvSpPr>
        <xdr:cNvPr id="354" name="角丸四角形 353">
          <a:hlinkClick xmlns:r="http://schemas.openxmlformats.org/officeDocument/2006/relationships" r:id="rId15" tooltip="商品台帳　今期１１ページ目へ"/>
        </xdr:cNvPr>
        <xdr:cNvSpPr/>
      </xdr:nvSpPr>
      <xdr:spPr>
        <a:xfrm>
          <a:off x="10329394" y="62714678"/>
          <a:ext cx="763200" cy="188352"/>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en-US" altLang="ja-JP" sz="1100" baseline="0">
              <a:solidFill>
                <a:schemeClr val="bg2">
                  <a:lumMod val="10000"/>
                </a:schemeClr>
              </a:solidFill>
              <a:latin typeface="AR丸ゴシック体M" pitchFamily="49" charset="-128"/>
              <a:ea typeface="AR丸ゴシック体M" pitchFamily="49" charset="-128"/>
            </a:rPr>
            <a:t>11</a:t>
          </a:r>
          <a:r>
            <a:rPr kumimoji="1" lang="ja-JP" altLang="en-US" sz="1100" baseline="0">
              <a:solidFill>
                <a:schemeClr val="bg2">
                  <a:lumMod val="10000"/>
                </a:schemeClr>
              </a:solidFill>
              <a:latin typeface="AR丸ゴシック体M" pitchFamily="49" charset="-128"/>
              <a:ea typeface="AR丸ゴシック体M" pitchFamily="49" charset="-128"/>
            </a:rPr>
            <a:t>ページ</a:t>
          </a:r>
        </a:p>
      </xdr:txBody>
    </xdr:sp>
    <xdr:clientData fPrintsWithSheet="0"/>
  </xdr:twoCellAnchor>
  <xdr:twoCellAnchor editAs="oneCell">
    <xdr:from>
      <xdr:col>24</xdr:col>
      <xdr:colOff>162137</xdr:colOff>
      <xdr:row>445</xdr:row>
      <xdr:rowOff>122245</xdr:rowOff>
    </xdr:from>
    <xdr:to>
      <xdr:col>24</xdr:col>
      <xdr:colOff>925337</xdr:colOff>
      <xdr:row>447</xdr:row>
      <xdr:rowOff>51759</xdr:rowOff>
    </xdr:to>
    <xdr:sp macro="" textlink="">
      <xdr:nvSpPr>
        <xdr:cNvPr id="355" name="角丸四角形 354">
          <a:hlinkClick xmlns:r="http://schemas.openxmlformats.org/officeDocument/2006/relationships" r:id="rId16" tooltip="商品台帳　今期１２ページ目へ"/>
        </xdr:cNvPr>
        <xdr:cNvSpPr/>
      </xdr:nvSpPr>
      <xdr:spPr>
        <a:xfrm>
          <a:off x="10329394" y="63030788"/>
          <a:ext cx="763200" cy="190771"/>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en-US" altLang="ja-JP" sz="1100" baseline="0">
              <a:solidFill>
                <a:schemeClr val="bg2">
                  <a:lumMod val="10000"/>
                </a:schemeClr>
              </a:solidFill>
              <a:latin typeface="AR丸ゴシック体M" pitchFamily="49" charset="-128"/>
              <a:ea typeface="AR丸ゴシック体M" pitchFamily="49" charset="-128"/>
            </a:rPr>
            <a:t>12</a:t>
          </a:r>
          <a:r>
            <a:rPr kumimoji="1" lang="ja-JP" altLang="en-US" sz="1100" baseline="0">
              <a:solidFill>
                <a:schemeClr val="bg2">
                  <a:lumMod val="10000"/>
                </a:schemeClr>
              </a:solidFill>
              <a:latin typeface="AR丸ゴシック体M" pitchFamily="49" charset="-128"/>
              <a:ea typeface="AR丸ゴシック体M" pitchFamily="49" charset="-128"/>
            </a:rPr>
            <a:t>ページ</a:t>
          </a:r>
        </a:p>
      </xdr:txBody>
    </xdr:sp>
    <xdr:clientData fPrintsWithSheet="0"/>
  </xdr:twoCellAnchor>
  <xdr:twoCellAnchor editAs="oneCell">
    <xdr:from>
      <xdr:col>24</xdr:col>
      <xdr:colOff>162137</xdr:colOff>
      <xdr:row>418</xdr:row>
      <xdr:rowOff>68157</xdr:rowOff>
    </xdr:from>
    <xdr:to>
      <xdr:col>24</xdr:col>
      <xdr:colOff>925337</xdr:colOff>
      <xdr:row>419</xdr:row>
      <xdr:rowOff>114392</xdr:rowOff>
    </xdr:to>
    <xdr:sp macro="" textlink="">
      <xdr:nvSpPr>
        <xdr:cNvPr id="356" name="角丸四角形 355">
          <a:hlinkClick xmlns:r="http://schemas.openxmlformats.org/officeDocument/2006/relationships" r:id="rId2" tooltip="商品台帳　前期繰越ページへ"/>
        </xdr:cNvPr>
        <xdr:cNvSpPr/>
      </xdr:nvSpPr>
      <xdr:spPr>
        <a:xfrm>
          <a:off x="10216304" y="533824"/>
          <a:ext cx="763200" cy="19440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前期繰越</a:t>
          </a:r>
        </a:p>
      </xdr:txBody>
    </xdr:sp>
    <xdr:clientData fPrintsWithSheet="0"/>
  </xdr:twoCellAnchor>
  <xdr:twoCellAnchor editAs="oneCell">
    <xdr:from>
      <xdr:col>24</xdr:col>
      <xdr:colOff>162137</xdr:colOff>
      <xdr:row>448</xdr:row>
      <xdr:rowOff>48892</xdr:rowOff>
    </xdr:from>
    <xdr:to>
      <xdr:col>24</xdr:col>
      <xdr:colOff>925337</xdr:colOff>
      <xdr:row>449</xdr:row>
      <xdr:rowOff>105407</xdr:rowOff>
    </xdr:to>
    <xdr:sp macro="" textlink="">
      <xdr:nvSpPr>
        <xdr:cNvPr id="357" name="角丸四角形 356">
          <a:hlinkClick xmlns:r="http://schemas.openxmlformats.org/officeDocument/2006/relationships" r:id="rId17" tooltip="商品台帳　今期末（次期繰越）のページへ"/>
        </xdr:cNvPr>
        <xdr:cNvSpPr/>
      </xdr:nvSpPr>
      <xdr:spPr>
        <a:xfrm>
          <a:off x="10216304" y="4589142"/>
          <a:ext cx="763200" cy="19440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期末</a:t>
          </a:r>
          <a:endParaRPr kumimoji="1" lang="en-US" altLang="ja-JP" sz="1100" baseline="0">
            <a:solidFill>
              <a:schemeClr val="bg2">
                <a:lumMod val="10000"/>
              </a:schemeClr>
            </a:solidFill>
            <a:latin typeface="AR丸ゴシック体M" pitchFamily="49" charset="-128"/>
            <a:ea typeface="AR丸ゴシック体M" pitchFamily="49" charset="-128"/>
          </a:endParaRPr>
        </a:p>
      </xdr:txBody>
    </xdr:sp>
    <xdr:clientData fPrintsWithSheet="0"/>
  </xdr:twoCellAnchor>
  <xdr:twoCellAnchor editAs="oneCell">
    <xdr:from>
      <xdr:col>24</xdr:col>
      <xdr:colOff>162137</xdr:colOff>
      <xdr:row>472</xdr:row>
      <xdr:rowOff>121568</xdr:rowOff>
    </xdr:from>
    <xdr:to>
      <xdr:col>24</xdr:col>
      <xdr:colOff>925337</xdr:colOff>
      <xdr:row>474</xdr:row>
      <xdr:rowOff>48662</xdr:rowOff>
    </xdr:to>
    <xdr:sp macro="" textlink="">
      <xdr:nvSpPr>
        <xdr:cNvPr id="372" name="角丸四角形 371">
          <a:hlinkClick xmlns:r="http://schemas.openxmlformats.org/officeDocument/2006/relationships" r:id="rId3" tooltip="商品台帳　今期１ページ目へ"/>
        </xdr:cNvPr>
        <xdr:cNvSpPr/>
      </xdr:nvSpPr>
      <xdr:spPr>
        <a:xfrm>
          <a:off x="10329394" y="66894539"/>
          <a:ext cx="763200" cy="188352"/>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１ページ</a:t>
          </a:r>
        </a:p>
      </xdr:txBody>
    </xdr:sp>
    <xdr:clientData fPrintsWithSheet="0"/>
  </xdr:twoCellAnchor>
  <xdr:twoCellAnchor editAs="oneCell">
    <xdr:from>
      <xdr:col>24</xdr:col>
      <xdr:colOff>162137</xdr:colOff>
      <xdr:row>475</xdr:row>
      <xdr:rowOff>44955</xdr:rowOff>
    </xdr:from>
    <xdr:to>
      <xdr:col>24</xdr:col>
      <xdr:colOff>925337</xdr:colOff>
      <xdr:row>476</xdr:row>
      <xdr:rowOff>102980</xdr:rowOff>
    </xdr:to>
    <xdr:sp macro="" textlink="">
      <xdr:nvSpPr>
        <xdr:cNvPr id="373" name="角丸四角形 372">
          <a:hlinkClick xmlns:r="http://schemas.openxmlformats.org/officeDocument/2006/relationships" r:id="rId6" tooltip="商品台帳　今期２ページ目へ"/>
        </xdr:cNvPr>
        <xdr:cNvSpPr/>
      </xdr:nvSpPr>
      <xdr:spPr>
        <a:xfrm>
          <a:off x="10329394" y="67209812"/>
          <a:ext cx="763200" cy="188654"/>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２ページ</a:t>
          </a:r>
        </a:p>
      </xdr:txBody>
    </xdr:sp>
    <xdr:clientData fPrintsWithSheet="0"/>
  </xdr:twoCellAnchor>
  <xdr:twoCellAnchor editAs="oneCell">
    <xdr:from>
      <xdr:col>24</xdr:col>
      <xdr:colOff>162137</xdr:colOff>
      <xdr:row>477</xdr:row>
      <xdr:rowOff>99273</xdr:rowOff>
    </xdr:from>
    <xdr:to>
      <xdr:col>24</xdr:col>
      <xdr:colOff>925337</xdr:colOff>
      <xdr:row>479</xdr:row>
      <xdr:rowOff>26369</xdr:rowOff>
    </xdr:to>
    <xdr:sp macro="" textlink="">
      <xdr:nvSpPr>
        <xdr:cNvPr id="374" name="角丸四角形 373">
          <a:hlinkClick xmlns:r="http://schemas.openxmlformats.org/officeDocument/2006/relationships" r:id="rId7" tooltip="商品台帳　今期３ページ目へ"/>
        </xdr:cNvPr>
        <xdr:cNvSpPr/>
      </xdr:nvSpPr>
      <xdr:spPr>
        <a:xfrm>
          <a:off x="10329394" y="67525387"/>
          <a:ext cx="763200" cy="188353"/>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３ページ</a:t>
          </a:r>
        </a:p>
      </xdr:txBody>
    </xdr:sp>
    <xdr:clientData fPrintsWithSheet="0"/>
  </xdr:twoCellAnchor>
  <xdr:twoCellAnchor editAs="oneCell">
    <xdr:from>
      <xdr:col>24</xdr:col>
      <xdr:colOff>162137</xdr:colOff>
      <xdr:row>480</xdr:row>
      <xdr:rowOff>22661</xdr:rowOff>
    </xdr:from>
    <xdr:to>
      <xdr:col>24</xdr:col>
      <xdr:colOff>925337</xdr:colOff>
      <xdr:row>481</xdr:row>
      <xdr:rowOff>80686</xdr:rowOff>
    </xdr:to>
    <xdr:sp macro="" textlink="">
      <xdr:nvSpPr>
        <xdr:cNvPr id="375" name="角丸四角形 374">
          <a:hlinkClick xmlns:r="http://schemas.openxmlformats.org/officeDocument/2006/relationships" r:id="rId8" tooltip="商品台帳　今期４ページ目へ"/>
        </xdr:cNvPr>
        <xdr:cNvSpPr/>
      </xdr:nvSpPr>
      <xdr:spPr>
        <a:xfrm>
          <a:off x="10329394" y="67840661"/>
          <a:ext cx="763200" cy="188654"/>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４ページ</a:t>
          </a:r>
        </a:p>
      </xdr:txBody>
    </xdr:sp>
    <xdr:clientData fPrintsWithSheet="0"/>
  </xdr:twoCellAnchor>
  <xdr:twoCellAnchor editAs="oneCell">
    <xdr:from>
      <xdr:col>24</xdr:col>
      <xdr:colOff>162137</xdr:colOff>
      <xdr:row>485</xdr:row>
      <xdr:rowOff>367</xdr:rowOff>
    </xdr:from>
    <xdr:to>
      <xdr:col>24</xdr:col>
      <xdr:colOff>925337</xdr:colOff>
      <xdr:row>486</xdr:row>
      <xdr:rowOff>58394</xdr:rowOff>
    </xdr:to>
    <xdr:sp macro="" textlink="">
      <xdr:nvSpPr>
        <xdr:cNvPr id="376" name="角丸四角形 375">
          <a:hlinkClick xmlns:r="http://schemas.openxmlformats.org/officeDocument/2006/relationships" r:id="rId9" tooltip="商品台帳　今期６ページ目へ"/>
        </xdr:cNvPr>
        <xdr:cNvSpPr/>
      </xdr:nvSpPr>
      <xdr:spPr>
        <a:xfrm>
          <a:off x="10329394" y="68471510"/>
          <a:ext cx="763200" cy="188655"/>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６ページ</a:t>
          </a:r>
        </a:p>
      </xdr:txBody>
    </xdr:sp>
    <xdr:clientData fPrintsWithSheet="0"/>
  </xdr:twoCellAnchor>
  <xdr:twoCellAnchor editAs="oneCell">
    <xdr:from>
      <xdr:col>24</xdr:col>
      <xdr:colOff>162137</xdr:colOff>
      <xdr:row>489</xdr:row>
      <xdr:rowOff>108703</xdr:rowOff>
    </xdr:from>
    <xdr:to>
      <xdr:col>24</xdr:col>
      <xdr:colOff>925337</xdr:colOff>
      <xdr:row>491</xdr:row>
      <xdr:rowOff>36100</xdr:rowOff>
    </xdr:to>
    <xdr:sp macro="" textlink="">
      <xdr:nvSpPr>
        <xdr:cNvPr id="377" name="角丸四角形 376">
          <a:hlinkClick xmlns:r="http://schemas.openxmlformats.org/officeDocument/2006/relationships" r:id="rId10" tooltip="商品台帳　今期８ページ目へ"/>
        </xdr:cNvPr>
        <xdr:cNvSpPr/>
      </xdr:nvSpPr>
      <xdr:spPr>
        <a:xfrm>
          <a:off x="10329394" y="69102360"/>
          <a:ext cx="763200" cy="188654"/>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８ページ</a:t>
          </a:r>
        </a:p>
      </xdr:txBody>
    </xdr:sp>
    <xdr:clientData fPrintsWithSheet="0"/>
  </xdr:twoCellAnchor>
  <xdr:twoCellAnchor editAs="oneCell">
    <xdr:from>
      <xdr:col>24</xdr:col>
      <xdr:colOff>162137</xdr:colOff>
      <xdr:row>493</xdr:row>
      <xdr:rowOff>15047</xdr:rowOff>
    </xdr:from>
    <xdr:to>
      <xdr:col>24</xdr:col>
      <xdr:colOff>925337</xdr:colOff>
      <xdr:row>494</xdr:row>
      <xdr:rowOff>72770</xdr:rowOff>
    </xdr:to>
    <xdr:sp macro="" textlink="">
      <xdr:nvSpPr>
        <xdr:cNvPr id="378" name="角丸四角形 377">
          <a:hlinkClick xmlns:r="http://schemas.openxmlformats.org/officeDocument/2006/relationships" r:id="rId11" tooltip="商品台帳　今期１０ページ目へ"/>
        </xdr:cNvPr>
        <xdr:cNvSpPr/>
      </xdr:nvSpPr>
      <xdr:spPr>
        <a:xfrm>
          <a:off x="10329394" y="69738047"/>
          <a:ext cx="763200" cy="188352"/>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en-US" altLang="ja-JP" sz="1100" baseline="0">
              <a:solidFill>
                <a:schemeClr val="bg2">
                  <a:lumMod val="10000"/>
                </a:schemeClr>
              </a:solidFill>
              <a:latin typeface="AR丸ゴシック体M" pitchFamily="49" charset="-128"/>
              <a:ea typeface="AR丸ゴシック体M" pitchFamily="49" charset="-128"/>
            </a:rPr>
            <a:t>10</a:t>
          </a:r>
          <a:r>
            <a:rPr kumimoji="1" lang="ja-JP" altLang="en-US" sz="1100" baseline="0">
              <a:solidFill>
                <a:schemeClr val="bg2">
                  <a:lumMod val="10000"/>
                </a:schemeClr>
              </a:solidFill>
              <a:latin typeface="AR丸ゴシック体M" pitchFamily="49" charset="-128"/>
              <a:ea typeface="AR丸ゴシック体M" pitchFamily="49" charset="-128"/>
            </a:rPr>
            <a:t>ページ</a:t>
          </a:r>
        </a:p>
      </xdr:txBody>
    </xdr:sp>
    <xdr:clientData fPrintsWithSheet="0"/>
  </xdr:twoCellAnchor>
  <xdr:twoCellAnchor editAs="oneCell">
    <xdr:from>
      <xdr:col>24</xdr:col>
      <xdr:colOff>162137</xdr:colOff>
      <xdr:row>482</xdr:row>
      <xdr:rowOff>76979</xdr:rowOff>
    </xdr:from>
    <xdr:to>
      <xdr:col>24</xdr:col>
      <xdr:colOff>925337</xdr:colOff>
      <xdr:row>484</xdr:row>
      <xdr:rowOff>4075</xdr:rowOff>
    </xdr:to>
    <xdr:sp macro="" textlink="">
      <xdr:nvSpPr>
        <xdr:cNvPr id="379" name="角丸四角形 378">
          <a:hlinkClick xmlns:r="http://schemas.openxmlformats.org/officeDocument/2006/relationships" r:id="rId12" tooltip="商品台帳　今期５ページ目へ"/>
        </xdr:cNvPr>
        <xdr:cNvSpPr/>
      </xdr:nvSpPr>
      <xdr:spPr>
        <a:xfrm>
          <a:off x="10329394" y="68156236"/>
          <a:ext cx="763200" cy="188353"/>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５ページ</a:t>
          </a:r>
        </a:p>
      </xdr:txBody>
    </xdr:sp>
    <xdr:clientData fPrintsWithSheet="0"/>
  </xdr:twoCellAnchor>
  <xdr:twoCellAnchor editAs="oneCell">
    <xdr:from>
      <xdr:col>24</xdr:col>
      <xdr:colOff>162137</xdr:colOff>
      <xdr:row>487</xdr:row>
      <xdr:rowOff>54686</xdr:rowOff>
    </xdr:from>
    <xdr:to>
      <xdr:col>24</xdr:col>
      <xdr:colOff>925337</xdr:colOff>
      <xdr:row>488</xdr:row>
      <xdr:rowOff>112410</xdr:rowOff>
    </xdr:to>
    <xdr:sp macro="" textlink="">
      <xdr:nvSpPr>
        <xdr:cNvPr id="380" name="角丸四角形 379">
          <a:hlinkClick xmlns:r="http://schemas.openxmlformats.org/officeDocument/2006/relationships" r:id="rId13" tooltip="商品台帳　今期７ページ目へ"/>
        </xdr:cNvPr>
        <xdr:cNvSpPr/>
      </xdr:nvSpPr>
      <xdr:spPr>
        <a:xfrm>
          <a:off x="10329394" y="68787086"/>
          <a:ext cx="763200" cy="188353"/>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７ページ</a:t>
          </a:r>
        </a:p>
      </xdr:txBody>
    </xdr:sp>
    <xdr:clientData fPrintsWithSheet="0"/>
  </xdr:twoCellAnchor>
  <xdr:twoCellAnchor editAs="oneCell">
    <xdr:from>
      <xdr:col>24</xdr:col>
      <xdr:colOff>162137</xdr:colOff>
      <xdr:row>491</xdr:row>
      <xdr:rowOff>163021</xdr:rowOff>
    </xdr:from>
    <xdr:to>
      <xdr:col>24</xdr:col>
      <xdr:colOff>925337</xdr:colOff>
      <xdr:row>492</xdr:row>
      <xdr:rowOff>18755</xdr:rowOff>
    </xdr:to>
    <xdr:sp macro="" textlink="">
      <xdr:nvSpPr>
        <xdr:cNvPr id="381" name="角丸四角形 380">
          <a:hlinkClick xmlns:r="http://schemas.openxmlformats.org/officeDocument/2006/relationships" r:id="rId14" tooltip="商品台帳　今期９ページ目へ"/>
        </xdr:cNvPr>
        <xdr:cNvSpPr/>
      </xdr:nvSpPr>
      <xdr:spPr>
        <a:xfrm>
          <a:off x="10329394" y="69417935"/>
          <a:ext cx="763200" cy="193191"/>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９ページ</a:t>
          </a:r>
        </a:p>
      </xdr:txBody>
    </xdr:sp>
    <xdr:clientData fPrintsWithSheet="0"/>
  </xdr:twoCellAnchor>
  <xdr:twoCellAnchor editAs="oneCell">
    <xdr:from>
      <xdr:col>24</xdr:col>
      <xdr:colOff>162137</xdr:colOff>
      <xdr:row>495</xdr:row>
      <xdr:rowOff>69063</xdr:rowOff>
    </xdr:from>
    <xdr:to>
      <xdr:col>24</xdr:col>
      <xdr:colOff>925337</xdr:colOff>
      <xdr:row>496</xdr:row>
      <xdr:rowOff>126787</xdr:rowOff>
    </xdr:to>
    <xdr:sp macro="" textlink="">
      <xdr:nvSpPr>
        <xdr:cNvPr id="382" name="角丸四角形 381">
          <a:hlinkClick xmlns:r="http://schemas.openxmlformats.org/officeDocument/2006/relationships" r:id="rId15" tooltip="商品台帳　今期１１ページ目へ"/>
        </xdr:cNvPr>
        <xdr:cNvSpPr/>
      </xdr:nvSpPr>
      <xdr:spPr>
        <a:xfrm>
          <a:off x="10329394" y="70053320"/>
          <a:ext cx="763200" cy="188353"/>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en-US" altLang="ja-JP" sz="1100" baseline="0">
              <a:solidFill>
                <a:schemeClr val="bg2">
                  <a:lumMod val="10000"/>
                </a:schemeClr>
              </a:solidFill>
              <a:latin typeface="AR丸ゴシック体M" pitchFamily="49" charset="-128"/>
              <a:ea typeface="AR丸ゴシック体M" pitchFamily="49" charset="-128"/>
            </a:rPr>
            <a:t>11</a:t>
          </a:r>
          <a:r>
            <a:rPr kumimoji="1" lang="ja-JP" altLang="en-US" sz="1100" baseline="0">
              <a:solidFill>
                <a:schemeClr val="bg2">
                  <a:lumMod val="10000"/>
                </a:schemeClr>
              </a:solidFill>
              <a:latin typeface="AR丸ゴシック体M" pitchFamily="49" charset="-128"/>
              <a:ea typeface="AR丸ゴシック体M" pitchFamily="49" charset="-128"/>
            </a:rPr>
            <a:t>ページ</a:t>
          </a:r>
        </a:p>
      </xdr:txBody>
    </xdr:sp>
    <xdr:clientData fPrintsWithSheet="0"/>
  </xdr:twoCellAnchor>
  <xdr:twoCellAnchor editAs="oneCell">
    <xdr:from>
      <xdr:col>24</xdr:col>
      <xdr:colOff>162137</xdr:colOff>
      <xdr:row>497</xdr:row>
      <xdr:rowOff>123080</xdr:rowOff>
    </xdr:from>
    <xdr:to>
      <xdr:col>24</xdr:col>
      <xdr:colOff>925337</xdr:colOff>
      <xdr:row>499</xdr:row>
      <xdr:rowOff>52594</xdr:rowOff>
    </xdr:to>
    <xdr:sp macro="" textlink="">
      <xdr:nvSpPr>
        <xdr:cNvPr id="383" name="角丸四角形 382">
          <a:hlinkClick xmlns:r="http://schemas.openxmlformats.org/officeDocument/2006/relationships" r:id="rId16" tooltip="商品台帳　今期１２ページ目へ"/>
        </xdr:cNvPr>
        <xdr:cNvSpPr/>
      </xdr:nvSpPr>
      <xdr:spPr>
        <a:xfrm>
          <a:off x="10329394" y="70368594"/>
          <a:ext cx="763200" cy="190771"/>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en-US" altLang="ja-JP" sz="1100" baseline="0">
              <a:solidFill>
                <a:schemeClr val="bg2">
                  <a:lumMod val="10000"/>
                </a:schemeClr>
              </a:solidFill>
              <a:latin typeface="AR丸ゴシック体M" pitchFamily="49" charset="-128"/>
              <a:ea typeface="AR丸ゴシック体M" pitchFamily="49" charset="-128"/>
            </a:rPr>
            <a:t>12</a:t>
          </a:r>
          <a:r>
            <a:rPr kumimoji="1" lang="ja-JP" altLang="en-US" sz="1100" baseline="0">
              <a:solidFill>
                <a:schemeClr val="bg2">
                  <a:lumMod val="10000"/>
                </a:schemeClr>
              </a:solidFill>
              <a:latin typeface="AR丸ゴシック体M" pitchFamily="49" charset="-128"/>
              <a:ea typeface="AR丸ゴシック体M" pitchFamily="49" charset="-128"/>
            </a:rPr>
            <a:t>ページ</a:t>
          </a:r>
        </a:p>
      </xdr:txBody>
    </xdr:sp>
    <xdr:clientData fPrintsWithSheet="0"/>
  </xdr:twoCellAnchor>
  <xdr:twoCellAnchor editAs="oneCell">
    <xdr:from>
      <xdr:col>24</xdr:col>
      <xdr:colOff>162137</xdr:colOff>
      <xdr:row>470</xdr:row>
      <xdr:rowOff>68157</xdr:rowOff>
    </xdr:from>
    <xdr:to>
      <xdr:col>24</xdr:col>
      <xdr:colOff>925337</xdr:colOff>
      <xdr:row>471</xdr:row>
      <xdr:rowOff>125275</xdr:rowOff>
    </xdr:to>
    <xdr:sp macro="" textlink="">
      <xdr:nvSpPr>
        <xdr:cNvPr id="384" name="角丸四角形 383">
          <a:hlinkClick xmlns:r="http://schemas.openxmlformats.org/officeDocument/2006/relationships" r:id="rId2" tooltip="商品台帳　前期繰越ページへ"/>
        </xdr:cNvPr>
        <xdr:cNvSpPr/>
      </xdr:nvSpPr>
      <xdr:spPr>
        <a:xfrm>
          <a:off x="10216304" y="533824"/>
          <a:ext cx="763200" cy="19440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前期繰越</a:t>
          </a:r>
        </a:p>
      </xdr:txBody>
    </xdr:sp>
    <xdr:clientData fPrintsWithSheet="0"/>
  </xdr:twoCellAnchor>
  <xdr:twoCellAnchor editAs="oneCell">
    <xdr:from>
      <xdr:col>24</xdr:col>
      <xdr:colOff>162137</xdr:colOff>
      <xdr:row>500</xdr:row>
      <xdr:rowOff>48892</xdr:rowOff>
    </xdr:from>
    <xdr:to>
      <xdr:col>24</xdr:col>
      <xdr:colOff>925337</xdr:colOff>
      <xdr:row>501</xdr:row>
      <xdr:rowOff>105406</xdr:rowOff>
    </xdr:to>
    <xdr:sp macro="" textlink="">
      <xdr:nvSpPr>
        <xdr:cNvPr id="385" name="角丸四角形 384">
          <a:hlinkClick xmlns:r="http://schemas.openxmlformats.org/officeDocument/2006/relationships" r:id="rId17" tooltip="商品台帳　今期末（次期繰越）のページへ"/>
        </xdr:cNvPr>
        <xdr:cNvSpPr/>
      </xdr:nvSpPr>
      <xdr:spPr>
        <a:xfrm>
          <a:off x="10216304" y="4589142"/>
          <a:ext cx="763200" cy="19440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期末</a:t>
          </a:r>
          <a:endParaRPr kumimoji="1" lang="en-US" altLang="ja-JP" sz="1100" baseline="0">
            <a:solidFill>
              <a:schemeClr val="bg2">
                <a:lumMod val="10000"/>
              </a:schemeClr>
            </a:solidFill>
            <a:latin typeface="AR丸ゴシック体M" pitchFamily="49" charset="-128"/>
            <a:ea typeface="AR丸ゴシック体M" pitchFamily="49" charset="-128"/>
          </a:endParaRPr>
        </a:p>
      </xdr:txBody>
    </xdr:sp>
    <xdr:clientData fPrintsWithSheet="0"/>
  </xdr:twoCellAnchor>
  <xdr:twoCellAnchor editAs="oneCell">
    <xdr:from>
      <xdr:col>24</xdr:col>
      <xdr:colOff>162137</xdr:colOff>
      <xdr:row>524</xdr:row>
      <xdr:rowOff>121569</xdr:rowOff>
    </xdr:from>
    <xdr:to>
      <xdr:col>24</xdr:col>
      <xdr:colOff>925337</xdr:colOff>
      <xdr:row>526</xdr:row>
      <xdr:rowOff>48664</xdr:rowOff>
    </xdr:to>
    <xdr:sp macro="" textlink="">
      <xdr:nvSpPr>
        <xdr:cNvPr id="400" name="角丸四角形 399">
          <a:hlinkClick xmlns:r="http://schemas.openxmlformats.org/officeDocument/2006/relationships" r:id="rId3" tooltip="商品台帳　今期１ページ目へ"/>
        </xdr:cNvPr>
        <xdr:cNvSpPr/>
      </xdr:nvSpPr>
      <xdr:spPr>
        <a:xfrm>
          <a:off x="10329394" y="74231512"/>
          <a:ext cx="763200" cy="188352"/>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１ページ</a:t>
          </a:r>
        </a:p>
      </xdr:txBody>
    </xdr:sp>
    <xdr:clientData fPrintsWithSheet="0"/>
  </xdr:twoCellAnchor>
  <xdr:twoCellAnchor editAs="oneCell">
    <xdr:from>
      <xdr:col>24</xdr:col>
      <xdr:colOff>162137</xdr:colOff>
      <xdr:row>527</xdr:row>
      <xdr:rowOff>44957</xdr:rowOff>
    </xdr:from>
    <xdr:to>
      <xdr:col>24</xdr:col>
      <xdr:colOff>925337</xdr:colOff>
      <xdr:row>528</xdr:row>
      <xdr:rowOff>102984</xdr:rowOff>
    </xdr:to>
    <xdr:sp macro="" textlink="">
      <xdr:nvSpPr>
        <xdr:cNvPr id="401" name="角丸四角形 400">
          <a:hlinkClick xmlns:r="http://schemas.openxmlformats.org/officeDocument/2006/relationships" r:id="rId6" tooltip="商品台帳　今期２ページ目へ"/>
        </xdr:cNvPr>
        <xdr:cNvSpPr/>
      </xdr:nvSpPr>
      <xdr:spPr>
        <a:xfrm>
          <a:off x="10329394" y="74546786"/>
          <a:ext cx="763200" cy="188655"/>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２ページ</a:t>
          </a:r>
        </a:p>
      </xdr:txBody>
    </xdr:sp>
    <xdr:clientData fPrintsWithSheet="0"/>
  </xdr:twoCellAnchor>
  <xdr:twoCellAnchor editAs="oneCell">
    <xdr:from>
      <xdr:col>24</xdr:col>
      <xdr:colOff>162137</xdr:colOff>
      <xdr:row>529</xdr:row>
      <xdr:rowOff>99277</xdr:rowOff>
    </xdr:from>
    <xdr:to>
      <xdr:col>24</xdr:col>
      <xdr:colOff>925337</xdr:colOff>
      <xdr:row>531</xdr:row>
      <xdr:rowOff>26372</xdr:rowOff>
    </xdr:to>
    <xdr:sp macro="" textlink="">
      <xdr:nvSpPr>
        <xdr:cNvPr id="402" name="角丸四角形 401">
          <a:hlinkClick xmlns:r="http://schemas.openxmlformats.org/officeDocument/2006/relationships" r:id="rId7" tooltip="商品台帳　今期３ページ目へ"/>
        </xdr:cNvPr>
        <xdr:cNvSpPr/>
      </xdr:nvSpPr>
      <xdr:spPr>
        <a:xfrm>
          <a:off x="10329394" y="74862363"/>
          <a:ext cx="763200" cy="188352"/>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３ページ</a:t>
          </a:r>
        </a:p>
      </xdr:txBody>
    </xdr:sp>
    <xdr:clientData fPrintsWithSheet="0"/>
  </xdr:twoCellAnchor>
  <xdr:twoCellAnchor editAs="oneCell">
    <xdr:from>
      <xdr:col>24</xdr:col>
      <xdr:colOff>162137</xdr:colOff>
      <xdr:row>532</xdr:row>
      <xdr:rowOff>22666</xdr:rowOff>
    </xdr:from>
    <xdr:to>
      <xdr:col>24</xdr:col>
      <xdr:colOff>925337</xdr:colOff>
      <xdr:row>533</xdr:row>
      <xdr:rowOff>80691</xdr:rowOff>
    </xdr:to>
    <xdr:sp macro="" textlink="">
      <xdr:nvSpPr>
        <xdr:cNvPr id="403" name="角丸四角形 402">
          <a:hlinkClick xmlns:r="http://schemas.openxmlformats.org/officeDocument/2006/relationships" r:id="rId8" tooltip="商品台帳　今期４ページ目へ"/>
        </xdr:cNvPr>
        <xdr:cNvSpPr/>
      </xdr:nvSpPr>
      <xdr:spPr>
        <a:xfrm>
          <a:off x="10329394" y="75177637"/>
          <a:ext cx="763200" cy="188654"/>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４ページ</a:t>
          </a:r>
        </a:p>
      </xdr:txBody>
    </xdr:sp>
    <xdr:clientData fPrintsWithSheet="0"/>
  </xdr:twoCellAnchor>
  <xdr:twoCellAnchor editAs="oneCell">
    <xdr:from>
      <xdr:col>24</xdr:col>
      <xdr:colOff>162137</xdr:colOff>
      <xdr:row>537</xdr:row>
      <xdr:rowOff>372</xdr:rowOff>
    </xdr:from>
    <xdr:to>
      <xdr:col>24</xdr:col>
      <xdr:colOff>925337</xdr:colOff>
      <xdr:row>538</xdr:row>
      <xdr:rowOff>58397</xdr:rowOff>
    </xdr:to>
    <xdr:sp macro="" textlink="">
      <xdr:nvSpPr>
        <xdr:cNvPr id="404" name="角丸四角形 403">
          <a:hlinkClick xmlns:r="http://schemas.openxmlformats.org/officeDocument/2006/relationships" r:id="rId9" tooltip="商品台帳　今期６ページ目へ"/>
        </xdr:cNvPr>
        <xdr:cNvSpPr/>
      </xdr:nvSpPr>
      <xdr:spPr>
        <a:xfrm>
          <a:off x="10329394" y="75808486"/>
          <a:ext cx="763200" cy="188654"/>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６ページ</a:t>
          </a:r>
        </a:p>
      </xdr:txBody>
    </xdr:sp>
    <xdr:clientData fPrintsWithSheet="0"/>
  </xdr:twoCellAnchor>
  <xdr:twoCellAnchor editAs="oneCell">
    <xdr:from>
      <xdr:col>24</xdr:col>
      <xdr:colOff>162137</xdr:colOff>
      <xdr:row>541</xdr:row>
      <xdr:rowOff>108707</xdr:rowOff>
    </xdr:from>
    <xdr:to>
      <xdr:col>24</xdr:col>
      <xdr:colOff>925337</xdr:colOff>
      <xdr:row>543</xdr:row>
      <xdr:rowOff>36105</xdr:rowOff>
    </xdr:to>
    <xdr:sp macro="" textlink="">
      <xdr:nvSpPr>
        <xdr:cNvPr id="405" name="角丸四角形 404">
          <a:hlinkClick xmlns:r="http://schemas.openxmlformats.org/officeDocument/2006/relationships" r:id="rId10" tooltip="商品台帳　今期８ページ目へ"/>
        </xdr:cNvPr>
        <xdr:cNvSpPr/>
      </xdr:nvSpPr>
      <xdr:spPr>
        <a:xfrm>
          <a:off x="10329394" y="76439336"/>
          <a:ext cx="763200" cy="188655"/>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８ページ</a:t>
          </a:r>
        </a:p>
      </xdr:txBody>
    </xdr:sp>
    <xdr:clientData fPrintsWithSheet="0"/>
  </xdr:twoCellAnchor>
  <xdr:twoCellAnchor editAs="oneCell">
    <xdr:from>
      <xdr:col>24</xdr:col>
      <xdr:colOff>162137</xdr:colOff>
      <xdr:row>545</xdr:row>
      <xdr:rowOff>15054</xdr:rowOff>
    </xdr:from>
    <xdr:to>
      <xdr:col>24</xdr:col>
      <xdr:colOff>925337</xdr:colOff>
      <xdr:row>546</xdr:row>
      <xdr:rowOff>72777</xdr:rowOff>
    </xdr:to>
    <xdr:sp macro="" textlink="">
      <xdr:nvSpPr>
        <xdr:cNvPr id="406" name="角丸四角形 405">
          <a:hlinkClick xmlns:r="http://schemas.openxmlformats.org/officeDocument/2006/relationships" r:id="rId11" tooltip="商品台帳　今期１０ページ目へ"/>
        </xdr:cNvPr>
        <xdr:cNvSpPr/>
      </xdr:nvSpPr>
      <xdr:spPr>
        <a:xfrm>
          <a:off x="10329394" y="77075025"/>
          <a:ext cx="763200" cy="188352"/>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en-US" altLang="ja-JP" sz="1100" baseline="0">
              <a:solidFill>
                <a:schemeClr val="bg2">
                  <a:lumMod val="10000"/>
                </a:schemeClr>
              </a:solidFill>
              <a:latin typeface="AR丸ゴシック体M" pitchFamily="49" charset="-128"/>
              <a:ea typeface="AR丸ゴシック体M" pitchFamily="49" charset="-128"/>
            </a:rPr>
            <a:t>10</a:t>
          </a:r>
          <a:r>
            <a:rPr kumimoji="1" lang="ja-JP" altLang="en-US" sz="1100" baseline="0">
              <a:solidFill>
                <a:schemeClr val="bg2">
                  <a:lumMod val="10000"/>
                </a:schemeClr>
              </a:solidFill>
              <a:latin typeface="AR丸ゴシック体M" pitchFamily="49" charset="-128"/>
              <a:ea typeface="AR丸ゴシック体M" pitchFamily="49" charset="-128"/>
            </a:rPr>
            <a:t>ページ</a:t>
          </a:r>
        </a:p>
      </xdr:txBody>
    </xdr:sp>
    <xdr:clientData fPrintsWithSheet="0"/>
  </xdr:twoCellAnchor>
  <xdr:twoCellAnchor editAs="oneCell">
    <xdr:from>
      <xdr:col>24</xdr:col>
      <xdr:colOff>162137</xdr:colOff>
      <xdr:row>534</xdr:row>
      <xdr:rowOff>76984</xdr:rowOff>
    </xdr:from>
    <xdr:to>
      <xdr:col>24</xdr:col>
      <xdr:colOff>925337</xdr:colOff>
      <xdr:row>536</xdr:row>
      <xdr:rowOff>4078</xdr:rowOff>
    </xdr:to>
    <xdr:sp macro="" textlink="">
      <xdr:nvSpPr>
        <xdr:cNvPr id="407" name="角丸四角形 406">
          <a:hlinkClick xmlns:r="http://schemas.openxmlformats.org/officeDocument/2006/relationships" r:id="rId12" tooltip="商品台帳　今期５ページ目へ"/>
        </xdr:cNvPr>
        <xdr:cNvSpPr/>
      </xdr:nvSpPr>
      <xdr:spPr>
        <a:xfrm>
          <a:off x="10329394" y="75493213"/>
          <a:ext cx="763200" cy="188351"/>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５ページ</a:t>
          </a:r>
        </a:p>
      </xdr:txBody>
    </xdr:sp>
    <xdr:clientData fPrintsWithSheet="0"/>
  </xdr:twoCellAnchor>
  <xdr:twoCellAnchor editAs="oneCell">
    <xdr:from>
      <xdr:col>24</xdr:col>
      <xdr:colOff>162137</xdr:colOff>
      <xdr:row>539</xdr:row>
      <xdr:rowOff>54691</xdr:rowOff>
    </xdr:from>
    <xdr:to>
      <xdr:col>24</xdr:col>
      <xdr:colOff>925337</xdr:colOff>
      <xdr:row>540</xdr:row>
      <xdr:rowOff>112414</xdr:rowOff>
    </xdr:to>
    <xdr:sp macro="" textlink="">
      <xdr:nvSpPr>
        <xdr:cNvPr id="408" name="角丸四角形 407">
          <a:hlinkClick xmlns:r="http://schemas.openxmlformats.org/officeDocument/2006/relationships" r:id="rId13" tooltip="商品台帳　今期７ページ目へ"/>
        </xdr:cNvPr>
        <xdr:cNvSpPr/>
      </xdr:nvSpPr>
      <xdr:spPr>
        <a:xfrm>
          <a:off x="10329394" y="76124062"/>
          <a:ext cx="763200" cy="188352"/>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７ページ</a:t>
          </a:r>
        </a:p>
      </xdr:txBody>
    </xdr:sp>
    <xdr:clientData fPrintsWithSheet="0"/>
  </xdr:twoCellAnchor>
  <xdr:twoCellAnchor editAs="oneCell">
    <xdr:from>
      <xdr:col>24</xdr:col>
      <xdr:colOff>162137</xdr:colOff>
      <xdr:row>543</xdr:row>
      <xdr:rowOff>163027</xdr:rowOff>
    </xdr:from>
    <xdr:to>
      <xdr:col>24</xdr:col>
      <xdr:colOff>925337</xdr:colOff>
      <xdr:row>544</xdr:row>
      <xdr:rowOff>18760</xdr:rowOff>
    </xdr:to>
    <xdr:sp macro="" textlink="">
      <xdr:nvSpPr>
        <xdr:cNvPr id="409" name="角丸四角形 408">
          <a:hlinkClick xmlns:r="http://schemas.openxmlformats.org/officeDocument/2006/relationships" r:id="rId14" tooltip="商品台帳　今期９ページ目へ"/>
        </xdr:cNvPr>
        <xdr:cNvSpPr/>
      </xdr:nvSpPr>
      <xdr:spPr>
        <a:xfrm>
          <a:off x="10329394" y="76754913"/>
          <a:ext cx="763200" cy="19319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９ページ</a:t>
          </a:r>
        </a:p>
      </xdr:txBody>
    </xdr:sp>
    <xdr:clientData fPrintsWithSheet="0"/>
  </xdr:twoCellAnchor>
  <xdr:twoCellAnchor editAs="oneCell">
    <xdr:from>
      <xdr:col>24</xdr:col>
      <xdr:colOff>162137</xdr:colOff>
      <xdr:row>547</xdr:row>
      <xdr:rowOff>69070</xdr:rowOff>
    </xdr:from>
    <xdr:to>
      <xdr:col>24</xdr:col>
      <xdr:colOff>925337</xdr:colOff>
      <xdr:row>548</xdr:row>
      <xdr:rowOff>126794</xdr:rowOff>
    </xdr:to>
    <xdr:sp macro="" textlink="">
      <xdr:nvSpPr>
        <xdr:cNvPr id="410" name="角丸四角形 409">
          <a:hlinkClick xmlns:r="http://schemas.openxmlformats.org/officeDocument/2006/relationships" r:id="rId15" tooltip="商品台帳　今期１１ページ目へ"/>
        </xdr:cNvPr>
        <xdr:cNvSpPr/>
      </xdr:nvSpPr>
      <xdr:spPr>
        <a:xfrm>
          <a:off x="10329394" y="77390299"/>
          <a:ext cx="763200" cy="188352"/>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en-US" altLang="ja-JP" sz="1100" baseline="0">
              <a:solidFill>
                <a:schemeClr val="bg2">
                  <a:lumMod val="10000"/>
                </a:schemeClr>
              </a:solidFill>
              <a:latin typeface="AR丸ゴシック体M" pitchFamily="49" charset="-128"/>
              <a:ea typeface="AR丸ゴシック体M" pitchFamily="49" charset="-128"/>
            </a:rPr>
            <a:t>11</a:t>
          </a:r>
          <a:r>
            <a:rPr kumimoji="1" lang="ja-JP" altLang="en-US" sz="1100" baseline="0">
              <a:solidFill>
                <a:schemeClr val="bg2">
                  <a:lumMod val="10000"/>
                </a:schemeClr>
              </a:solidFill>
              <a:latin typeface="AR丸ゴシック体M" pitchFamily="49" charset="-128"/>
              <a:ea typeface="AR丸ゴシック体M" pitchFamily="49" charset="-128"/>
            </a:rPr>
            <a:t>ページ</a:t>
          </a:r>
        </a:p>
      </xdr:txBody>
    </xdr:sp>
    <xdr:clientData fPrintsWithSheet="0"/>
  </xdr:twoCellAnchor>
  <xdr:twoCellAnchor editAs="oneCell">
    <xdr:from>
      <xdr:col>24</xdr:col>
      <xdr:colOff>162137</xdr:colOff>
      <xdr:row>549</xdr:row>
      <xdr:rowOff>123087</xdr:rowOff>
    </xdr:from>
    <xdr:to>
      <xdr:col>24</xdr:col>
      <xdr:colOff>925337</xdr:colOff>
      <xdr:row>551</xdr:row>
      <xdr:rowOff>52602</xdr:rowOff>
    </xdr:to>
    <xdr:sp macro="" textlink="">
      <xdr:nvSpPr>
        <xdr:cNvPr id="411" name="角丸四角形 410">
          <a:hlinkClick xmlns:r="http://schemas.openxmlformats.org/officeDocument/2006/relationships" r:id="rId16" tooltip="商品台帳　今期１２ページ目へ"/>
        </xdr:cNvPr>
        <xdr:cNvSpPr/>
      </xdr:nvSpPr>
      <xdr:spPr>
        <a:xfrm>
          <a:off x="10329394" y="77705573"/>
          <a:ext cx="763200" cy="190772"/>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en-US" altLang="ja-JP" sz="1100" baseline="0">
              <a:solidFill>
                <a:schemeClr val="bg2">
                  <a:lumMod val="10000"/>
                </a:schemeClr>
              </a:solidFill>
              <a:latin typeface="AR丸ゴシック体M" pitchFamily="49" charset="-128"/>
              <a:ea typeface="AR丸ゴシック体M" pitchFamily="49" charset="-128"/>
            </a:rPr>
            <a:t>12</a:t>
          </a:r>
          <a:r>
            <a:rPr kumimoji="1" lang="ja-JP" altLang="en-US" sz="1100" baseline="0">
              <a:solidFill>
                <a:schemeClr val="bg2">
                  <a:lumMod val="10000"/>
                </a:schemeClr>
              </a:solidFill>
              <a:latin typeface="AR丸ゴシック体M" pitchFamily="49" charset="-128"/>
              <a:ea typeface="AR丸ゴシック体M" pitchFamily="49" charset="-128"/>
            </a:rPr>
            <a:t>ページ</a:t>
          </a:r>
        </a:p>
      </xdr:txBody>
    </xdr:sp>
    <xdr:clientData fPrintsWithSheet="0"/>
  </xdr:twoCellAnchor>
  <xdr:twoCellAnchor editAs="oneCell">
    <xdr:from>
      <xdr:col>24</xdr:col>
      <xdr:colOff>162137</xdr:colOff>
      <xdr:row>522</xdr:row>
      <xdr:rowOff>68157</xdr:rowOff>
    </xdr:from>
    <xdr:to>
      <xdr:col>24</xdr:col>
      <xdr:colOff>925337</xdr:colOff>
      <xdr:row>523</xdr:row>
      <xdr:rowOff>125276</xdr:rowOff>
    </xdr:to>
    <xdr:sp macro="" textlink="">
      <xdr:nvSpPr>
        <xdr:cNvPr id="412" name="角丸四角形 411">
          <a:hlinkClick xmlns:r="http://schemas.openxmlformats.org/officeDocument/2006/relationships" r:id="rId2" tooltip="商品台帳　前期繰越ページへ"/>
        </xdr:cNvPr>
        <xdr:cNvSpPr/>
      </xdr:nvSpPr>
      <xdr:spPr>
        <a:xfrm>
          <a:off x="10216304" y="533824"/>
          <a:ext cx="763200" cy="19440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前期繰越</a:t>
          </a:r>
        </a:p>
      </xdr:txBody>
    </xdr:sp>
    <xdr:clientData fPrintsWithSheet="0"/>
  </xdr:twoCellAnchor>
  <xdr:twoCellAnchor editAs="oneCell">
    <xdr:from>
      <xdr:col>24</xdr:col>
      <xdr:colOff>162137</xdr:colOff>
      <xdr:row>552</xdr:row>
      <xdr:rowOff>48892</xdr:rowOff>
    </xdr:from>
    <xdr:to>
      <xdr:col>24</xdr:col>
      <xdr:colOff>925337</xdr:colOff>
      <xdr:row>553</xdr:row>
      <xdr:rowOff>105406</xdr:rowOff>
    </xdr:to>
    <xdr:sp macro="" textlink="">
      <xdr:nvSpPr>
        <xdr:cNvPr id="413" name="角丸四角形 412">
          <a:hlinkClick xmlns:r="http://schemas.openxmlformats.org/officeDocument/2006/relationships" r:id="rId17" tooltip="商品台帳　今期末（次期繰越）のページへ"/>
        </xdr:cNvPr>
        <xdr:cNvSpPr/>
      </xdr:nvSpPr>
      <xdr:spPr>
        <a:xfrm>
          <a:off x="10216304" y="4589142"/>
          <a:ext cx="763200" cy="19440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期末</a:t>
          </a:r>
          <a:endParaRPr kumimoji="1" lang="en-US" altLang="ja-JP" sz="1100" baseline="0">
            <a:solidFill>
              <a:schemeClr val="bg2">
                <a:lumMod val="10000"/>
              </a:schemeClr>
            </a:solidFill>
            <a:latin typeface="AR丸ゴシック体M" pitchFamily="49" charset="-128"/>
            <a:ea typeface="AR丸ゴシック体M" pitchFamily="49" charset="-128"/>
          </a:endParaRPr>
        </a:p>
      </xdr:txBody>
    </xdr:sp>
    <xdr:clientData fPrintsWithSheet="0"/>
  </xdr:twoCellAnchor>
  <xdr:twoCellAnchor editAs="oneCell">
    <xdr:from>
      <xdr:col>24</xdr:col>
      <xdr:colOff>162137</xdr:colOff>
      <xdr:row>576</xdr:row>
      <xdr:rowOff>121569</xdr:rowOff>
    </xdr:from>
    <xdr:to>
      <xdr:col>24</xdr:col>
      <xdr:colOff>925337</xdr:colOff>
      <xdr:row>578</xdr:row>
      <xdr:rowOff>48664</xdr:rowOff>
    </xdr:to>
    <xdr:sp macro="" textlink="">
      <xdr:nvSpPr>
        <xdr:cNvPr id="428" name="角丸四角形 427">
          <a:hlinkClick xmlns:r="http://schemas.openxmlformats.org/officeDocument/2006/relationships" r:id="rId3" tooltip="商品台帳　今期１ページ目へ"/>
        </xdr:cNvPr>
        <xdr:cNvSpPr/>
      </xdr:nvSpPr>
      <xdr:spPr>
        <a:xfrm>
          <a:off x="10329394" y="81568483"/>
          <a:ext cx="763200" cy="188352"/>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１ページ</a:t>
          </a:r>
        </a:p>
      </xdr:txBody>
    </xdr:sp>
    <xdr:clientData fPrintsWithSheet="0"/>
  </xdr:twoCellAnchor>
  <xdr:twoCellAnchor editAs="oneCell">
    <xdr:from>
      <xdr:col>24</xdr:col>
      <xdr:colOff>162137</xdr:colOff>
      <xdr:row>579</xdr:row>
      <xdr:rowOff>44956</xdr:rowOff>
    </xdr:from>
    <xdr:to>
      <xdr:col>24</xdr:col>
      <xdr:colOff>925337</xdr:colOff>
      <xdr:row>580</xdr:row>
      <xdr:rowOff>102982</xdr:rowOff>
    </xdr:to>
    <xdr:sp macro="" textlink="">
      <xdr:nvSpPr>
        <xdr:cNvPr id="429" name="角丸四角形 428">
          <a:hlinkClick xmlns:r="http://schemas.openxmlformats.org/officeDocument/2006/relationships" r:id="rId6" tooltip="商品台帳　今期２ページ目へ"/>
        </xdr:cNvPr>
        <xdr:cNvSpPr/>
      </xdr:nvSpPr>
      <xdr:spPr>
        <a:xfrm>
          <a:off x="10329394" y="81883756"/>
          <a:ext cx="763200" cy="188655"/>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２ページ</a:t>
          </a:r>
        </a:p>
      </xdr:txBody>
    </xdr:sp>
    <xdr:clientData fPrintsWithSheet="0"/>
  </xdr:twoCellAnchor>
  <xdr:twoCellAnchor editAs="oneCell">
    <xdr:from>
      <xdr:col>24</xdr:col>
      <xdr:colOff>162137</xdr:colOff>
      <xdr:row>581</xdr:row>
      <xdr:rowOff>99275</xdr:rowOff>
    </xdr:from>
    <xdr:to>
      <xdr:col>24</xdr:col>
      <xdr:colOff>925337</xdr:colOff>
      <xdr:row>583</xdr:row>
      <xdr:rowOff>26371</xdr:rowOff>
    </xdr:to>
    <xdr:sp macro="" textlink="">
      <xdr:nvSpPr>
        <xdr:cNvPr id="430" name="角丸四角形 429">
          <a:hlinkClick xmlns:r="http://schemas.openxmlformats.org/officeDocument/2006/relationships" r:id="rId7" tooltip="商品台帳　今期３ページ目へ"/>
        </xdr:cNvPr>
        <xdr:cNvSpPr/>
      </xdr:nvSpPr>
      <xdr:spPr>
        <a:xfrm>
          <a:off x="10329394" y="82199332"/>
          <a:ext cx="763200" cy="188353"/>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３ページ</a:t>
          </a:r>
        </a:p>
      </xdr:txBody>
    </xdr:sp>
    <xdr:clientData fPrintsWithSheet="0"/>
  </xdr:twoCellAnchor>
  <xdr:twoCellAnchor editAs="oneCell">
    <xdr:from>
      <xdr:col>24</xdr:col>
      <xdr:colOff>162137</xdr:colOff>
      <xdr:row>584</xdr:row>
      <xdr:rowOff>22663</xdr:rowOff>
    </xdr:from>
    <xdr:to>
      <xdr:col>24</xdr:col>
      <xdr:colOff>925337</xdr:colOff>
      <xdr:row>585</xdr:row>
      <xdr:rowOff>80691</xdr:rowOff>
    </xdr:to>
    <xdr:sp macro="" textlink="">
      <xdr:nvSpPr>
        <xdr:cNvPr id="431" name="角丸四角形 430">
          <a:hlinkClick xmlns:r="http://schemas.openxmlformats.org/officeDocument/2006/relationships" r:id="rId8" tooltip="商品台帳　今期４ページ目へ"/>
        </xdr:cNvPr>
        <xdr:cNvSpPr/>
      </xdr:nvSpPr>
      <xdr:spPr>
        <a:xfrm>
          <a:off x="10329394" y="82514606"/>
          <a:ext cx="763200" cy="188656"/>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４ページ</a:t>
          </a:r>
        </a:p>
      </xdr:txBody>
    </xdr:sp>
    <xdr:clientData fPrintsWithSheet="0"/>
  </xdr:twoCellAnchor>
  <xdr:twoCellAnchor editAs="oneCell">
    <xdr:from>
      <xdr:col>24</xdr:col>
      <xdr:colOff>162137</xdr:colOff>
      <xdr:row>589</xdr:row>
      <xdr:rowOff>371</xdr:rowOff>
    </xdr:from>
    <xdr:to>
      <xdr:col>24</xdr:col>
      <xdr:colOff>925337</xdr:colOff>
      <xdr:row>590</xdr:row>
      <xdr:rowOff>58399</xdr:rowOff>
    </xdr:to>
    <xdr:sp macro="" textlink="">
      <xdr:nvSpPr>
        <xdr:cNvPr id="432" name="角丸四角形 431">
          <a:hlinkClick xmlns:r="http://schemas.openxmlformats.org/officeDocument/2006/relationships" r:id="rId9" tooltip="商品台帳　今期６ページ目へ"/>
        </xdr:cNvPr>
        <xdr:cNvSpPr/>
      </xdr:nvSpPr>
      <xdr:spPr>
        <a:xfrm>
          <a:off x="10329394" y="83145457"/>
          <a:ext cx="763200" cy="188656"/>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６ページ</a:t>
          </a:r>
        </a:p>
      </xdr:txBody>
    </xdr:sp>
    <xdr:clientData fPrintsWithSheet="0"/>
  </xdr:twoCellAnchor>
  <xdr:twoCellAnchor editAs="oneCell">
    <xdr:from>
      <xdr:col>24</xdr:col>
      <xdr:colOff>162137</xdr:colOff>
      <xdr:row>593</xdr:row>
      <xdr:rowOff>108707</xdr:rowOff>
    </xdr:from>
    <xdr:to>
      <xdr:col>24</xdr:col>
      <xdr:colOff>925337</xdr:colOff>
      <xdr:row>595</xdr:row>
      <xdr:rowOff>36105</xdr:rowOff>
    </xdr:to>
    <xdr:sp macro="" textlink="">
      <xdr:nvSpPr>
        <xdr:cNvPr id="433" name="角丸四角形 432">
          <a:hlinkClick xmlns:r="http://schemas.openxmlformats.org/officeDocument/2006/relationships" r:id="rId10" tooltip="商品台帳　今期８ページ目へ"/>
        </xdr:cNvPr>
        <xdr:cNvSpPr/>
      </xdr:nvSpPr>
      <xdr:spPr>
        <a:xfrm>
          <a:off x="10329394" y="83776307"/>
          <a:ext cx="763200" cy="188655"/>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８ページ</a:t>
          </a:r>
        </a:p>
      </xdr:txBody>
    </xdr:sp>
    <xdr:clientData fPrintsWithSheet="0"/>
  </xdr:twoCellAnchor>
  <xdr:twoCellAnchor editAs="oneCell">
    <xdr:from>
      <xdr:col>24</xdr:col>
      <xdr:colOff>162137</xdr:colOff>
      <xdr:row>597</xdr:row>
      <xdr:rowOff>15051</xdr:rowOff>
    </xdr:from>
    <xdr:to>
      <xdr:col>24</xdr:col>
      <xdr:colOff>925337</xdr:colOff>
      <xdr:row>598</xdr:row>
      <xdr:rowOff>72775</xdr:rowOff>
    </xdr:to>
    <xdr:sp macro="" textlink="">
      <xdr:nvSpPr>
        <xdr:cNvPr id="434" name="角丸四角形 433">
          <a:hlinkClick xmlns:r="http://schemas.openxmlformats.org/officeDocument/2006/relationships" r:id="rId11" tooltip="商品台帳　今期１０ページ目へ"/>
        </xdr:cNvPr>
        <xdr:cNvSpPr/>
      </xdr:nvSpPr>
      <xdr:spPr>
        <a:xfrm>
          <a:off x="10329394" y="84411994"/>
          <a:ext cx="763200" cy="188352"/>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en-US" altLang="ja-JP" sz="1100" baseline="0">
              <a:solidFill>
                <a:schemeClr val="bg2">
                  <a:lumMod val="10000"/>
                </a:schemeClr>
              </a:solidFill>
              <a:latin typeface="AR丸ゴシック体M" pitchFamily="49" charset="-128"/>
              <a:ea typeface="AR丸ゴシック体M" pitchFamily="49" charset="-128"/>
            </a:rPr>
            <a:t>10</a:t>
          </a:r>
          <a:r>
            <a:rPr kumimoji="1" lang="ja-JP" altLang="en-US" sz="1100" baseline="0">
              <a:solidFill>
                <a:schemeClr val="bg2">
                  <a:lumMod val="10000"/>
                </a:schemeClr>
              </a:solidFill>
              <a:latin typeface="AR丸ゴシック体M" pitchFamily="49" charset="-128"/>
              <a:ea typeface="AR丸ゴシック体M" pitchFamily="49" charset="-128"/>
            </a:rPr>
            <a:t>ページ</a:t>
          </a:r>
        </a:p>
      </xdr:txBody>
    </xdr:sp>
    <xdr:clientData fPrintsWithSheet="0"/>
  </xdr:twoCellAnchor>
  <xdr:twoCellAnchor editAs="oneCell">
    <xdr:from>
      <xdr:col>24</xdr:col>
      <xdr:colOff>162137</xdr:colOff>
      <xdr:row>586</xdr:row>
      <xdr:rowOff>76983</xdr:rowOff>
    </xdr:from>
    <xdr:to>
      <xdr:col>24</xdr:col>
      <xdr:colOff>925337</xdr:colOff>
      <xdr:row>588</xdr:row>
      <xdr:rowOff>4079</xdr:rowOff>
    </xdr:to>
    <xdr:sp macro="" textlink="">
      <xdr:nvSpPr>
        <xdr:cNvPr id="435" name="角丸四角形 434">
          <a:hlinkClick xmlns:r="http://schemas.openxmlformats.org/officeDocument/2006/relationships" r:id="rId12" tooltip="商品台帳　今期５ページ目へ"/>
        </xdr:cNvPr>
        <xdr:cNvSpPr/>
      </xdr:nvSpPr>
      <xdr:spPr>
        <a:xfrm>
          <a:off x="10329394" y="82830183"/>
          <a:ext cx="763200" cy="188353"/>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５ページ</a:t>
          </a:r>
        </a:p>
      </xdr:txBody>
    </xdr:sp>
    <xdr:clientData fPrintsWithSheet="0"/>
  </xdr:twoCellAnchor>
  <xdr:twoCellAnchor editAs="oneCell">
    <xdr:from>
      <xdr:col>24</xdr:col>
      <xdr:colOff>162137</xdr:colOff>
      <xdr:row>591</xdr:row>
      <xdr:rowOff>54691</xdr:rowOff>
    </xdr:from>
    <xdr:to>
      <xdr:col>24</xdr:col>
      <xdr:colOff>925337</xdr:colOff>
      <xdr:row>592</xdr:row>
      <xdr:rowOff>112415</xdr:rowOff>
    </xdr:to>
    <xdr:sp macro="" textlink="">
      <xdr:nvSpPr>
        <xdr:cNvPr id="436" name="角丸四角形 435">
          <a:hlinkClick xmlns:r="http://schemas.openxmlformats.org/officeDocument/2006/relationships" r:id="rId13" tooltip="商品台帳　今期７ページ目へ"/>
        </xdr:cNvPr>
        <xdr:cNvSpPr/>
      </xdr:nvSpPr>
      <xdr:spPr>
        <a:xfrm>
          <a:off x="10329394" y="83461034"/>
          <a:ext cx="763200" cy="188352"/>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７ページ</a:t>
          </a:r>
        </a:p>
      </xdr:txBody>
    </xdr:sp>
    <xdr:clientData fPrintsWithSheet="0"/>
  </xdr:twoCellAnchor>
  <xdr:twoCellAnchor editAs="oneCell">
    <xdr:from>
      <xdr:col>24</xdr:col>
      <xdr:colOff>162137</xdr:colOff>
      <xdr:row>595</xdr:row>
      <xdr:rowOff>163026</xdr:rowOff>
    </xdr:from>
    <xdr:to>
      <xdr:col>24</xdr:col>
      <xdr:colOff>925337</xdr:colOff>
      <xdr:row>596</xdr:row>
      <xdr:rowOff>18759</xdr:rowOff>
    </xdr:to>
    <xdr:sp macro="" textlink="">
      <xdr:nvSpPr>
        <xdr:cNvPr id="437" name="角丸四角形 436">
          <a:hlinkClick xmlns:r="http://schemas.openxmlformats.org/officeDocument/2006/relationships" r:id="rId14" tooltip="商品台帳　今期９ページ目へ"/>
        </xdr:cNvPr>
        <xdr:cNvSpPr/>
      </xdr:nvSpPr>
      <xdr:spPr>
        <a:xfrm>
          <a:off x="10329394" y="84091883"/>
          <a:ext cx="763200" cy="19319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９ページ</a:t>
          </a:r>
        </a:p>
      </xdr:txBody>
    </xdr:sp>
    <xdr:clientData fPrintsWithSheet="0"/>
  </xdr:twoCellAnchor>
  <xdr:twoCellAnchor editAs="oneCell">
    <xdr:from>
      <xdr:col>24</xdr:col>
      <xdr:colOff>162137</xdr:colOff>
      <xdr:row>599</xdr:row>
      <xdr:rowOff>69067</xdr:rowOff>
    </xdr:from>
    <xdr:to>
      <xdr:col>24</xdr:col>
      <xdr:colOff>925337</xdr:colOff>
      <xdr:row>600</xdr:row>
      <xdr:rowOff>126790</xdr:rowOff>
    </xdr:to>
    <xdr:sp macro="" textlink="">
      <xdr:nvSpPr>
        <xdr:cNvPr id="438" name="角丸四角形 437">
          <a:hlinkClick xmlns:r="http://schemas.openxmlformats.org/officeDocument/2006/relationships" r:id="rId15" tooltip="商品台帳　今期１１ページ目へ"/>
        </xdr:cNvPr>
        <xdr:cNvSpPr/>
      </xdr:nvSpPr>
      <xdr:spPr>
        <a:xfrm>
          <a:off x="10329394" y="84727267"/>
          <a:ext cx="763200" cy="188352"/>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en-US" altLang="ja-JP" sz="1100" baseline="0">
              <a:solidFill>
                <a:schemeClr val="bg2">
                  <a:lumMod val="10000"/>
                </a:schemeClr>
              </a:solidFill>
              <a:latin typeface="AR丸ゴシック体M" pitchFamily="49" charset="-128"/>
              <a:ea typeface="AR丸ゴシック体M" pitchFamily="49" charset="-128"/>
            </a:rPr>
            <a:t>11</a:t>
          </a:r>
          <a:r>
            <a:rPr kumimoji="1" lang="ja-JP" altLang="en-US" sz="1100" baseline="0">
              <a:solidFill>
                <a:schemeClr val="bg2">
                  <a:lumMod val="10000"/>
                </a:schemeClr>
              </a:solidFill>
              <a:latin typeface="AR丸ゴシック体M" pitchFamily="49" charset="-128"/>
              <a:ea typeface="AR丸ゴシック体M" pitchFamily="49" charset="-128"/>
            </a:rPr>
            <a:t>ページ</a:t>
          </a:r>
        </a:p>
      </xdr:txBody>
    </xdr:sp>
    <xdr:clientData fPrintsWithSheet="0"/>
  </xdr:twoCellAnchor>
  <xdr:twoCellAnchor editAs="oneCell">
    <xdr:from>
      <xdr:col>24</xdr:col>
      <xdr:colOff>162137</xdr:colOff>
      <xdr:row>601</xdr:row>
      <xdr:rowOff>123083</xdr:rowOff>
    </xdr:from>
    <xdr:to>
      <xdr:col>24</xdr:col>
      <xdr:colOff>925337</xdr:colOff>
      <xdr:row>603</xdr:row>
      <xdr:rowOff>52597</xdr:rowOff>
    </xdr:to>
    <xdr:sp macro="" textlink="">
      <xdr:nvSpPr>
        <xdr:cNvPr id="439" name="角丸四角形 438">
          <a:hlinkClick xmlns:r="http://schemas.openxmlformats.org/officeDocument/2006/relationships" r:id="rId16" tooltip="商品台帳　今期１２ページ目へ"/>
        </xdr:cNvPr>
        <xdr:cNvSpPr/>
      </xdr:nvSpPr>
      <xdr:spPr>
        <a:xfrm>
          <a:off x="10329394" y="85042540"/>
          <a:ext cx="763200" cy="190771"/>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en-US" altLang="ja-JP" sz="1100" baseline="0">
              <a:solidFill>
                <a:schemeClr val="bg2">
                  <a:lumMod val="10000"/>
                </a:schemeClr>
              </a:solidFill>
              <a:latin typeface="AR丸ゴシック体M" pitchFamily="49" charset="-128"/>
              <a:ea typeface="AR丸ゴシック体M" pitchFamily="49" charset="-128"/>
            </a:rPr>
            <a:t>12</a:t>
          </a:r>
          <a:r>
            <a:rPr kumimoji="1" lang="ja-JP" altLang="en-US" sz="1100" baseline="0">
              <a:solidFill>
                <a:schemeClr val="bg2">
                  <a:lumMod val="10000"/>
                </a:schemeClr>
              </a:solidFill>
              <a:latin typeface="AR丸ゴシック体M" pitchFamily="49" charset="-128"/>
              <a:ea typeface="AR丸ゴシック体M" pitchFamily="49" charset="-128"/>
            </a:rPr>
            <a:t>ページ</a:t>
          </a:r>
        </a:p>
      </xdr:txBody>
    </xdr:sp>
    <xdr:clientData fPrintsWithSheet="0"/>
  </xdr:twoCellAnchor>
  <xdr:twoCellAnchor editAs="oneCell">
    <xdr:from>
      <xdr:col>24</xdr:col>
      <xdr:colOff>162137</xdr:colOff>
      <xdr:row>574</xdr:row>
      <xdr:rowOff>68157</xdr:rowOff>
    </xdr:from>
    <xdr:to>
      <xdr:col>24</xdr:col>
      <xdr:colOff>925337</xdr:colOff>
      <xdr:row>575</xdr:row>
      <xdr:rowOff>125276</xdr:rowOff>
    </xdr:to>
    <xdr:sp macro="" textlink="">
      <xdr:nvSpPr>
        <xdr:cNvPr id="440" name="角丸四角形 439">
          <a:hlinkClick xmlns:r="http://schemas.openxmlformats.org/officeDocument/2006/relationships" r:id="rId2" tooltip="商品台帳　前期繰越ページへ"/>
        </xdr:cNvPr>
        <xdr:cNvSpPr/>
      </xdr:nvSpPr>
      <xdr:spPr>
        <a:xfrm>
          <a:off x="10216304" y="533824"/>
          <a:ext cx="763200" cy="19440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前期繰越</a:t>
          </a:r>
        </a:p>
      </xdr:txBody>
    </xdr:sp>
    <xdr:clientData fPrintsWithSheet="0"/>
  </xdr:twoCellAnchor>
  <xdr:twoCellAnchor editAs="oneCell">
    <xdr:from>
      <xdr:col>24</xdr:col>
      <xdr:colOff>162137</xdr:colOff>
      <xdr:row>604</xdr:row>
      <xdr:rowOff>48892</xdr:rowOff>
    </xdr:from>
    <xdr:to>
      <xdr:col>24</xdr:col>
      <xdr:colOff>925337</xdr:colOff>
      <xdr:row>605</xdr:row>
      <xdr:rowOff>105407</xdr:rowOff>
    </xdr:to>
    <xdr:sp macro="" textlink="">
      <xdr:nvSpPr>
        <xdr:cNvPr id="441" name="角丸四角形 440">
          <a:hlinkClick xmlns:r="http://schemas.openxmlformats.org/officeDocument/2006/relationships" r:id="rId17" tooltip="商品台帳　今期末（次期繰越）のページへ"/>
        </xdr:cNvPr>
        <xdr:cNvSpPr/>
      </xdr:nvSpPr>
      <xdr:spPr>
        <a:xfrm>
          <a:off x="10216304" y="4589142"/>
          <a:ext cx="763200" cy="19440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期末</a:t>
          </a:r>
          <a:endParaRPr kumimoji="1" lang="en-US" altLang="ja-JP" sz="1100" baseline="0">
            <a:solidFill>
              <a:schemeClr val="bg2">
                <a:lumMod val="10000"/>
              </a:schemeClr>
            </a:solidFill>
            <a:latin typeface="AR丸ゴシック体M" pitchFamily="49" charset="-128"/>
            <a:ea typeface="AR丸ゴシック体M" pitchFamily="49" charset="-128"/>
          </a:endParaRPr>
        </a:p>
      </xdr:txBody>
    </xdr:sp>
    <xdr:clientData fPrintsWithSheet="0"/>
  </xdr:twoCellAnchor>
  <xdr:twoCellAnchor editAs="oneCell">
    <xdr:from>
      <xdr:col>24</xdr:col>
      <xdr:colOff>162137</xdr:colOff>
      <xdr:row>628</xdr:row>
      <xdr:rowOff>121568</xdr:rowOff>
    </xdr:from>
    <xdr:to>
      <xdr:col>24</xdr:col>
      <xdr:colOff>925337</xdr:colOff>
      <xdr:row>630</xdr:row>
      <xdr:rowOff>48664</xdr:rowOff>
    </xdr:to>
    <xdr:sp macro="" textlink="">
      <xdr:nvSpPr>
        <xdr:cNvPr id="456" name="角丸四角形 455">
          <a:hlinkClick xmlns:r="http://schemas.openxmlformats.org/officeDocument/2006/relationships" r:id="rId3" tooltip="商品台帳　今期１ページ目へ"/>
        </xdr:cNvPr>
        <xdr:cNvSpPr/>
      </xdr:nvSpPr>
      <xdr:spPr>
        <a:xfrm>
          <a:off x="10329394" y="88905454"/>
          <a:ext cx="763200" cy="188353"/>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１ページ</a:t>
          </a:r>
        </a:p>
      </xdr:txBody>
    </xdr:sp>
    <xdr:clientData fPrintsWithSheet="0"/>
  </xdr:twoCellAnchor>
  <xdr:twoCellAnchor editAs="oneCell">
    <xdr:from>
      <xdr:col>24</xdr:col>
      <xdr:colOff>162137</xdr:colOff>
      <xdr:row>631</xdr:row>
      <xdr:rowOff>44957</xdr:rowOff>
    </xdr:from>
    <xdr:to>
      <xdr:col>24</xdr:col>
      <xdr:colOff>925337</xdr:colOff>
      <xdr:row>632</xdr:row>
      <xdr:rowOff>102983</xdr:rowOff>
    </xdr:to>
    <xdr:sp macro="" textlink="">
      <xdr:nvSpPr>
        <xdr:cNvPr id="457" name="角丸四角形 456">
          <a:hlinkClick xmlns:r="http://schemas.openxmlformats.org/officeDocument/2006/relationships" r:id="rId6" tooltip="商品台帳　今期２ページ目へ"/>
        </xdr:cNvPr>
        <xdr:cNvSpPr/>
      </xdr:nvSpPr>
      <xdr:spPr>
        <a:xfrm>
          <a:off x="10329394" y="89220728"/>
          <a:ext cx="763200" cy="188655"/>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２ページ</a:t>
          </a:r>
        </a:p>
      </xdr:txBody>
    </xdr:sp>
    <xdr:clientData fPrintsWithSheet="0"/>
  </xdr:twoCellAnchor>
  <xdr:twoCellAnchor editAs="oneCell">
    <xdr:from>
      <xdr:col>24</xdr:col>
      <xdr:colOff>162137</xdr:colOff>
      <xdr:row>633</xdr:row>
      <xdr:rowOff>99275</xdr:rowOff>
    </xdr:from>
    <xdr:to>
      <xdr:col>24</xdr:col>
      <xdr:colOff>925337</xdr:colOff>
      <xdr:row>635</xdr:row>
      <xdr:rowOff>26370</xdr:rowOff>
    </xdr:to>
    <xdr:sp macro="" textlink="">
      <xdr:nvSpPr>
        <xdr:cNvPr id="458" name="角丸四角形 457">
          <a:hlinkClick xmlns:r="http://schemas.openxmlformats.org/officeDocument/2006/relationships" r:id="rId7" tooltip="商品台帳　今期３ページ目へ"/>
        </xdr:cNvPr>
        <xdr:cNvSpPr/>
      </xdr:nvSpPr>
      <xdr:spPr>
        <a:xfrm>
          <a:off x="10329394" y="89536304"/>
          <a:ext cx="763200" cy="188352"/>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３ページ</a:t>
          </a:r>
        </a:p>
      </xdr:txBody>
    </xdr:sp>
    <xdr:clientData fPrintsWithSheet="0"/>
  </xdr:twoCellAnchor>
  <xdr:twoCellAnchor editAs="oneCell">
    <xdr:from>
      <xdr:col>24</xdr:col>
      <xdr:colOff>162137</xdr:colOff>
      <xdr:row>636</xdr:row>
      <xdr:rowOff>22663</xdr:rowOff>
    </xdr:from>
    <xdr:to>
      <xdr:col>24</xdr:col>
      <xdr:colOff>925337</xdr:colOff>
      <xdr:row>637</xdr:row>
      <xdr:rowOff>80688</xdr:rowOff>
    </xdr:to>
    <xdr:sp macro="" textlink="">
      <xdr:nvSpPr>
        <xdr:cNvPr id="459" name="角丸四角形 458">
          <a:hlinkClick xmlns:r="http://schemas.openxmlformats.org/officeDocument/2006/relationships" r:id="rId8" tooltip="商品台帳　今期４ページ目へ"/>
        </xdr:cNvPr>
        <xdr:cNvSpPr/>
      </xdr:nvSpPr>
      <xdr:spPr>
        <a:xfrm>
          <a:off x="10329394" y="89851577"/>
          <a:ext cx="763200" cy="188654"/>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４ページ</a:t>
          </a:r>
        </a:p>
      </xdr:txBody>
    </xdr:sp>
    <xdr:clientData fPrintsWithSheet="0"/>
  </xdr:twoCellAnchor>
  <xdr:twoCellAnchor editAs="oneCell">
    <xdr:from>
      <xdr:col>24</xdr:col>
      <xdr:colOff>162137</xdr:colOff>
      <xdr:row>641</xdr:row>
      <xdr:rowOff>369</xdr:rowOff>
    </xdr:from>
    <xdr:to>
      <xdr:col>24</xdr:col>
      <xdr:colOff>925337</xdr:colOff>
      <xdr:row>642</xdr:row>
      <xdr:rowOff>58394</xdr:rowOff>
    </xdr:to>
    <xdr:sp macro="" textlink="">
      <xdr:nvSpPr>
        <xdr:cNvPr id="460" name="角丸四角形 459">
          <a:hlinkClick xmlns:r="http://schemas.openxmlformats.org/officeDocument/2006/relationships" r:id="rId9" tooltip="商品台帳　今期６ページ目へ"/>
        </xdr:cNvPr>
        <xdr:cNvSpPr/>
      </xdr:nvSpPr>
      <xdr:spPr>
        <a:xfrm>
          <a:off x="10329394" y="90482426"/>
          <a:ext cx="763200" cy="188654"/>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６ページ</a:t>
          </a:r>
        </a:p>
      </xdr:txBody>
    </xdr:sp>
    <xdr:clientData fPrintsWithSheet="0"/>
  </xdr:twoCellAnchor>
  <xdr:twoCellAnchor editAs="oneCell">
    <xdr:from>
      <xdr:col>24</xdr:col>
      <xdr:colOff>162137</xdr:colOff>
      <xdr:row>645</xdr:row>
      <xdr:rowOff>108704</xdr:rowOff>
    </xdr:from>
    <xdr:to>
      <xdr:col>24</xdr:col>
      <xdr:colOff>925337</xdr:colOff>
      <xdr:row>647</xdr:row>
      <xdr:rowOff>36101</xdr:rowOff>
    </xdr:to>
    <xdr:sp macro="" textlink="">
      <xdr:nvSpPr>
        <xdr:cNvPr id="461" name="角丸四角形 460">
          <a:hlinkClick xmlns:r="http://schemas.openxmlformats.org/officeDocument/2006/relationships" r:id="rId10" tooltip="商品台帳　今期８ページ目へ"/>
        </xdr:cNvPr>
        <xdr:cNvSpPr/>
      </xdr:nvSpPr>
      <xdr:spPr>
        <a:xfrm>
          <a:off x="10329394" y="91113275"/>
          <a:ext cx="763200" cy="188655"/>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８ページ</a:t>
          </a:r>
        </a:p>
      </xdr:txBody>
    </xdr:sp>
    <xdr:clientData fPrintsWithSheet="0"/>
  </xdr:twoCellAnchor>
  <xdr:twoCellAnchor editAs="oneCell">
    <xdr:from>
      <xdr:col>24</xdr:col>
      <xdr:colOff>162137</xdr:colOff>
      <xdr:row>649</xdr:row>
      <xdr:rowOff>15049</xdr:rowOff>
    </xdr:from>
    <xdr:to>
      <xdr:col>24</xdr:col>
      <xdr:colOff>925337</xdr:colOff>
      <xdr:row>650</xdr:row>
      <xdr:rowOff>72773</xdr:rowOff>
    </xdr:to>
    <xdr:sp macro="" textlink="">
      <xdr:nvSpPr>
        <xdr:cNvPr id="462" name="角丸四角形 461">
          <a:hlinkClick xmlns:r="http://schemas.openxmlformats.org/officeDocument/2006/relationships" r:id="rId11" tooltip="商品台帳　今期１０ページ目へ"/>
        </xdr:cNvPr>
        <xdr:cNvSpPr/>
      </xdr:nvSpPr>
      <xdr:spPr>
        <a:xfrm>
          <a:off x="10329394" y="91748963"/>
          <a:ext cx="763200" cy="188353"/>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en-US" altLang="ja-JP" sz="1100" baseline="0">
              <a:solidFill>
                <a:schemeClr val="bg2">
                  <a:lumMod val="10000"/>
                </a:schemeClr>
              </a:solidFill>
              <a:latin typeface="AR丸ゴシック体M" pitchFamily="49" charset="-128"/>
              <a:ea typeface="AR丸ゴシック体M" pitchFamily="49" charset="-128"/>
            </a:rPr>
            <a:t>10</a:t>
          </a:r>
          <a:r>
            <a:rPr kumimoji="1" lang="ja-JP" altLang="en-US" sz="1100" baseline="0">
              <a:solidFill>
                <a:schemeClr val="bg2">
                  <a:lumMod val="10000"/>
                </a:schemeClr>
              </a:solidFill>
              <a:latin typeface="AR丸ゴシック体M" pitchFamily="49" charset="-128"/>
              <a:ea typeface="AR丸ゴシック体M" pitchFamily="49" charset="-128"/>
            </a:rPr>
            <a:t>ページ</a:t>
          </a:r>
        </a:p>
      </xdr:txBody>
    </xdr:sp>
    <xdr:clientData fPrintsWithSheet="0"/>
  </xdr:twoCellAnchor>
  <xdr:twoCellAnchor editAs="oneCell">
    <xdr:from>
      <xdr:col>24</xdr:col>
      <xdr:colOff>162137</xdr:colOff>
      <xdr:row>638</xdr:row>
      <xdr:rowOff>76981</xdr:rowOff>
    </xdr:from>
    <xdr:to>
      <xdr:col>24</xdr:col>
      <xdr:colOff>925337</xdr:colOff>
      <xdr:row>640</xdr:row>
      <xdr:rowOff>4076</xdr:rowOff>
    </xdr:to>
    <xdr:sp macro="" textlink="">
      <xdr:nvSpPr>
        <xdr:cNvPr id="463" name="角丸四角形 462">
          <a:hlinkClick xmlns:r="http://schemas.openxmlformats.org/officeDocument/2006/relationships" r:id="rId12" tooltip="商品台帳　今期５ページ目へ"/>
        </xdr:cNvPr>
        <xdr:cNvSpPr/>
      </xdr:nvSpPr>
      <xdr:spPr>
        <a:xfrm>
          <a:off x="10329394" y="90167152"/>
          <a:ext cx="763200" cy="188353"/>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５ページ</a:t>
          </a:r>
        </a:p>
      </xdr:txBody>
    </xdr:sp>
    <xdr:clientData fPrintsWithSheet="0"/>
  </xdr:twoCellAnchor>
  <xdr:twoCellAnchor editAs="oneCell">
    <xdr:from>
      <xdr:col>24</xdr:col>
      <xdr:colOff>162137</xdr:colOff>
      <xdr:row>643</xdr:row>
      <xdr:rowOff>54687</xdr:rowOff>
    </xdr:from>
    <xdr:to>
      <xdr:col>24</xdr:col>
      <xdr:colOff>925337</xdr:colOff>
      <xdr:row>644</xdr:row>
      <xdr:rowOff>112411</xdr:rowOff>
    </xdr:to>
    <xdr:sp macro="" textlink="">
      <xdr:nvSpPr>
        <xdr:cNvPr id="464" name="角丸四角形 463">
          <a:hlinkClick xmlns:r="http://schemas.openxmlformats.org/officeDocument/2006/relationships" r:id="rId13" tooltip="商品台帳　今期７ページ目へ"/>
        </xdr:cNvPr>
        <xdr:cNvSpPr/>
      </xdr:nvSpPr>
      <xdr:spPr>
        <a:xfrm>
          <a:off x="10329394" y="90798001"/>
          <a:ext cx="763200" cy="188353"/>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７ページ</a:t>
          </a:r>
        </a:p>
      </xdr:txBody>
    </xdr:sp>
    <xdr:clientData fPrintsWithSheet="0"/>
  </xdr:twoCellAnchor>
  <xdr:twoCellAnchor editAs="oneCell">
    <xdr:from>
      <xdr:col>24</xdr:col>
      <xdr:colOff>162137</xdr:colOff>
      <xdr:row>647</xdr:row>
      <xdr:rowOff>163022</xdr:rowOff>
    </xdr:from>
    <xdr:to>
      <xdr:col>24</xdr:col>
      <xdr:colOff>925337</xdr:colOff>
      <xdr:row>648</xdr:row>
      <xdr:rowOff>18756</xdr:rowOff>
    </xdr:to>
    <xdr:sp macro="" textlink="">
      <xdr:nvSpPr>
        <xdr:cNvPr id="465" name="角丸四角形 464">
          <a:hlinkClick xmlns:r="http://schemas.openxmlformats.org/officeDocument/2006/relationships" r:id="rId14" tooltip="商品台帳　今期９ページ目へ"/>
        </xdr:cNvPr>
        <xdr:cNvSpPr/>
      </xdr:nvSpPr>
      <xdr:spPr>
        <a:xfrm>
          <a:off x="10329394" y="91428851"/>
          <a:ext cx="763200" cy="193191"/>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９ページ</a:t>
          </a:r>
        </a:p>
      </xdr:txBody>
    </xdr:sp>
    <xdr:clientData fPrintsWithSheet="0"/>
  </xdr:twoCellAnchor>
  <xdr:twoCellAnchor editAs="oneCell">
    <xdr:from>
      <xdr:col>24</xdr:col>
      <xdr:colOff>162137</xdr:colOff>
      <xdr:row>651</xdr:row>
      <xdr:rowOff>69066</xdr:rowOff>
    </xdr:from>
    <xdr:to>
      <xdr:col>24</xdr:col>
      <xdr:colOff>925337</xdr:colOff>
      <xdr:row>652</xdr:row>
      <xdr:rowOff>126789</xdr:rowOff>
    </xdr:to>
    <xdr:sp macro="" textlink="">
      <xdr:nvSpPr>
        <xdr:cNvPr id="466" name="角丸四角形 465">
          <a:hlinkClick xmlns:r="http://schemas.openxmlformats.org/officeDocument/2006/relationships" r:id="rId15" tooltip="商品台帳　今期１１ページ目へ"/>
        </xdr:cNvPr>
        <xdr:cNvSpPr/>
      </xdr:nvSpPr>
      <xdr:spPr>
        <a:xfrm>
          <a:off x="10329394" y="92064237"/>
          <a:ext cx="763200" cy="188352"/>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en-US" altLang="ja-JP" sz="1100" baseline="0">
              <a:solidFill>
                <a:schemeClr val="bg2">
                  <a:lumMod val="10000"/>
                </a:schemeClr>
              </a:solidFill>
              <a:latin typeface="AR丸ゴシック体M" pitchFamily="49" charset="-128"/>
              <a:ea typeface="AR丸ゴシック体M" pitchFamily="49" charset="-128"/>
            </a:rPr>
            <a:t>11</a:t>
          </a:r>
          <a:r>
            <a:rPr kumimoji="1" lang="ja-JP" altLang="en-US" sz="1100" baseline="0">
              <a:solidFill>
                <a:schemeClr val="bg2">
                  <a:lumMod val="10000"/>
                </a:schemeClr>
              </a:solidFill>
              <a:latin typeface="AR丸ゴシック体M" pitchFamily="49" charset="-128"/>
              <a:ea typeface="AR丸ゴシック体M" pitchFamily="49" charset="-128"/>
            </a:rPr>
            <a:t>ページ</a:t>
          </a:r>
        </a:p>
      </xdr:txBody>
    </xdr:sp>
    <xdr:clientData fPrintsWithSheet="0"/>
  </xdr:twoCellAnchor>
  <xdr:twoCellAnchor editAs="oneCell">
    <xdr:from>
      <xdr:col>24</xdr:col>
      <xdr:colOff>162137</xdr:colOff>
      <xdr:row>653</xdr:row>
      <xdr:rowOff>123081</xdr:rowOff>
    </xdr:from>
    <xdr:to>
      <xdr:col>24</xdr:col>
      <xdr:colOff>925337</xdr:colOff>
      <xdr:row>655</xdr:row>
      <xdr:rowOff>52596</xdr:rowOff>
    </xdr:to>
    <xdr:sp macro="" textlink="">
      <xdr:nvSpPr>
        <xdr:cNvPr id="467" name="角丸四角形 466">
          <a:hlinkClick xmlns:r="http://schemas.openxmlformats.org/officeDocument/2006/relationships" r:id="rId16" tooltip="商品台帳　今期１２ページ目へ"/>
        </xdr:cNvPr>
        <xdr:cNvSpPr/>
      </xdr:nvSpPr>
      <xdr:spPr>
        <a:xfrm>
          <a:off x="10329394" y="92379510"/>
          <a:ext cx="763200" cy="190772"/>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en-US" altLang="ja-JP" sz="1100" baseline="0">
              <a:solidFill>
                <a:schemeClr val="bg2">
                  <a:lumMod val="10000"/>
                </a:schemeClr>
              </a:solidFill>
              <a:latin typeface="AR丸ゴシック体M" pitchFamily="49" charset="-128"/>
              <a:ea typeface="AR丸ゴシック体M" pitchFamily="49" charset="-128"/>
            </a:rPr>
            <a:t>12</a:t>
          </a:r>
          <a:r>
            <a:rPr kumimoji="1" lang="ja-JP" altLang="en-US" sz="1100" baseline="0">
              <a:solidFill>
                <a:schemeClr val="bg2">
                  <a:lumMod val="10000"/>
                </a:schemeClr>
              </a:solidFill>
              <a:latin typeface="AR丸ゴシック体M" pitchFamily="49" charset="-128"/>
              <a:ea typeface="AR丸ゴシック体M" pitchFamily="49" charset="-128"/>
            </a:rPr>
            <a:t>ページ</a:t>
          </a:r>
        </a:p>
      </xdr:txBody>
    </xdr:sp>
    <xdr:clientData fPrintsWithSheet="0"/>
  </xdr:twoCellAnchor>
  <xdr:twoCellAnchor editAs="oneCell">
    <xdr:from>
      <xdr:col>24</xdr:col>
      <xdr:colOff>162137</xdr:colOff>
      <xdr:row>626</xdr:row>
      <xdr:rowOff>68157</xdr:rowOff>
    </xdr:from>
    <xdr:to>
      <xdr:col>24</xdr:col>
      <xdr:colOff>925337</xdr:colOff>
      <xdr:row>627</xdr:row>
      <xdr:rowOff>125276</xdr:rowOff>
    </xdr:to>
    <xdr:sp macro="" textlink="">
      <xdr:nvSpPr>
        <xdr:cNvPr id="468" name="角丸四角形 467">
          <a:hlinkClick xmlns:r="http://schemas.openxmlformats.org/officeDocument/2006/relationships" r:id="rId2" tooltip="商品台帳　前期繰越ページへ"/>
        </xdr:cNvPr>
        <xdr:cNvSpPr/>
      </xdr:nvSpPr>
      <xdr:spPr>
        <a:xfrm>
          <a:off x="10329394" y="88590786"/>
          <a:ext cx="763200" cy="187747"/>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前期繰越</a:t>
          </a:r>
        </a:p>
      </xdr:txBody>
    </xdr:sp>
    <xdr:clientData fPrintsWithSheet="0"/>
  </xdr:twoCellAnchor>
  <xdr:twoCellAnchor editAs="oneCell">
    <xdr:from>
      <xdr:col>24</xdr:col>
      <xdr:colOff>162137</xdr:colOff>
      <xdr:row>656</xdr:row>
      <xdr:rowOff>48892</xdr:rowOff>
    </xdr:from>
    <xdr:to>
      <xdr:col>24</xdr:col>
      <xdr:colOff>925337</xdr:colOff>
      <xdr:row>657</xdr:row>
      <xdr:rowOff>105405</xdr:rowOff>
    </xdr:to>
    <xdr:sp macro="" textlink="">
      <xdr:nvSpPr>
        <xdr:cNvPr id="469" name="角丸四角形 468">
          <a:hlinkClick xmlns:r="http://schemas.openxmlformats.org/officeDocument/2006/relationships" r:id="rId17" tooltip="商品台帳　今期末（次期繰越）のページへ"/>
        </xdr:cNvPr>
        <xdr:cNvSpPr/>
      </xdr:nvSpPr>
      <xdr:spPr>
        <a:xfrm>
          <a:off x="10329394" y="92697206"/>
          <a:ext cx="763200" cy="187142"/>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期末</a:t>
          </a:r>
          <a:endParaRPr kumimoji="1" lang="en-US" altLang="ja-JP" sz="1100" baseline="0">
            <a:solidFill>
              <a:schemeClr val="bg2">
                <a:lumMod val="10000"/>
              </a:schemeClr>
            </a:solidFill>
            <a:latin typeface="AR丸ゴシック体M" pitchFamily="49" charset="-128"/>
            <a:ea typeface="AR丸ゴシック体M" pitchFamily="49" charset="-128"/>
          </a:endParaRPr>
        </a:p>
      </xdr:txBody>
    </xdr:sp>
    <xdr:clientData fPrintsWithSheet="0"/>
  </xdr:twoCellAnchor>
  <xdr:twoCellAnchor editAs="oneCell">
    <xdr:from>
      <xdr:col>24</xdr:col>
      <xdr:colOff>162137</xdr:colOff>
      <xdr:row>680</xdr:row>
      <xdr:rowOff>127547</xdr:rowOff>
    </xdr:from>
    <xdr:to>
      <xdr:col>24</xdr:col>
      <xdr:colOff>925337</xdr:colOff>
      <xdr:row>682</xdr:row>
      <xdr:rowOff>67947</xdr:rowOff>
    </xdr:to>
    <xdr:sp macro="" textlink="">
      <xdr:nvSpPr>
        <xdr:cNvPr id="484" name="角丸四角形 483">
          <a:hlinkClick xmlns:r="http://schemas.openxmlformats.org/officeDocument/2006/relationships" r:id="rId3" tooltip="商品台帳　今期１ページ目へ"/>
        </xdr:cNvPr>
        <xdr:cNvSpPr/>
      </xdr:nvSpPr>
      <xdr:spPr>
        <a:xfrm>
          <a:off x="10329394" y="104260290"/>
          <a:ext cx="763200" cy="201657"/>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１ページ</a:t>
          </a:r>
        </a:p>
      </xdr:txBody>
    </xdr:sp>
    <xdr:clientData fPrintsWithSheet="0"/>
  </xdr:twoCellAnchor>
  <xdr:twoCellAnchor editAs="oneCell">
    <xdr:from>
      <xdr:col>24</xdr:col>
      <xdr:colOff>162137</xdr:colOff>
      <xdr:row>683</xdr:row>
      <xdr:rowOff>56308</xdr:rowOff>
    </xdr:from>
    <xdr:to>
      <xdr:col>24</xdr:col>
      <xdr:colOff>925337</xdr:colOff>
      <xdr:row>684</xdr:row>
      <xdr:rowOff>123707</xdr:rowOff>
    </xdr:to>
    <xdr:sp macro="" textlink="">
      <xdr:nvSpPr>
        <xdr:cNvPr id="485" name="角丸四角形 484">
          <a:hlinkClick xmlns:r="http://schemas.openxmlformats.org/officeDocument/2006/relationships" r:id="rId6" tooltip="商品台帳　今期２ページ目へ"/>
        </xdr:cNvPr>
        <xdr:cNvSpPr/>
      </xdr:nvSpPr>
      <xdr:spPr>
        <a:xfrm>
          <a:off x="10329394" y="104580937"/>
          <a:ext cx="763200" cy="198028"/>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２ページ</a:t>
          </a:r>
        </a:p>
      </xdr:txBody>
    </xdr:sp>
    <xdr:clientData fPrintsWithSheet="0"/>
  </xdr:twoCellAnchor>
  <xdr:twoCellAnchor editAs="oneCell">
    <xdr:from>
      <xdr:col>24</xdr:col>
      <xdr:colOff>162137</xdr:colOff>
      <xdr:row>685</xdr:row>
      <xdr:rowOff>112069</xdr:rowOff>
    </xdr:from>
    <xdr:to>
      <xdr:col>24</xdr:col>
      <xdr:colOff>925337</xdr:colOff>
      <xdr:row>687</xdr:row>
      <xdr:rowOff>52469</xdr:rowOff>
    </xdr:to>
    <xdr:sp macro="" textlink="">
      <xdr:nvSpPr>
        <xdr:cNvPr id="486" name="角丸四角形 485">
          <a:hlinkClick xmlns:r="http://schemas.openxmlformats.org/officeDocument/2006/relationships" r:id="rId7" tooltip="商品台帳　今期３ページ目へ"/>
        </xdr:cNvPr>
        <xdr:cNvSpPr/>
      </xdr:nvSpPr>
      <xdr:spPr>
        <a:xfrm>
          <a:off x="10329394" y="104897955"/>
          <a:ext cx="763200" cy="201657"/>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３ページ</a:t>
          </a:r>
        </a:p>
      </xdr:txBody>
    </xdr:sp>
    <xdr:clientData fPrintsWithSheet="0"/>
  </xdr:twoCellAnchor>
  <xdr:twoCellAnchor editAs="oneCell">
    <xdr:from>
      <xdr:col>24</xdr:col>
      <xdr:colOff>162137</xdr:colOff>
      <xdr:row>688</xdr:row>
      <xdr:rowOff>40831</xdr:rowOff>
    </xdr:from>
    <xdr:to>
      <xdr:col>24</xdr:col>
      <xdr:colOff>925337</xdr:colOff>
      <xdr:row>689</xdr:row>
      <xdr:rowOff>108232</xdr:rowOff>
    </xdr:to>
    <xdr:sp macro="" textlink="">
      <xdr:nvSpPr>
        <xdr:cNvPr id="487" name="角丸四角形 486">
          <a:hlinkClick xmlns:r="http://schemas.openxmlformats.org/officeDocument/2006/relationships" r:id="rId8" tooltip="商品台帳　今期４ページ目へ"/>
        </xdr:cNvPr>
        <xdr:cNvSpPr/>
      </xdr:nvSpPr>
      <xdr:spPr>
        <a:xfrm>
          <a:off x="10329394" y="105218602"/>
          <a:ext cx="763200" cy="198029"/>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４ページ</a:t>
          </a:r>
        </a:p>
      </xdr:txBody>
    </xdr:sp>
    <xdr:clientData fPrintsWithSheet="0"/>
  </xdr:twoCellAnchor>
  <xdr:twoCellAnchor editAs="oneCell">
    <xdr:from>
      <xdr:col>24</xdr:col>
      <xdr:colOff>162137</xdr:colOff>
      <xdr:row>693</xdr:row>
      <xdr:rowOff>25354</xdr:rowOff>
    </xdr:from>
    <xdr:to>
      <xdr:col>24</xdr:col>
      <xdr:colOff>925337</xdr:colOff>
      <xdr:row>694</xdr:row>
      <xdr:rowOff>92755</xdr:rowOff>
    </xdr:to>
    <xdr:sp macro="" textlink="">
      <xdr:nvSpPr>
        <xdr:cNvPr id="488" name="角丸四角形 487">
          <a:hlinkClick xmlns:r="http://schemas.openxmlformats.org/officeDocument/2006/relationships" r:id="rId9" tooltip="商品台帳　今期６ページ目へ"/>
        </xdr:cNvPr>
        <xdr:cNvSpPr/>
      </xdr:nvSpPr>
      <xdr:spPr>
        <a:xfrm>
          <a:off x="10329394" y="105856268"/>
          <a:ext cx="763200" cy="198029"/>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６ページ</a:t>
          </a:r>
        </a:p>
      </xdr:txBody>
    </xdr:sp>
    <xdr:clientData fPrintsWithSheet="0"/>
  </xdr:twoCellAnchor>
  <xdr:twoCellAnchor editAs="oneCell">
    <xdr:from>
      <xdr:col>24</xdr:col>
      <xdr:colOff>162137</xdr:colOff>
      <xdr:row>698</xdr:row>
      <xdr:rowOff>9878</xdr:rowOff>
    </xdr:from>
    <xdr:to>
      <xdr:col>24</xdr:col>
      <xdr:colOff>925337</xdr:colOff>
      <xdr:row>699</xdr:row>
      <xdr:rowOff>77279</xdr:rowOff>
    </xdr:to>
    <xdr:sp macro="" textlink="">
      <xdr:nvSpPr>
        <xdr:cNvPr id="489" name="角丸四角形 488">
          <a:hlinkClick xmlns:r="http://schemas.openxmlformats.org/officeDocument/2006/relationships" r:id="rId10" tooltip="商品台帳　今期８ページ目へ"/>
        </xdr:cNvPr>
        <xdr:cNvSpPr/>
      </xdr:nvSpPr>
      <xdr:spPr>
        <a:xfrm>
          <a:off x="10329394" y="106493935"/>
          <a:ext cx="763200" cy="198029"/>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８ページ</a:t>
          </a:r>
        </a:p>
      </xdr:txBody>
    </xdr:sp>
    <xdr:clientData fPrintsWithSheet="0"/>
  </xdr:twoCellAnchor>
  <xdr:twoCellAnchor editAs="oneCell">
    <xdr:from>
      <xdr:col>24</xdr:col>
      <xdr:colOff>162137</xdr:colOff>
      <xdr:row>702</xdr:row>
      <xdr:rowOff>125030</xdr:rowOff>
    </xdr:from>
    <xdr:to>
      <xdr:col>24</xdr:col>
      <xdr:colOff>925337</xdr:colOff>
      <xdr:row>704</xdr:row>
      <xdr:rowOff>61801</xdr:rowOff>
    </xdr:to>
    <xdr:sp macro="" textlink="">
      <xdr:nvSpPr>
        <xdr:cNvPr id="490" name="角丸四角形 489">
          <a:hlinkClick xmlns:r="http://schemas.openxmlformats.org/officeDocument/2006/relationships" r:id="rId11" tooltip="商品台帳　今期１０ページ目へ"/>
        </xdr:cNvPr>
        <xdr:cNvSpPr/>
      </xdr:nvSpPr>
      <xdr:spPr>
        <a:xfrm>
          <a:off x="10329394" y="107131601"/>
          <a:ext cx="763200" cy="198028"/>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en-US" altLang="ja-JP" sz="1100" baseline="0">
              <a:solidFill>
                <a:schemeClr val="bg2">
                  <a:lumMod val="10000"/>
                </a:schemeClr>
              </a:solidFill>
              <a:latin typeface="AR丸ゴシック体M" pitchFamily="49" charset="-128"/>
              <a:ea typeface="AR丸ゴシック体M" pitchFamily="49" charset="-128"/>
            </a:rPr>
            <a:t>10</a:t>
          </a:r>
          <a:r>
            <a:rPr kumimoji="1" lang="ja-JP" altLang="en-US" sz="1100" baseline="0">
              <a:solidFill>
                <a:schemeClr val="bg2">
                  <a:lumMod val="10000"/>
                </a:schemeClr>
              </a:solidFill>
              <a:latin typeface="AR丸ゴシック体M" pitchFamily="49" charset="-128"/>
              <a:ea typeface="AR丸ゴシック体M" pitchFamily="49" charset="-128"/>
            </a:rPr>
            <a:t>ページ</a:t>
          </a:r>
        </a:p>
      </xdr:txBody>
    </xdr:sp>
    <xdr:clientData fPrintsWithSheet="0"/>
  </xdr:twoCellAnchor>
  <xdr:twoCellAnchor editAs="oneCell">
    <xdr:from>
      <xdr:col>24</xdr:col>
      <xdr:colOff>162137</xdr:colOff>
      <xdr:row>690</xdr:row>
      <xdr:rowOff>96592</xdr:rowOff>
    </xdr:from>
    <xdr:to>
      <xdr:col>24</xdr:col>
      <xdr:colOff>925337</xdr:colOff>
      <xdr:row>692</xdr:row>
      <xdr:rowOff>36992</xdr:rowOff>
    </xdr:to>
    <xdr:sp macro="" textlink="">
      <xdr:nvSpPr>
        <xdr:cNvPr id="491" name="角丸四角形 490">
          <a:hlinkClick xmlns:r="http://schemas.openxmlformats.org/officeDocument/2006/relationships" r:id="rId12" tooltip="商品台帳　今期５ページ目へ"/>
        </xdr:cNvPr>
        <xdr:cNvSpPr/>
      </xdr:nvSpPr>
      <xdr:spPr>
        <a:xfrm>
          <a:off x="10329394" y="105535621"/>
          <a:ext cx="763200" cy="201657"/>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５ページ</a:t>
          </a:r>
        </a:p>
      </xdr:txBody>
    </xdr:sp>
    <xdr:clientData fPrintsWithSheet="0"/>
  </xdr:twoCellAnchor>
  <xdr:twoCellAnchor editAs="oneCell">
    <xdr:from>
      <xdr:col>24</xdr:col>
      <xdr:colOff>162137</xdr:colOff>
      <xdr:row>695</xdr:row>
      <xdr:rowOff>81116</xdr:rowOff>
    </xdr:from>
    <xdr:to>
      <xdr:col>24</xdr:col>
      <xdr:colOff>925337</xdr:colOff>
      <xdr:row>697</xdr:row>
      <xdr:rowOff>21517</xdr:rowOff>
    </xdr:to>
    <xdr:sp macro="" textlink="">
      <xdr:nvSpPr>
        <xdr:cNvPr id="492" name="角丸四角形 491">
          <a:hlinkClick xmlns:r="http://schemas.openxmlformats.org/officeDocument/2006/relationships" r:id="rId13" tooltip="商品台帳　今期７ページ目へ"/>
        </xdr:cNvPr>
        <xdr:cNvSpPr/>
      </xdr:nvSpPr>
      <xdr:spPr>
        <a:xfrm>
          <a:off x="10329394" y="106173287"/>
          <a:ext cx="763200" cy="201658"/>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７ページ</a:t>
          </a:r>
        </a:p>
      </xdr:txBody>
    </xdr:sp>
    <xdr:clientData fPrintsWithSheet="0"/>
  </xdr:twoCellAnchor>
  <xdr:twoCellAnchor editAs="oneCell">
    <xdr:from>
      <xdr:col>24</xdr:col>
      <xdr:colOff>162137</xdr:colOff>
      <xdr:row>700</xdr:row>
      <xdr:rowOff>65640</xdr:rowOff>
    </xdr:from>
    <xdr:to>
      <xdr:col>24</xdr:col>
      <xdr:colOff>925337</xdr:colOff>
      <xdr:row>702</xdr:row>
      <xdr:rowOff>6040</xdr:rowOff>
    </xdr:to>
    <xdr:sp macro="" textlink="">
      <xdr:nvSpPr>
        <xdr:cNvPr id="493" name="角丸四角形 492">
          <a:hlinkClick xmlns:r="http://schemas.openxmlformats.org/officeDocument/2006/relationships" r:id="rId14" tooltip="商品台帳　今期９ページ目へ"/>
        </xdr:cNvPr>
        <xdr:cNvSpPr/>
      </xdr:nvSpPr>
      <xdr:spPr>
        <a:xfrm>
          <a:off x="10329394" y="106810954"/>
          <a:ext cx="763200" cy="201657"/>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９ページ</a:t>
          </a:r>
        </a:p>
      </xdr:txBody>
    </xdr:sp>
    <xdr:clientData fPrintsWithSheet="0"/>
  </xdr:twoCellAnchor>
  <xdr:twoCellAnchor editAs="oneCell">
    <xdr:from>
      <xdr:col>24</xdr:col>
      <xdr:colOff>162137</xdr:colOff>
      <xdr:row>705</xdr:row>
      <xdr:rowOff>50162</xdr:rowOff>
    </xdr:from>
    <xdr:to>
      <xdr:col>24</xdr:col>
      <xdr:colOff>925337</xdr:colOff>
      <xdr:row>706</xdr:row>
      <xdr:rowOff>121191</xdr:rowOff>
    </xdr:to>
    <xdr:sp macro="" textlink="">
      <xdr:nvSpPr>
        <xdr:cNvPr id="494" name="角丸四角形 493">
          <a:hlinkClick xmlns:r="http://schemas.openxmlformats.org/officeDocument/2006/relationships" r:id="rId15" tooltip="商品台帳　今期１１ページ目へ"/>
        </xdr:cNvPr>
        <xdr:cNvSpPr/>
      </xdr:nvSpPr>
      <xdr:spPr>
        <a:xfrm>
          <a:off x="10329394" y="107448619"/>
          <a:ext cx="763200" cy="201657"/>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en-US" altLang="ja-JP" sz="1100" baseline="0">
              <a:solidFill>
                <a:schemeClr val="bg2">
                  <a:lumMod val="10000"/>
                </a:schemeClr>
              </a:solidFill>
              <a:latin typeface="AR丸ゴシック体M" pitchFamily="49" charset="-128"/>
              <a:ea typeface="AR丸ゴシック体M" pitchFamily="49" charset="-128"/>
            </a:rPr>
            <a:t>11</a:t>
          </a:r>
          <a:r>
            <a:rPr kumimoji="1" lang="ja-JP" altLang="en-US" sz="1100" baseline="0">
              <a:solidFill>
                <a:schemeClr val="bg2">
                  <a:lumMod val="10000"/>
                </a:schemeClr>
              </a:solidFill>
              <a:latin typeface="AR丸ゴシック体M" pitchFamily="49" charset="-128"/>
              <a:ea typeface="AR丸ゴシック体M" pitchFamily="49" charset="-128"/>
            </a:rPr>
            <a:t>ページ</a:t>
          </a:r>
        </a:p>
      </xdr:txBody>
    </xdr:sp>
    <xdr:clientData fPrintsWithSheet="0"/>
  </xdr:twoCellAnchor>
  <xdr:twoCellAnchor editAs="oneCell">
    <xdr:from>
      <xdr:col>24</xdr:col>
      <xdr:colOff>162137</xdr:colOff>
      <xdr:row>707</xdr:row>
      <xdr:rowOff>109552</xdr:rowOff>
    </xdr:from>
    <xdr:to>
      <xdr:col>24</xdr:col>
      <xdr:colOff>925337</xdr:colOff>
      <xdr:row>709</xdr:row>
      <xdr:rowOff>49952</xdr:rowOff>
    </xdr:to>
    <xdr:sp macro="" textlink="">
      <xdr:nvSpPr>
        <xdr:cNvPr id="495" name="角丸四角形 494">
          <a:hlinkClick xmlns:r="http://schemas.openxmlformats.org/officeDocument/2006/relationships" r:id="rId16" tooltip="商品台帳　今期１２ページ目へ"/>
        </xdr:cNvPr>
        <xdr:cNvSpPr/>
      </xdr:nvSpPr>
      <xdr:spPr>
        <a:xfrm>
          <a:off x="10329394" y="107769266"/>
          <a:ext cx="763200" cy="201657"/>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en-US" altLang="ja-JP" sz="1100" baseline="0">
              <a:solidFill>
                <a:schemeClr val="bg2">
                  <a:lumMod val="10000"/>
                </a:schemeClr>
              </a:solidFill>
              <a:latin typeface="AR丸ゴシック体M" pitchFamily="49" charset="-128"/>
              <a:ea typeface="AR丸ゴシック体M" pitchFamily="49" charset="-128"/>
            </a:rPr>
            <a:t>12</a:t>
          </a:r>
          <a:r>
            <a:rPr kumimoji="1" lang="ja-JP" altLang="en-US" sz="1100" baseline="0">
              <a:solidFill>
                <a:schemeClr val="bg2">
                  <a:lumMod val="10000"/>
                </a:schemeClr>
              </a:solidFill>
              <a:latin typeface="AR丸ゴシック体M" pitchFamily="49" charset="-128"/>
              <a:ea typeface="AR丸ゴシック体M" pitchFamily="49" charset="-128"/>
            </a:rPr>
            <a:t>ページ</a:t>
          </a:r>
        </a:p>
      </xdr:txBody>
    </xdr:sp>
    <xdr:clientData fPrintsWithSheet="0"/>
  </xdr:twoCellAnchor>
  <xdr:twoCellAnchor editAs="oneCell">
    <xdr:from>
      <xdr:col>24</xdr:col>
      <xdr:colOff>162137</xdr:colOff>
      <xdr:row>678</xdr:row>
      <xdr:rowOff>68157</xdr:rowOff>
    </xdr:from>
    <xdr:to>
      <xdr:col>24</xdr:col>
      <xdr:colOff>925337</xdr:colOff>
      <xdr:row>680</xdr:row>
      <xdr:rowOff>8557</xdr:rowOff>
    </xdr:to>
    <xdr:sp macro="" textlink="">
      <xdr:nvSpPr>
        <xdr:cNvPr id="496" name="角丸四角形 495">
          <a:hlinkClick xmlns:r="http://schemas.openxmlformats.org/officeDocument/2006/relationships" r:id="rId2" tooltip="商品台帳　前期繰越ページへ"/>
        </xdr:cNvPr>
        <xdr:cNvSpPr/>
      </xdr:nvSpPr>
      <xdr:spPr>
        <a:xfrm>
          <a:off x="10216304" y="533824"/>
          <a:ext cx="763200" cy="19440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前期繰越</a:t>
          </a:r>
        </a:p>
      </xdr:txBody>
    </xdr:sp>
    <xdr:clientData fPrintsWithSheet="0"/>
  </xdr:twoCellAnchor>
  <xdr:twoCellAnchor editAs="oneCell">
    <xdr:from>
      <xdr:col>24</xdr:col>
      <xdr:colOff>162137</xdr:colOff>
      <xdr:row>710</xdr:row>
      <xdr:rowOff>38309</xdr:rowOff>
    </xdr:from>
    <xdr:to>
      <xdr:col>24</xdr:col>
      <xdr:colOff>925337</xdr:colOff>
      <xdr:row>711</xdr:row>
      <xdr:rowOff>105709</xdr:rowOff>
    </xdr:to>
    <xdr:sp macro="" textlink="">
      <xdr:nvSpPr>
        <xdr:cNvPr id="497" name="角丸四角形 496">
          <a:hlinkClick xmlns:r="http://schemas.openxmlformats.org/officeDocument/2006/relationships" r:id="rId17" tooltip="商品台帳　今期末（次期繰越）のページへ"/>
        </xdr:cNvPr>
        <xdr:cNvSpPr/>
      </xdr:nvSpPr>
      <xdr:spPr>
        <a:xfrm>
          <a:off x="10216304" y="110570642"/>
          <a:ext cx="763200" cy="19440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期末</a:t>
          </a:r>
          <a:endParaRPr kumimoji="1" lang="en-US" altLang="ja-JP" sz="1100" baseline="0">
            <a:solidFill>
              <a:schemeClr val="bg2">
                <a:lumMod val="10000"/>
              </a:schemeClr>
            </a:solidFill>
            <a:latin typeface="AR丸ゴシック体M" pitchFamily="49" charset="-128"/>
            <a:ea typeface="AR丸ゴシック体M" pitchFamily="49" charset="-128"/>
          </a:endParaRPr>
        </a:p>
      </xdr:txBody>
    </xdr:sp>
    <xdr:clientData fPrintsWithSheet="0"/>
  </xdr:twoCellAnchor>
  <xdr:twoCellAnchor editAs="oneCell">
    <xdr:from>
      <xdr:col>24</xdr:col>
      <xdr:colOff>129480</xdr:colOff>
      <xdr:row>264</xdr:row>
      <xdr:rowOff>112357</xdr:rowOff>
    </xdr:from>
    <xdr:to>
      <xdr:col>24</xdr:col>
      <xdr:colOff>892680</xdr:colOff>
      <xdr:row>266</xdr:row>
      <xdr:rowOff>39453</xdr:rowOff>
    </xdr:to>
    <xdr:sp macro="" textlink="">
      <xdr:nvSpPr>
        <xdr:cNvPr id="218" name="角丸四角形 217">
          <a:hlinkClick xmlns:r="http://schemas.openxmlformats.org/officeDocument/2006/relationships" r:id="rId3" tooltip="商品台帳　今期１ページ目へ"/>
        </xdr:cNvPr>
        <xdr:cNvSpPr/>
      </xdr:nvSpPr>
      <xdr:spPr>
        <a:xfrm>
          <a:off x="10296737" y="37461243"/>
          <a:ext cx="763200" cy="188353"/>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１ページ</a:t>
          </a:r>
        </a:p>
      </xdr:txBody>
    </xdr:sp>
    <xdr:clientData fPrintsWithSheet="0"/>
  </xdr:twoCellAnchor>
  <xdr:twoCellAnchor editAs="oneCell">
    <xdr:from>
      <xdr:col>24</xdr:col>
      <xdr:colOff>129480</xdr:colOff>
      <xdr:row>267</xdr:row>
      <xdr:rowOff>37421</xdr:rowOff>
    </xdr:from>
    <xdr:to>
      <xdr:col>24</xdr:col>
      <xdr:colOff>892680</xdr:colOff>
      <xdr:row>268</xdr:row>
      <xdr:rowOff>95446</xdr:rowOff>
    </xdr:to>
    <xdr:sp macro="" textlink="">
      <xdr:nvSpPr>
        <xdr:cNvPr id="219" name="角丸四角形 218">
          <a:hlinkClick xmlns:r="http://schemas.openxmlformats.org/officeDocument/2006/relationships" r:id="rId6" tooltip="商品台帳　今期２ページ目へ"/>
        </xdr:cNvPr>
        <xdr:cNvSpPr/>
      </xdr:nvSpPr>
      <xdr:spPr>
        <a:xfrm>
          <a:off x="10296737" y="37778192"/>
          <a:ext cx="763200" cy="188654"/>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２ページ</a:t>
          </a:r>
        </a:p>
      </xdr:txBody>
    </xdr:sp>
    <xdr:clientData fPrintsWithSheet="0"/>
  </xdr:twoCellAnchor>
  <xdr:twoCellAnchor editAs="oneCell">
    <xdr:from>
      <xdr:col>24</xdr:col>
      <xdr:colOff>129480</xdr:colOff>
      <xdr:row>269</xdr:row>
      <xdr:rowOff>93413</xdr:rowOff>
    </xdr:from>
    <xdr:to>
      <xdr:col>24</xdr:col>
      <xdr:colOff>892680</xdr:colOff>
      <xdr:row>271</xdr:row>
      <xdr:rowOff>20508</xdr:rowOff>
    </xdr:to>
    <xdr:sp macro="" textlink="">
      <xdr:nvSpPr>
        <xdr:cNvPr id="220" name="角丸四角形 219">
          <a:hlinkClick xmlns:r="http://schemas.openxmlformats.org/officeDocument/2006/relationships" r:id="rId7" tooltip="商品台帳　今期３ページ目へ"/>
        </xdr:cNvPr>
        <xdr:cNvSpPr/>
      </xdr:nvSpPr>
      <xdr:spPr>
        <a:xfrm>
          <a:off x="10296737" y="38095442"/>
          <a:ext cx="763200" cy="188352"/>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３ページ</a:t>
          </a:r>
        </a:p>
      </xdr:txBody>
    </xdr:sp>
    <xdr:clientData fPrintsWithSheet="0"/>
  </xdr:twoCellAnchor>
  <xdr:twoCellAnchor editAs="oneCell">
    <xdr:from>
      <xdr:col>24</xdr:col>
      <xdr:colOff>129480</xdr:colOff>
      <xdr:row>272</xdr:row>
      <xdr:rowOff>18476</xdr:rowOff>
    </xdr:from>
    <xdr:to>
      <xdr:col>24</xdr:col>
      <xdr:colOff>892680</xdr:colOff>
      <xdr:row>273</xdr:row>
      <xdr:rowOff>76501</xdr:rowOff>
    </xdr:to>
    <xdr:sp macro="" textlink="">
      <xdr:nvSpPr>
        <xdr:cNvPr id="221" name="角丸四角形 220">
          <a:hlinkClick xmlns:r="http://schemas.openxmlformats.org/officeDocument/2006/relationships" r:id="rId8" tooltip="商品台帳　今期４ページ目へ"/>
        </xdr:cNvPr>
        <xdr:cNvSpPr/>
      </xdr:nvSpPr>
      <xdr:spPr>
        <a:xfrm>
          <a:off x="10296737" y="38412390"/>
          <a:ext cx="763200" cy="188654"/>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４ページ</a:t>
          </a:r>
        </a:p>
      </xdr:txBody>
    </xdr:sp>
    <xdr:clientData fPrintsWithSheet="0"/>
  </xdr:twoCellAnchor>
  <xdr:twoCellAnchor editAs="oneCell">
    <xdr:from>
      <xdr:col>24</xdr:col>
      <xdr:colOff>129480</xdr:colOff>
      <xdr:row>276</xdr:row>
      <xdr:rowOff>130160</xdr:rowOff>
    </xdr:from>
    <xdr:to>
      <xdr:col>24</xdr:col>
      <xdr:colOff>892680</xdr:colOff>
      <xdr:row>278</xdr:row>
      <xdr:rowOff>57558</xdr:rowOff>
    </xdr:to>
    <xdr:sp macro="" textlink="">
      <xdr:nvSpPr>
        <xdr:cNvPr id="222" name="角丸四角形 221">
          <a:hlinkClick xmlns:r="http://schemas.openxmlformats.org/officeDocument/2006/relationships" r:id="rId9" tooltip="商品台帳　今期６ページ目へ"/>
        </xdr:cNvPr>
        <xdr:cNvSpPr/>
      </xdr:nvSpPr>
      <xdr:spPr>
        <a:xfrm>
          <a:off x="10296737" y="39046589"/>
          <a:ext cx="763200" cy="188655"/>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６ページ</a:t>
          </a:r>
        </a:p>
      </xdr:txBody>
    </xdr:sp>
    <xdr:clientData fPrintsWithSheet="0"/>
  </xdr:twoCellAnchor>
  <xdr:twoCellAnchor editAs="oneCell">
    <xdr:from>
      <xdr:col>24</xdr:col>
      <xdr:colOff>129480</xdr:colOff>
      <xdr:row>281</xdr:row>
      <xdr:rowOff>111218</xdr:rowOff>
    </xdr:from>
    <xdr:to>
      <xdr:col>24</xdr:col>
      <xdr:colOff>892680</xdr:colOff>
      <xdr:row>283</xdr:row>
      <xdr:rowOff>38615</xdr:rowOff>
    </xdr:to>
    <xdr:sp macro="" textlink="">
      <xdr:nvSpPr>
        <xdr:cNvPr id="223" name="角丸四角形 222">
          <a:hlinkClick xmlns:r="http://schemas.openxmlformats.org/officeDocument/2006/relationships" r:id="rId10" tooltip="商品台帳　今期８ページ目へ"/>
        </xdr:cNvPr>
        <xdr:cNvSpPr/>
      </xdr:nvSpPr>
      <xdr:spPr>
        <a:xfrm>
          <a:off x="10296737" y="39680789"/>
          <a:ext cx="763200" cy="188655"/>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８ページ</a:t>
          </a:r>
        </a:p>
      </xdr:txBody>
    </xdr:sp>
    <xdr:clientData fPrintsWithSheet="0"/>
  </xdr:twoCellAnchor>
  <xdr:twoCellAnchor editAs="oneCell">
    <xdr:from>
      <xdr:col>24</xdr:col>
      <xdr:colOff>129480</xdr:colOff>
      <xdr:row>285</xdr:row>
      <xdr:rowOff>10027</xdr:rowOff>
    </xdr:from>
    <xdr:to>
      <xdr:col>24</xdr:col>
      <xdr:colOff>892680</xdr:colOff>
      <xdr:row>286</xdr:row>
      <xdr:rowOff>67751</xdr:rowOff>
    </xdr:to>
    <xdr:sp macro="" textlink="">
      <xdr:nvSpPr>
        <xdr:cNvPr id="224" name="角丸四角形 223">
          <a:hlinkClick xmlns:r="http://schemas.openxmlformats.org/officeDocument/2006/relationships" r:id="rId11" tooltip="商品台帳　今期１０ページ目へ"/>
        </xdr:cNvPr>
        <xdr:cNvSpPr/>
      </xdr:nvSpPr>
      <xdr:spPr>
        <a:xfrm>
          <a:off x="10296737" y="40319827"/>
          <a:ext cx="763200" cy="188353"/>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en-US" altLang="ja-JP" sz="1100" baseline="0">
              <a:solidFill>
                <a:schemeClr val="bg2">
                  <a:lumMod val="10000"/>
                </a:schemeClr>
              </a:solidFill>
              <a:latin typeface="AR丸ゴシック体M" pitchFamily="49" charset="-128"/>
              <a:ea typeface="AR丸ゴシック体M" pitchFamily="49" charset="-128"/>
            </a:rPr>
            <a:t>10</a:t>
          </a:r>
          <a:r>
            <a:rPr kumimoji="1" lang="ja-JP" altLang="en-US" sz="1100" baseline="0">
              <a:solidFill>
                <a:schemeClr val="bg2">
                  <a:lumMod val="10000"/>
                </a:schemeClr>
              </a:solidFill>
              <a:latin typeface="AR丸ゴシック体M" pitchFamily="49" charset="-128"/>
              <a:ea typeface="AR丸ゴシック体M" pitchFamily="49" charset="-128"/>
            </a:rPr>
            <a:t>ページ</a:t>
          </a:r>
        </a:p>
      </xdr:txBody>
    </xdr:sp>
    <xdr:clientData fPrintsWithSheet="0"/>
  </xdr:twoCellAnchor>
  <xdr:twoCellAnchor editAs="oneCell">
    <xdr:from>
      <xdr:col>24</xdr:col>
      <xdr:colOff>129480</xdr:colOff>
      <xdr:row>274</xdr:row>
      <xdr:rowOff>74469</xdr:rowOff>
    </xdr:from>
    <xdr:to>
      <xdr:col>24</xdr:col>
      <xdr:colOff>892680</xdr:colOff>
      <xdr:row>276</xdr:row>
      <xdr:rowOff>1564</xdr:rowOff>
    </xdr:to>
    <xdr:sp macro="" textlink="">
      <xdr:nvSpPr>
        <xdr:cNvPr id="225" name="角丸四角形 224">
          <a:hlinkClick xmlns:r="http://schemas.openxmlformats.org/officeDocument/2006/relationships" r:id="rId12" tooltip="商品台帳　今期５ページ目へ"/>
        </xdr:cNvPr>
        <xdr:cNvSpPr/>
      </xdr:nvSpPr>
      <xdr:spPr>
        <a:xfrm>
          <a:off x="10296737" y="38729640"/>
          <a:ext cx="763200" cy="188353"/>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５ページ</a:t>
          </a:r>
        </a:p>
      </xdr:txBody>
    </xdr:sp>
    <xdr:clientData fPrintsWithSheet="0"/>
  </xdr:twoCellAnchor>
  <xdr:twoCellAnchor editAs="oneCell">
    <xdr:from>
      <xdr:col>24</xdr:col>
      <xdr:colOff>129480</xdr:colOff>
      <xdr:row>279</xdr:row>
      <xdr:rowOff>55526</xdr:rowOff>
    </xdr:from>
    <xdr:to>
      <xdr:col>24</xdr:col>
      <xdr:colOff>892680</xdr:colOff>
      <xdr:row>280</xdr:row>
      <xdr:rowOff>113250</xdr:rowOff>
    </xdr:to>
    <xdr:sp macro="" textlink="">
      <xdr:nvSpPr>
        <xdr:cNvPr id="226" name="角丸四角形 225">
          <a:hlinkClick xmlns:r="http://schemas.openxmlformats.org/officeDocument/2006/relationships" r:id="rId13" tooltip="商品台帳　今期７ページ目へ"/>
        </xdr:cNvPr>
        <xdr:cNvSpPr/>
      </xdr:nvSpPr>
      <xdr:spPr>
        <a:xfrm>
          <a:off x="10296737" y="39363840"/>
          <a:ext cx="763200" cy="188353"/>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７ページ</a:t>
          </a:r>
        </a:p>
      </xdr:txBody>
    </xdr:sp>
    <xdr:clientData fPrintsWithSheet="0"/>
  </xdr:twoCellAnchor>
  <xdr:twoCellAnchor editAs="oneCell">
    <xdr:from>
      <xdr:col>24</xdr:col>
      <xdr:colOff>129480</xdr:colOff>
      <xdr:row>283</xdr:row>
      <xdr:rowOff>167211</xdr:rowOff>
    </xdr:from>
    <xdr:to>
      <xdr:col>24</xdr:col>
      <xdr:colOff>892680</xdr:colOff>
      <xdr:row>284</xdr:row>
      <xdr:rowOff>22945</xdr:rowOff>
    </xdr:to>
    <xdr:sp macro="" textlink="">
      <xdr:nvSpPr>
        <xdr:cNvPr id="227" name="角丸四角形 226">
          <a:hlinkClick xmlns:r="http://schemas.openxmlformats.org/officeDocument/2006/relationships" r:id="rId14" tooltip="商品台帳　今期９ページ目へ"/>
        </xdr:cNvPr>
        <xdr:cNvSpPr/>
      </xdr:nvSpPr>
      <xdr:spPr>
        <a:xfrm>
          <a:off x="10296737" y="39998040"/>
          <a:ext cx="763200" cy="193191"/>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９ページ</a:t>
          </a:r>
        </a:p>
      </xdr:txBody>
    </xdr:sp>
    <xdr:clientData fPrintsWithSheet="0"/>
  </xdr:twoCellAnchor>
  <xdr:twoCellAnchor editAs="oneCell">
    <xdr:from>
      <xdr:col>24</xdr:col>
      <xdr:colOff>129480</xdr:colOff>
      <xdr:row>287</xdr:row>
      <xdr:rowOff>65719</xdr:rowOff>
    </xdr:from>
    <xdr:to>
      <xdr:col>24</xdr:col>
      <xdr:colOff>892680</xdr:colOff>
      <xdr:row>288</xdr:row>
      <xdr:rowOff>123443</xdr:rowOff>
    </xdr:to>
    <xdr:sp macro="" textlink="">
      <xdr:nvSpPr>
        <xdr:cNvPr id="228" name="角丸四角形 227">
          <a:hlinkClick xmlns:r="http://schemas.openxmlformats.org/officeDocument/2006/relationships" r:id="rId15" tooltip="商品台帳　今期１１ページ目へ"/>
        </xdr:cNvPr>
        <xdr:cNvSpPr/>
      </xdr:nvSpPr>
      <xdr:spPr>
        <a:xfrm>
          <a:off x="10296737" y="40636776"/>
          <a:ext cx="763200" cy="188353"/>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en-US" altLang="ja-JP" sz="1100" baseline="0">
              <a:solidFill>
                <a:schemeClr val="bg2">
                  <a:lumMod val="10000"/>
                </a:schemeClr>
              </a:solidFill>
              <a:latin typeface="AR丸ゴシック体M" pitchFamily="49" charset="-128"/>
              <a:ea typeface="AR丸ゴシック体M" pitchFamily="49" charset="-128"/>
            </a:rPr>
            <a:t>11</a:t>
          </a:r>
          <a:r>
            <a:rPr kumimoji="1" lang="ja-JP" altLang="en-US" sz="1100" baseline="0">
              <a:solidFill>
                <a:schemeClr val="bg2">
                  <a:lumMod val="10000"/>
                </a:schemeClr>
              </a:solidFill>
              <a:latin typeface="AR丸ゴシック体M" pitchFamily="49" charset="-128"/>
              <a:ea typeface="AR丸ゴシック体M" pitchFamily="49" charset="-128"/>
            </a:rPr>
            <a:t>ページ</a:t>
          </a:r>
        </a:p>
      </xdr:txBody>
    </xdr:sp>
    <xdr:clientData fPrintsWithSheet="0"/>
  </xdr:twoCellAnchor>
  <xdr:twoCellAnchor editAs="oneCell">
    <xdr:from>
      <xdr:col>24</xdr:col>
      <xdr:colOff>129480</xdr:colOff>
      <xdr:row>289</xdr:row>
      <xdr:rowOff>121411</xdr:rowOff>
    </xdr:from>
    <xdr:to>
      <xdr:col>24</xdr:col>
      <xdr:colOff>892680</xdr:colOff>
      <xdr:row>291</xdr:row>
      <xdr:rowOff>50926</xdr:rowOff>
    </xdr:to>
    <xdr:sp macro="" textlink="">
      <xdr:nvSpPr>
        <xdr:cNvPr id="229" name="角丸四角形 228">
          <a:hlinkClick xmlns:r="http://schemas.openxmlformats.org/officeDocument/2006/relationships" r:id="rId16" tooltip="商品台帳　今期１２ページ目へ"/>
        </xdr:cNvPr>
        <xdr:cNvSpPr/>
      </xdr:nvSpPr>
      <xdr:spPr>
        <a:xfrm>
          <a:off x="10296737" y="40953725"/>
          <a:ext cx="763200" cy="190772"/>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en-US" altLang="ja-JP" sz="1100" baseline="0">
              <a:solidFill>
                <a:schemeClr val="bg2">
                  <a:lumMod val="10000"/>
                </a:schemeClr>
              </a:solidFill>
              <a:latin typeface="AR丸ゴシック体M" pitchFamily="49" charset="-128"/>
              <a:ea typeface="AR丸ゴシック体M" pitchFamily="49" charset="-128"/>
            </a:rPr>
            <a:t>12</a:t>
          </a:r>
          <a:r>
            <a:rPr kumimoji="1" lang="ja-JP" altLang="en-US" sz="1100" baseline="0">
              <a:solidFill>
                <a:schemeClr val="bg2">
                  <a:lumMod val="10000"/>
                </a:schemeClr>
              </a:solidFill>
              <a:latin typeface="AR丸ゴシック体M" pitchFamily="49" charset="-128"/>
              <a:ea typeface="AR丸ゴシック体M" pitchFamily="49" charset="-128"/>
            </a:rPr>
            <a:t>ページ</a:t>
          </a:r>
        </a:p>
      </xdr:txBody>
    </xdr:sp>
    <xdr:clientData fPrintsWithSheet="0"/>
  </xdr:twoCellAnchor>
  <xdr:twoCellAnchor editAs="oneCell">
    <xdr:from>
      <xdr:col>24</xdr:col>
      <xdr:colOff>129480</xdr:colOff>
      <xdr:row>262</xdr:row>
      <xdr:rowOff>68157</xdr:rowOff>
    </xdr:from>
    <xdr:to>
      <xdr:col>24</xdr:col>
      <xdr:colOff>892680</xdr:colOff>
      <xdr:row>263</xdr:row>
      <xdr:rowOff>114390</xdr:rowOff>
    </xdr:to>
    <xdr:sp macro="" textlink="">
      <xdr:nvSpPr>
        <xdr:cNvPr id="230" name="角丸四角形 229">
          <a:hlinkClick xmlns:r="http://schemas.openxmlformats.org/officeDocument/2006/relationships" r:id="rId2" tooltip="商品台帳　前期繰越ページへ"/>
        </xdr:cNvPr>
        <xdr:cNvSpPr/>
      </xdr:nvSpPr>
      <xdr:spPr>
        <a:xfrm>
          <a:off x="10296737" y="37144900"/>
          <a:ext cx="763200" cy="187747"/>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前期繰越</a:t>
          </a:r>
        </a:p>
      </xdr:txBody>
    </xdr:sp>
    <xdr:clientData fPrintsWithSheet="0"/>
  </xdr:twoCellAnchor>
  <xdr:twoCellAnchor editAs="oneCell">
    <xdr:from>
      <xdr:col>24</xdr:col>
      <xdr:colOff>129480</xdr:colOff>
      <xdr:row>292</xdr:row>
      <xdr:rowOff>48892</xdr:rowOff>
    </xdr:from>
    <xdr:to>
      <xdr:col>24</xdr:col>
      <xdr:colOff>892680</xdr:colOff>
      <xdr:row>293</xdr:row>
      <xdr:rowOff>105406</xdr:rowOff>
    </xdr:to>
    <xdr:sp macro="" textlink="">
      <xdr:nvSpPr>
        <xdr:cNvPr id="231" name="角丸四角形 230">
          <a:hlinkClick xmlns:r="http://schemas.openxmlformats.org/officeDocument/2006/relationships" r:id="rId17" tooltip="商品台帳　今期末（次期繰越）のページへ"/>
        </xdr:cNvPr>
        <xdr:cNvSpPr/>
      </xdr:nvSpPr>
      <xdr:spPr>
        <a:xfrm>
          <a:off x="10296737" y="41273092"/>
          <a:ext cx="763200" cy="187143"/>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10000"/>
                </a:schemeClr>
              </a:solidFill>
              <a:latin typeface="AR丸ゴシック体M" pitchFamily="49" charset="-128"/>
              <a:ea typeface="AR丸ゴシック体M" pitchFamily="49" charset="-128"/>
            </a:rPr>
            <a:t>期末</a:t>
          </a:r>
          <a:endParaRPr kumimoji="1" lang="en-US" altLang="ja-JP" sz="1100" baseline="0">
            <a:solidFill>
              <a:schemeClr val="bg2">
                <a:lumMod val="10000"/>
              </a:schemeClr>
            </a:solidFill>
            <a:latin typeface="AR丸ゴシック体M" pitchFamily="49" charset="-128"/>
            <a:ea typeface="AR丸ゴシック体M" pitchFamily="49" charset="-128"/>
          </a:endParaRPr>
        </a:p>
      </xdr:txBody>
    </xdr:sp>
    <xdr:clientData fPrintsWithSheet="0"/>
  </xdr:twoCellAnchor>
</xdr:wsDr>
</file>

<file path=xl/drawings/drawing46.xml><?xml version="1.0" encoding="utf-8"?>
<xdr:wsDr xmlns:xdr="http://schemas.openxmlformats.org/drawingml/2006/spreadsheetDrawing" xmlns:a="http://schemas.openxmlformats.org/drawingml/2006/main">
  <xdr:twoCellAnchor editAs="oneCell">
    <xdr:from>
      <xdr:col>0</xdr:col>
      <xdr:colOff>30480</xdr:colOff>
      <xdr:row>0</xdr:row>
      <xdr:rowOff>60960</xdr:rowOff>
    </xdr:from>
    <xdr:to>
      <xdr:col>2</xdr:col>
      <xdr:colOff>121920</xdr:colOff>
      <xdr:row>0</xdr:row>
      <xdr:rowOff>259080</xdr:rowOff>
    </xdr:to>
    <xdr:sp macro="" textlink="">
      <xdr:nvSpPr>
        <xdr:cNvPr id="2" name="角丸四角形 1">
          <a:hlinkClick xmlns:r="http://schemas.openxmlformats.org/officeDocument/2006/relationships" r:id="rId1" tooltip="グローバルメニュー（表の一覧）へ"/>
        </xdr:cNvPr>
        <xdr:cNvSpPr/>
      </xdr:nvSpPr>
      <xdr:spPr>
        <a:xfrm>
          <a:off x="30480" y="60960"/>
          <a:ext cx="762000" cy="198120"/>
        </a:xfrm>
        <a:prstGeom prst="round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000" baseline="0">
              <a:solidFill>
                <a:srgbClr val="A75809"/>
              </a:solidFill>
              <a:latin typeface="AR丸ゴシック体M" pitchFamily="49" charset="-128"/>
              <a:ea typeface="AR丸ゴシック体M" pitchFamily="49" charset="-128"/>
            </a:rPr>
            <a:t>メニュー</a:t>
          </a:r>
        </a:p>
      </xdr:txBody>
    </xdr:sp>
    <xdr:clientData fPrintsWithSheet="0"/>
  </xdr:twoCellAnchor>
  <xdr:twoCellAnchor>
    <xdr:from>
      <xdr:col>3</xdr:col>
      <xdr:colOff>7620</xdr:colOff>
      <xdr:row>1</xdr:row>
      <xdr:rowOff>0</xdr:rowOff>
    </xdr:from>
    <xdr:to>
      <xdr:col>4</xdr:col>
      <xdr:colOff>906780</xdr:colOff>
      <xdr:row>2</xdr:row>
      <xdr:rowOff>167640</xdr:rowOff>
    </xdr:to>
    <xdr:sp macro="" textlink="">
      <xdr:nvSpPr>
        <xdr:cNvPr id="4" name="正方形/長方形 3"/>
        <xdr:cNvSpPr/>
      </xdr:nvSpPr>
      <xdr:spPr>
        <a:xfrm>
          <a:off x="4671060" y="327660"/>
          <a:ext cx="1813560" cy="335280"/>
        </a:xfrm>
        <a:prstGeom prst="rect">
          <a:avLst/>
        </a:prstGeom>
        <a:solidFill>
          <a:schemeClr val="accent3">
            <a:lumMod val="40000"/>
            <a:lumOff val="60000"/>
            <a:alpha val="5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3</xdr:col>
      <xdr:colOff>7620</xdr:colOff>
      <xdr:row>59</xdr:row>
      <xdr:rowOff>0</xdr:rowOff>
    </xdr:from>
    <xdr:to>
      <xdr:col>4</xdr:col>
      <xdr:colOff>906780</xdr:colOff>
      <xdr:row>60</xdr:row>
      <xdr:rowOff>167640</xdr:rowOff>
    </xdr:to>
    <xdr:sp macro="" textlink="">
      <xdr:nvSpPr>
        <xdr:cNvPr id="6" name="正方形/長方形 5"/>
        <xdr:cNvSpPr/>
      </xdr:nvSpPr>
      <xdr:spPr>
        <a:xfrm>
          <a:off x="4671060" y="10248900"/>
          <a:ext cx="1813560" cy="335280"/>
        </a:xfrm>
        <a:prstGeom prst="rect">
          <a:avLst/>
        </a:prstGeom>
        <a:solidFill>
          <a:schemeClr val="accent3">
            <a:lumMod val="40000"/>
            <a:lumOff val="60000"/>
            <a:alpha val="5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editAs="oneCell">
    <xdr:from>
      <xdr:col>2</xdr:col>
      <xdr:colOff>205740</xdr:colOff>
      <xdr:row>0</xdr:row>
      <xdr:rowOff>60960</xdr:rowOff>
    </xdr:from>
    <xdr:to>
      <xdr:col>2</xdr:col>
      <xdr:colOff>967740</xdr:colOff>
      <xdr:row>0</xdr:row>
      <xdr:rowOff>259080</xdr:rowOff>
    </xdr:to>
    <xdr:sp macro="" textlink="">
      <xdr:nvSpPr>
        <xdr:cNvPr id="7" name="角丸四角形 6">
          <a:hlinkClick xmlns:r="http://schemas.openxmlformats.org/officeDocument/2006/relationships" r:id="rId2" tooltip="記帳ガイドへ"/>
        </xdr:cNvPr>
        <xdr:cNvSpPr/>
      </xdr:nvSpPr>
      <xdr:spPr>
        <a:xfrm>
          <a:off x="876300" y="60960"/>
          <a:ext cx="762000" cy="198120"/>
        </a:xfrm>
        <a:prstGeom prst="roundRect">
          <a:avLst/>
        </a:prstGeom>
        <a:solidFill>
          <a:schemeClr val="accent6">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rgbClr val="A75809"/>
              </a:solidFill>
              <a:latin typeface="AR丸ゴシック体M" pitchFamily="49" charset="-128"/>
              <a:ea typeface="AR丸ゴシック体M" pitchFamily="49" charset="-128"/>
            </a:rPr>
            <a:t>ガイド</a:t>
          </a:r>
        </a:p>
      </xdr:txBody>
    </xdr:sp>
    <xdr:clientData fPrintsWithSheet="0"/>
  </xdr:twoCellAnchor>
</xdr:wsDr>
</file>

<file path=xl/drawings/drawing47.xml><?xml version="1.0" encoding="utf-8"?>
<xdr:wsDr xmlns:xdr="http://schemas.openxmlformats.org/drawingml/2006/spreadsheetDrawing" xmlns:a="http://schemas.openxmlformats.org/drawingml/2006/main">
  <xdr:twoCellAnchor>
    <xdr:from>
      <xdr:col>3</xdr:col>
      <xdr:colOff>7620</xdr:colOff>
      <xdr:row>1</xdr:row>
      <xdr:rowOff>0</xdr:rowOff>
    </xdr:from>
    <xdr:to>
      <xdr:col>4</xdr:col>
      <xdr:colOff>906780</xdr:colOff>
      <xdr:row>2</xdr:row>
      <xdr:rowOff>167640</xdr:rowOff>
    </xdr:to>
    <xdr:sp macro="" textlink="">
      <xdr:nvSpPr>
        <xdr:cNvPr id="6" name="正方形/長方形 5"/>
        <xdr:cNvSpPr/>
      </xdr:nvSpPr>
      <xdr:spPr>
        <a:xfrm>
          <a:off x="4671060" y="327660"/>
          <a:ext cx="1813560" cy="335280"/>
        </a:xfrm>
        <a:prstGeom prst="rect">
          <a:avLst/>
        </a:prstGeom>
        <a:solidFill>
          <a:schemeClr val="accent3">
            <a:lumMod val="40000"/>
            <a:lumOff val="60000"/>
            <a:alpha val="5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3</xdr:col>
      <xdr:colOff>7620</xdr:colOff>
      <xdr:row>59</xdr:row>
      <xdr:rowOff>0</xdr:rowOff>
    </xdr:from>
    <xdr:to>
      <xdr:col>4</xdr:col>
      <xdr:colOff>906780</xdr:colOff>
      <xdr:row>60</xdr:row>
      <xdr:rowOff>167640</xdr:rowOff>
    </xdr:to>
    <xdr:sp macro="" textlink="">
      <xdr:nvSpPr>
        <xdr:cNvPr id="7" name="正方形/長方形 6"/>
        <xdr:cNvSpPr/>
      </xdr:nvSpPr>
      <xdr:spPr>
        <a:xfrm>
          <a:off x="4671060" y="10248900"/>
          <a:ext cx="1813560" cy="335280"/>
        </a:xfrm>
        <a:prstGeom prst="rect">
          <a:avLst/>
        </a:prstGeom>
        <a:solidFill>
          <a:schemeClr val="accent3">
            <a:lumMod val="40000"/>
            <a:lumOff val="60000"/>
            <a:alpha val="5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editAs="oneCell">
    <xdr:from>
      <xdr:col>0</xdr:col>
      <xdr:colOff>30480</xdr:colOff>
      <xdr:row>0</xdr:row>
      <xdr:rowOff>60960</xdr:rowOff>
    </xdr:from>
    <xdr:to>
      <xdr:col>2</xdr:col>
      <xdr:colOff>121920</xdr:colOff>
      <xdr:row>0</xdr:row>
      <xdr:rowOff>259080</xdr:rowOff>
    </xdr:to>
    <xdr:sp macro="" textlink="">
      <xdr:nvSpPr>
        <xdr:cNvPr id="12" name="角丸四角形 11">
          <a:hlinkClick xmlns:r="http://schemas.openxmlformats.org/officeDocument/2006/relationships" r:id="rId1" tooltip="グローバルメニュー（表の一覧）へ"/>
        </xdr:cNvPr>
        <xdr:cNvSpPr/>
      </xdr:nvSpPr>
      <xdr:spPr>
        <a:xfrm>
          <a:off x="30480" y="60960"/>
          <a:ext cx="762000" cy="198120"/>
        </a:xfrm>
        <a:prstGeom prst="round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000" baseline="0">
              <a:solidFill>
                <a:srgbClr val="A75809"/>
              </a:solidFill>
              <a:latin typeface="AR丸ゴシック体M" pitchFamily="49" charset="-128"/>
              <a:ea typeface="AR丸ゴシック体M" pitchFamily="49" charset="-128"/>
            </a:rPr>
            <a:t>メニュー</a:t>
          </a:r>
        </a:p>
      </xdr:txBody>
    </xdr:sp>
    <xdr:clientData fPrintsWithSheet="0"/>
  </xdr:twoCellAnchor>
  <xdr:twoCellAnchor editAs="oneCell">
    <xdr:from>
      <xdr:col>2</xdr:col>
      <xdr:colOff>205740</xdr:colOff>
      <xdr:row>0</xdr:row>
      <xdr:rowOff>60960</xdr:rowOff>
    </xdr:from>
    <xdr:to>
      <xdr:col>2</xdr:col>
      <xdr:colOff>967740</xdr:colOff>
      <xdr:row>0</xdr:row>
      <xdr:rowOff>259080</xdr:rowOff>
    </xdr:to>
    <xdr:sp macro="" textlink="">
      <xdr:nvSpPr>
        <xdr:cNvPr id="13" name="角丸四角形 12">
          <a:hlinkClick xmlns:r="http://schemas.openxmlformats.org/officeDocument/2006/relationships" r:id="rId2" tooltip="記帳ガイドへ"/>
        </xdr:cNvPr>
        <xdr:cNvSpPr/>
      </xdr:nvSpPr>
      <xdr:spPr>
        <a:xfrm>
          <a:off x="876300" y="60960"/>
          <a:ext cx="762000" cy="198120"/>
        </a:xfrm>
        <a:prstGeom prst="roundRect">
          <a:avLst/>
        </a:prstGeom>
        <a:solidFill>
          <a:schemeClr val="accent6">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rgbClr val="A75809"/>
              </a:solidFill>
              <a:latin typeface="AR丸ゴシック体M" pitchFamily="49" charset="-128"/>
              <a:ea typeface="AR丸ゴシック体M" pitchFamily="49" charset="-128"/>
            </a:rPr>
            <a:t>ガイド</a:t>
          </a:r>
        </a:p>
      </xdr:txBody>
    </xdr:sp>
    <xdr:clientData fPrintsWithSheet="0"/>
  </xdr:twoCellAnchor>
</xdr:wsDr>
</file>

<file path=xl/drawings/drawing48.xml><?xml version="1.0" encoding="utf-8"?>
<xdr:wsDr xmlns:xdr="http://schemas.openxmlformats.org/drawingml/2006/spreadsheetDrawing" xmlns:a="http://schemas.openxmlformats.org/drawingml/2006/main">
  <xdr:twoCellAnchor>
    <xdr:from>
      <xdr:col>3</xdr:col>
      <xdr:colOff>7620</xdr:colOff>
      <xdr:row>1</xdr:row>
      <xdr:rowOff>0</xdr:rowOff>
    </xdr:from>
    <xdr:to>
      <xdr:col>4</xdr:col>
      <xdr:colOff>906780</xdr:colOff>
      <xdr:row>2</xdr:row>
      <xdr:rowOff>167640</xdr:rowOff>
    </xdr:to>
    <xdr:sp macro="" textlink="">
      <xdr:nvSpPr>
        <xdr:cNvPr id="6" name="正方形/長方形 5"/>
        <xdr:cNvSpPr/>
      </xdr:nvSpPr>
      <xdr:spPr>
        <a:xfrm>
          <a:off x="4671060" y="327660"/>
          <a:ext cx="1813560" cy="335280"/>
        </a:xfrm>
        <a:prstGeom prst="rect">
          <a:avLst/>
        </a:prstGeom>
        <a:solidFill>
          <a:schemeClr val="accent3">
            <a:lumMod val="40000"/>
            <a:lumOff val="60000"/>
            <a:alpha val="5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3</xdr:col>
      <xdr:colOff>7620</xdr:colOff>
      <xdr:row>59</xdr:row>
      <xdr:rowOff>0</xdr:rowOff>
    </xdr:from>
    <xdr:to>
      <xdr:col>4</xdr:col>
      <xdr:colOff>906780</xdr:colOff>
      <xdr:row>60</xdr:row>
      <xdr:rowOff>167640</xdr:rowOff>
    </xdr:to>
    <xdr:sp macro="" textlink="">
      <xdr:nvSpPr>
        <xdr:cNvPr id="8" name="正方形/長方形 7"/>
        <xdr:cNvSpPr/>
      </xdr:nvSpPr>
      <xdr:spPr>
        <a:xfrm>
          <a:off x="4671060" y="10248900"/>
          <a:ext cx="1813560" cy="335280"/>
        </a:xfrm>
        <a:prstGeom prst="rect">
          <a:avLst/>
        </a:prstGeom>
        <a:solidFill>
          <a:schemeClr val="accent3">
            <a:lumMod val="40000"/>
            <a:lumOff val="60000"/>
            <a:alpha val="5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editAs="oneCell">
    <xdr:from>
      <xdr:col>0</xdr:col>
      <xdr:colOff>30480</xdr:colOff>
      <xdr:row>0</xdr:row>
      <xdr:rowOff>60960</xdr:rowOff>
    </xdr:from>
    <xdr:to>
      <xdr:col>2</xdr:col>
      <xdr:colOff>121920</xdr:colOff>
      <xdr:row>0</xdr:row>
      <xdr:rowOff>259080</xdr:rowOff>
    </xdr:to>
    <xdr:sp macro="" textlink="">
      <xdr:nvSpPr>
        <xdr:cNvPr id="12" name="角丸四角形 11">
          <a:hlinkClick xmlns:r="http://schemas.openxmlformats.org/officeDocument/2006/relationships" r:id="rId1" tooltip="グローバルメニュー（表の一覧）へ"/>
        </xdr:cNvPr>
        <xdr:cNvSpPr/>
      </xdr:nvSpPr>
      <xdr:spPr>
        <a:xfrm>
          <a:off x="30480" y="60960"/>
          <a:ext cx="762000" cy="198120"/>
        </a:xfrm>
        <a:prstGeom prst="round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050" baseline="0">
              <a:solidFill>
                <a:srgbClr val="A75809"/>
              </a:solidFill>
              <a:latin typeface="AR丸ゴシック体M" pitchFamily="49" charset="-128"/>
              <a:ea typeface="AR丸ゴシック体M" pitchFamily="49" charset="-128"/>
            </a:rPr>
            <a:t>メニュー</a:t>
          </a:r>
        </a:p>
      </xdr:txBody>
    </xdr:sp>
    <xdr:clientData fPrintsWithSheet="0"/>
  </xdr:twoCellAnchor>
  <xdr:twoCellAnchor editAs="oneCell">
    <xdr:from>
      <xdr:col>2</xdr:col>
      <xdr:colOff>205740</xdr:colOff>
      <xdr:row>0</xdr:row>
      <xdr:rowOff>60960</xdr:rowOff>
    </xdr:from>
    <xdr:to>
      <xdr:col>2</xdr:col>
      <xdr:colOff>967740</xdr:colOff>
      <xdr:row>0</xdr:row>
      <xdr:rowOff>259080</xdr:rowOff>
    </xdr:to>
    <xdr:sp macro="" textlink="">
      <xdr:nvSpPr>
        <xdr:cNvPr id="13" name="角丸四角形 12">
          <a:hlinkClick xmlns:r="http://schemas.openxmlformats.org/officeDocument/2006/relationships" r:id="rId2" tooltip="記帳ガイドへ"/>
        </xdr:cNvPr>
        <xdr:cNvSpPr/>
      </xdr:nvSpPr>
      <xdr:spPr>
        <a:xfrm>
          <a:off x="876300" y="60960"/>
          <a:ext cx="762000" cy="198120"/>
        </a:xfrm>
        <a:prstGeom prst="roundRect">
          <a:avLst/>
        </a:prstGeom>
        <a:solidFill>
          <a:schemeClr val="accent6">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rgbClr val="A75809"/>
              </a:solidFill>
              <a:latin typeface="AR丸ゴシック体M" pitchFamily="49" charset="-128"/>
              <a:ea typeface="AR丸ゴシック体M" pitchFamily="49" charset="-128"/>
            </a:rPr>
            <a:t>ガイド</a:t>
          </a:r>
        </a:p>
      </xdr:txBody>
    </xdr:sp>
    <xdr:clientData fPrintsWithSheet="0"/>
  </xdr:twoCellAnchor>
</xdr:wsDr>
</file>

<file path=xl/drawings/drawing49.xml><?xml version="1.0" encoding="utf-8"?>
<xdr:wsDr xmlns:xdr="http://schemas.openxmlformats.org/drawingml/2006/spreadsheetDrawing" xmlns:a="http://schemas.openxmlformats.org/drawingml/2006/main">
  <xdr:twoCellAnchor>
    <xdr:from>
      <xdr:col>3</xdr:col>
      <xdr:colOff>7620</xdr:colOff>
      <xdr:row>1</xdr:row>
      <xdr:rowOff>0</xdr:rowOff>
    </xdr:from>
    <xdr:to>
      <xdr:col>4</xdr:col>
      <xdr:colOff>906780</xdr:colOff>
      <xdr:row>2</xdr:row>
      <xdr:rowOff>167640</xdr:rowOff>
    </xdr:to>
    <xdr:sp macro="" textlink="">
      <xdr:nvSpPr>
        <xdr:cNvPr id="6" name="正方形/長方形 5"/>
        <xdr:cNvSpPr/>
      </xdr:nvSpPr>
      <xdr:spPr>
        <a:xfrm>
          <a:off x="4671060" y="327660"/>
          <a:ext cx="1813560" cy="335280"/>
        </a:xfrm>
        <a:prstGeom prst="rect">
          <a:avLst/>
        </a:prstGeom>
        <a:solidFill>
          <a:schemeClr val="accent3">
            <a:lumMod val="40000"/>
            <a:lumOff val="60000"/>
            <a:alpha val="5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3</xdr:col>
      <xdr:colOff>7620</xdr:colOff>
      <xdr:row>59</xdr:row>
      <xdr:rowOff>0</xdr:rowOff>
    </xdr:from>
    <xdr:to>
      <xdr:col>4</xdr:col>
      <xdr:colOff>906780</xdr:colOff>
      <xdr:row>60</xdr:row>
      <xdr:rowOff>167640</xdr:rowOff>
    </xdr:to>
    <xdr:sp macro="" textlink="">
      <xdr:nvSpPr>
        <xdr:cNvPr id="7" name="正方形/長方形 6"/>
        <xdr:cNvSpPr/>
      </xdr:nvSpPr>
      <xdr:spPr>
        <a:xfrm>
          <a:off x="4671060" y="10248900"/>
          <a:ext cx="1813560" cy="335280"/>
        </a:xfrm>
        <a:prstGeom prst="rect">
          <a:avLst/>
        </a:prstGeom>
        <a:solidFill>
          <a:schemeClr val="accent3">
            <a:lumMod val="40000"/>
            <a:lumOff val="60000"/>
            <a:alpha val="5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editAs="oneCell">
    <xdr:from>
      <xdr:col>0</xdr:col>
      <xdr:colOff>30480</xdr:colOff>
      <xdr:row>0</xdr:row>
      <xdr:rowOff>60960</xdr:rowOff>
    </xdr:from>
    <xdr:to>
      <xdr:col>2</xdr:col>
      <xdr:colOff>121920</xdr:colOff>
      <xdr:row>0</xdr:row>
      <xdr:rowOff>259080</xdr:rowOff>
    </xdr:to>
    <xdr:sp macro="" textlink="">
      <xdr:nvSpPr>
        <xdr:cNvPr id="10" name="角丸四角形 9">
          <a:hlinkClick xmlns:r="http://schemas.openxmlformats.org/officeDocument/2006/relationships" r:id="rId1" tooltip="グローバルメニュー（表の一覧）へ"/>
        </xdr:cNvPr>
        <xdr:cNvSpPr/>
      </xdr:nvSpPr>
      <xdr:spPr>
        <a:xfrm>
          <a:off x="30480" y="60960"/>
          <a:ext cx="762000" cy="198120"/>
        </a:xfrm>
        <a:prstGeom prst="round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050" baseline="0">
              <a:solidFill>
                <a:srgbClr val="A75809"/>
              </a:solidFill>
              <a:latin typeface="AR丸ゴシック体M" pitchFamily="49" charset="-128"/>
              <a:ea typeface="AR丸ゴシック体M" pitchFamily="49" charset="-128"/>
            </a:rPr>
            <a:t>メニュー</a:t>
          </a:r>
        </a:p>
      </xdr:txBody>
    </xdr:sp>
    <xdr:clientData fPrintsWithSheet="0"/>
  </xdr:twoCellAnchor>
  <xdr:twoCellAnchor editAs="oneCell">
    <xdr:from>
      <xdr:col>2</xdr:col>
      <xdr:colOff>205740</xdr:colOff>
      <xdr:row>0</xdr:row>
      <xdr:rowOff>60960</xdr:rowOff>
    </xdr:from>
    <xdr:to>
      <xdr:col>2</xdr:col>
      <xdr:colOff>967740</xdr:colOff>
      <xdr:row>0</xdr:row>
      <xdr:rowOff>259080</xdr:rowOff>
    </xdr:to>
    <xdr:sp macro="" textlink="">
      <xdr:nvSpPr>
        <xdr:cNvPr id="11" name="角丸四角形 10">
          <a:hlinkClick xmlns:r="http://schemas.openxmlformats.org/officeDocument/2006/relationships" r:id="rId2" tooltip="記帳ガイドへ"/>
        </xdr:cNvPr>
        <xdr:cNvSpPr/>
      </xdr:nvSpPr>
      <xdr:spPr>
        <a:xfrm>
          <a:off x="876300" y="60960"/>
          <a:ext cx="762000" cy="198120"/>
        </a:xfrm>
        <a:prstGeom prst="roundRect">
          <a:avLst/>
        </a:prstGeom>
        <a:solidFill>
          <a:schemeClr val="accent6">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rgbClr val="A75809"/>
              </a:solidFill>
              <a:latin typeface="AR丸ゴシック体M" pitchFamily="49" charset="-128"/>
              <a:ea typeface="AR丸ゴシック体M" pitchFamily="49" charset="-128"/>
            </a:rPr>
            <a:t>ガイド</a:t>
          </a:r>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editAs="oneCell">
    <xdr:from>
      <xdr:col>5</xdr:col>
      <xdr:colOff>0</xdr:colOff>
      <xdr:row>676</xdr:row>
      <xdr:rowOff>0</xdr:rowOff>
    </xdr:from>
    <xdr:to>
      <xdr:col>5</xdr:col>
      <xdr:colOff>762000</xdr:colOff>
      <xdr:row>676</xdr:row>
      <xdr:rowOff>198120</xdr:rowOff>
    </xdr:to>
    <xdr:sp macro="" textlink="">
      <xdr:nvSpPr>
        <xdr:cNvPr id="48" name="角丸四角形 47">
          <a:hlinkClick xmlns:r="http://schemas.openxmlformats.org/officeDocument/2006/relationships" r:id="rId1" tooltip="12月の先頭へ"/>
        </xdr:cNvPr>
        <xdr:cNvSpPr/>
      </xdr:nvSpPr>
      <xdr:spPr>
        <a:xfrm>
          <a:off x="6195060" y="1202283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月の先頭</a:t>
          </a:r>
        </a:p>
      </xdr:txBody>
    </xdr:sp>
    <xdr:clientData fPrintsWithSheet="0"/>
  </xdr:twoCellAnchor>
  <xdr:twoCellAnchor editAs="oneCell">
    <xdr:from>
      <xdr:col>6</xdr:col>
      <xdr:colOff>0</xdr:colOff>
      <xdr:row>2</xdr:row>
      <xdr:rowOff>0</xdr:rowOff>
    </xdr:from>
    <xdr:to>
      <xdr:col>7</xdr:col>
      <xdr:colOff>137160</xdr:colOff>
      <xdr:row>3</xdr:row>
      <xdr:rowOff>30480</xdr:rowOff>
    </xdr:to>
    <xdr:sp macro="" textlink="">
      <xdr:nvSpPr>
        <xdr:cNvPr id="51" name="角丸四角形 50">
          <a:hlinkClick xmlns:r="http://schemas.openxmlformats.org/officeDocument/2006/relationships" r:id="rId2" tooltip="12月の先頭へ"/>
        </xdr:cNvPr>
        <xdr:cNvSpPr/>
      </xdr:nvSpPr>
      <xdr:spPr>
        <a:xfrm>
          <a:off x="7109460" y="7467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2</xdr:row>
      <xdr:rowOff>0</xdr:rowOff>
    </xdr:from>
    <xdr:to>
      <xdr:col>7</xdr:col>
      <xdr:colOff>137160</xdr:colOff>
      <xdr:row>3</xdr:row>
      <xdr:rowOff>30480</xdr:rowOff>
    </xdr:to>
    <xdr:sp macro="" textlink="">
      <xdr:nvSpPr>
        <xdr:cNvPr id="85" name="角丸四角形 84">
          <a:hlinkClick xmlns:r="http://schemas.openxmlformats.org/officeDocument/2006/relationships" r:id="rId3" tooltip="1月の先頭へ"/>
        </xdr:cNvPr>
        <xdr:cNvSpPr/>
      </xdr:nvSpPr>
      <xdr:spPr>
        <a:xfrm>
          <a:off x="7109460" y="1108024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6</xdr:col>
      <xdr:colOff>0</xdr:colOff>
      <xdr:row>4</xdr:row>
      <xdr:rowOff>0</xdr:rowOff>
    </xdr:from>
    <xdr:to>
      <xdr:col>7</xdr:col>
      <xdr:colOff>137160</xdr:colOff>
      <xdr:row>5</xdr:row>
      <xdr:rowOff>30480</xdr:rowOff>
    </xdr:to>
    <xdr:sp macro="" textlink="">
      <xdr:nvSpPr>
        <xdr:cNvPr id="86" name="角丸四角形 85">
          <a:hlinkClick xmlns:r="http://schemas.openxmlformats.org/officeDocument/2006/relationships" r:id="rId4" tooltip="2月の先頭へ"/>
        </xdr:cNvPr>
        <xdr:cNvSpPr/>
      </xdr:nvSpPr>
      <xdr:spPr>
        <a:xfrm>
          <a:off x="7109460" y="1111377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6</xdr:row>
      <xdr:rowOff>0</xdr:rowOff>
    </xdr:from>
    <xdr:to>
      <xdr:col>7</xdr:col>
      <xdr:colOff>137160</xdr:colOff>
      <xdr:row>7</xdr:row>
      <xdr:rowOff>30480</xdr:rowOff>
    </xdr:to>
    <xdr:sp macro="" textlink="">
      <xdr:nvSpPr>
        <xdr:cNvPr id="87" name="角丸四角形 86">
          <a:hlinkClick xmlns:r="http://schemas.openxmlformats.org/officeDocument/2006/relationships" r:id="rId5" tooltip="３月の先頭へ"/>
        </xdr:cNvPr>
        <xdr:cNvSpPr/>
      </xdr:nvSpPr>
      <xdr:spPr>
        <a:xfrm>
          <a:off x="7109460" y="11147298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6</xdr:col>
      <xdr:colOff>0</xdr:colOff>
      <xdr:row>8</xdr:row>
      <xdr:rowOff>0</xdr:rowOff>
    </xdr:from>
    <xdr:to>
      <xdr:col>7</xdr:col>
      <xdr:colOff>137160</xdr:colOff>
      <xdr:row>9</xdr:row>
      <xdr:rowOff>30480</xdr:rowOff>
    </xdr:to>
    <xdr:sp macro="" textlink="">
      <xdr:nvSpPr>
        <xdr:cNvPr id="88" name="角丸四角形 87">
          <a:hlinkClick xmlns:r="http://schemas.openxmlformats.org/officeDocument/2006/relationships" r:id="rId6" tooltip="４月の先頭へ"/>
        </xdr:cNvPr>
        <xdr:cNvSpPr/>
      </xdr:nvSpPr>
      <xdr:spPr>
        <a:xfrm>
          <a:off x="7109460" y="1118082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6</xdr:col>
      <xdr:colOff>0</xdr:colOff>
      <xdr:row>12</xdr:row>
      <xdr:rowOff>0</xdr:rowOff>
    </xdr:from>
    <xdr:to>
      <xdr:col>7</xdr:col>
      <xdr:colOff>137160</xdr:colOff>
      <xdr:row>13</xdr:row>
      <xdr:rowOff>30480</xdr:rowOff>
    </xdr:to>
    <xdr:sp macro="" textlink="">
      <xdr:nvSpPr>
        <xdr:cNvPr id="89" name="角丸四角形 88">
          <a:hlinkClick xmlns:r="http://schemas.openxmlformats.org/officeDocument/2006/relationships" r:id="rId7" tooltip="６月の先頭へ"/>
        </xdr:cNvPr>
        <xdr:cNvSpPr/>
      </xdr:nvSpPr>
      <xdr:spPr>
        <a:xfrm>
          <a:off x="7109460" y="1124788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6</xdr:col>
      <xdr:colOff>0</xdr:colOff>
      <xdr:row>16</xdr:row>
      <xdr:rowOff>0</xdr:rowOff>
    </xdr:from>
    <xdr:to>
      <xdr:col>7</xdr:col>
      <xdr:colOff>137160</xdr:colOff>
      <xdr:row>17</xdr:row>
      <xdr:rowOff>30480</xdr:rowOff>
    </xdr:to>
    <xdr:sp macro="" textlink="">
      <xdr:nvSpPr>
        <xdr:cNvPr id="90" name="角丸四角形 89">
          <a:hlinkClick xmlns:r="http://schemas.openxmlformats.org/officeDocument/2006/relationships" r:id="rId8" tooltip="８月の先頭へ"/>
        </xdr:cNvPr>
        <xdr:cNvSpPr/>
      </xdr:nvSpPr>
      <xdr:spPr>
        <a:xfrm>
          <a:off x="7109460" y="11314938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6</xdr:col>
      <xdr:colOff>0</xdr:colOff>
      <xdr:row>20</xdr:row>
      <xdr:rowOff>0</xdr:rowOff>
    </xdr:from>
    <xdr:to>
      <xdr:col>7</xdr:col>
      <xdr:colOff>137160</xdr:colOff>
      <xdr:row>21</xdr:row>
      <xdr:rowOff>30480</xdr:rowOff>
    </xdr:to>
    <xdr:sp macro="" textlink="">
      <xdr:nvSpPr>
        <xdr:cNvPr id="91" name="角丸四角形 90">
          <a:hlinkClick xmlns:r="http://schemas.openxmlformats.org/officeDocument/2006/relationships" r:id="rId9" tooltip="１０月の先頭へ"/>
        </xdr:cNvPr>
        <xdr:cNvSpPr/>
      </xdr:nvSpPr>
      <xdr:spPr>
        <a:xfrm>
          <a:off x="7109460" y="11381994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6</xdr:col>
      <xdr:colOff>0</xdr:colOff>
      <xdr:row>10</xdr:row>
      <xdr:rowOff>0</xdr:rowOff>
    </xdr:from>
    <xdr:to>
      <xdr:col>7</xdr:col>
      <xdr:colOff>137160</xdr:colOff>
      <xdr:row>11</xdr:row>
      <xdr:rowOff>30480</xdr:rowOff>
    </xdr:to>
    <xdr:sp macro="" textlink="">
      <xdr:nvSpPr>
        <xdr:cNvPr id="92" name="角丸四角形 91">
          <a:hlinkClick xmlns:r="http://schemas.openxmlformats.org/officeDocument/2006/relationships" r:id="rId10" tooltip="５月の先頭へ"/>
        </xdr:cNvPr>
        <xdr:cNvSpPr/>
      </xdr:nvSpPr>
      <xdr:spPr>
        <a:xfrm>
          <a:off x="7109460" y="11214354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6</xdr:col>
      <xdr:colOff>0</xdr:colOff>
      <xdr:row>14</xdr:row>
      <xdr:rowOff>0</xdr:rowOff>
    </xdr:from>
    <xdr:to>
      <xdr:col>7</xdr:col>
      <xdr:colOff>137160</xdr:colOff>
      <xdr:row>15</xdr:row>
      <xdr:rowOff>30480</xdr:rowOff>
    </xdr:to>
    <xdr:sp macro="" textlink="">
      <xdr:nvSpPr>
        <xdr:cNvPr id="93" name="角丸四角形 92">
          <a:hlinkClick xmlns:r="http://schemas.openxmlformats.org/officeDocument/2006/relationships" r:id="rId11" tooltip="７月の先頭へ"/>
        </xdr:cNvPr>
        <xdr:cNvSpPr/>
      </xdr:nvSpPr>
      <xdr:spPr>
        <a:xfrm>
          <a:off x="7109460" y="11281410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6</xdr:col>
      <xdr:colOff>0</xdr:colOff>
      <xdr:row>18</xdr:row>
      <xdr:rowOff>0</xdr:rowOff>
    </xdr:from>
    <xdr:to>
      <xdr:col>7</xdr:col>
      <xdr:colOff>137160</xdr:colOff>
      <xdr:row>19</xdr:row>
      <xdr:rowOff>30480</xdr:rowOff>
    </xdr:to>
    <xdr:sp macro="" textlink="">
      <xdr:nvSpPr>
        <xdr:cNvPr id="94" name="角丸四角形 93">
          <a:hlinkClick xmlns:r="http://schemas.openxmlformats.org/officeDocument/2006/relationships" r:id="rId12" tooltip="９月の先頭へ"/>
        </xdr:cNvPr>
        <xdr:cNvSpPr/>
      </xdr:nvSpPr>
      <xdr:spPr>
        <a:xfrm>
          <a:off x="7109460" y="11348466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6</xdr:col>
      <xdr:colOff>0</xdr:colOff>
      <xdr:row>22</xdr:row>
      <xdr:rowOff>0</xdr:rowOff>
    </xdr:from>
    <xdr:to>
      <xdr:col>7</xdr:col>
      <xdr:colOff>137160</xdr:colOff>
      <xdr:row>23</xdr:row>
      <xdr:rowOff>30480</xdr:rowOff>
    </xdr:to>
    <xdr:sp macro="" textlink="">
      <xdr:nvSpPr>
        <xdr:cNvPr id="95" name="角丸四角形 94">
          <a:hlinkClick xmlns:r="http://schemas.openxmlformats.org/officeDocument/2006/relationships" r:id="rId13" tooltip="１１月の先頭へ"/>
        </xdr:cNvPr>
        <xdr:cNvSpPr/>
      </xdr:nvSpPr>
      <xdr:spPr>
        <a:xfrm>
          <a:off x="7109460" y="1141552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6</xdr:col>
      <xdr:colOff>0</xdr:colOff>
      <xdr:row>24</xdr:row>
      <xdr:rowOff>0</xdr:rowOff>
    </xdr:from>
    <xdr:to>
      <xdr:col>7</xdr:col>
      <xdr:colOff>137160</xdr:colOff>
      <xdr:row>25</xdr:row>
      <xdr:rowOff>30480</xdr:rowOff>
    </xdr:to>
    <xdr:sp macro="" textlink="">
      <xdr:nvSpPr>
        <xdr:cNvPr id="96" name="角丸四角形 95">
          <a:hlinkClick xmlns:r="http://schemas.openxmlformats.org/officeDocument/2006/relationships" r:id="rId1" tooltip="12月の先頭へ"/>
        </xdr:cNvPr>
        <xdr:cNvSpPr/>
      </xdr:nvSpPr>
      <xdr:spPr>
        <a:xfrm>
          <a:off x="7109460" y="1144905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5</xdr:col>
      <xdr:colOff>906780</xdr:colOff>
      <xdr:row>60</xdr:row>
      <xdr:rowOff>0</xdr:rowOff>
    </xdr:from>
    <xdr:to>
      <xdr:col>7</xdr:col>
      <xdr:colOff>129540</xdr:colOff>
      <xdr:row>61</xdr:row>
      <xdr:rowOff>30480</xdr:rowOff>
    </xdr:to>
    <xdr:sp macro="" textlink="">
      <xdr:nvSpPr>
        <xdr:cNvPr id="536" name="角丸四角形 535">
          <a:hlinkClick xmlns:r="http://schemas.openxmlformats.org/officeDocument/2006/relationships" r:id="rId3" tooltip="1月の先頭へ"/>
        </xdr:cNvPr>
        <xdr:cNvSpPr/>
      </xdr:nvSpPr>
      <xdr:spPr>
        <a:xfrm>
          <a:off x="7101840" y="11056620"/>
          <a:ext cx="762000" cy="198120"/>
        </a:xfrm>
        <a:prstGeom prst="roundRect">
          <a:avLst/>
        </a:prstGeom>
        <a:solidFill>
          <a:srgbClr val="4F81BD">
            <a:lumMod val="60000"/>
            <a:lumOff val="4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１月</a:t>
          </a:r>
        </a:p>
      </xdr:txBody>
    </xdr:sp>
    <xdr:clientData fPrintsWithSheet="0"/>
  </xdr:twoCellAnchor>
  <xdr:twoCellAnchor editAs="oneCell">
    <xdr:from>
      <xdr:col>6</xdr:col>
      <xdr:colOff>0</xdr:colOff>
      <xdr:row>62</xdr:row>
      <xdr:rowOff>0</xdr:rowOff>
    </xdr:from>
    <xdr:to>
      <xdr:col>7</xdr:col>
      <xdr:colOff>137160</xdr:colOff>
      <xdr:row>63</xdr:row>
      <xdr:rowOff>30480</xdr:rowOff>
    </xdr:to>
    <xdr:sp macro="" textlink="">
      <xdr:nvSpPr>
        <xdr:cNvPr id="537" name="角丸四角形 536">
          <a:hlinkClick xmlns:r="http://schemas.openxmlformats.org/officeDocument/2006/relationships" r:id="rId4" tooltip="2月の先頭へ"/>
        </xdr:cNvPr>
        <xdr:cNvSpPr/>
      </xdr:nvSpPr>
      <xdr:spPr>
        <a:xfrm>
          <a:off x="7109460" y="11391900"/>
          <a:ext cx="762000" cy="198120"/>
        </a:xfrm>
        <a:prstGeom prst="roundRect">
          <a:avLst/>
        </a:prstGeom>
        <a:solidFill>
          <a:srgbClr val="4F81BD">
            <a:lumMod val="20000"/>
            <a:lumOff val="8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２月</a:t>
          </a:r>
        </a:p>
      </xdr:txBody>
    </xdr:sp>
    <xdr:clientData fPrintsWithSheet="0"/>
  </xdr:twoCellAnchor>
  <xdr:twoCellAnchor editAs="oneCell">
    <xdr:from>
      <xdr:col>6</xdr:col>
      <xdr:colOff>0</xdr:colOff>
      <xdr:row>64</xdr:row>
      <xdr:rowOff>0</xdr:rowOff>
    </xdr:from>
    <xdr:to>
      <xdr:col>7</xdr:col>
      <xdr:colOff>137160</xdr:colOff>
      <xdr:row>65</xdr:row>
      <xdr:rowOff>30480</xdr:rowOff>
    </xdr:to>
    <xdr:sp macro="" textlink="">
      <xdr:nvSpPr>
        <xdr:cNvPr id="538" name="角丸四角形 537">
          <a:hlinkClick xmlns:r="http://schemas.openxmlformats.org/officeDocument/2006/relationships" r:id="rId5" tooltip="３月の先頭へ"/>
        </xdr:cNvPr>
        <xdr:cNvSpPr/>
      </xdr:nvSpPr>
      <xdr:spPr>
        <a:xfrm>
          <a:off x="7109460" y="11727180"/>
          <a:ext cx="762000" cy="198120"/>
        </a:xfrm>
        <a:prstGeom prst="roundRect">
          <a:avLst/>
        </a:prstGeom>
        <a:solidFill>
          <a:srgbClr val="4F81BD">
            <a:lumMod val="60000"/>
            <a:lumOff val="4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３月</a:t>
          </a:r>
        </a:p>
      </xdr:txBody>
    </xdr:sp>
    <xdr:clientData fPrintsWithSheet="0"/>
  </xdr:twoCellAnchor>
  <xdr:twoCellAnchor editAs="oneCell">
    <xdr:from>
      <xdr:col>6</xdr:col>
      <xdr:colOff>0</xdr:colOff>
      <xdr:row>66</xdr:row>
      <xdr:rowOff>0</xdr:rowOff>
    </xdr:from>
    <xdr:to>
      <xdr:col>7</xdr:col>
      <xdr:colOff>137160</xdr:colOff>
      <xdr:row>67</xdr:row>
      <xdr:rowOff>30480</xdr:rowOff>
    </xdr:to>
    <xdr:sp macro="" textlink="">
      <xdr:nvSpPr>
        <xdr:cNvPr id="539" name="角丸四角形 538">
          <a:hlinkClick xmlns:r="http://schemas.openxmlformats.org/officeDocument/2006/relationships" r:id="rId6" tooltip="４月の先頭へ"/>
        </xdr:cNvPr>
        <xdr:cNvSpPr/>
      </xdr:nvSpPr>
      <xdr:spPr>
        <a:xfrm>
          <a:off x="7109460" y="12062460"/>
          <a:ext cx="762000" cy="198120"/>
        </a:xfrm>
        <a:prstGeom prst="roundRect">
          <a:avLst/>
        </a:prstGeom>
        <a:solidFill>
          <a:srgbClr val="4F81BD">
            <a:lumMod val="20000"/>
            <a:lumOff val="8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４月</a:t>
          </a:r>
        </a:p>
      </xdr:txBody>
    </xdr:sp>
    <xdr:clientData fPrintsWithSheet="0"/>
  </xdr:twoCellAnchor>
  <xdr:twoCellAnchor editAs="oneCell">
    <xdr:from>
      <xdr:col>6</xdr:col>
      <xdr:colOff>0</xdr:colOff>
      <xdr:row>70</xdr:row>
      <xdr:rowOff>0</xdr:rowOff>
    </xdr:from>
    <xdr:to>
      <xdr:col>7</xdr:col>
      <xdr:colOff>137160</xdr:colOff>
      <xdr:row>71</xdr:row>
      <xdr:rowOff>30480</xdr:rowOff>
    </xdr:to>
    <xdr:sp macro="" textlink="">
      <xdr:nvSpPr>
        <xdr:cNvPr id="540" name="角丸四角形 539">
          <a:hlinkClick xmlns:r="http://schemas.openxmlformats.org/officeDocument/2006/relationships" r:id="rId7" tooltip="６月の先頭へ"/>
        </xdr:cNvPr>
        <xdr:cNvSpPr/>
      </xdr:nvSpPr>
      <xdr:spPr>
        <a:xfrm>
          <a:off x="7109460" y="12733020"/>
          <a:ext cx="762000" cy="198120"/>
        </a:xfrm>
        <a:prstGeom prst="roundRect">
          <a:avLst/>
        </a:prstGeom>
        <a:solidFill>
          <a:srgbClr val="4F81BD">
            <a:lumMod val="20000"/>
            <a:lumOff val="8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６月</a:t>
          </a:r>
        </a:p>
      </xdr:txBody>
    </xdr:sp>
    <xdr:clientData fPrintsWithSheet="0"/>
  </xdr:twoCellAnchor>
  <xdr:twoCellAnchor editAs="oneCell">
    <xdr:from>
      <xdr:col>6</xdr:col>
      <xdr:colOff>0</xdr:colOff>
      <xdr:row>74</xdr:row>
      <xdr:rowOff>0</xdr:rowOff>
    </xdr:from>
    <xdr:to>
      <xdr:col>7</xdr:col>
      <xdr:colOff>137160</xdr:colOff>
      <xdr:row>75</xdr:row>
      <xdr:rowOff>30480</xdr:rowOff>
    </xdr:to>
    <xdr:sp macro="" textlink="">
      <xdr:nvSpPr>
        <xdr:cNvPr id="541" name="角丸四角形 540">
          <a:hlinkClick xmlns:r="http://schemas.openxmlformats.org/officeDocument/2006/relationships" r:id="rId8" tooltip="８月の先頭へ"/>
        </xdr:cNvPr>
        <xdr:cNvSpPr/>
      </xdr:nvSpPr>
      <xdr:spPr>
        <a:xfrm>
          <a:off x="7109460" y="13403580"/>
          <a:ext cx="762000" cy="198120"/>
        </a:xfrm>
        <a:prstGeom prst="roundRect">
          <a:avLst/>
        </a:prstGeom>
        <a:solidFill>
          <a:srgbClr val="4F81BD">
            <a:lumMod val="20000"/>
            <a:lumOff val="8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８月</a:t>
          </a:r>
        </a:p>
      </xdr:txBody>
    </xdr:sp>
    <xdr:clientData fPrintsWithSheet="0"/>
  </xdr:twoCellAnchor>
  <xdr:twoCellAnchor editAs="oneCell">
    <xdr:from>
      <xdr:col>6</xdr:col>
      <xdr:colOff>0</xdr:colOff>
      <xdr:row>78</xdr:row>
      <xdr:rowOff>0</xdr:rowOff>
    </xdr:from>
    <xdr:to>
      <xdr:col>7</xdr:col>
      <xdr:colOff>137160</xdr:colOff>
      <xdr:row>79</xdr:row>
      <xdr:rowOff>30480</xdr:rowOff>
    </xdr:to>
    <xdr:sp macro="" textlink="">
      <xdr:nvSpPr>
        <xdr:cNvPr id="542" name="角丸四角形 541">
          <a:hlinkClick xmlns:r="http://schemas.openxmlformats.org/officeDocument/2006/relationships" r:id="rId9" tooltip="１０月の先頭へ"/>
        </xdr:cNvPr>
        <xdr:cNvSpPr/>
      </xdr:nvSpPr>
      <xdr:spPr>
        <a:xfrm>
          <a:off x="7109460" y="14074140"/>
          <a:ext cx="762000" cy="198120"/>
        </a:xfrm>
        <a:prstGeom prst="roundRect">
          <a:avLst/>
        </a:prstGeom>
        <a:solidFill>
          <a:srgbClr val="4F81BD">
            <a:lumMod val="20000"/>
            <a:lumOff val="8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１０月</a:t>
          </a:r>
        </a:p>
      </xdr:txBody>
    </xdr:sp>
    <xdr:clientData fPrintsWithSheet="0"/>
  </xdr:twoCellAnchor>
  <xdr:twoCellAnchor editAs="oneCell">
    <xdr:from>
      <xdr:col>6</xdr:col>
      <xdr:colOff>0</xdr:colOff>
      <xdr:row>68</xdr:row>
      <xdr:rowOff>0</xdr:rowOff>
    </xdr:from>
    <xdr:to>
      <xdr:col>7</xdr:col>
      <xdr:colOff>137160</xdr:colOff>
      <xdr:row>69</xdr:row>
      <xdr:rowOff>30480</xdr:rowOff>
    </xdr:to>
    <xdr:sp macro="" textlink="">
      <xdr:nvSpPr>
        <xdr:cNvPr id="543" name="角丸四角形 542">
          <a:hlinkClick xmlns:r="http://schemas.openxmlformats.org/officeDocument/2006/relationships" r:id="rId10" tooltip="５月の先頭へ"/>
        </xdr:cNvPr>
        <xdr:cNvSpPr/>
      </xdr:nvSpPr>
      <xdr:spPr>
        <a:xfrm>
          <a:off x="7109460" y="12397740"/>
          <a:ext cx="762000" cy="198120"/>
        </a:xfrm>
        <a:prstGeom prst="roundRect">
          <a:avLst/>
        </a:prstGeom>
        <a:solidFill>
          <a:srgbClr val="4F81BD">
            <a:lumMod val="60000"/>
            <a:lumOff val="4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５月</a:t>
          </a:r>
        </a:p>
      </xdr:txBody>
    </xdr:sp>
    <xdr:clientData fPrintsWithSheet="0"/>
  </xdr:twoCellAnchor>
  <xdr:twoCellAnchor editAs="oneCell">
    <xdr:from>
      <xdr:col>6</xdr:col>
      <xdr:colOff>0</xdr:colOff>
      <xdr:row>72</xdr:row>
      <xdr:rowOff>0</xdr:rowOff>
    </xdr:from>
    <xdr:to>
      <xdr:col>7</xdr:col>
      <xdr:colOff>137160</xdr:colOff>
      <xdr:row>73</xdr:row>
      <xdr:rowOff>30480</xdr:rowOff>
    </xdr:to>
    <xdr:sp macro="" textlink="">
      <xdr:nvSpPr>
        <xdr:cNvPr id="544" name="角丸四角形 543">
          <a:hlinkClick xmlns:r="http://schemas.openxmlformats.org/officeDocument/2006/relationships" r:id="rId11" tooltip="７月の先頭へ"/>
        </xdr:cNvPr>
        <xdr:cNvSpPr/>
      </xdr:nvSpPr>
      <xdr:spPr>
        <a:xfrm>
          <a:off x="7109460" y="13068300"/>
          <a:ext cx="762000" cy="198120"/>
        </a:xfrm>
        <a:prstGeom prst="roundRect">
          <a:avLst/>
        </a:prstGeom>
        <a:solidFill>
          <a:srgbClr val="4F81BD">
            <a:lumMod val="60000"/>
            <a:lumOff val="4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７月</a:t>
          </a:r>
        </a:p>
      </xdr:txBody>
    </xdr:sp>
    <xdr:clientData fPrintsWithSheet="0"/>
  </xdr:twoCellAnchor>
  <xdr:twoCellAnchor editAs="oneCell">
    <xdr:from>
      <xdr:col>6</xdr:col>
      <xdr:colOff>0</xdr:colOff>
      <xdr:row>76</xdr:row>
      <xdr:rowOff>0</xdr:rowOff>
    </xdr:from>
    <xdr:to>
      <xdr:col>7</xdr:col>
      <xdr:colOff>137160</xdr:colOff>
      <xdr:row>77</xdr:row>
      <xdr:rowOff>30480</xdr:rowOff>
    </xdr:to>
    <xdr:sp macro="" textlink="">
      <xdr:nvSpPr>
        <xdr:cNvPr id="545" name="角丸四角形 544">
          <a:hlinkClick xmlns:r="http://schemas.openxmlformats.org/officeDocument/2006/relationships" r:id="rId12" tooltip="９月の先頭へ"/>
        </xdr:cNvPr>
        <xdr:cNvSpPr/>
      </xdr:nvSpPr>
      <xdr:spPr>
        <a:xfrm>
          <a:off x="7109460" y="13738860"/>
          <a:ext cx="762000" cy="198120"/>
        </a:xfrm>
        <a:prstGeom prst="roundRect">
          <a:avLst/>
        </a:prstGeom>
        <a:solidFill>
          <a:srgbClr val="4F81BD">
            <a:lumMod val="60000"/>
            <a:lumOff val="4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９月</a:t>
          </a:r>
        </a:p>
      </xdr:txBody>
    </xdr:sp>
    <xdr:clientData fPrintsWithSheet="0"/>
  </xdr:twoCellAnchor>
  <xdr:twoCellAnchor editAs="oneCell">
    <xdr:from>
      <xdr:col>6</xdr:col>
      <xdr:colOff>0</xdr:colOff>
      <xdr:row>80</xdr:row>
      <xdr:rowOff>0</xdr:rowOff>
    </xdr:from>
    <xdr:to>
      <xdr:col>7</xdr:col>
      <xdr:colOff>137160</xdr:colOff>
      <xdr:row>81</xdr:row>
      <xdr:rowOff>30480</xdr:rowOff>
    </xdr:to>
    <xdr:sp macro="" textlink="">
      <xdr:nvSpPr>
        <xdr:cNvPr id="546" name="角丸四角形 545">
          <a:hlinkClick xmlns:r="http://schemas.openxmlformats.org/officeDocument/2006/relationships" r:id="rId13" tooltip="１１月の先頭へ"/>
        </xdr:cNvPr>
        <xdr:cNvSpPr/>
      </xdr:nvSpPr>
      <xdr:spPr>
        <a:xfrm>
          <a:off x="7109460" y="14409420"/>
          <a:ext cx="762000" cy="198120"/>
        </a:xfrm>
        <a:prstGeom prst="roundRect">
          <a:avLst/>
        </a:prstGeom>
        <a:solidFill>
          <a:srgbClr val="4F81BD">
            <a:lumMod val="60000"/>
            <a:lumOff val="4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１１月</a:t>
          </a:r>
        </a:p>
      </xdr:txBody>
    </xdr:sp>
    <xdr:clientData fPrintsWithSheet="0"/>
  </xdr:twoCellAnchor>
  <xdr:twoCellAnchor editAs="oneCell">
    <xdr:from>
      <xdr:col>6</xdr:col>
      <xdr:colOff>0</xdr:colOff>
      <xdr:row>82</xdr:row>
      <xdr:rowOff>0</xdr:rowOff>
    </xdr:from>
    <xdr:to>
      <xdr:col>7</xdr:col>
      <xdr:colOff>137160</xdr:colOff>
      <xdr:row>83</xdr:row>
      <xdr:rowOff>30480</xdr:rowOff>
    </xdr:to>
    <xdr:sp macro="" textlink="">
      <xdr:nvSpPr>
        <xdr:cNvPr id="547" name="角丸四角形 546">
          <a:hlinkClick xmlns:r="http://schemas.openxmlformats.org/officeDocument/2006/relationships" r:id="rId1" tooltip="12月の先頭へ"/>
        </xdr:cNvPr>
        <xdr:cNvSpPr/>
      </xdr:nvSpPr>
      <xdr:spPr>
        <a:xfrm>
          <a:off x="7109460" y="14744700"/>
          <a:ext cx="762000" cy="198120"/>
        </a:xfrm>
        <a:prstGeom prst="roundRect">
          <a:avLst/>
        </a:prstGeom>
        <a:solidFill>
          <a:srgbClr val="4F81BD">
            <a:lumMod val="20000"/>
            <a:lumOff val="8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１２月</a:t>
          </a:r>
        </a:p>
      </xdr:txBody>
    </xdr:sp>
    <xdr:clientData fPrintsWithSheet="0"/>
  </xdr:twoCellAnchor>
  <xdr:twoCellAnchor editAs="oneCell">
    <xdr:from>
      <xdr:col>6</xdr:col>
      <xdr:colOff>0</xdr:colOff>
      <xdr:row>116</xdr:row>
      <xdr:rowOff>7620</xdr:rowOff>
    </xdr:from>
    <xdr:to>
      <xdr:col>7</xdr:col>
      <xdr:colOff>137160</xdr:colOff>
      <xdr:row>117</xdr:row>
      <xdr:rowOff>38100</xdr:rowOff>
    </xdr:to>
    <xdr:sp macro="" textlink="">
      <xdr:nvSpPr>
        <xdr:cNvPr id="614" name="角丸四角形 613">
          <a:hlinkClick xmlns:r="http://schemas.openxmlformats.org/officeDocument/2006/relationships" r:id="rId3" tooltip="1月の先頭へ"/>
        </xdr:cNvPr>
        <xdr:cNvSpPr/>
      </xdr:nvSpPr>
      <xdr:spPr>
        <a:xfrm>
          <a:off x="7109460" y="21038820"/>
          <a:ext cx="762000" cy="198120"/>
        </a:xfrm>
        <a:prstGeom prst="roundRect">
          <a:avLst/>
        </a:prstGeom>
        <a:solidFill>
          <a:srgbClr val="4F81BD">
            <a:lumMod val="60000"/>
            <a:lumOff val="4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１月</a:t>
          </a:r>
        </a:p>
      </xdr:txBody>
    </xdr:sp>
    <xdr:clientData fPrintsWithSheet="0"/>
  </xdr:twoCellAnchor>
  <xdr:twoCellAnchor editAs="oneCell">
    <xdr:from>
      <xdr:col>6</xdr:col>
      <xdr:colOff>0</xdr:colOff>
      <xdr:row>118</xdr:row>
      <xdr:rowOff>0</xdr:rowOff>
    </xdr:from>
    <xdr:to>
      <xdr:col>7</xdr:col>
      <xdr:colOff>137160</xdr:colOff>
      <xdr:row>119</xdr:row>
      <xdr:rowOff>30480</xdr:rowOff>
    </xdr:to>
    <xdr:sp macro="" textlink="">
      <xdr:nvSpPr>
        <xdr:cNvPr id="615" name="角丸四角形 614">
          <a:hlinkClick xmlns:r="http://schemas.openxmlformats.org/officeDocument/2006/relationships" r:id="rId4" tooltip="2月の先頭へ"/>
        </xdr:cNvPr>
        <xdr:cNvSpPr/>
      </xdr:nvSpPr>
      <xdr:spPr>
        <a:xfrm>
          <a:off x="7109460" y="21366480"/>
          <a:ext cx="762000" cy="198120"/>
        </a:xfrm>
        <a:prstGeom prst="roundRect">
          <a:avLst/>
        </a:prstGeom>
        <a:solidFill>
          <a:srgbClr val="4F81BD">
            <a:lumMod val="20000"/>
            <a:lumOff val="8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２月</a:t>
          </a:r>
        </a:p>
      </xdr:txBody>
    </xdr:sp>
    <xdr:clientData fPrintsWithSheet="0"/>
  </xdr:twoCellAnchor>
  <xdr:twoCellAnchor editAs="oneCell">
    <xdr:from>
      <xdr:col>6</xdr:col>
      <xdr:colOff>0</xdr:colOff>
      <xdr:row>120</xdr:row>
      <xdr:rowOff>0</xdr:rowOff>
    </xdr:from>
    <xdr:to>
      <xdr:col>7</xdr:col>
      <xdr:colOff>137160</xdr:colOff>
      <xdr:row>121</xdr:row>
      <xdr:rowOff>30480</xdr:rowOff>
    </xdr:to>
    <xdr:sp macro="" textlink="">
      <xdr:nvSpPr>
        <xdr:cNvPr id="616" name="角丸四角形 615">
          <a:hlinkClick xmlns:r="http://schemas.openxmlformats.org/officeDocument/2006/relationships" r:id="rId5" tooltip="３月の先頭へ"/>
        </xdr:cNvPr>
        <xdr:cNvSpPr/>
      </xdr:nvSpPr>
      <xdr:spPr>
        <a:xfrm>
          <a:off x="7109460" y="21701760"/>
          <a:ext cx="762000" cy="198120"/>
        </a:xfrm>
        <a:prstGeom prst="roundRect">
          <a:avLst/>
        </a:prstGeom>
        <a:solidFill>
          <a:srgbClr val="4F81BD">
            <a:lumMod val="60000"/>
            <a:lumOff val="4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３月</a:t>
          </a:r>
        </a:p>
      </xdr:txBody>
    </xdr:sp>
    <xdr:clientData fPrintsWithSheet="0"/>
  </xdr:twoCellAnchor>
  <xdr:twoCellAnchor editAs="oneCell">
    <xdr:from>
      <xdr:col>6</xdr:col>
      <xdr:colOff>0</xdr:colOff>
      <xdr:row>122</xdr:row>
      <xdr:rowOff>0</xdr:rowOff>
    </xdr:from>
    <xdr:to>
      <xdr:col>7</xdr:col>
      <xdr:colOff>137160</xdr:colOff>
      <xdr:row>123</xdr:row>
      <xdr:rowOff>30480</xdr:rowOff>
    </xdr:to>
    <xdr:sp macro="" textlink="">
      <xdr:nvSpPr>
        <xdr:cNvPr id="617" name="角丸四角形 616">
          <a:hlinkClick xmlns:r="http://schemas.openxmlformats.org/officeDocument/2006/relationships" r:id="rId6" tooltip="４月の先頭へ"/>
        </xdr:cNvPr>
        <xdr:cNvSpPr/>
      </xdr:nvSpPr>
      <xdr:spPr>
        <a:xfrm>
          <a:off x="7109460" y="22037040"/>
          <a:ext cx="762000" cy="198120"/>
        </a:xfrm>
        <a:prstGeom prst="roundRect">
          <a:avLst/>
        </a:prstGeom>
        <a:solidFill>
          <a:srgbClr val="4F81BD">
            <a:lumMod val="20000"/>
            <a:lumOff val="8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４月</a:t>
          </a:r>
        </a:p>
      </xdr:txBody>
    </xdr:sp>
    <xdr:clientData fPrintsWithSheet="0"/>
  </xdr:twoCellAnchor>
  <xdr:twoCellAnchor editAs="oneCell">
    <xdr:from>
      <xdr:col>6</xdr:col>
      <xdr:colOff>0</xdr:colOff>
      <xdr:row>126</xdr:row>
      <xdr:rowOff>0</xdr:rowOff>
    </xdr:from>
    <xdr:to>
      <xdr:col>7</xdr:col>
      <xdr:colOff>137160</xdr:colOff>
      <xdr:row>127</xdr:row>
      <xdr:rowOff>30480</xdr:rowOff>
    </xdr:to>
    <xdr:sp macro="" textlink="">
      <xdr:nvSpPr>
        <xdr:cNvPr id="618" name="角丸四角形 617">
          <a:hlinkClick xmlns:r="http://schemas.openxmlformats.org/officeDocument/2006/relationships" r:id="rId7" tooltip="６月の先頭へ"/>
        </xdr:cNvPr>
        <xdr:cNvSpPr/>
      </xdr:nvSpPr>
      <xdr:spPr>
        <a:xfrm>
          <a:off x="7109460" y="22707600"/>
          <a:ext cx="762000" cy="198120"/>
        </a:xfrm>
        <a:prstGeom prst="roundRect">
          <a:avLst/>
        </a:prstGeom>
        <a:solidFill>
          <a:srgbClr val="4F81BD">
            <a:lumMod val="20000"/>
            <a:lumOff val="8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６月</a:t>
          </a:r>
        </a:p>
      </xdr:txBody>
    </xdr:sp>
    <xdr:clientData fPrintsWithSheet="0"/>
  </xdr:twoCellAnchor>
  <xdr:twoCellAnchor editAs="oneCell">
    <xdr:from>
      <xdr:col>6</xdr:col>
      <xdr:colOff>0</xdr:colOff>
      <xdr:row>130</xdr:row>
      <xdr:rowOff>0</xdr:rowOff>
    </xdr:from>
    <xdr:to>
      <xdr:col>7</xdr:col>
      <xdr:colOff>137160</xdr:colOff>
      <xdr:row>131</xdr:row>
      <xdr:rowOff>30480</xdr:rowOff>
    </xdr:to>
    <xdr:sp macro="" textlink="">
      <xdr:nvSpPr>
        <xdr:cNvPr id="619" name="角丸四角形 618">
          <a:hlinkClick xmlns:r="http://schemas.openxmlformats.org/officeDocument/2006/relationships" r:id="rId8" tooltip="８月の先頭へ"/>
        </xdr:cNvPr>
        <xdr:cNvSpPr/>
      </xdr:nvSpPr>
      <xdr:spPr>
        <a:xfrm>
          <a:off x="7109460" y="23378160"/>
          <a:ext cx="762000" cy="198120"/>
        </a:xfrm>
        <a:prstGeom prst="roundRect">
          <a:avLst/>
        </a:prstGeom>
        <a:solidFill>
          <a:srgbClr val="4F81BD">
            <a:lumMod val="20000"/>
            <a:lumOff val="8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８月</a:t>
          </a:r>
        </a:p>
      </xdr:txBody>
    </xdr:sp>
    <xdr:clientData fPrintsWithSheet="0"/>
  </xdr:twoCellAnchor>
  <xdr:twoCellAnchor editAs="oneCell">
    <xdr:from>
      <xdr:col>6</xdr:col>
      <xdr:colOff>0</xdr:colOff>
      <xdr:row>134</xdr:row>
      <xdr:rowOff>0</xdr:rowOff>
    </xdr:from>
    <xdr:to>
      <xdr:col>7</xdr:col>
      <xdr:colOff>137160</xdr:colOff>
      <xdr:row>135</xdr:row>
      <xdr:rowOff>30480</xdr:rowOff>
    </xdr:to>
    <xdr:sp macro="" textlink="">
      <xdr:nvSpPr>
        <xdr:cNvPr id="620" name="角丸四角形 619">
          <a:hlinkClick xmlns:r="http://schemas.openxmlformats.org/officeDocument/2006/relationships" r:id="rId9" tooltip="１０月の先頭へ"/>
        </xdr:cNvPr>
        <xdr:cNvSpPr/>
      </xdr:nvSpPr>
      <xdr:spPr>
        <a:xfrm>
          <a:off x="7109460" y="24048720"/>
          <a:ext cx="762000" cy="198120"/>
        </a:xfrm>
        <a:prstGeom prst="roundRect">
          <a:avLst/>
        </a:prstGeom>
        <a:solidFill>
          <a:srgbClr val="4F81BD">
            <a:lumMod val="20000"/>
            <a:lumOff val="8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１０月</a:t>
          </a:r>
        </a:p>
      </xdr:txBody>
    </xdr:sp>
    <xdr:clientData fPrintsWithSheet="0"/>
  </xdr:twoCellAnchor>
  <xdr:twoCellAnchor editAs="oneCell">
    <xdr:from>
      <xdr:col>6</xdr:col>
      <xdr:colOff>0</xdr:colOff>
      <xdr:row>124</xdr:row>
      <xdr:rowOff>0</xdr:rowOff>
    </xdr:from>
    <xdr:to>
      <xdr:col>7</xdr:col>
      <xdr:colOff>137160</xdr:colOff>
      <xdr:row>125</xdr:row>
      <xdr:rowOff>30480</xdr:rowOff>
    </xdr:to>
    <xdr:sp macro="" textlink="">
      <xdr:nvSpPr>
        <xdr:cNvPr id="621" name="角丸四角形 620">
          <a:hlinkClick xmlns:r="http://schemas.openxmlformats.org/officeDocument/2006/relationships" r:id="rId10" tooltip="５月の先頭へ"/>
        </xdr:cNvPr>
        <xdr:cNvSpPr/>
      </xdr:nvSpPr>
      <xdr:spPr>
        <a:xfrm>
          <a:off x="7109460" y="22372320"/>
          <a:ext cx="762000" cy="198120"/>
        </a:xfrm>
        <a:prstGeom prst="roundRect">
          <a:avLst/>
        </a:prstGeom>
        <a:solidFill>
          <a:srgbClr val="4F81BD">
            <a:lumMod val="60000"/>
            <a:lumOff val="4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５月</a:t>
          </a:r>
        </a:p>
      </xdr:txBody>
    </xdr:sp>
    <xdr:clientData fPrintsWithSheet="0"/>
  </xdr:twoCellAnchor>
  <xdr:twoCellAnchor editAs="oneCell">
    <xdr:from>
      <xdr:col>6</xdr:col>
      <xdr:colOff>0</xdr:colOff>
      <xdr:row>128</xdr:row>
      <xdr:rowOff>0</xdr:rowOff>
    </xdr:from>
    <xdr:to>
      <xdr:col>7</xdr:col>
      <xdr:colOff>137160</xdr:colOff>
      <xdr:row>129</xdr:row>
      <xdr:rowOff>30480</xdr:rowOff>
    </xdr:to>
    <xdr:sp macro="" textlink="">
      <xdr:nvSpPr>
        <xdr:cNvPr id="622" name="角丸四角形 621">
          <a:hlinkClick xmlns:r="http://schemas.openxmlformats.org/officeDocument/2006/relationships" r:id="rId11" tooltip="７月の先頭へ"/>
        </xdr:cNvPr>
        <xdr:cNvSpPr/>
      </xdr:nvSpPr>
      <xdr:spPr>
        <a:xfrm>
          <a:off x="7109460" y="23042880"/>
          <a:ext cx="762000" cy="198120"/>
        </a:xfrm>
        <a:prstGeom prst="roundRect">
          <a:avLst/>
        </a:prstGeom>
        <a:solidFill>
          <a:srgbClr val="4F81BD">
            <a:lumMod val="60000"/>
            <a:lumOff val="4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７月</a:t>
          </a:r>
        </a:p>
      </xdr:txBody>
    </xdr:sp>
    <xdr:clientData fPrintsWithSheet="0"/>
  </xdr:twoCellAnchor>
  <xdr:twoCellAnchor editAs="oneCell">
    <xdr:from>
      <xdr:col>6</xdr:col>
      <xdr:colOff>0</xdr:colOff>
      <xdr:row>132</xdr:row>
      <xdr:rowOff>0</xdr:rowOff>
    </xdr:from>
    <xdr:to>
      <xdr:col>7</xdr:col>
      <xdr:colOff>137160</xdr:colOff>
      <xdr:row>133</xdr:row>
      <xdr:rowOff>30480</xdr:rowOff>
    </xdr:to>
    <xdr:sp macro="" textlink="">
      <xdr:nvSpPr>
        <xdr:cNvPr id="623" name="角丸四角形 622">
          <a:hlinkClick xmlns:r="http://schemas.openxmlformats.org/officeDocument/2006/relationships" r:id="rId12" tooltip="９月の先頭へ"/>
        </xdr:cNvPr>
        <xdr:cNvSpPr/>
      </xdr:nvSpPr>
      <xdr:spPr>
        <a:xfrm>
          <a:off x="7109460" y="23713440"/>
          <a:ext cx="762000" cy="198120"/>
        </a:xfrm>
        <a:prstGeom prst="roundRect">
          <a:avLst/>
        </a:prstGeom>
        <a:solidFill>
          <a:srgbClr val="4F81BD">
            <a:lumMod val="60000"/>
            <a:lumOff val="4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９月</a:t>
          </a:r>
        </a:p>
      </xdr:txBody>
    </xdr:sp>
    <xdr:clientData fPrintsWithSheet="0"/>
  </xdr:twoCellAnchor>
  <xdr:twoCellAnchor editAs="oneCell">
    <xdr:from>
      <xdr:col>6</xdr:col>
      <xdr:colOff>0</xdr:colOff>
      <xdr:row>136</xdr:row>
      <xdr:rowOff>0</xdr:rowOff>
    </xdr:from>
    <xdr:to>
      <xdr:col>7</xdr:col>
      <xdr:colOff>137160</xdr:colOff>
      <xdr:row>137</xdr:row>
      <xdr:rowOff>30480</xdr:rowOff>
    </xdr:to>
    <xdr:sp macro="" textlink="">
      <xdr:nvSpPr>
        <xdr:cNvPr id="624" name="角丸四角形 623">
          <a:hlinkClick xmlns:r="http://schemas.openxmlformats.org/officeDocument/2006/relationships" r:id="rId13" tooltip="１１月の先頭へ"/>
        </xdr:cNvPr>
        <xdr:cNvSpPr/>
      </xdr:nvSpPr>
      <xdr:spPr>
        <a:xfrm>
          <a:off x="7109460" y="24384000"/>
          <a:ext cx="762000" cy="198120"/>
        </a:xfrm>
        <a:prstGeom prst="roundRect">
          <a:avLst/>
        </a:prstGeom>
        <a:solidFill>
          <a:srgbClr val="4F81BD">
            <a:lumMod val="60000"/>
            <a:lumOff val="4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１１月</a:t>
          </a:r>
        </a:p>
      </xdr:txBody>
    </xdr:sp>
    <xdr:clientData fPrintsWithSheet="0"/>
  </xdr:twoCellAnchor>
  <xdr:twoCellAnchor editAs="oneCell">
    <xdr:from>
      <xdr:col>6</xdr:col>
      <xdr:colOff>0</xdr:colOff>
      <xdr:row>138</xdr:row>
      <xdr:rowOff>0</xdr:rowOff>
    </xdr:from>
    <xdr:to>
      <xdr:col>7</xdr:col>
      <xdr:colOff>137160</xdr:colOff>
      <xdr:row>139</xdr:row>
      <xdr:rowOff>30480</xdr:rowOff>
    </xdr:to>
    <xdr:sp macro="" textlink="">
      <xdr:nvSpPr>
        <xdr:cNvPr id="625" name="角丸四角形 624">
          <a:hlinkClick xmlns:r="http://schemas.openxmlformats.org/officeDocument/2006/relationships" r:id="rId1" tooltip="12月の先頭へ"/>
        </xdr:cNvPr>
        <xdr:cNvSpPr/>
      </xdr:nvSpPr>
      <xdr:spPr>
        <a:xfrm>
          <a:off x="7109460" y="24719280"/>
          <a:ext cx="762000" cy="198120"/>
        </a:xfrm>
        <a:prstGeom prst="roundRect">
          <a:avLst/>
        </a:prstGeom>
        <a:solidFill>
          <a:srgbClr val="4F81BD">
            <a:lumMod val="20000"/>
            <a:lumOff val="8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１２月</a:t>
          </a:r>
        </a:p>
      </xdr:txBody>
    </xdr:sp>
    <xdr:clientData fPrintsWithSheet="0"/>
  </xdr:twoCellAnchor>
  <xdr:twoCellAnchor editAs="oneCell">
    <xdr:from>
      <xdr:col>6</xdr:col>
      <xdr:colOff>0</xdr:colOff>
      <xdr:row>172</xdr:row>
      <xdr:rowOff>15240</xdr:rowOff>
    </xdr:from>
    <xdr:to>
      <xdr:col>7</xdr:col>
      <xdr:colOff>137160</xdr:colOff>
      <xdr:row>173</xdr:row>
      <xdr:rowOff>45720</xdr:rowOff>
    </xdr:to>
    <xdr:sp macro="" textlink="">
      <xdr:nvSpPr>
        <xdr:cNvPr id="640" name="角丸四角形 639">
          <a:hlinkClick xmlns:r="http://schemas.openxmlformats.org/officeDocument/2006/relationships" r:id="rId3" tooltip="1月の先頭へ"/>
        </xdr:cNvPr>
        <xdr:cNvSpPr/>
      </xdr:nvSpPr>
      <xdr:spPr>
        <a:xfrm>
          <a:off x="7109460" y="31021020"/>
          <a:ext cx="762000" cy="198120"/>
        </a:xfrm>
        <a:prstGeom prst="roundRect">
          <a:avLst/>
        </a:prstGeom>
        <a:solidFill>
          <a:srgbClr val="4F81BD">
            <a:lumMod val="60000"/>
            <a:lumOff val="4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１月</a:t>
          </a:r>
        </a:p>
      </xdr:txBody>
    </xdr:sp>
    <xdr:clientData fPrintsWithSheet="0"/>
  </xdr:twoCellAnchor>
  <xdr:twoCellAnchor editAs="oneCell">
    <xdr:from>
      <xdr:col>6</xdr:col>
      <xdr:colOff>0</xdr:colOff>
      <xdr:row>174</xdr:row>
      <xdr:rowOff>0</xdr:rowOff>
    </xdr:from>
    <xdr:to>
      <xdr:col>7</xdr:col>
      <xdr:colOff>137160</xdr:colOff>
      <xdr:row>175</xdr:row>
      <xdr:rowOff>30480</xdr:rowOff>
    </xdr:to>
    <xdr:sp macro="" textlink="">
      <xdr:nvSpPr>
        <xdr:cNvPr id="641" name="角丸四角形 640">
          <a:hlinkClick xmlns:r="http://schemas.openxmlformats.org/officeDocument/2006/relationships" r:id="rId4" tooltip="2月の先頭へ"/>
        </xdr:cNvPr>
        <xdr:cNvSpPr/>
      </xdr:nvSpPr>
      <xdr:spPr>
        <a:xfrm>
          <a:off x="7109460" y="31341060"/>
          <a:ext cx="762000" cy="198120"/>
        </a:xfrm>
        <a:prstGeom prst="roundRect">
          <a:avLst/>
        </a:prstGeom>
        <a:solidFill>
          <a:srgbClr val="4F81BD">
            <a:lumMod val="20000"/>
            <a:lumOff val="8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２月</a:t>
          </a:r>
        </a:p>
      </xdr:txBody>
    </xdr:sp>
    <xdr:clientData fPrintsWithSheet="0"/>
  </xdr:twoCellAnchor>
  <xdr:twoCellAnchor editAs="oneCell">
    <xdr:from>
      <xdr:col>6</xdr:col>
      <xdr:colOff>0</xdr:colOff>
      <xdr:row>176</xdr:row>
      <xdr:rowOff>0</xdr:rowOff>
    </xdr:from>
    <xdr:to>
      <xdr:col>7</xdr:col>
      <xdr:colOff>137160</xdr:colOff>
      <xdr:row>177</xdr:row>
      <xdr:rowOff>30480</xdr:rowOff>
    </xdr:to>
    <xdr:sp macro="" textlink="">
      <xdr:nvSpPr>
        <xdr:cNvPr id="642" name="角丸四角形 641">
          <a:hlinkClick xmlns:r="http://schemas.openxmlformats.org/officeDocument/2006/relationships" r:id="rId5" tooltip="３月の先頭へ"/>
        </xdr:cNvPr>
        <xdr:cNvSpPr/>
      </xdr:nvSpPr>
      <xdr:spPr>
        <a:xfrm>
          <a:off x="7109460" y="31676340"/>
          <a:ext cx="762000" cy="198120"/>
        </a:xfrm>
        <a:prstGeom prst="roundRect">
          <a:avLst/>
        </a:prstGeom>
        <a:solidFill>
          <a:srgbClr val="4F81BD">
            <a:lumMod val="60000"/>
            <a:lumOff val="4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３月</a:t>
          </a:r>
        </a:p>
      </xdr:txBody>
    </xdr:sp>
    <xdr:clientData fPrintsWithSheet="0"/>
  </xdr:twoCellAnchor>
  <xdr:twoCellAnchor editAs="oneCell">
    <xdr:from>
      <xdr:col>6</xdr:col>
      <xdr:colOff>0</xdr:colOff>
      <xdr:row>178</xdr:row>
      <xdr:rowOff>0</xdr:rowOff>
    </xdr:from>
    <xdr:to>
      <xdr:col>7</xdr:col>
      <xdr:colOff>137160</xdr:colOff>
      <xdr:row>179</xdr:row>
      <xdr:rowOff>30480</xdr:rowOff>
    </xdr:to>
    <xdr:sp macro="" textlink="">
      <xdr:nvSpPr>
        <xdr:cNvPr id="643" name="角丸四角形 642">
          <a:hlinkClick xmlns:r="http://schemas.openxmlformats.org/officeDocument/2006/relationships" r:id="rId6" tooltip="４月の先頭へ"/>
        </xdr:cNvPr>
        <xdr:cNvSpPr/>
      </xdr:nvSpPr>
      <xdr:spPr>
        <a:xfrm>
          <a:off x="7109460" y="32011620"/>
          <a:ext cx="762000" cy="198120"/>
        </a:xfrm>
        <a:prstGeom prst="roundRect">
          <a:avLst/>
        </a:prstGeom>
        <a:solidFill>
          <a:srgbClr val="4F81BD">
            <a:lumMod val="20000"/>
            <a:lumOff val="8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４月</a:t>
          </a:r>
        </a:p>
      </xdr:txBody>
    </xdr:sp>
    <xdr:clientData fPrintsWithSheet="0"/>
  </xdr:twoCellAnchor>
  <xdr:twoCellAnchor editAs="oneCell">
    <xdr:from>
      <xdr:col>6</xdr:col>
      <xdr:colOff>0</xdr:colOff>
      <xdr:row>182</xdr:row>
      <xdr:rowOff>0</xdr:rowOff>
    </xdr:from>
    <xdr:to>
      <xdr:col>7</xdr:col>
      <xdr:colOff>137160</xdr:colOff>
      <xdr:row>183</xdr:row>
      <xdr:rowOff>30480</xdr:rowOff>
    </xdr:to>
    <xdr:sp macro="" textlink="">
      <xdr:nvSpPr>
        <xdr:cNvPr id="644" name="角丸四角形 643">
          <a:hlinkClick xmlns:r="http://schemas.openxmlformats.org/officeDocument/2006/relationships" r:id="rId7" tooltip="６月の先頭へ"/>
        </xdr:cNvPr>
        <xdr:cNvSpPr/>
      </xdr:nvSpPr>
      <xdr:spPr>
        <a:xfrm>
          <a:off x="7109460" y="32682180"/>
          <a:ext cx="762000" cy="198120"/>
        </a:xfrm>
        <a:prstGeom prst="roundRect">
          <a:avLst/>
        </a:prstGeom>
        <a:solidFill>
          <a:srgbClr val="4F81BD">
            <a:lumMod val="20000"/>
            <a:lumOff val="8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６月</a:t>
          </a:r>
        </a:p>
      </xdr:txBody>
    </xdr:sp>
    <xdr:clientData fPrintsWithSheet="0"/>
  </xdr:twoCellAnchor>
  <xdr:twoCellAnchor editAs="oneCell">
    <xdr:from>
      <xdr:col>6</xdr:col>
      <xdr:colOff>0</xdr:colOff>
      <xdr:row>186</xdr:row>
      <xdr:rowOff>0</xdr:rowOff>
    </xdr:from>
    <xdr:to>
      <xdr:col>7</xdr:col>
      <xdr:colOff>137160</xdr:colOff>
      <xdr:row>187</xdr:row>
      <xdr:rowOff>30480</xdr:rowOff>
    </xdr:to>
    <xdr:sp macro="" textlink="">
      <xdr:nvSpPr>
        <xdr:cNvPr id="645" name="角丸四角形 644">
          <a:hlinkClick xmlns:r="http://schemas.openxmlformats.org/officeDocument/2006/relationships" r:id="rId8" tooltip="８月の先頭へ"/>
        </xdr:cNvPr>
        <xdr:cNvSpPr/>
      </xdr:nvSpPr>
      <xdr:spPr>
        <a:xfrm>
          <a:off x="7109460" y="33352740"/>
          <a:ext cx="762000" cy="198120"/>
        </a:xfrm>
        <a:prstGeom prst="roundRect">
          <a:avLst/>
        </a:prstGeom>
        <a:solidFill>
          <a:srgbClr val="4F81BD">
            <a:lumMod val="20000"/>
            <a:lumOff val="8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８月</a:t>
          </a:r>
        </a:p>
      </xdr:txBody>
    </xdr:sp>
    <xdr:clientData fPrintsWithSheet="0"/>
  </xdr:twoCellAnchor>
  <xdr:twoCellAnchor editAs="oneCell">
    <xdr:from>
      <xdr:col>6</xdr:col>
      <xdr:colOff>0</xdr:colOff>
      <xdr:row>190</xdr:row>
      <xdr:rowOff>0</xdr:rowOff>
    </xdr:from>
    <xdr:to>
      <xdr:col>7</xdr:col>
      <xdr:colOff>137160</xdr:colOff>
      <xdr:row>191</xdr:row>
      <xdr:rowOff>30480</xdr:rowOff>
    </xdr:to>
    <xdr:sp macro="" textlink="">
      <xdr:nvSpPr>
        <xdr:cNvPr id="646" name="角丸四角形 645">
          <a:hlinkClick xmlns:r="http://schemas.openxmlformats.org/officeDocument/2006/relationships" r:id="rId9" tooltip="１０月の先頭へ"/>
        </xdr:cNvPr>
        <xdr:cNvSpPr/>
      </xdr:nvSpPr>
      <xdr:spPr>
        <a:xfrm>
          <a:off x="7109460" y="34023300"/>
          <a:ext cx="762000" cy="198120"/>
        </a:xfrm>
        <a:prstGeom prst="roundRect">
          <a:avLst/>
        </a:prstGeom>
        <a:solidFill>
          <a:srgbClr val="4F81BD">
            <a:lumMod val="20000"/>
            <a:lumOff val="8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１０月</a:t>
          </a:r>
        </a:p>
      </xdr:txBody>
    </xdr:sp>
    <xdr:clientData fPrintsWithSheet="0"/>
  </xdr:twoCellAnchor>
  <xdr:twoCellAnchor editAs="oneCell">
    <xdr:from>
      <xdr:col>6</xdr:col>
      <xdr:colOff>0</xdr:colOff>
      <xdr:row>180</xdr:row>
      <xdr:rowOff>0</xdr:rowOff>
    </xdr:from>
    <xdr:to>
      <xdr:col>7</xdr:col>
      <xdr:colOff>137160</xdr:colOff>
      <xdr:row>181</xdr:row>
      <xdr:rowOff>30480</xdr:rowOff>
    </xdr:to>
    <xdr:sp macro="" textlink="">
      <xdr:nvSpPr>
        <xdr:cNvPr id="647" name="角丸四角形 646">
          <a:hlinkClick xmlns:r="http://schemas.openxmlformats.org/officeDocument/2006/relationships" r:id="rId10" tooltip="５月の先頭へ"/>
        </xdr:cNvPr>
        <xdr:cNvSpPr/>
      </xdr:nvSpPr>
      <xdr:spPr>
        <a:xfrm>
          <a:off x="7109460" y="32346900"/>
          <a:ext cx="762000" cy="198120"/>
        </a:xfrm>
        <a:prstGeom prst="roundRect">
          <a:avLst/>
        </a:prstGeom>
        <a:solidFill>
          <a:srgbClr val="4F81BD">
            <a:lumMod val="60000"/>
            <a:lumOff val="4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５月</a:t>
          </a:r>
        </a:p>
      </xdr:txBody>
    </xdr:sp>
    <xdr:clientData fPrintsWithSheet="0"/>
  </xdr:twoCellAnchor>
  <xdr:twoCellAnchor editAs="oneCell">
    <xdr:from>
      <xdr:col>6</xdr:col>
      <xdr:colOff>0</xdr:colOff>
      <xdr:row>184</xdr:row>
      <xdr:rowOff>0</xdr:rowOff>
    </xdr:from>
    <xdr:to>
      <xdr:col>7</xdr:col>
      <xdr:colOff>137160</xdr:colOff>
      <xdr:row>185</xdr:row>
      <xdr:rowOff>30480</xdr:rowOff>
    </xdr:to>
    <xdr:sp macro="" textlink="">
      <xdr:nvSpPr>
        <xdr:cNvPr id="648" name="角丸四角形 647">
          <a:hlinkClick xmlns:r="http://schemas.openxmlformats.org/officeDocument/2006/relationships" r:id="rId11" tooltip="７月の先頭へ"/>
        </xdr:cNvPr>
        <xdr:cNvSpPr/>
      </xdr:nvSpPr>
      <xdr:spPr>
        <a:xfrm>
          <a:off x="7109460" y="33017460"/>
          <a:ext cx="762000" cy="198120"/>
        </a:xfrm>
        <a:prstGeom prst="roundRect">
          <a:avLst/>
        </a:prstGeom>
        <a:solidFill>
          <a:srgbClr val="4F81BD">
            <a:lumMod val="60000"/>
            <a:lumOff val="4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７月</a:t>
          </a:r>
        </a:p>
      </xdr:txBody>
    </xdr:sp>
    <xdr:clientData fPrintsWithSheet="0"/>
  </xdr:twoCellAnchor>
  <xdr:twoCellAnchor editAs="oneCell">
    <xdr:from>
      <xdr:col>6</xdr:col>
      <xdr:colOff>0</xdr:colOff>
      <xdr:row>188</xdr:row>
      <xdr:rowOff>0</xdr:rowOff>
    </xdr:from>
    <xdr:to>
      <xdr:col>7</xdr:col>
      <xdr:colOff>137160</xdr:colOff>
      <xdr:row>189</xdr:row>
      <xdr:rowOff>30480</xdr:rowOff>
    </xdr:to>
    <xdr:sp macro="" textlink="">
      <xdr:nvSpPr>
        <xdr:cNvPr id="649" name="角丸四角形 648">
          <a:hlinkClick xmlns:r="http://schemas.openxmlformats.org/officeDocument/2006/relationships" r:id="rId12" tooltip="９月の先頭へ"/>
        </xdr:cNvPr>
        <xdr:cNvSpPr/>
      </xdr:nvSpPr>
      <xdr:spPr>
        <a:xfrm>
          <a:off x="7109460" y="33688020"/>
          <a:ext cx="762000" cy="198120"/>
        </a:xfrm>
        <a:prstGeom prst="roundRect">
          <a:avLst/>
        </a:prstGeom>
        <a:solidFill>
          <a:srgbClr val="4F81BD">
            <a:lumMod val="60000"/>
            <a:lumOff val="4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９月</a:t>
          </a:r>
        </a:p>
      </xdr:txBody>
    </xdr:sp>
    <xdr:clientData fPrintsWithSheet="0"/>
  </xdr:twoCellAnchor>
  <xdr:twoCellAnchor editAs="oneCell">
    <xdr:from>
      <xdr:col>6</xdr:col>
      <xdr:colOff>0</xdr:colOff>
      <xdr:row>192</xdr:row>
      <xdr:rowOff>0</xdr:rowOff>
    </xdr:from>
    <xdr:to>
      <xdr:col>7</xdr:col>
      <xdr:colOff>137160</xdr:colOff>
      <xdr:row>193</xdr:row>
      <xdr:rowOff>30480</xdr:rowOff>
    </xdr:to>
    <xdr:sp macro="" textlink="">
      <xdr:nvSpPr>
        <xdr:cNvPr id="650" name="角丸四角形 649">
          <a:hlinkClick xmlns:r="http://schemas.openxmlformats.org/officeDocument/2006/relationships" r:id="rId13" tooltip="１１月の先頭へ"/>
        </xdr:cNvPr>
        <xdr:cNvSpPr/>
      </xdr:nvSpPr>
      <xdr:spPr>
        <a:xfrm>
          <a:off x="7109460" y="34358580"/>
          <a:ext cx="762000" cy="198120"/>
        </a:xfrm>
        <a:prstGeom prst="roundRect">
          <a:avLst/>
        </a:prstGeom>
        <a:solidFill>
          <a:srgbClr val="4F81BD">
            <a:lumMod val="60000"/>
            <a:lumOff val="4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１１月</a:t>
          </a:r>
        </a:p>
      </xdr:txBody>
    </xdr:sp>
    <xdr:clientData fPrintsWithSheet="0"/>
  </xdr:twoCellAnchor>
  <xdr:twoCellAnchor editAs="oneCell">
    <xdr:from>
      <xdr:col>6</xdr:col>
      <xdr:colOff>0</xdr:colOff>
      <xdr:row>194</xdr:row>
      <xdr:rowOff>0</xdr:rowOff>
    </xdr:from>
    <xdr:to>
      <xdr:col>7</xdr:col>
      <xdr:colOff>137160</xdr:colOff>
      <xdr:row>195</xdr:row>
      <xdr:rowOff>30480</xdr:rowOff>
    </xdr:to>
    <xdr:sp macro="" textlink="">
      <xdr:nvSpPr>
        <xdr:cNvPr id="651" name="角丸四角形 650">
          <a:hlinkClick xmlns:r="http://schemas.openxmlformats.org/officeDocument/2006/relationships" r:id="rId1" tooltip="12月の先頭へ"/>
        </xdr:cNvPr>
        <xdr:cNvSpPr/>
      </xdr:nvSpPr>
      <xdr:spPr>
        <a:xfrm>
          <a:off x="7109460" y="34693860"/>
          <a:ext cx="762000" cy="198120"/>
        </a:xfrm>
        <a:prstGeom prst="roundRect">
          <a:avLst/>
        </a:prstGeom>
        <a:solidFill>
          <a:srgbClr val="4F81BD">
            <a:lumMod val="20000"/>
            <a:lumOff val="8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１２月</a:t>
          </a:r>
        </a:p>
      </xdr:txBody>
    </xdr:sp>
    <xdr:clientData fPrintsWithSheet="0"/>
  </xdr:twoCellAnchor>
  <xdr:twoCellAnchor editAs="oneCell">
    <xdr:from>
      <xdr:col>6</xdr:col>
      <xdr:colOff>0</xdr:colOff>
      <xdr:row>228</xdr:row>
      <xdr:rowOff>15240</xdr:rowOff>
    </xdr:from>
    <xdr:to>
      <xdr:col>7</xdr:col>
      <xdr:colOff>137160</xdr:colOff>
      <xdr:row>229</xdr:row>
      <xdr:rowOff>45720</xdr:rowOff>
    </xdr:to>
    <xdr:sp macro="" textlink="">
      <xdr:nvSpPr>
        <xdr:cNvPr id="666" name="角丸四角形 665">
          <a:hlinkClick xmlns:r="http://schemas.openxmlformats.org/officeDocument/2006/relationships" r:id="rId3" tooltip="1月の先頭へ"/>
        </xdr:cNvPr>
        <xdr:cNvSpPr/>
      </xdr:nvSpPr>
      <xdr:spPr>
        <a:xfrm>
          <a:off x="7109460" y="40995600"/>
          <a:ext cx="762000" cy="198120"/>
        </a:xfrm>
        <a:prstGeom prst="roundRect">
          <a:avLst/>
        </a:prstGeom>
        <a:solidFill>
          <a:srgbClr val="4F81BD">
            <a:lumMod val="60000"/>
            <a:lumOff val="4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１月</a:t>
          </a:r>
        </a:p>
      </xdr:txBody>
    </xdr:sp>
    <xdr:clientData fPrintsWithSheet="0"/>
  </xdr:twoCellAnchor>
  <xdr:twoCellAnchor editAs="oneCell">
    <xdr:from>
      <xdr:col>6</xdr:col>
      <xdr:colOff>0</xdr:colOff>
      <xdr:row>230</xdr:row>
      <xdr:rowOff>0</xdr:rowOff>
    </xdr:from>
    <xdr:to>
      <xdr:col>7</xdr:col>
      <xdr:colOff>137160</xdr:colOff>
      <xdr:row>231</xdr:row>
      <xdr:rowOff>30480</xdr:rowOff>
    </xdr:to>
    <xdr:sp macro="" textlink="">
      <xdr:nvSpPr>
        <xdr:cNvPr id="667" name="角丸四角形 666">
          <a:hlinkClick xmlns:r="http://schemas.openxmlformats.org/officeDocument/2006/relationships" r:id="rId4" tooltip="2月の先頭へ"/>
        </xdr:cNvPr>
        <xdr:cNvSpPr/>
      </xdr:nvSpPr>
      <xdr:spPr>
        <a:xfrm>
          <a:off x="7109460" y="41315640"/>
          <a:ext cx="762000" cy="198120"/>
        </a:xfrm>
        <a:prstGeom prst="roundRect">
          <a:avLst/>
        </a:prstGeom>
        <a:solidFill>
          <a:srgbClr val="4F81BD">
            <a:lumMod val="20000"/>
            <a:lumOff val="8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２月</a:t>
          </a:r>
        </a:p>
      </xdr:txBody>
    </xdr:sp>
    <xdr:clientData fPrintsWithSheet="0"/>
  </xdr:twoCellAnchor>
  <xdr:twoCellAnchor editAs="oneCell">
    <xdr:from>
      <xdr:col>6</xdr:col>
      <xdr:colOff>0</xdr:colOff>
      <xdr:row>232</xdr:row>
      <xdr:rowOff>0</xdr:rowOff>
    </xdr:from>
    <xdr:to>
      <xdr:col>7</xdr:col>
      <xdr:colOff>137160</xdr:colOff>
      <xdr:row>233</xdr:row>
      <xdr:rowOff>30480</xdr:rowOff>
    </xdr:to>
    <xdr:sp macro="" textlink="">
      <xdr:nvSpPr>
        <xdr:cNvPr id="668" name="角丸四角形 667">
          <a:hlinkClick xmlns:r="http://schemas.openxmlformats.org/officeDocument/2006/relationships" r:id="rId5" tooltip="３月の先頭へ"/>
        </xdr:cNvPr>
        <xdr:cNvSpPr/>
      </xdr:nvSpPr>
      <xdr:spPr>
        <a:xfrm>
          <a:off x="7109460" y="41650920"/>
          <a:ext cx="762000" cy="198120"/>
        </a:xfrm>
        <a:prstGeom prst="roundRect">
          <a:avLst/>
        </a:prstGeom>
        <a:solidFill>
          <a:srgbClr val="4F81BD">
            <a:lumMod val="60000"/>
            <a:lumOff val="4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３月</a:t>
          </a:r>
        </a:p>
      </xdr:txBody>
    </xdr:sp>
    <xdr:clientData fPrintsWithSheet="0"/>
  </xdr:twoCellAnchor>
  <xdr:twoCellAnchor editAs="oneCell">
    <xdr:from>
      <xdr:col>6</xdr:col>
      <xdr:colOff>0</xdr:colOff>
      <xdr:row>234</xdr:row>
      <xdr:rowOff>0</xdr:rowOff>
    </xdr:from>
    <xdr:to>
      <xdr:col>7</xdr:col>
      <xdr:colOff>137160</xdr:colOff>
      <xdr:row>235</xdr:row>
      <xdr:rowOff>30480</xdr:rowOff>
    </xdr:to>
    <xdr:sp macro="" textlink="">
      <xdr:nvSpPr>
        <xdr:cNvPr id="669" name="角丸四角形 668">
          <a:hlinkClick xmlns:r="http://schemas.openxmlformats.org/officeDocument/2006/relationships" r:id="rId6" tooltip="４月の先頭へ"/>
        </xdr:cNvPr>
        <xdr:cNvSpPr/>
      </xdr:nvSpPr>
      <xdr:spPr>
        <a:xfrm>
          <a:off x="7109460" y="41986200"/>
          <a:ext cx="762000" cy="198120"/>
        </a:xfrm>
        <a:prstGeom prst="roundRect">
          <a:avLst/>
        </a:prstGeom>
        <a:solidFill>
          <a:srgbClr val="4F81BD">
            <a:lumMod val="20000"/>
            <a:lumOff val="8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４月</a:t>
          </a:r>
        </a:p>
      </xdr:txBody>
    </xdr:sp>
    <xdr:clientData fPrintsWithSheet="0"/>
  </xdr:twoCellAnchor>
  <xdr:twoCellAnchor editAs="oneCell">
    <xdr:from>
      <xdr:col>6</xdr:col>
      <xdr:colOff>0</xdr:colOff>
      <xdr:row>238</xdr:row>
      <xdr:rowOff>0</xdr:rowOff>
    </xdr:from>
    <xdr:to>
      <xdr:col>7</xdr:col>
      <xdr:colOff>137160</xdr:colOff>
      <xdr:row>239</xdr:row>
      <xdr:rowOff>30480</xdr:rowOff>
    </xdr:to>
    <xdr:sp macro="" textlink="">
      <xdr:nvSpPr>
        <xdr:cNvPr id="670" name="角丸四角形 669">
          <a:hlinkClick xmlns:r="http://schemas.openxmlformats.org/officeDocument/2006/relationships" r:id="rId7" tooltip="６月の先頭へ"/>
        </xdr:cNvPr>
        <xdr:cNvSpPr/>
      </xdr:nvSpPr>
      <xdr:spPr>
        <a:xfrm>
          <a:off x="7109460" y="42656760"/>
          <a:ext cx="762000" cy="198120"/>
        </a:xfrm>
        <a:prstGeom prst="roundRect">
          <a:avLst/>
        </a:prstGeom>
        <a:solidFill>
          <a:srgbClr val="4F81BD">
            <a:lumMod val="20000"/>
            <a:lumOff val="8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６月</a:t>
          </a:r>
        </a:p>
      </xdr:txBody>
    </xdr:sp>
    <xdr:clientData fPrintsWithSheet="0"/>
  </xdr:twoCellAnchor>
  <xdr:twoCellAnchor editAs="oneCell">
    <xdr:from>
      <xdr:col>6</xdr:col>
      <xdr:colOff>0</xdr:colOff>
      <xdr:row>242</xdr:row>
      <xdr:rowOff>0</xdr:rowOff>
    </xdr:from>
    <xdr:to>
      <xdr:col>7</xdr:col>
      <xdr:colOff>137160</xdr:colOff>
      <xdr:row>243</xdr:row>
      <xdr:rowOff>30480</xdr:rowOff>
    </xdr:to>
    <xdr:sp macro="" textlink="">
      <xdr:nvSpPr>
        <xdr:cNvPr id="671" name="角丸四角形 670">
          <a:hlinkClick xmlns:r="http://schemas.openxmlformats.org/officeDocument/2006/relationships" r:id="rId8" tooltip="８月の先頭へ"/>
        </xdr:cNvPr>
        <xdr:cNvSpPr/>
      </xdr:nvSpPr>
      <xdr:spPr>
        <a:xfrm>
          <a:off x="7109460" y="43327320"/>
          <a:ext cx="762000" cy="198120"/>
        </a:xfrm>
        <a:prstGeom prst="roundRect">
          <a:avLst/>
        </a:prstGeom>
        <a:solidFill>
          <a:srgbClr val="4F81BD">
            <a:lumMod val="20000"/>
            <a:lumOff val="8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８月</a:t>
          </a:r>
        </a:p>
      </xdr:txBody>
    </xdr:sp>
    <xdr:clientData fPrintsWithSheet="0"/>
  </xdr:twoCellAnchor>
  <xdr:twoCellAnchor editAs="oneCell">
    <xdr:from>
      <xdr:col>6</xdr:col>
      <xdr:colOff>0</xdr:colOff>
      <xdr:row>246</xdr:row>
      <xdr:rowOff>0</xdr:rowOff>
    </xdr:from>
    <xdr:to>
      <xdr:col>7</xdr:col>
      <xdr:colOff>137160</xdr:colOff>
      <xdr:row>247</xdr:row>
      <xdr:rowOff>30480</xdr:rowOff>
    </xdr:to>
    <xdr:sp macro="" textlink="">
      <xdr:nvSpPr>
        <xdr:cNvPr id="672" name="角丸四角形 671">
          <a:hlinkClick xmlns:r="http://schemas.openxmlformats.org/officeDocument/2006/relationships" r:id="rId9" tooltip="１０月の先頭へ"/>
        </xdr:cNvPr>
        <xdr:cNvSpPr/>
      </xdr:nvSpPr>
      <xdr:spPr>
        <a:xfrm>
          <a:off x="7109460" y="43997880"/>
          <a:ext cx="762000" cy="198120"/>
        </a:xfrm>
        <a:prstGeom prst="roundRect">
          <a:avLst/>
        </a:prstGeom>
        <a:solidFill>
          <a:srgbClr val="4F81BD">
            <a:lumMod val="20000"/>
            <a:lumOff val="8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１０月</a:t>
          </a:r>
        </a:p>
      </xdr:txBody>
    </xdr:sp>
    <xdr:clientData fPrintsWithSheet="0"/>
  </xdr:twoCellAnchor>
  <xdr:twoCellAnchor editAs="oneCell">
    <xdr:from>
      <xdr:col>6</xdr:col>
      <xdr:colOff>0</xdr:colOff>
      <xdr:row>236</xdr:row>
      <xdr:rowOff>0</xdr:rowOff>
    </xdr:from>
    <xdr:to>
      <xdr:col>7</xdr:col>
      <xdr:colOff>137160</xdr:colOff>
      <xdr:row>237</xdr:row>
      <xdr:rowOff>30480</xdr:rowOff>
    </xdr:to>
    <xdr:sp macro="" textlink="">
      <xdr:nvSpPr>
        <xdr:cNvPr id="673" name="角丸四角形 672">
          <a:hlinkClick xmlns:r="http://schemas.openxmlformats.org/officeDocument/2006/relationships" r:id="rId10" tooltip="５月の先頭へ"/>
        </xdr:cNvPr>
        <xdr:cNvSpPr/>
      </xdr:nvSpPr>
      <xdr:spPr>
        <a:xfrm>
          <a:off x="7109460" y="42321480"/>
          <a:ext cx="762000" cy="198120"/>
        </a:xfrm>
        <a:prstGeom prst="roundRect">
          <a:avLst/>
        </a:prstGeom>
        <a:solidFill>
          <a:srgbClr val="4F81BD">
            <a:lumMod val="60000"/>
            <a:lumOff val="4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５月</a:t>
          </a:r>
        </a:p>
      </xdr:txBody>
    </xdr:sp>
    <xdr:clientData fPrintsWithSheet="0"/>
  </xdr:twoCellAnchor>
  <xdr:twoCellAnchor editAs="oneCell">
    <xdr:from>
      <xdr:col>6</xdr:col>
      <xdr:colOff>0</xdr:colOff>
      <xdr:row>240</xdr:row>
      <xdr:rowOff>0</xdr:rowOff>
    </xdr:from>
    <xdr:to>
      <xdr:col>7</xdr:col>
      <xdr:colOff>137160</xdr:colOff>
      <xdr:row>241</xdr:row>
      <xdr:rowOff>30480</xdr:rowOff>
    </xdr:to>
    <xdr:sp macro="" textlink="">
      <xdr:nvSpPr>
        <xdr:cNvPr id="674" name="角丸四角形 673">
          <a:hlinkClick xmlns:r="http://schemas.openxmlformats.org/officeDocument/2006/relationships" r:id="rId11" tooltip="７月の先頭へ"/>
        </xdr:cNvPr>
        <xdr:cNvSpPr/>
      </xdr:nvSpPr>
      <xdr:spPr>
        <a:xfrm>
          <a:off x="7109460" y="42992040"/>
          <a:ext cx="762000" cy="198120"/>
        </a:xfrm>
        <a:prstGeom prst="roundRect">
          <a:avLst/>
        </a:prstGeom>
        <a:solidFill>
          <a:srgbClr val="4F81BD">
            <a:lumMod val="60000"/>
            <a:lumOff val="4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７月</a:t>
          </a:r>
        </a:p>
      </xdr:txBody>
    </xdr:sp>
    <xdr:clientData fPrintsWithSheet="0"/>
  </xdr:twoCellAnchor>
  <xdr:twoCellAnchor editAs="oneCell">
    <xdr:from>
      <xdr:col>6</xdr:col>
      <xdr:colOff>0</xdr:colOff>
      <xdr:row>244</xdr:row>
      <xdr:rowOff>0</xdr:rowOff>
    </xdr:from>
    <xdr:to>
      <xdr:col>7</xdr:col>
      <xdr:colOff>137160</xdr:colOff>
      <xdr:row>245</xdr:row>
      <xdr:rowOff>30480</xdr:rowOff>
    </xdr:to>
    <xdr:sp macro="" textlink="">
      <xdr:nvSpPr>
        <xdr:cNvPr id="675" name="角丸四角形 674">
          <a:hlinkClick xmlns:r="http://schemas.openxmlformats.org/officeDocument/2006/relationships" r:id="rId12" tooltip="９月の先頭へ"/>
        </xdr:cNvPr>
        <xdr:cNvSpPr/>
      </xdr:nvSpPr>
      <xdr:spPr>
        <a:xfrm>
          <a:off x="7109460" y="43662600"/>
          <a:ext cx="762000" cy="198120"/>
        </a:xfrm>
        <a:prstGeom prst="roundRect">
          <a:avLst/>
        </a:prstGeom>
        <a:solidFill>
          <a:srgbClr val="4F81BD">
            <a:lumMod val="60000"/>
            <a:lumOff val="4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９月</a:t>
          </a:r>
        </a:p>
      </xdr:txBody>
    </xdr:sp>
    <xdr:clientData fPrintsWithSheet="0"/>
  </xdr:twoCellAnchor>
  <xdr:twoCellAnchor editAs="oneCell">
    <xdr:from>
      <xdr:col>6</xdr:col>
      <xdr:colOff>0</xdr:colOff>
      <xdr:row>248</xdr:row>
      <xdr:rowOff>0</xdr:rowOff>
    </xdr:from>
    <xdr:to>
      <xdr:col>7</xdr:col>
      <xdr:colOff>137160</xdr:colOff>
      <xdr:row>249</xdr:row>
      <xdr:rowOff>30480</xdr:rowOff>
    </xdr:to>
    <xdr:sp macro="" textlink="">
      <xdr:nvSpPr>
        <xdr:cNvPr id="676" name="角丸四角形 675">
          <a:hlinkClick xmlns:r="http://schemas.openxmlformats.org/officeDocument/2006/relationships" r:id="rId13" tooltip="１１月の先頭へ"/>
        </xdr:cNvPr>
        <xdr:cNvSpPr/>
      </xdr:nvSpPr>
      <xdr:spPr>
        <a:xfrm>
          <a:off x="7109460" y="44333160"/>
          <a:ext cx="762000" cy="198120"/>
        </a:xfrm>
        <a:prstGeom prst="roundRect">
          <a:avLst/>
        </a:prstGeom>
        <a:solidFill>
          <a:srgbClr val="4F81BD">
            <a:lumMod val="60000"/>
            <a:lumOff val="4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１１月</a:t>
          </a:r>
        </a:p>
      </xdr:txBody>
    </xdr:sp>
    <xdr:clientData fPrintsWithSheet="0"/>
  </xdr:twoCellAnchor>
  <xdr:twoCellAnchor editAs="oneCell">
    <xdr:from>
      <xdr:col>6</xdr:col>
      <xdr:colOff>0</xdr:colOff>
      <xdr:row>250</xdr:row>
      <xdr:rowOff>0</xdr:rowOff>
    </xdr:from>
    <xdr:to>
      <xdr:col>7</xdr:col>
      <xdr:colOff>137160</xdr:colOff>
      <xdr:row>251</xdr:row>
      <xdr:rowOff>30480</xdr:rowOff>
    </xdr:to>
    <xdr:sp macro="" textlink="">
      <xdr:nvSpPr>
        <xdr:cNvPr id="677" name="角丸四角形 676">
          <a:hlinkClick xmlns:r="http://schemas.openxmlformats.org/officeDocument/2006/relationships" r:id="rId1" tooltip="12月の先頭へ"/>
        </xdr:cNvPr>
        <xdr:cNvSpPr/>
      </xdr:nvSpPr>
      <xdr:spPr>
        <a:xfrm>
          <a:off x="7109460" y="44668440"/>
          <a:ext cx="762000" cy="198120"/>
        </a:xfrm>
        <a:prstGeom prst="roundRect">
          <a:avLst/>
        </a:prstGeom>
        <a:solidFill>
          <a:srgbClr val="4F81BD">
            <a:lumMod val="20000"/>
            <a:lumOff val="8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１２月</a:t>
          </a:r>
        </a:p>
      </xdr:txBody>
    </xdr:sp>
    <xdr:clientData fPrintsWithSheet="0"/>
  </xdr:twoCellAnchor>
  <xdr:twoCellAnchor editAs="oneCell">
    <xdr:from>
      <xdr:col>6</xdr:col>
      <xdr:colOff>0</xdr:colOff>
      <xdr:row>284</xdr:row>
      <xdr:rowOff>7620</xdr:rowOff>
    </xdr:from>
    <xdr:to>
      <xdr:col>7</xdr:col>
      <xdr:colOff>137160</xdr:colOff>
      <xdr:row>285</xdr:row>
      <xdr:rowOff>38100</xdr:rowOff>
    </xdr:to>
    <xdr:sp macro="" textlink="">
      <xdr:nvSpPr>
        <xdr:cNvPr id="692" name="角丸四角形 691">
          <a:hlinkClick xmlns:r="http://schemas.openxmlformats.org/officeDocument/2006/relationships" r:id="rId3" tooltip="1月の先頭へ"/>
        </xdr:cNvPr>
        <xdr:cNvSpPr/>
      </xdr:nvSpPr>
      <xdr:spPr>
        <a:xfrm>
          <a:off x="7109460" y="50962560"/>
          <a:ext cx="762000" cy="198120"/>
        </a:xfrm>
        <a:prstGeom prst="roundRect">
          <a:avLst/>
        </a:prstGeom>
        <a:solidFill>
          <a:srgbClr val="4F81BD">
            <a:lumMod val="60000"/>
            <a:lumOff val="4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１月</a:t>
          </a:r>
        </a:p>
      </xdr:txBody>
    </xdr:sp>
    <xdr:clientData fPrintsWithSheet="0"/>
  </xdr:twoCellAnchor>
  <xdr:twoCellAnchor editAs="oneCell">
    <xdr:from>
      <xdr:col>6</xdr:col>
      <xdr:colOff>0</xdr:colOff>
      <xdr:row>286</xdr:row>
      <xdr:rowOff>0</xdr:rowOff>
    </xdr:from>
    <xdr:to>
      <xdr:col>7</xdr:col>
      <xdr:colOff>137160</xdr:colOff>
      <xdr:row>287</xdr:row>
      <xdr:rowOff>30480</xdr:rowOff>
    </xdr:to>
    <xdr:sp macro="" textlink="">
      <xdr:nvSpPr>
        <xdr:cNvPr id="693" name="角丸四角形 692">
          <a:hlinkClick xmlns:r="http://schemas.openxmlformats.org/officeDocument/2006/relationships" r:id="rId4" tooltip="2月の先頭へ"/>
        </xdr:cNvPr>
        <xdr:cNvSpPr/>
      </xdr:nvSpPr>
      <xdr:spPr>
        <a:xfrm>
          <a:off x="7109460" y="51290220"/>
          <a:ext cx="762000" cy="198120"/>
        </a:xfrm>
        <a:prstGeom prst="roundRect">
          <a:avLst/>
        </a:prstGeom>
        <a:solidFill>
          <a:srgbClr val="4F81BD">
            <a:lumMod val="20000"/>
            <a:lumOff val="8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２月</a:t>
          </a:r>
        </a:p>
      </xdr:txBody>
    </xdr:sp>
    <xdr:clientData fPrintsWithSheet="0"/>
  </xdr:twoCellAnchor>
  <xdr:twoCellAnchor editAs="oneCell">
    <xdr:from>
      <xdr:col>6</xdr:col>
      <xdr:colOff>0</xdr:colOff>
      <xdr:row>288</xdr:row>
      <xdr:rowOff>0</xdr:rowOff>
    </xdr:from>
    <xdr:to>
      <xdr:col>7</xdr:col>
      <xdr:colOff>137160</xdr:colOff>
      <xdr:row>289</xdr:row>
      <xdr:rowOff>30480</xdr:rowOff>
    </xdr:to>
    <xdr:sp macro="" textlink="">
      <xdr:nvSpPr>
        <xdr:cNvPr id="694" name="角丸四角形 693">
          <a:hlinkClick xmlns:r="http://schemas.openxmlformats.org/officeDocument/2006/relationships" r:id="rId5" tooltip="３月の先頭へ"/>
        </xdr:cNvPr>
        <xdr:cNvSpPr/>
      </xdr:nvSpPr>
      <xdr:spPr>
        <a:xfrm>
          <a:off x="7109460" y="51625500"/>
          <a:ext cx="762000" cy="198120"/>
        </a:xfrm>
        <a:prstGeom prst="roundRect">
          <a:avLst/>
        </a:prstGeom>
        <a:solidFill>
          <a:srgbClr val="4F81BD">
            <a:lumMod val="60000"/>
            <a:lumOff val="4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３月</a:t>
          </a:r>
        </a:p>
      </xdr:txBody>
    </xdr:sp>
    <xdr:clientData fPrintsWithSheet="0"/>
  </xdr:twoCellAnchor>
  <xdr:twoCellAnchor editAs="oneCell">
    <xdr:from>
      <xdr:col>6</xdr:col>
      <xdr:colOff>0</xdr:colOff>
      <xdr:row>290</xdr:row>
      <xdr:rowOff>0</xdr:rowOff>
    </xdr:from>
    <xdr:to>
      <xdr:col>7</xdr:col>
      <xdr:colOff>137160</xdr:colOff>
      <xdr:row>291</xdr:row>
      <xdr:rowOff>30480</xdr:rowOff>
    </xdr:to>
    <xdr:sp macro="" textlink="">
      <xdr:nvSpPr>
        <xdr:cNvPr id="695" name="角丸四角形 694">
          <a:hlinkClick xmlns:r="http://schemas.openxmlformats.org/officeDocument/2006/relationships" r:id="rId6" tooltip="４月の先頭へ"/>
        </xdr:cNvPr>
        <xdr:cNvSpPr/>
      </xdr:nvSpPr>
      <xdr:spPr>
        <a:xfrm>
          <a:off x="7109460" y="51960780"/>
          <a:ext cx="762000" cy="198120"/>
        </a:xfrm>
        <a:prstGeom prst="roundRect">
          <a:avLst/>
        </a:prstGeom>
        <a:solidFill>
          <a:srgbClr val="4F81BD">
            <a:lumMod val="20000"/>
            <a:lumOff val="8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４月</a:t>
          </a:r>
        </a:p>
      </xdr:txBody>
    </xdr:sp>
    <xdr:clientData fPrintsWithSheet="0"/>
  </xdr:twoCellAnchor>
  <xdr:twoCellAnchor editAs="oneCell">
    <xdr:from>
      <xdr:col>6</xdr:col>
      <xdr:colOff>0</xdr:colOff>
      <xdr:row>294</xdr:row>
      <xdr:rowOff>0</xdr:rowOff>
    </xdr:from>
    <xdr:to>
      <xdr:col>7</xdr:col>
      <xdr:colOff>137160</xdr:colOff>
      <xdr:row>295</xdr:row>
      <xdr:rowOff>30480</xdr:rowOff>
    </xdr:to>
    <xdr:sp macro="" textlink="">
      <xdr:nvSpPr>
        <xdr:cNvPr id="696" name="角丸四角形 695">
          <a:hlinkClick xmlns:r="http://schemas.openxmlformats.org/officeDocument/2006/relationships" r:id="rId7" tooltip="６月の先頭へ"/>
        </xdr:cNvPr>
        <xdr:cNvSpPr/>
      </xdr:nvSpPr>
      <xdr:spPr>
        <a:xfrm>
          <a:off x="7109460" y="52631340"/>
          <a:ext cx="762000" cy="198120"/>
        </a:xfrm>
        <a:prstGeom prst="roundRect">
          <a:avLst/>
        </a:prstGeom>
        <a:solidFill>
          <a:srgbClr val="4F81BD">
            <a:lumMod val="20000"/>
            <a:lumOff val="8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６月</a:t>
          </a:r>
        </a:p>
      </xdr:txBody>
    </xdr:sp>
    <xdr:clientData fPrintsWithSheet="0"/>
  </xdr:twoCellAnchor>
  <xdr:twoCellAnchor editAs="oneCell">
    <xdr:from>
      <xdr:col>6</xdr:col>
      <xdr:colOff>0</xdr:colOff>
      <xdr:row>298</xdr:row>
      <xdr:rowOff>0</xdr:rowOff>
    </xdr:from>
    <xdr:to>
      <xdr:col>7</xdr:col>
      <xdr:colOff>137160</xdr:colOff>
      <xdr:row>299</xdr:row>
      <xdr:rowOff>30480</xdr:rowOff>
    </xdr:to>
    <xdr:sp macro="" textlink="">
      <xdr:nvSpPr>
        <xdr:cNvPr id="697" name="角丸四角形 696">
          <a:hlinkClick xmlns:r="http://schemas.openxmlformats.org/officeDocument/2006/relationships" r:id="rId8" tooltip="８月の先頭へ"/>
        </xdr:cNvPr>
        <xdr:cNvSpPr/>
      </xdr:nvSpPr>
      <xdr:spPr>
        <a:xfrm>
          <a:off x="7109460" y="53301900"/>
          <a:ext cx="762000" cy="198120"/>
        </a:xfrm>
        <a:prstGeom prst="roundRect">
          <a:avLst/>
        </a:prstGeom>
        <a:solidFill>
          <a:srgbClr val="4F81BD">
            <a:lumMod val="20000"/>
            <a:lumOff val="8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８月</a:t>
          </a:r>
        </a:p>
      </xdr:txBody>
    </xdr:sp>
    <xdr:clientData fPrintsWithSheet="0"/>
  </xdr:twoCellAnchor>
  <xdr:twoCellAnchor editAs="oneCell">
    <xdr:from>
      <xdr:col>6</xdr:col>
      <xdr:colOff>0</xdr:colOff>
      <xdr:row>302</xdr:row>
      <xdr:rowOff>0</xdr:rowOff>
    </xdr:from>
    <xdr:to>
      <xdr:col>7</xdr:col>
      <xdr:colOff>137160</xdr:colOff>
      <xdr:row>303</xdr:row>
      <xdr:rowOff>30480</xdr:rowOff>
    </xdr:to>
    <xdr:sp macro="" textlink="">
      <xdr:nvSpPr>
        <xdr:cNvPr id="698" name="角丸四角形 697">
          <a:hlinkClick xmlns:r="http://schemas.openxmlformats.org/officeDocument/2006/relationships" r:id="rId9" tooltip="１０月の先頭へ"/>
        </xdr:cNvPr>
        <xdr:cNvSpPr/>
      </xdr:nvSpPr>
      <xdr:spPr>
        <a:xfrm>
          <a:off x="7109460" y="53972460"/>
          <a:ext cx="762000" cy="198120"/>
        </a:xfrm>
        <a:prstGeom prst="roundRect">
          <a:avLst/>
        </a:prstGeom>
        <a:solidFill>
          <a:srgbClr val="4F81BD">
            <a:lumMod val="20000"/>
            <a:lumOff val="8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１０月</a:t>
          </a:r>
        </a:p>
      </xdr:txBody>
    </xdr:sp>
    <xdr:clientData fPrintsWithSheet="0"/>
  </xdr:twoCellAnchor>
  <xdr:twoCellAnchor editAs="oneCell">
    <xdr:from>
      <xdr:col>6</xdr:col>
      <xdr:colOff>0</xdr:colOff>
      <xdr:row>292</xdr:row>
      <xdr:rowOff>0</xdr:rowOff>
    </xdr:from>
    <xdr:to>
      <xdr:col>7</xdr:col>
      <xdr:colOff>137160</xdr:colOff>
      <xdr:row>293</xdr:row>
      <xdr:rowOff>30480</xdr:rowOff>
    </xdr:to>
    <xdr:sp macro="" textlink="">
      <xdr:nvSpPr>
        <xdr:cNvPr id="699" name="角丸四角形 698">
          <a:hlinkClick xmlns:r="http://schemas.openxmlformats.org/officeDocument/2006/relationships" r:id="rId10" tooltip="５月の先頭へ"/>
        </xdr:cNvPr>
        <xdr:cNvSpPr/>
      </xdr:nvSpPr>
      <xdr:spPr>
        <a:xfrm>
          <a:off x="7109460" y="52296060"/>
          <a:ext cx="762000" cy="198120"/>
        </a:xfrm>
        <a:prstGeom prst="roundRect">
          <a:avLst/>
        </a:prstGeom>
        <a:solidFill>
          <a:srgbClr val="4F81BD">
            <a:lumMod val="60000"/>
            <a:lumOff val="4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５月</a:t>
          </a:r>
        </a:p>
      </xdr:txBody>
    </xdr:sp>
    <xdr:clientData fPrintsWithSheet="0"/>
  </xdr:twoCellAnchor>
  <xdr:twoCellAnchor editAs="oneCell">
    <xdr:from>
      <xdr:col>6</xdr:col>
      <xdr:colOff>0</xdr:colOff>
      <xdr:row>296</xdr:row>
      <xdr:rowOff>0</xdr:rowOff>
    </xdr:from>
    <xdr:to>
      <xdr:col>7</xdr:col>
      <xdr:colOff>137160</xdr:colOff>
      <xdr:row>297</xdr:row>
      <xdr:rowOff>30480</xdr:rowOff>
    </xdr:to>
    <xdr:sp macro="" textlink="">
      <xdr:nvSpPr>
        <xdr:cNvPr id="700" name="角丸四角形 699">
          <a:hlinkClick xmlns:r="http://schemas.openxmlformats.org/officeDocument/2006/relationships" r:id="rId11" tooltip="７月の先頭へ"/>
        </xdr:cNvPr>
        <xdr:cNvSpPr/>
      </xdr:nvSpPr>
      <xdr:spPr>
        <a:xfrm>
          <a:off x="7109460" y="52966620"/>
          <a:ext cx="762000" cy="198120"/>
        </a:xfrm>
        <a:prstGeom prst="roundRect">
          <a:avLst/>
        </a:prstGeom>
        <a:solidFill>
          <a:srgbClr val="4F81BD">
            <a:lumMod val="60000"/>
            <a:lumOff val="4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７月</a:t>
          </a:r>
        </a:p>
      </xdr:txBody>
    </xdr:sp>
    <xdr:clientData fPrintsWithSheet="0"/>
  </xdr:twoCellAnchor>
  <xdr:twoCellAnchor editAs="oneCell">
    <xdr:from>
      <xdr:col>6</xdr:col>
      <xdr:colOff>0</xdr:colOff>
      <xdr:row>300</xdr:row>
      <xdr:rowOff>0</xdr:rowOff>
    </xdr:from>
    <xdr:to>
      <xdr:col>7</xdr:col>
      <xdr:colOff>137160</xdr:colOff>
      <xdr:row>301</xdr:row>
      <xdr:rowOff>30480</xdr:rowOff>
    </xdr:to>
    <xdr:sp macro="" textlink="">
      <xdr:nvSpPr>
        <xdr:cNvPr id="701" name="角丸四角形 700">
          <a:hlinkClick xmlns:r="http://schemas.openxmlformats.org/officeDocument/2006/relationships" r:id="rId12" tooltip="９月の先頭へ"/>
        </xdr:cNvPr>
        <xdr:cNvSpPr/>
      </xdr:nvSpPr>
      <xdr:spPr>
        <a:xfrm>
          <a:off x="7109460" y="53637180"/>
          <a:ext cx="762000" cy="198120"/>
        </a:xfrm>
        <a:prstGeom prst="roundRect">
          <a:avLst/>
        </a:prstGeom>
        <a:solidFill>
          <a:srgbClr val="4F81BD">
            <a:lumMod val="60000"/>
            <a:lumOff val="4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９月</a:t>
          </a:r>
        </a:p>
      </xdr:txBody>
    </xdr:sp>
    <xdr:clientData fPrintsWithSheet="0"/>
  </xdr:twoCellAnchor>
  <xdr:twoCellAnchor editAs="oneCell">
    <xdr:from>
      <xdr:col>6</xdr:col>
      <xdr:colOff>0</xdr:colOff>
      <xdr:row>304</xdr:row>
      <xdr:rowOff>0</xdr:rowOff>
    </xdr:from>
    <xdr:to>
      <xdr:col>7</xdr:col>
      <xdr:colOff>137160</xdr:colOff>
      <xdr:row>305</xdr:row>
      <xdr:rowOff>30480</xdr:rowOff>
    </xdr:to>
    <xdr:sp macro="" textlink="">
      <xdr:nvSpPr>
        <xdr:cNvPr id="702" name="角丸四角形 701">
          <a:hlinkClick xmlns:r="http://schemas.openxmlformats.org/officeDocument/2006/relationships" r:id="rId13" tooltip="１１月の先頭へ"/>
        </xdr:cNvPr>
        <xdr:cNvSpPr/>
      </xdr:nvSpPr>
      <xdr:spPr>
        <a:xfrm>
          <a:off x="7109460" y="54307740"/>
          <a:ext cx="762000" cy="198120"/>
        </a:xfrm>
        <a:prstGeom prst="roundRect">
          <a:avLst/>
        </a:prstGeom>
        <a:solidFill>
          <a:srgbClr val="4F81BD">
            <a:lumMod val="60000"/>
            <a:lumOff val="4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１１月</a:t>
          </a:r>
        </a:p>
      </xdr:txBody>
    </xdr:sp>
    <xdr:clientData fPrintsWithSheet="0"/>
  </xdr:twoCellAnchor>
  <xdr:twoCellAnchor editAs="oneCell">
    <xdr:from>
      <xdr:col>6</xdr:col>
      <xdr:colOff>0</xdr:colOff>
      <xdr:row>306</xdr:row>
      <xdr:rowOff>0</xdr:rowOff>
    </xdr:from>
    <xdr:to>
      <xdr:col>7</xdr:col>
      <xdr:colOff>137160</xdr:colOff>
      <xdr:row>307</xdr:row>
      <xdr:rowOff>30480</xdr:rowOff>
    </xdr:to>
    <xdr:sp macro="" textlink="">
      <xdr:nvSpPr>
        <xdr:cNvPr id="703" name="角丸四角形 702">
          <a:hlinkClick xmlns:r="http://schemas.openxmlformats.org/officeDocument/2006/relationships" r:id="rId1" tooltip="12月の先頭へ"/>
        </xdr:cNvPr>
        <xdr:cNvSpPr/>
      </xdr:nvSpPr>
      <xdr:spPr>
        <a:xfrm>
          <a:off x="7109460" y="54643020"/>
          <a:ext cx="762000" cy="198120"/>
        </a:xfrm>
        <a:prstGeom prst="roundRect">
          <a:avLst/>
        </a:prstGeom>
        <a:solidFill>
          <a:srgbClr val="4F81BD">
            <a:lumMod val="20000"/>
            <a:lumOff val="8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１２月</a:t>
          </a:r>
        </a:p>
      </xdr:txBody>
    </xdr:sp>
    <xdr:clientData fPrintsWithSheet="0"/>
  </xdr:twoCellAnchor>
  <xdr:twoCellAnchor editAs="oneCell">
    <xdr:from>
      <xdr:col>6</xdr:col>
      <xdr:colOff>0</xdr:colOff>
      <xdr:row>339</xdr:row>
      <xdr:rowOff>403860</xdr:rowOff>
    </xdr:from>
    <xdr:to>
      <xdr:col>7</xdr:col>
      <xdr:colOff>137160</xdr:colOff>
      <xdr:row>341</xdr:row>
      <xdr:rowOff>15240</xdr:rowOff>
    </xdr:to>
    <xdr:sp macro="" textlink="">
      <xdr:nvSpPr>
        <xdr:cNvPr id="718" name="角丸四角形 717">
          <a:hlinkClick xmlns:r="http://schemas.openxmlformats.org/officeDocument/2006/relationships" r:id="rId3" tooltip="1月の先頭へ"/>
        </xdr:cNvPr>
        <xdr:cNvSpPr/>
      </xdr:nvSpPr>
      <xdr:spPr>
        <a:xfrm>
          <a:off x="7109460" y="60914280"/>
          <a:ext cx="762000" cy="198120"/>
        </a:xfrm>
        <a:prstGeom prst="roundRect">
          <a:avLst/>
        </a:prstGeom>
        <a:solidFill>
          <a:srgbClr val="4F81BD">
            <a:lumMod val="60000"/>
            <a:lumOff val="4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１月</a:t>
          </a:r>
        </a:p>
      </xdr:txBody>
    </xdr:sp>
    <xdr:clientData fPrintsWithSheet="0"/>
  </xdr:twoCellAnchor>
  <xdr:twoCellAnchor editAs="oneCell">
    <xdr:from>
      <xdr:col>6</xdr:col>
      <xdr:colOff>0</xdr:colOff>
      <xdr:row>342</xdr:row>
      <xdr:rowOff>0</xdr:rowOff>
    </xdr:from>
    <xdr:to>
      <xdr:col>7</xdr:col>
      <xdr:colOff>137160</xdr:colOff>
      <xdr:row>343</xdr:row>
      <xdr:rowOff>30480</xdr:rowOff>
    </xdr:to>
    <xdr:sp macro="" textlink="">
      <xdr:nvSpPr>
        <xdr:cNvPr id="719" name="角丸四角形 718">
          <a:hlinkClick xmlns:r="http://schemas.openxmlformats.org/officeDocument/2006/relationships" r:id="rId4" tooltip="2月の先頭へ"/>
        </xdr:cNvPr>
        <xdr:cNvSpPr/>
      </xdr:nvSpPr>
      <xdr:spPr>
        <a:xfrm>
          <a:off x="7109460" y="61264800"/>
          <a:ext cx="762000" cy="198120"/>
        </a:xfrm>
        <a:prstGeom prst="roundRect">
          <a:avLst/>
        </a:prstGeom>
        <a:solidFill>
          <a:srgbClr val="4F81BD">
            <a:lumMod val="20000"/>
            <a:lumOff val="8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２月</a:t>
          </a:r>
        </a:p>
      </xdr:txBody>
    </xdr:sp>
    <xdr:clientData fPrintsWithSheet="0"/>
  </xdr:twoCellAnchor>
  <xdr:twoCellAnchor editAs="oneCell">
    <xdr:from>
      <xdr:col>6</xdr:col>
      <xdr:colOff>0</xdr:colOff>
      <xdr:row>344</xdr:row>
      <xdr:rowOff>0</xdr:rowOff>
    </xdr:from>
    <xdr:to>
      <xdr:col>7</xdr:col>
      <xdr:colOff>137160</xdr:colOff>
      <xdr:row>345</xdr:row>
      <xdr:rowOff>30480</xdr:rowOff>
    </xdr:to>
    <xdr:sp macro="" textlink="">
      <xdr:nvSpPr>
        <xdr:cNvPr id="720" name="角丸四角形 719">
          <a:hlinkClick xmlns:r="http://schemas.openxmlformats.org/officeDocument/2006/relationships" r:id="rId5" tooltip="３月の先頭へ"/>
        </xdr:cNvPr>
        <xdr:cNvSpPr/>
      </xdr:nvSpPr>
      <xdr:spPr>
        <a:xfrm>
          <a:off x="7109460" y="61600080"/>
          <a:ext cx="762000" cy="198120"/>
        </a:xfrm>
        <a:prstGeom prst="roundRect">
          <a:avLst/>
        </a:prstGeom>
        <a:solidFill>
          <a:srgbClr val="4F81BD">
            <a:lumMod val="60000"/>
            <a:lumOff val="4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３月</a:t>
          </a:r>
        </a:p>
      </xdr:txBody>
    </xdr:sp>
    <xdr:clientData fPrintsWithSheet="0"/>
  </xdr:twoCellAnchor>
  <xdr:twoCellAnchor editAs="oneCell">
    <xdr:from>
      <xdr:col>6</xdr:col>
      <xdr:colOff>0</xdr:colOff>
      <xdr:row>346</xdr:row>
      <xdr:rowOff>0</xdr:rowOff>
    </xdr:from>
    <xdr:to>
      <xdr:col>7</xdr:col>
      <xdr:colOff>137160</xdr:colOff>
      <xdr:row>347</xdr:row>
      <xdr:rowOff>30480</xdr:rowOff>
    </xdr:to>
    <xdr:sp macro="" textlink="">
      <xdr:nvSpPr>
        <xdr:cNvPr id="721" name="角丸四角形 720">
          <a:hlinkClick xmlns:r="http://schemas.openxmlformats.org/officeDocument/2006/relationships" r:id="rId6" tooltip="４月の先頭へ"/>
        </xdr:cNvPr>
        <xdr:cNvSpPr/>
      </xdr:nvSpPr>
      <xdr:spPr>
        <a:xfrm>
          <a:off x="7109460" y="61935360"/>
          <a:ext cx="762000" cy="198120"/>
        </a:xfrm>
        <a:prstGeom prst="roundRect">
          <a:avLst/>
        </a:prstGeom>
        <a:solidFill>
          <a:srgbClr val="4F81BD">
            <a:lumMod val="20000"/>
            <a:lumOff val="8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４月</a:t>
          </a:r>
        </a:p>
      </xdr:txBody>
    </xdr:sp>
    <xdr:clientData fPrintsWithSheet="0"/>
  </xdr:twoCellAnchor>
  <xdr:twoCellAnchor editAs="oneCell">
    <xdr:from>
      <xdr:col>6</xdr:col>
      <xdr:colOff>0</xdr:colOff>
      <xdr:row>350</xdr:row>
      <xdr:rowOff>0</xdr:rowOff>
    </xdr:from>
    <xdr:to>
      <xdr:col>7</xdr:col>
      <xdr:colOff>137160</xdr:colOff>
      <xdr:row>351</xdr:row>
      <xdr:rowOff>30480</xdr:rowOff>
    </xdr:to>
    <xdr:sp macro="" textlink="">
      <xdr:nvSpPr>
        <xdr:cNvPr id="722" name="角丸四角形 721">
          <a:hlinkClick xmlns:r="http://schemas.openxmlformats.org/officeDocument/2006/relationships" r:id="rId7" tooltip="６月の先頭へ"/>
        </xdr:cNvPr>
        <xdr:cNvSpPr/>
      </xdr:nvSpPr>
      <xdr:spPr>
        <a:xfrm>
          <a:off x="7109460" y="62605920"/>
          <a:ext cx="762000" cy="198120"/>
        </a:xfrm>
        <a:prstGeom prst="roundRect">
          <a:avLst/>
        </a:prstGeom>
        <a:solidFill>
          <a:srgbClr val="4F81BD">
            <a:lumMod val="20000"/>
            <a:lumOff val="8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６月</a:t>
          </a:r>
        </a:p>
      </xdr:txBody>
    </xdr:sp>
    <xdr:clientData fPrintsWithSheet="0"/>
  </xdr:twoCellAnchor>
  <xdr:twoCellAnchor editAs="oneCell">
    <xdr:from>
      <xdr:col>6</xdr:col>
      <xdr:colOff>0</xdr:colOff>
      <xdr:row>354</xdr:row>
      <xdr:rowOff>0</xdr:rowOff>
    </xdr:from>
    <xdr:to>
      <xdr:col>7</xdr:col>
      <xdr:colOff>137160</xdr:colOff>
      <xdr:row>355</xdr:row>
      <xdr:rowOff>30480</xdr:rowOff>
    </xdr:to>
    <xdr:sp macro="" textlink="">
      <xdr:nvSpPr>
        <xdr:cNvPr id="723" name="角丸四角形 722">
          <a:hlinkClick xmlns:r="http://schemas.openxmlformats.org/officeDocument/2006/relationships" r:id="rId8" tooltip="８月の先頭へ"/>
        </xdr:cNvPr>
        <xdr:cNvSpPr/>
      </xdr:nvSpPr>
      <xdr:spPr>
        <a:xfrm>
          <a:off x="7109460" y="63276480"/>
          <a:ext cx="762000" cy="198120"/>
        </a:xfrm>
        <a:prstGeom prst="roundRect">
          <a:avLst/>
        </a:prstGeom>
        <a:solidFill>
          <a:srgbClr val="4F81BD">
            <a:lumMod val="20000"/>
            <a:lumOff val="8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８月</a:t>
          </a:r>
        </a:p>
      </xdr:txBody>
    </xdr:sp>
    <xdr:clientData fPrintsWithSheet="0"/>
  </xdr:twoCellAnchor>
  <xdr:twoCellAnchor editAs="oneCell">
    <xdr:from>
      <xdr:col>6</xdr:col>
      <xdr:colOff>0</xdr:colOff>
      <xdr:row>358</xdr:row>
      <xdr:rowOff>0</xdr:rowOff>
    </xdr:from>
    <xdr:to>
      <xdr:col>7</xdr:col>
      <xdr:colOff>137160</xdr:colOff>
      <xdr:row>359</xdr:row>
      <xdr:rowOff>30480</xdr:rowOff>
    </xdr:to>
    <xdr:sp macro="" textlink="">
      <xdr:nvSpPr>
        <xdr:cNvPr id="724" name="角丸四角形 723">
          <a:hlinkClick xmlns:r="http://schemas.openxmlformats.org/officeDocument/2006/relationships" r:id="rId9" tooltip="１０月の先頭へ"/>
        </xdr:cNvPr>
        <xdr:cNvSpPr/>
      </xdr:nvSpPr>
      <xdr:spPr>
        <a:xfrm>
          <a:off x="7109460" y="63947040"/>
          <a:ext cx="762000" cy="198120"/>
        </a:xfrm>
        <a:prstGeom prst="roundRect">
          <a:avLst/>
        </a:prstGeom>
        <a:solidFill>
          <a:srgbClr val="4F81BD">
            <a:lumMod val="20000"/>
            <a:lumOff val="8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１０月</a:t>
          </a:r>
        </a:p>
      </xdr:txBody>
    </xdr:sp>
    <xdr:clientData fPrintsWithSheet="0"/>
  </xdr:twoCellAnchor>
  <xdr:twoCellAnchor editAs="oneCell">
    <xdr:from>
      <xdr:col>6</xdr:col>
      <xdr:colOff>0</xdr:colOff>
      <xdr:row>348</xdr:row>
      <xdr:rowOff>0</xdr:rowOff>
    </xdr:from>
    <xdr:to>
      <xdr:col>7</xdr:col>
      <xdr:colOff>137160</xdr:colOff>
      <xdr:row>349</xdr:row>
      <xdr:rowOff>30480</xdr:rowOff>
    </xdr:to>
    <xdr:sp macro="" textlink="">
      <xdr:nvSpPr>
        <xdr:cNvPr id="725" name="角丸四角形 724">
          <a:hlinkClick xmlns:r="http://schemas.openxmlformats.org/officeDocument/2006/relationships" r:id="rId10" tooltip="５月の先頭へ"/>
        </xdr:cNvPr>
        <xdr:cNvSpPr/>
      </xdr:nvSpPr>
      <xdr:spPr>
        <a:xfrm>
          <a:off x="7109460" y="62270640"/>
          <a:ext cx="762000" cy="198120"/>
        </a:xfrm>
        <a:prstGeom prst="roundRect">
          <a:avLst/>
        </a:prstGeom>
        <a:solidFill>
          <a:srgbClr val="4F81BD">
            <a:lumMod val="60000"/>
            <a:lumOff val="4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５月</a:t>
          </a:r>
        </a:p>
      </xdr:txBody>
    </xdr:sp>
    <xdr:clientData fPrintsWithSheet="0"/>
  </xdr:twoCellAnchor>
  <xdr:twoCellAnchor editAs="oneCell">
    <xdr:from>
      <xdr:col>6</xdr:col>
      <xdr:colOff>0</xdr:colOff>
      <xdr:row>352</xdr:row>
      <xdr:rowOff>0</xdr:rowOff>
    </xdr:from>
    <xdr:to>
      <xdr:col>7</xdr:col>
      <xdr:colOff>137160</xdr:colOff>
      <xdr:row>353</xdr:row>
      <xdr:rowOff>30480</xdr:rowOff>
    </xdr:to>
    <xdr:sp macro="" textlink="">
      <xdr:nvSpPr>
        <xdr:cNvPr id="726" name="角丸四角形 725">
          <a:hlinkClick xmlns:r="http://schemas.openxmlformats.org/officeDocument/2006/relationships" r:id="rId11" tooltip="７月の先頭へ"/>
        </xdr:cNvPr>
        <xdr:cNvSpPr/>
      </xdr:nvSpPr>
      <xdr:spPr>
        <a:xfrm>
          <a:off x="7109460" y="62941200"/>
          <a:ext cx="762000" cy="198120"/>
        </a:xfrm>
        <a:prstGeom prst="roundRect">
          <a:avLst/>
        </a:prstGeom>
        <a:solidFill>
          <a:srgbClr val="4F81BD">
            <a:lumMod val="60000"/>
            <a:lumOff val="4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７月</a:t>
          </a:r>
        </a:p>
      </xdr:txBody>
    </xdr:sp>
    <xdr:clientData fPrintsWithSheet="0"/>
  </xdr:twoCellAnchor>
  <xdr:twoCellAnchor editAs="oneCell">
    <xdr:from>
      <xdr:col>6</xdr:col>
      <xdr:colOff>0</xdr:colOff>
      <xdr:row>356</xdr:row>
      <xdr:rowOff>0</xdr:rowOff>
    </xdr:from>
    <xdr:to>
      <xdr:col>7</xdr:col>
      <xdr:colOff>137160</xdr:colOff>
      <xdr:row>357</xdr:row>
      <xdr:rowOff>30480</xdr:rowOff>
    </xdr:to>
    <xdr:sp macro="" textlink="">
      <xdr:nvSpPr>
        <xdr:cNvPr id="727" name="角丸四角形 726">
          <a:hlinkClick xmlns:r="http://schemas.openxmlformats.org/officeDocument/2006/relationships" r:id="rId12" tooltip="９月の先頭へ"/>
        </xdr:cNvPr>
        <xdr:cNvSpPr/>
      </xdr:nvSpPr>
      <xdr:spPr>
        <a:xfrm>
          <a:off x="7109460" y="63611760"/>
          <a:ext cx="762000" cy="198120"/>
        </a:xfrm>
        <a:prstGeom prst="roundRect">
          <a:avLst/>
        </a:prstGeom>
        <a:solidFill>
          <a:srgbClr val="4F81BD">
            <a:lumMod val="60000"/>
            <a:lumOff val="4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９月</a:t>
          </a:r>
        </a:p>
      </xdr:txBody>
    </xdr:sp>
    <xdr:clientData fPrintsWithSheet="0"/>
  </xdr:twoCellAnchor>
  <xdr:twoCellAnchor editAs="oneCell">
    <xdr:from>
      <xdr:col>6</xdr:col>
      <xdr:colOff>0</xdr:colOff>
      <xdr:row>360</xdr:row>
      <xdr:rowOff>0</xdr:rowOff>
    </xdr:from>
    <xdr:to>
      <xdr:col>7</xdr:col>
      <xdr:colOff>137160</xdr:colOff>
      <xdr:row>361</xdr:row>
      <xdr:rowOff>30480</xdr:rowOff>
    </xdr:to>
    <xdr:sp macro="" textlink="">
      <xdr:nvSpPr>
        <xdr:cNvPr id="728" name="角丸四角形 727">
          <a:hlinkClick xmlns:r="http://schemas.openxmlformats.org/officeDocument/2006/relationships" r:id="rId13" tooltip="１１月の先頭へ"/>
        </xdr:cNvPr>
        <xdr:cNvSpPr/>
      </xdr:nvSpPr>
      <xdr:spPr>
        <a:xfrm>
          <a:off x="7109460" y="64282320"/>
          <a:ext cx="762000" cy="198120"/>
        </a:xfrm>
        <a:prstGeom prst="roundRect">
          <a:avLst/>
        </a:prstGeom>
        <a:solidFill>
          <a:srgbClr val="4F81BD">
            <a:lumMod val="60000"/>
            <a:lumOff val="4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１１月</a:t>
          </a:r>
        </a:p>
      </xdr:txBody>
    </xdr:sp>
    <xdr:clientData fPrintsWithSheet="0"/>
  </xdr:twoCellAnchor>
  <xdr:twoCellAnchor editAs="oneCell">
    <xdr:from>
      <xdr:col>6</xdr:col>
      <xdr:colOff>0</xdr:colOff>
      <xdr:row>362</xdr:row>
      <xdr:rowOff>0</xdr:rowOff>
    </xdr:from>
    <xdr:to>
      <xdr:col>7</xdr:col>
      <xdr:colOff>137160</xdr:colOff>
      <xdr:row>363</xdr:row>
      <xdr:rowOff>30480</xdr:rowOff>
    </xdr:to>
    <xdr:sp macro="" textlink="">
      <xdr:nvSpPr>
        <xdr:cNvPr id="729" name="角丸四角形 728">
          <a:hlinkClick xmlns:r="http://schemas.openxmlformats.org/officeDocument/2006/relationships" r:id="rId1" tooltip="12月の先頭へ"/>
        </xdr:cNvPr>
        <xdr:cNvSpPr/>
      </xdr:nvSpPr>
      <xdr:spPr>
        <a:xfrm>
          <a:off x="7109460" y="64617600"/>
          <a:ext cx="762000" cy="198120"/>
        </a:xfrm>
        <a:prstGeom prst="roundRect">
          <a:avLst/>
        </a:prstGeom>
        <a:solidFill>
          <a:srgbClr val="4F81BD">
            <a:lumMod val="20000"/>
            <a:lumOff val="8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１２月</a:t>
          </a:r>
        </a:p>
      </xdr:txBody>
    </xdr:sp>
    <xdr:clientData fPrintsWithSheet="0"/>
  </xdr:twoCellAnchor>
  <xdr:twoCellAnchor editAs="oneCell">
    <xdr:from>
      <xdr:col>6</xdr:col>
      <xdr:colOff>0</xdr:colOff>
      <xdr:row>396</xdr:row>
      <xdr:rowOff>0</xdr:rowOff>
    </xdr:from>
    <xdr:to>
      <xdr:col>7</xdr:col>
      <xdr:colOff>137160</xdr:colOff>
      <xdr:row>397</xdr:row>
      <xdr:rowOff>30480</xdr:rowOff>
    </xdr:to>
    <xdr:sp macro="" textlink="">
      <xdr:nvSpPr>
        <xdr:cNvPr id="744" name="角丸四角形 743">
          <a:hlinkClick xmlns:r="http://schemas.openxmlformats.org/officeDocument/2006/relationships" r:id="rId3" tooltip="1月の先頭へ"/>
        </xdr:cNvPr>
        <xdr:cNvSpPr/>
      </xdr:nvSpPr>
      <xdr:spPr>
        <a:xfrm>
          <a:off x="7109460" y="70904100"/>
          <a:ext cx="762000" cy="198120"/>
        </a:xfrm>
        <a:prstGeom prst="roundRect">
          <a:avLst/>
        </a:prstGeom>
        <a:solidFill>
          <a:srgbClr val="4F81BD">
            <a:lumMod val="60000"/>
            <a:lumOff val="4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１月</a:t>
          </a:r>
        </a:p>
      </xdr:txBody>
    </xdr:sp>
    <xdr:clientData fPrintsWithSheet="0"/>
  </xdr:twoCellAnchor>
  <xdr:twoCellAnchor editAs="oneCell">
    <xdr:from>
      <xdr:col>6</xdr:col>
      <xdr:colOff>0</xdr:colOff>
      <xdr:row>398</xdr:row>
      <xdr:rowOff>0</xdr:rowOff>
    </xdr:from>
    <xdr:to>
      <xdr:col>7</xdr:col>
      <xdr:colOff>137160</xdr:colOff>
      <xdr:row>399</xdr:row>
      <xdr:rowOff>30480</xdr:rowOff>
    </xdr:to>
    <xdr:sp macro="" textlink="">
      <xdr:nvSpPr>
        <xdr:cNvPr id="745" name="角丸四角形 744">
          <a:hlinkClick xmlns:r="http://schemas.openxmlformats.org/officeDocument/2006/relationships" r:id="rId4" tooltip="2月の先頭へ"/>
        </xdr:cNvPr>
        <xdr:cNvSpPr/>
      </xdr:nvSpPr>
      <xdr:spPr>
        <a:xfrm>
          <a:off x="7109460" y="71239380"/>
          <a:ext cx="762000" cy="198120"/>
        </a:xfrm>
        <a:prstGeom prst="roundRect">
          <a:avLst/>
        </a:prstGeom>
        <a:solidFill>
          <a:srgbClr val="4F81BD">
            <a:lumMod val="20000"/>
            <a:lumOff val="8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２月</a:t>
          </a:r>
        </a:p>
      </xdr:txBody>
    </xdr:sp>
    <xdr:clientData fPrintsWithSheet="0"/>
  </xdr:twoCellAnchor>
  <xdr:twoCellAnchor editAs="oneCell">
    <xdr:from>
      <xdr:col>6</xdr:col>
      <xdr:colOff>0</xdr:colOff>
      <xdr:row>400</xdr:row>
      <xdr:rowOff>0</xdr:rowOff>
    </xdr:from>
    <xdr:to>
      <xdr:col>7</xdr:col>
      <xdr:colOff>137160</xdr:colOff>
      <xdr:row>401</xdr:row>
      <xdr:rowOff>30480</xdr:rowOff>
    </xdr:to>
    <xdr:sp macro="" textlink="">
      <xdr:nvSpPr>
        <xdr:cNvPr id="746" name="角丸四角形 745">
          <a:hlinkClick xmlns:r="http://schemas.openxmlformats.org/officeDocument/2006/relationships" r:id="rId5" tooltip="３月の先頭へ"/>
        </xdr:cNvPr>
        <xdr:cNvSpPr/>
      </xdr:nvSpPr>
      <xdr:spPr>
        <a:xfrm>
          <a:off x="7109460" y="71574660"/>
          <a:ext cx="762000" cy="198120"/>
        </a:xfrm>
        <a:prstGeom prst="roundRect">
          <a:avLst/>
        </a:prstGeom>
        <a:solidFill>
          <a:srgbClr val="4F81BD">
            <a:lumMod val="60000"/>
            <a:lumOff val="4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３月</a:t>
          </a:r>
        </a:p>
      </xdr:txBody>
    </xdr:sp>
    <xdr:clientData fPrintsWithSheet="0"/>
  </xdr:twoCellAnchor>
  <xdr:twoCellAnchor editAs="oneCell">
    <xdr:from>
      <xdr:col>6</xdr:col>
      <xdr:colOff>0</xdr:colOff>
      <xdr:row>402</xdr:row>
      <xdr:rowOff>0</xdr:rowOff>
    </xdr:from>
    <xdr:to>
      <xdr:col>7</xdr:col>
      <xdr:colOff>137160</xdr:colOff>
      <xdr:row>403</xdr:row>
      <xdr:rowOff>30480</xdr:rowOff>
    </xdr:to>
    <xdr:sp macro="" textlink="">
      <xdr:nvSpPr>
        <xdr:cNvPr id="747" name="角丸四角形 746">
          <a:hlinkClick xmlns:r="http://schemas.openxmlformats.org/officeDocument/2006/relationships" r:id="rId6" tooltip="４月の先頭へ"/>
        </xdr:cNvPr>
        <xdr:cNvSpPr/>
      </xdr:nvSpPr>
      <xdr:spPr>
        <a:xfrm>
          <a:off x="7109460" y="71909940"/>
          <a:ext cx="762000" cy="198120"/>
        </a:xfrm>
        <a:prstGeom prst="roundRect">
          <a:avLst/>
        </a:prstGeom>
        <a:solidFill>
          <a:srgbClr val="4F81BD">
            <a:lumMod val="20000"/>
            <a:lumOff val="8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４月</a:t>
          </a:r>
        </a:p>
      </xdr:txBody>
    </xdr:sp>
    <xdr:clientData fPrintsWithSheet="0"/>
  </xdr:twoCellAnchor>
  <xdr:twoCellAnchor editAs="oneCell">
    <xdr:from>
      <xdr:col>6</xdr:col>
      <xdr:colOff>0</xdr:colOff>
      <xdr:row>406</xdr:row>
      <xdr:rowOff>0</xdr:rowOff>
    </xdr:from>
    <xdr:to>
      <xdr:col>7</xdr:col>
      <xdr:colOff>137160</xdr:colOff>
      <xdr:row>407</xdr:row>
      <xdr:rowOff>30480</xdr:rowOff>
    </xdr:to>
    <xdr:sp macro="" textlink="">
      <xdr:nvSpPr>
        <xdr:cNvPr id="748" name="角丸四角形 747">
          <a:hlinkClick xmlns:r="http://schemas.openxmlformats.org/officeDocument/2006/relationships" r:id="rId7" tooltip="６月の先頭へ"/>
        </xdr:cNvPr>
        <xdr:cNvSpPr/>
      </xdr:nvSpPr>
      <xdr:spPr>
        <a:xfrm>
          <a:off x="7109460" y="72580500"/>
          <a:ext cx="762000" cy="198120"/>
        </a:xfrm>
        <a:prstGeom prst="roundRect">
          <a:avLst/>
        </a:prstGeom>
        <a:solidFill>
          <a:srgbClr val="4F81BD">
            <a:lumMod val="20000"/>
            <a:lumOff val="8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６月</a:t>
          </a:r>
        </a:p>
      </xdr:txBody>
    </xdr:sp>
    <xdr:clientData fPrintsWithSheet="0"/>
  </xdr:twoCellAnchor>
  <xdr:twoCellAnchor editAs="oneCell">
    <xdr:from>
      <xdr:col>6</xdr:col>
      <xdr:colOff>0</xdr:colOff>
      <xdr:row>410</xdr:row>
      <xdr:rowOff>0</xdr:rowOff>
    </xdr:from>
    <xdr:to>
      <xdr:col>7</xdr:col>
      <xdr:colOff>137160</xdr:colOff>
      <xdr:row>411</xdr:row>
      <xdr:rowOff>30480</xdr:rowOff>
    </xdr:to>
    <xdr:sp macro="" textlink="">
      <xdr:nvSpPr>
        <xdr:cNvPr id="749" name="角丸四角形 748">
          <a:hlinkClick xmlns:r="http://schemas.openxmlformats.org/officeDocument/2006/relationships" r:id="rId8" tooltip="８月の先頭へ"/>
        </xdr:cNvPr>
        <xdr:cNvSpPr/>
      </xdr:nvSpPr>
      <xdr:spPr>
        <a:xfrm>
          <a:off x="7109460" y="73251060"/>
          <a:ext cx="762000" cy="198120"/>
        </a:xfrm>
        <a:prstGeom prst="roundRect">
          <a:avLst/>
        </a:prstGeom>
        <a:solidFill>
          <a:srgbClr val="4F81BD">
            <a:lumMod val="20000"/>
            <a:lumOff val="8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８月</a:t>
          </a:r>
        </a:p>
      </xdr:txBody>
    </xdr:sp>
    <xdr:clientData fPrintsWithSheet="0"/>
  </xdr:twoCellAnchor>
  <xdr:twoCellAnchor editAs="oneCell">
    <xdr:from>
      <xdr:col>6</xdr:col>
      <xdr:colOff>0</xdr:colOff>
      <xdr:row>414</xdr:row>
      <xdr:rowOff>0</xdr:rowOff>
    </xdr:from>
    <xdr:to>
      <xdr:col>7</xdr:col>
      <xdr:colOff>137160</xdr:colOff>
      <xdr:row>415</xdr:row>
      <xdr:rowOff>30480</xdr:rowOff>
    </xdr:to>
    <xdr:sp macro="" textlink="">
      <xdr:nvSpPr>
        <xdr:cNvPr id="750" name="角丸四角形 749">
          <a:hlinkClick xmlns:r="http://schemas.openxmlformats.org/officeDocument/2006/relationships" r:id="rId9" tooltip="１０月の先頭へ"/>
        </xdr:cNvPr>
        <xdr:cNvSpPr/>
      </xdr:nvSpPr>
      <xdr:spPr>
        <a:xfrm>
          <a:off x="7109460" y="73921620"/>
          <a:ext cx="762000" cy="198120"/>
        </a:xfrm>
        <a:prstGeom prst="roundRect">
          <a:avLst/>
        </a:prstGeom>
        <a:solidFill>
          <a:srgbClr val="4F81BD">
            <a:lumMod val="20000"/>
            <a:lumOff val="8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１０月</a:t>
          </a:r>
        </a:p>
      </xdr:txBody>
    </xdr:sp>
    <xdr:clientData fPrintsWithSheet="0"/>
  </xdr:twoCellAnchor>
  <xdr:twoCellAnchor editAs="oneCell">
    <xdr:from>
      <xdr:col>6</xdr:col>
      <xdr:colOff>0</xdr:colOff>
      <xdr:row>404</xdr:row>
      <xdr:rowOff>0</xdr:rowOff>
    </xdr:from>
    <xdr:to>
      <xdr:col>7</xdr:col>
      <xdr:colOff>137160</xdr:colOff>
      <xdr:row>405</xdr:row>
      <xdr:rowOff>30480</xdr:rowOff>
    </xdr:to>
    <xdr:sp macro="" textlink="">
      <xdr:nvSpPr>
        <xdr:cNvPr id="751" name="角丸四角形 750">
          <a:hlinkClick xmlns:r="http://schemas.openxmlformats.org/officeDocument/2006/relationships" r:id="rId10" tooltip="５月の先頭へ"/>
        </xdr:cNvPr>
        <xdr:cNvSpPr/>
      </xdr:nvSpPr>
      <xdr:spPr>
        <a:xfrm>
          <a:off x="7109460" y="72245220"/>
          <a:ext cx="762000" cy="198120"/>
        </a:xfrm>
        <a:prstGeom prst="roundRect">
          <a:avLst/>
        </a:prstGeom>
        <a:solidFill>
          <a:srgbClr val="4F81BD">
            <a:lumMod val="60000"/>
            <a:lumOff val="4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５月</a:t>
          </a:r>
        </a:p>
      </xdr:txBody>
    </xdr:sp>
    <xdr:clientData fPrintsWithSheet="0"/>
  </xdr:twoCellAnchor>
  <xdr:twoCellAnchor editAs="oneCell">
    <xdr:from>
      <xdr:col>6</xdr:col>
      <xdr:colOff>0</xdr:colOff>
      <xdr:row>408</xdr:row>
      <xdr:rowOff>0</xdr:rowOff>
    </xdr:from>
    <xdr:to>
      <xdr:col>7</xdr:col>
      <xdr:colOff>137160</xdr:colOff>
      <xdr:row>409</xdr:row>
      <xdr:rowOff>30480</xdr:rowOff>
    </xdr:to>
    <xdr:sp macro="" textlink="">
      <xdr:nvSpPr>
        <xdr:cNvPr id="752" name="角丸四角形 751">
          <a:hlinkClick xmlns:r="http://schemas.openxmlformats.org/officeDocument/2006/relationships" r:id="rId11" tooltip="７月の先頭へ"/>
        </xdr:cNvPr>
        <xdr:cNvSpPr/>
      </xdr:nvSpPr>
      <xdr:spPr>
        <a:xfrm>
          <a:off x="7109460" y="72915780"/>
          <a:ext cx="762000" cy="198120"/>
        </a:xfrm>
        <a:prstGeom prst="roundRect">
          <a:avLst/>
        </a:prstGeom>
        <a:solidFill>
          <a:srgbClr val="4F81BD">
            <a:lumMod val="60000"/>
            <a:lumOff val="4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７月</a:t>
          </a:r>
        </a:p>
      </xdr:txBody>
    </xdr:sp>
    <xdr:clientData fPrintsWithSheet="0"/>
  </xdr:twoCellAnchor>
  <xdr:twoCellAnchor editAs="oneCell">
    <xdr:from>
      <xdr:col>6</xdr:col>
      <xdr:colOff>0</xdr:colOff>
      <xdr:row>412</xdr:row>
      <xdr:rowOff>0</xdr:rowOff>
    </xdr:from>
    <xdr:to>
      <xdr:col>7</xdr:col>
      <xdr:colOff>137160</xdr:colOff>
      <xdr:row>413</xdr:row>
      <xdr:rowOff>30480</xdr:rowOff>
    </xdr:to>
    <xdr:sp macro="" textlink="">
      <xdr:nvSpPr>
        <xdr:cNvPr id="753" name="角丸四角形 752">
          <a:hlinkClick xmlns:r="http://schemas.openxmlformats.org/officeDocument/2006/relationships" r:id="rId12" tooltip="９月の先頭へ"/>
        </xdr:cNvPr>
        <xdr:cNvSpPr/>
      </xdr:nvSpPr>
      <xdr:spPr>
        <a:xfrm>
          <a:off x="7109460" y="73586340"/>
          <a:ext cx="762000" cy="198120"/>
        </a:xfrm>
        <a:prstGeom prst="roundRect">
          <a:avLst/>
        </a:prstGeom>
        <a:solidFill>
          <a:srgbClr val="4F81BD">
            <a:lumMod val="60000"/>
            <a:lumOff val="4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９月</a:t>
          </a:r>
        </a:p>
      </xdr:txBody>
    </xdr:sp>
    <xdr:clientData fPrintsWithSheet="0"/>
  </xdr:twoCellAnchor>
  <xdr:twoCellAnchor editAs="oneCell">
    <xdr:from>
      <xdr:col>6</xdr:col>
      <xdr:colOff>0</xdr:colOff>
      <xdr:row>416</xdr:row>
      <xdr:rowOff>0</xdr:rowOff>
    </xdr:from>
    <xdr:to>
      <xdr:col>7</xdr:col>
      <xdr:colOff>137160</xdr:colOff>
      <xdr:row>417</xdr:row>
      <xdr:rowOff>30480</xdr:rowOff>
    </xdr:to>
    <xdr:sp macro="" textlink="">
      <xdr:nvSpPr>
        <xdr:cNvPr id="754" name="角丸四角形 753">
          <a:hlinkClick xmlns:r="http://schemas.openxmlformats.org/officeDocument/2006/relationships" r:id="rId13" tooltip="１１月の先頭へ"/>
        </xdr:cNvPr>
        <xdr:cNvSpPr/>
      </xdr:nvSpPr>
      <xdr:spPr>
        <a:xfrm>
          <a:off x="7109460" y="74256900"/>
          <a:ext cx="762000" cy="198120"/>
        </a:xfrm>
        <a:prstGeom prst="roundRect">
          <a:avLst/>
        </a:prstGeom>
        <a:solidFill>
          <a:srgbClr val="4F81BD">
            <a:lumMod val="60000"/>
            <a:lumOff val="4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１１月</a:t>
          </a:r>
        </a:p>
      </xdr:txBody>
    </xdr:sp>
    <xdr:clientData fPrintsWithSheet="0"/>
  </xdr:twoCellAnchor>
  <xdr:twoCellAnchor editAs="oneCell">
    <xdr:from>
      <xdr:col>6</xdr:col>
      <xdr:colOff>0</xdr:colOff>
      <xdr:row>418</xdr:row>
      <xdr:rowOff>0</xdr:rowOff>
    </xdr:from>
    <xdr:to>
      <xdr:col>7</xdr:col>
      <xdr:colOff>137160</xdr:colOff>
      <xdr:row>419</xdr:row>
      <xdr:rowOff>30480</xdr:rowOff>
    </xdr:to>
    <xdr:sp macro="" textlink="">
      <xdr:nvSpPr>
        <xdr:cNvPr id="755" name="角丸四角形 754">
          <a:hlinkClick xmlns:r="http://schemas.openxmlformats.org/officeDocument/2006/relationships" r:id="rId1" tooltip="12月の先頭へ"/>
        </xdr:cNvPr>
        <xdr:cNvSpPr/>
      </xdr:nvSpPr>
      <xdr:spPr>
        <a:xfrm>
          <a:off x="7109460" y="74592180"/>
          <a:ext cx="762000" cy="198120"/>
        </a:xfrm>
        <a:prstGeom prst="roundRect">
          <a:avLst/>
        </a:prstGeom>
        <a:solidFill>
          <a:srgbClr val="4F81BD">
            <a:lumMod val="20000"/>
            <a:lumOff val="8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１２月</a:t>
          </a:r>
        </a:p>
      </xdr:txBody>
    </xdr:sp>
    <xdr:clientData fPrintsWithSheet="0"/>
  </xdr:twoCellAnchor>
  <xdr:twoCellAnchor editAs="oneCell">
    <xdr:from>
      <xdr:col>6</xdr:col>
      <xdr:colOff>0</xdr:colOff>
      <xdr:row>451</xdr:row>
      <xdr:rowOff>411480</xdr:rowOff>
    </xdr:from>
    <xdr:to>
      <xdr:col>7</xdr:col>
      <xdr:colOff>137160</xdr:colOff>
      <xdr:row>453</xdr:row>
      <xdr:rowOff>22860</xdr:rowOff>
    </xdr:to>
    <xdr:sp macro="" textlink="">
      <xdr:nvSpPr>
        <xdr:cNvPr id="770" name="角丸四角形 769">
          <a:hlinkClick xmlns:r="http://schemas.openxmlformats.org/officeDocument/2006/relationships" r:id="rId3" tooltip="1月の先頭へ"/>
        </xdr:cNvPr>
        <xdr:cNvSpPr/>
      </xdr:nvSpPr>
      <xdr:spPr>
        <a:xfrm>
          <a:off x="7109460" y="80871060"/>
          <a:ext cx="762000" cy="198120"/>
        </a:xfrm>
        <a:prstGeom prst="roundRect">
          <a:avLst/>
        </a:prstGeom>
        <a:solidFill>
          <a:srgbClr val="4F81BD">
            <a:lumMod val="60000"/>
            <a:lumOff val="4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１月</a:t>
          </a:r>
        </a:p>
      </xdr:txBody>
    </xdr:sp>
    <xdr:clientData fPrintsWithSheet="0"/>
  </xdr:twoCellAnchor>
  <xdr:twoCellAnchor editAs="oneCell">
    <xdr:from>
      <xdr:col>6</xdr:col>
      <xdr:colOff>0</xdr:colOff>
      <xdr:row>454</xdr:row>
      <xdr:rowOff>0</xdr:rowOff>
    </xdr:from>
    <xdr:to>
      <xdr:col>7</xdr:col>
      <xdr:colOff>137160</xdr:colOff>
      <xdr:row>455</xdr:row>
      <xdr:rowOff>30480</xdr:rowOff>
    </xdr:to>
    <xdr:sp macro="" textlink="">
      <xdr:nvSpPr>
        <xdr:cNvPr id="771" name="角丸四角形 770">
          <a:hlinkClick xmlns:r="http://schemas.openxmlformats.org/officeDocument/2006/relationships" r:id="rId4" tooltip="2月の先頭へ"/>
        </xdr:cNvPr>
        <xdr:cNvSpPr/>
      </xdr:nvSpPr>
      <xdr:spPr>
        <a:xfrm>
          <a:off x="7109460" y="81213960"/>
          <a:ext cx="762000" cy="198120"/>
        </a:xfrm>
        <a:prstGeom prst="roundRect">
          <a:avLst/>
        </a:prstGeom>
        <a:solidFill>
          <a:srgbClr val="4F81BD">
            <a:lumMod val="20000"/>
            <a:lumOff val="8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２月</a:t>
          </a:r>
        </a:p>
      </xdr:txBody>
    </xdr:sp>
    <xdr:clientData fPrintsWithSheet="0"/>
  </xdr:twoCellAnchor>
  <xdr:twoCellAnchor editAs="oneCell">
    <xdr:from>
      <xdr:col>6</xdr:col>
      <xdr:colOff>0</xdr:colOff>
      <xdr:row>456</xdr:row>
      <xdr:rowOff>0</xdr:rowOff>
    </xdr:from>
    <xdr:to>
      <xdr:col>7</xdr:col>
      <xdr:colOff>137160</xdr:colOff>
      <xdr:row>457</xdr:row>
      <xdr:rowOff>30480</xdr:rowOff>
    </xdr:to>
    <xdr:sp macro="" textlink="">
      <xdr:nvSpPr>
        <xdr:cNvPr id="772" name="角丸四角形 771">
          <a:hlinkClick xmlns:r="http://schemas.openxmlformats.org/officeDocument/2006/relationships" r:id="rId5" tooltip="３月の先頭へ"/>
        </xdr:cNvPr>
        <xdr:cNvSpPr/>
      </xdr:nvSpPr>
      <xdr:spPr>
        <a:xfrm>
          <a:off x="7109460" y="81549240"/>
          <a:ext cx="762000" cy="198120"/>
        </a:xfrm>
        <a:prstGeom prst="roundRect">
          <a:avLst/>
        </a:prstGeom>
        <a:solidFill>
          <a:srgbClr val="4F81BD">
            <a:lumMod val="60000"/>
            <a:lumOff val="4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３月</a:t>
          </a:r>
        </a:p>
      </xdr:txBody>
    </xdr:sp>
    <xdr:clientData fPrintsWithSheet="0"/>
  </xdr:twoCellAnchor>
  <xdr:twoCellAnchor editAs="oneCell">
    <xdr:from>
      <xdr:col>6</xdr:col>
      <xdr:colOff>0</xdr:colOff>
      <xdr:row>458</xdr:row>
      <xdr:rowOff>0</xdr:rowOff>
    </xdr:from>
    <xdr:to>
      <xdr:col>7</xdr:col>
      <xdr:colOff>137160</xdr:colOff>
      <xdr:row>459</xdr:row>
      <xdr:rowOff>30480</xdr:rowOff>
    </xdr:to>
    <xdr:sp macro="" textlink="">
      <xdr:nvSpPr>
        <xdr:cNvPr id="773" name="角丸四角形 772">
          <a:hlinkClick xmlns:r="http://schemas.openxmlformats.org/officeDocument/2006/relationships" r:id="rId6" tooltip="４月の先頭へ"/>
        </xdr:cNvPr>
        <xdr:cNvSpPr/>
      </xdr:nvSpPr>
      <xdr:spPr>
        <a:xfrm>
          <a:off x="7109460" y="81884520"/>
          <a:ext cx="762000" cy="198120"/>
        </a:xfrm>
        <a:prstGeom prst="roundRect">
          <a:avLst/>
        </a:prstGeom>
        <a:solidFill>
          <a:srgbClr val="4F81BD">
            <a:lumMod val="20000"/>
            <a:lumOff val="8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４月</a:t>
          </a:r>
        </a:p>
      </xdr:txBody>
    </xdr:sp>
    <xdr:clientData fPrintsWithSheet="0"/>
  </xdr:twoCellAnchor>
  <xdr:twoCellAnchor editAs="oneCell">
    <xdr:from>
      <xdr:col>6</xdr:col>
      <xdr:colOff>0</xdr:colOff>
      <xdr:row>462</xdr:row>
      <xdr:rowOff>0</xdr:rowOff>
    </xdr:from>
    <xdr:to>
      <xdr:col>7</xdr:col>
      <xdr:colOff>137160</xdr:colOff>
      <xdr:row>463</xdr:row>
      <xdr:rowOff>30480</xdr:rowOff>
    </xdr:to>
    <xdr:sp macro="" textlink="">
      <xdr:nvSpPr>
        <xdr:cNvPr id="774" name="角丸四角形 773">
          <a:hlinkClick xmlns:r="http://schemas.openxmlformats.org/officeDocument/2006/relationships" r:id="rId7" tooltip="６月の先頭へ"/>
        </xdr:cNvPr>
        <xdr:cNvSpPr/>
      </xdr:nvSpPr>
      <xdr:spPr>
        <a:xfrm>
          <a:off x="7109460" y="82555080"/>
          <a:ext cx="762000" cy="198120"/>
        </a:xfrm>
        <a:prstGeom prst="roundRect">
          <a:avLst/>
        </a:prstGeom>
        <a:solidFill>
          <a:srgbClr val="4F81BD">
            <a:lumMod val="20000"/>
            <a:lumOff val="8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６月</a:t>
          </a:r>
        </a:p>
      </xdr:txBody>
    </xdr:sp>
    <xdr:clientData fPrintsWithSheet="0"/>
  </xdr:twoCellAnchor>
  <xdr:twoCellAnchor editAs="oneCell">
    <xdr:from>
      <xdr:col>6</xdr:col>
      <xdr:colOff>0</xdr:colOff>
      <xdr:row>466</xdr:row>
      <xdr:rowOff>0</xdr:rowOff>
    </xdr:from>
    <xdr:to>
      <xdr:col>7</xdr:col>
      <xdr:colOff>137160</xdr:colOff>
      <xdr:row>467</xdr:row>
      <xdr:rowOff>30480</xdr:rowOff>
    </xdr:to>
    <xdr:sp macro="" textlink="">
      <xdr:nvSpPr>
        <xdr:cNvPr id="775" name="角丸四角形 774">
          <a:hlinkClick xmlns:r="http://schemas.openxmlformats.org/officeDocument/2006/relationships" r:id="rId8" tooltip="８月の先頭へ"/>
        </xdr:cNvPr>
        <xdr:cNvSpPr/>
      </xdr:nvSpPr>
      <xdr:spPr>
        <a:xfrm>
          <a:off x="7109460" y="83225640"/>
          <a:ext cx="762000" cy="198120"/>
        </a:xfrm>
        <a:prstGeom prst="roundRect">
          <a:avLst/>
        </a:prstGeom>
        <a:solidFill>
          <a:srgbClr val="4F81BD">
            <a:lumMod val="20000"/>
            <a:lumOff val="8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８月</a:t>
          </a:r>
        </a:p>
      </xdr:txBody>
    </xdr:sp>
    <xdr:clientData fPrintsWithSheet="0"/>
  </xdr:twoCellAnchor>
  <xdr:twoCellAnchor editAs="oneCell">
    <xdr:from>
      <xdr:col>6</xdr:col>
      <xdr:colOff>0</xdr:colOff>
      <xdr:row>470</xdr:row>
      <xdr:rowOff>0</xdr:rowOff>
    </xdr:from>
    <xdr:to>
      <xdr:col>7</xdr:col>
      <xdr:colOff>137160</xdr:colOff>
      <xdr:row>471</xdr:row>
      <xdr:rowOff>30480</xdr:rowOff>
    </xdr:to>
    <xdr:sp macro="" textlink="">
      <xdr:nvSpPr>
        <xdr:cNvPr id="776" name="角丸四角形 775">
          <a:hlinkClick xmlns:r="http://schemas.openxmlformats.org/officeDocument/2006/relationships" r:id="rId9" tooltip="１０月の先頭へ"/>
        </xdr:cNvPr>
        <xdr:cNvSpPr/>
      </xdr:nvSpPr>
      <xdr:spPr>
        <a:xfrm>
          <a:off x="7109460" y="83896200"/>
          <a:ext cx="762000" cy="198120"/>
        </a:xfrm>
        <a:prstGeom prst="roundRect">
          <a:avLst/>
        </a:prstGeom>
        <a:solidFill>
          <a:srgbClr val="4F81BD">
            <a:lumMod val="20000"/>
            <a:lumOff val="8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１０月</a:t>
          </a:r>
        </a:p>
      </xdr:txBody>
    </xdr:sp>
    <xdr:clientData fPrintsWithSheet="0"/>
  </xdr:twoCellAnchor>
  <xdr:twoCellAnchor editAs="oneCell">
    <xdr:from>
      <xdr:col>6</xdr:col>
      <xdr:colOff>0</xdr:colOff>
      <xdr:row>460</xdr:row>
      <xdr:rowOff>0</xdr:rowOff>
    </xdr:from>
    <xdr:to>
      <xdr:col>7</xdr:col>
      <xdr:colOff>137160</xdr:colOff>
      <xdr:row>461</xdr:row>
      <xdr:rowOff>30480</xdr:rowOff>
    </xdr:to>
    <xdr:sp macro="" textlink="">
      <xdr:nvSpPr>
        <xdr:cNvPr id="777" name="角丸四角形 776">
          <a:hlinkClick xmlns:r="http://schemas.openxmlformats.org/officeDocument/2006/relationships" r:id="rId10" tooltip="５月の先頭へ"/>
        </xdr:cNvPr>
        <xdr:cNvSpPr/>
      </xdr:nvSpPr>
      <xdr:spPr>
        <a:xfrm>
          <a:off x="7109460" y="82219800"/>
          <a:ext cx="762000" cy="198120"/>
        </a:xfrm>
        <a:prstGeom prst="roundRect">
          <a:avLst/>
        </a:prstGeom>
        <a:solidFill>
          <a:srgbClr val="4F81BD">
            <a:lumMod val="60000"/>
            <a:lumOff val="4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５月</a:t>
          </a:r>
        </a:p>
      </xdr:txBody>
    </xdr:sp>
    <xdr:clientData fPrintsWithSheet="0"/>
  </xdr:twoCellAnchor>
  <xdr:twoCellAnchor editAs="oneCell">
    <xdr:from>
      <xdr:col>6</xdr:col>
      <xdr:colOff>0</xdr:colOff>
      <xdr:row>464</xdr:row>
      <xdr:rowOff>0</xdr:rowOff>
    </xdr:from>
    <xdr:to>
      <xdr:col>7</xdr:col>
      <xdr:colOff>137160</xdr:colOff>
      <xdr:row>465</xdr:row>
      <xdr:rowOff>30480</xdr:rowOff>
    </xdr:to>
    <xdr:sp macro="" textlink="">
      <xdr:nvSpPr>
        <xdr:cNvPr id="778" name="角丸四角形 777">
          <a:hlinkClick xmlns:r="http://schemas.openxmlformats.org/officeDocument/2006/relationships" r:id="rId11" tooltip="７月の先頭へ"/>
        </xdr:cNvPr>
        <xdr:cNvSpPr/>
      </xdr:nvSpPr>
      <xdr:spPr>
        <a:xfrm>
          <a:off x="7109460" y="82890360"/>
          <a:ext cx="762000" cy="198120"/>
        </a:xfrm>
        <a:prstGeom prst="roundRect">
          <a:avLst/>
        </a:prstGeom>
        <a:solidFill>
          <a:srgbClr val="4F81BD">
            <a:lumMod val="60000"/>
            <a:lumOff val="4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７月</a:t>
          </a:r>
        </a:p>
      </xdr:txBody>
    </xdr:sp>
    <xdr:clientData fPrintsWithSheet="0"/>
  </xdr:twoCellAnchor>
  <xdr:twoCellAnchor editAs="oneCell">
    <xdr:from>
      <xdr:col>6</xdr:col>
      <xdr:colOff>0</xdr:colOff>
      <xdr:row>468</xdr:row>
      <xdr:rowOff>0</xdr:rowOff>
    </xdr:from>
    <xdr:to>
      <xdr:col>7</xdr:col>
      <xdr:colOff>137160</xdr:colOff>
      <xdr:row>469</xdr:row>
      <xdr:rowOff>30480</xdr:rowOff>
    </xdr:to>
    <xdr:sp macro="" textlink="">
      <xdr:nvSpPr>
        <xdr:cNvPr id="779" name="角丸四角形 778">
          <a:hlinkClick xmlns:r="http://schemas.openxmlformats.org/officeDocument/2006/relationships" r:id="rId12" tooltip="９月の先頭へ"/>
        </xdr:cNvPr>
        <xdr:cNvSpPr/>
      </xdr:nvSpPr>
      <xdr:spPr>
        <a:xfrm>
          <a:off x="7109460" y="83560920"/>
          <a:ext cx="762000" cy="198120"/>
        </a:xfrm>
        <a:prstGeom prst="roundRect">
          <a:avLst/>
        </a:prstGeom>
        <a:solidFill>
          <a:srgbClr val="4F81BD">
            <a:lumMod val="60000"/>
            <a:lumOff val="4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９月</a:t>
          </a:r>
        </a:p>
      </xdr:txBody>
    </xdr:sp>
    <xdr:clientData fPrintsWithSheet="0"/>
  </xdr:twoCellAnchor>
  <xdr:twoCellAnchor editAs="oneCell">
    <xdr:from>
      <xdr:col>6</xdr:col>
      <xdr:colOff>0</xdr:colOff>
      <xdr:row>472</xdr:row>
      <xdr:rowOff>0</xdr:rowOff>
    </xdr:from>
    <xdr:to>
      <xdr:col>7</xdr:col>
      <xdr:colOff>137160</xdr:colOff>
      <xdr:row>473</xdr:row>
      <xdr:rowOff>30480</xdr:rowOff>
    </xdr:to>
    <xdr:sp macro="" textlink="">
      <xdr:nvSpPr>
        <xdr:cNvPr id="780" name="角丸四角形 779">
          <a:hlinkClick xmlns:r="http://schemas.openxmlformats.org/officeDocument/2006/relationships" r:id="rId13" tooltip="１１月の先頭へ"/>
        </xdr:cNvPr>
        <xdr:cNvSpPr/>
      </xdr:nvSpPr>
      <xdr:spPr>
        <a:xfrm>
          <a:off x="7109460" y="84231480"/>
          <a:ext cx="762000" cy="198120"/>
        </a:xfrm>
        <a:prstGeom prst="roundRect">
          <a:avLst/>
        </a:prstGeom>
        <a:solidFill>
          <a:srgbClr val="4F81BD">
            <a:lumMod val="60000"/>
            <a:lumOff val="4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１１月</a:t>
          </a:r>
        </a:p>
      </xdr:txBody>
    </xdr:sp>
    <xdr:clientData fPrintsWithSheet="0"/>
  </xdr:twoCellAnchor>
  <xdr:twoCellAnchor editAs="oneCell">
    <xdr:from>
      <xdr:col>6</xdr:col>
      <xdr:colOff>0</xdr:colOff>
      <xdr:row>474</xdr:row>
      <xdr:rowOff>0</xdr:rowOff>
    </xdr:from>
    <xdr:to>
      <xdr:col>7</xdr:col>
      <xdr:colOff>137160</xdr:colOff>
      <xdr:row>475</xdr:row>
      <xdr:rowOff>30480</xdr:rowOff>
    </xdr:to>
    <xdr:sp macro="" textlink="">
      <xdr:nvSpPr>
        <xdr:cNvPr id="781" name="角丸四角形 780">
          <a:hlinkClick xmlns:r="http://schemas.openxmlformats.org/officeDocument/2006/relationships" r:id="rId1" tooltip="12月の先頭へ"/>
        </xdr:cNvPr>
        <xdr:cNvSpPr/>
      </xdr:nvSpPr>
      <xdr:spPr>
        <a:xfrm>
          <a:off x="7109460" y="84566760"/>
          <a:ext cx="762000" cy="198120"/>
        </a:xfrm>
        <a:prstGeom prst="roundRect">
          <a:avLst/>
        </a:prstGeom>
        <a:solidFill>
          <a:srgbClr val="4F81BD">
            <a:lumMod val="20000"/>
            <a:lumOff val="8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１２月</a:t>
          </a:r>
        </a:p>
      </xdr:txBody>
    </xdr:sp>
    <xdr:clientData fPrintsWithSheet="0"/>
  </xdr:twoCellAnchor>
  <xdr:twoCellAnchor editAs="oneCell">
    <xdr:from>
      <xdr:col>6</xdr:col>
      <xdr:colOff>0</xdr:colOff>
      <xdr:row>507</xdr:row>
      <xdr:rowOff>403860</xdr:rowOff>
    </xdr:from>
    <xdr:to>
      <xdr:col>7</xdr:col>
      <xdr:colOff>137160</xdr:colOff>
      <xdr:row>509</xdr:row>
      <xdr:rowOff>15240</xdr:rowOff>
    </xdr:to>
    <xdr:sp macro="" textlink="">
      <xdr:nvSpPr>
        <xdr:cNvPr id="796" name="角丸四角形 795">
          <a:hlinkClick xmlns:r="http://schemas.openxmlformats.org/officeDocument/2006/relationships" r:id="rId3" tooltip="1月の先頭へ"/>
        </xdr:cNvPr>
        <xdr:cNvSpPr/>
      </xdr:nvSpPr>
      <xdr:spPr>
        <a:xfrm>
          <a:off x="7109460" y="90838020"/>
          <a:ext cx="762000" cy="198120"/>
        </a:xfrm>
        <a:prstGeom prst="roundRect">
          <a:avLst/>
        </a:prstGeom>
        <a:solidFill>
          <a:srgbClr val="4F81BD">
            <a:lumMod val="60000"/>
            <a:lumOff val="4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１月</a:t>
          </a:r>
        </a:p>
      </xdr:txBody>
    </xdr:sp>
    <xdr:clientData fPrintsWithSheet="0"/>
  </xdr:twoCellAnchor>
  <xdr:twoCellAnchor editAs="oneCell">
    <xdr:from>
      <xdr:col>6</xdr:col>
      <xdr:colOff>0</xdr:colOff>
      <xdr:row>510</xdr:row>
      <xdr:rowOff>0</xdr:rowOff>
    </xdr:from>
    <xdr:to>
      <xdr:col>7</xdr:col>
      <xdr:colOff>137160</xdr:colOff>
      <xdr:row>511</xdr:row>
      <xdr:rowOff>30480</xdr:rowOff>
    </xdr:to>
    <xdr:sp macro="" textlink="">
      <xdr:nvSpPr>
        <xdr:cNvPr id="797" name="角丸四角形 796">
          <a:hlinkClick xmlns:r="http://schemas.openxmlformats.org/officeDocument/2006/relationships" r:id="rId4" tooltip="2月の先頭へ"/>
        </xdr:cNvPr>
        <xdr:cNvSpPr/>
      </xdr:nvSpPr>
      <xdr:spPr>
        <a:xfrm>
          <a:off x="7109460" y="91188540"/>
          <a:ext cx="762000" cy="198120"/>
        </a:xfrm>
        <a:prstGeom prst="roundRect">
          <a:avLst/>
        </a:prstGeom>
        <a:solidFill>
          <a:srgbClr val="4F81BD">
            <a:lumMod val="20000"/>
            <a:lumOff val="8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２月</a:t>
          </a:r>
        </a:p>
      </xdr:txBody>
    </xdr:sp>
    <xdr:clientData fPrintsWithSheet="0"/>
  </xdr:twoCellAnchor>
  <xdr:twoCellAnchor editAs="oneCell">
    <xdr:from>
      <xdr:col>6</xdr:col>
      <xdr:colOff>0</xdr:colOff>
      <xdr:row>512</xdr:row>
      <xdr:rowOff>0</xdr:rowOff>
    </xdr:from>
    <xdr:to>
      <xdr:col>7</xdr:col>
      <xdr:colOff>137160</xdr:colOff>
      <xdr:row>513</xdr:row>
      <xdr:rowOff>30480</xdr:rowOff>
    </xdr:to>
    <xdr:sp macro="" textlink="">
      <xdr:nvSpPr>
        <xdr:cNvPr id="798" name="角丸四角形 797">
          <a:hlinkClick xmlns:r="http://schemas.openxmlformats.org/officeDocument/2006/relationships" r:id="rId5" tooltip="３月の先頭へ"/>
        </xdr:cNvPr>
        <xdr:cNvSpPr/>
      </xdr:nvSpPr>
      <xdr:spPr>
        <a:xfrm>
          <a:off x="7109460" y="91523820"/>
          <a:ext cx="762000" cy="198120"/>
        </a:xfrm>
        <a:prstGeom prst="roundRect">
          <a:avLst/>
        </a:prstGeom>
        <a:solidFill>
          <a:srgbClr val="4F81BD">
            <a:lumMod val="60000"/>
            <a:lumOff val="4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３月</a:t>
          </a:r>
        </a:p>
      </xdr:txBody>
    </xdr:sp>
    <xdr:clientData fPrintsWithSheet="0"/>
  </xdr:twoCellAnchor>
  <xdr:twoCellAnchor editAs="oneCell">
    <xdr:from>
      <xdr:col>6</xdr:col>
      <xdr:colOff>0</xdr:colOff>
      <xdr:row>514</xdr:row>
      <xdr:rowOff>0</xdr:rowOff>
    </xdr:from>
    <xdr:to>
      <xdr:col>7</xdr:col>
      <xdr:colOff>137160</xdr:colOff>
      <xdr:row>515</xdr:row>
      <xdr:rowOff>30480</xdr:rowOff>
    </xdr:to>
    <xdr:sp macro="" textlink="">
      <xdr:nvSpPr>
        <xdr:cNvPr id="799" name="角丸四角形 798">
          <a:hlinkClick xmlns:r="http://schemas.openxmlformats.org/officeDocument/2006/relationships" r:id="rId6" tooltip="４月の先頭へ"/>
        </xdr:cNvPr>
        <xdr:cNvSpPr/>
      </xdr:nvSpPr>
      <xdr:spPr>
        <a:xfrm>
          <a:off x="7109460" y="91859100"/>
          <a:ext cx="762000" cy="198120"/>
        </a:xfrm>
        <a:prstGeom prst="roundRect">
          <a:avLst/>
        </a:prstGeom>
        <a:solidFill>
          <a:srgbClr val="4F81BD">
            <a:lumMod val="20000"/>
            <a:lumOff val="8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４月</a:t>
          </a:r>
        </a:p>
      </xdr:txBody>
    </xdr:sp>
    <xdr:clientData fPrintsWithSheet="0"/>
  </xdr:twoCellAnchor>
  <xdr:twoCellAnchor editAs="oneCell">
    <xdr:from>
      <xdr:col>6</xdr:col>
      <xdr:colOff>0</xdr:colOff>
      <xdr:row>518</xdr:row>
      <xdr:rowOff>0</xdr:rowOff>
    </xdr:from>
    <xdr:to>
      <xdr:col>7</xdr:col>
      <xdr:colOff>137160</xdr:colOff>
      <xdr:row>519</xdr:row>
      <xdr:rowOff>30480</xdr:rowOff>
    </xdr:to>
    <xdr:sp macro="" textlink="">
      <xdr:nvSpPr>
        <xdr:cNvPr id="800" name="角丸四角形 799">
          <a:hlinkClick xmlns:r="http://schemas.openxmlformats.org/officeDocument/2006/relationships" r:id="rId7" tooltip="６月の先頭へ"/>
        </xdr:cNvPr>
        <xdr:cNvSpPr/>
      </xdr:nvSpPr>
      <xdr:spPr>
        <a:xfrm>
          <a:off x="7109460" y="92529660"/>
          <a:ext cx="762000" cy="198120"/>
        </a:xfrm>
        <a:prstGeom prst="roundRect">
          <a:avLst/>
        </a:prstGeom>
        <a:solidFill>
          <a:srgbClr val="4F81BD">
            <a:lumMod val="20000"/>
            <a:lumOff val="8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６月</a:t>
          </a:r>
        </a:p>
      </xdr:txBody>
    </xdr:sp>
    <xdr:clientData fPrintsWithSheet="0"/>
  </xdr:twoCellAnchor>
  <xdr:twoCellAnchor editAs="oneCell">
    <xdr:from>
      <xdr:col>6</xdr:col>
      <xdr:colOff>0</xdr:colOff>
      <xdr:row>522</xdr:row>
      <xdr:rowOff>0</xdr:rowOff>
    </xdr:from>
    <xdr:to>
      <xdr:col>7</xdr:col>
      <xdr:colOff>137160</xdr:colOff>
      <xdr:row>523</xdr:row>
      <xdr:rowOff>30480</xdr:rowOff>
    </xdr:to>
    <xdr:sp macro="" textlink="">
      <xdr:nvSpPr>
        <xdr:cNvPr id="801" name="角丸四角形 800">
          <a:hlinkClick xmlns:r="http://schemas.openxmlformats.org/officeDocument/2006/relationships" r:id="rId8" tooltip="８月の先頭へ"/>
        </xdr:cNvPr>
        <xdr:cNvSpPr/>
      </xdr:nvSpPr>
      <xdr:spPr>
        <a:xfrm>
          <a:off x="7109460" y="93200220"/>
          <a:ext cx="762000" cy="198120"/>
        </a:xfrm>
        <a:prstGeom prst="roundRect">
          <a:avLst/>
        </a:prstGeom>
        <a:solidFill>
          <a:srgbClr val="4F81BD">
            <a:lumMod val="20000"/>
            <a:lumOff val="8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８月</a:t>
          </a:r>
        </a:p>
      </xdr:txBody>
    </xdr:sp>
    <xdr:clientData fPrintsWithSheet="0"/>
  </xdr:twoCellAnchor>
  <xdr:twoCellAnchor editAs="oneCell">
    <xdr:from>
      <xdr:col>6</xdr:col>
      <xdr:colOff>0</xdr:colOff>
      <xdr:row>526</xdr:row>
      <xdr:rowOff>0</xdr:rowOff>
    </xdr:from>
    <xdr:to>
      <xdr:col>7</xdr:col>
      <xdr:colOff>137160</xdr:colOff>
      <xdr:row>527</xdr:row>
      <xdr:rowOff>30480</xdr:rowOff>
    </xdr:to>
    <xdr:sp macro="" textlink="">
      <xdr:nvSpPr>
        <xdr:cNvPr id="802" name="角丸四角形 801">
          <a:hlinkClick xmlns:r="http://schemas.openxmlformats.org/officeDocument/2006/relationships" r:id="rId9" tooltip="１０月の先頭へ"/>
        </xdr:cNvPr>
        <xdr:cNvSpPr/>
      </xdr:nvSpPr>
      <xdr:spPr>
        <a:xfrm>
          <a:off x="7109460" y="93870780"/>
          <a:ext cx="762000" cy="198120"/>
        </a:xfrm>
        <a:prstGeom prst="roundRect">
          <a:avLst/>
        </a:prstGeom>
        <a:solidFill>
          <a:srgbClr val="4F81BD">
            <a:lumMod val="20000"/>
            <a:lumOff val="8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１０月</a:t>
          </a:r>
        </a:p>
      </xdr:txBody>
    </xdr:sp>
    <xdr:clientData fPrintsWithSheet="0"/>
  </xdr:twoCellAnchor>
  <xdr:twoCellAnchor editAs="oneCell">
    <xdr:from>
      <xdr:col>6</xdr:col>
      <xdr:colOff>0</xdr:colOff>
      <xdr:row>516</xdr:row>
      <xdr:rowOff>0</xdr:rowOff>
    </xdr:from>
    <xdr:to>
      <xdr:col>7</xdr:col>
      <xdr:colOff>137160</xdr:colOff>
      <xdr:row>517</xdr:row>
      <xdr:rowOff>30480</xdr:rowOff>
    </xdr:to>
    <xdr:sp macro="" textlink="">
      <xdr:nvSpPr>
        <xdr:cNvPr id="803" name="角丸四角形 802">
          <a:hlinkClick xmlns:r="http://schemas.openxmlformats.org/officeDocument/2006/relationships" r:id="rId10" tooltip="５月の先頭へ"/>
        </xdr:cNvPr>
        <xdr:cNvSpPr/>
      </xdr:nvSpPr>
      <xdr:spPr>
        <a:xfrm>
          <a:off x="7109460" y="92194380"/>
          <a:ext cx="762000" cy="198120"/>
        </a:xfrm>
        <a:prstGeom prst="roundRect">
          <a:avLst/>
        </a:prstGeom>
        <a:solidFill>
          <a:srgbClr val="4F81BD">
            <a:lumMod val="60000"/>
            <a:lumOff val="4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５月</a:t>
          </a:r>
        </a:p>
      </xdr:txBody>
    </xdr:sp>
    <xdr:clientData fPrintsWithSheet="0"/>
  </xdr:twoCellAnchor>
  <xdr:twoCellAnchor editAs="oneCell">
    <xdr:from>
      <xdr:col>6</xdr:col>
      <xdr:colOff>0</xdr:colOff>
      <xdr:row>520</xdr:row>
      <xdr:rowOff>0</xdr:rowOff>
    </xdr:from>
    <xdr:to>
      <xdr:col>7</xdr:col>
      <xdr:colOff>137160</xdr:colOff>
      <xdr:row>521</xdr:row>
      <xdr:rowOff>30480</xdr:rowOff>
    </xdr:to>
    <xdr:sp macro="" textlink="">
      <xdr:nvSpPr>
        <xdr:cNvPr id="804" name="角丸四角形 803">
          <a:hlinkClick xmlns:r="http://schemas.openxmlformats.org/officeDocument/2006/relationships" r:id="rId11" tooltip="７月の先頭へ"/>
        </xdr:cNvPr>
        <xdr:cNvSpPr/>
      </xdr:nvSpPr>
      <xdr:spPr>
        <a:xfrm>
          <a:off x="7109460" y="92864940"/>
          <a:ext cx="762000" cy="198120"/>
        </a:xfrm>
        <a:prstGeom prst="roundRect">
          <a:avLst/>
        </a:prstGeom>
        <a:solidFill>
          <a:srgbClr val="4F81BD">
            <a:lumMod val="60000"/>
            <a:lumOff val="4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７月</a:t>
          </a:r>
        </a:p>
      </xdr:txBody>
    </xdr:sp>
    <xdr:clientData fPrintsWithSheet="0"/>
  </xdr:twoCellAnchor>
  <xdr:twoCellAnchor editAs="oneCell">
    <xdr:from>
      <xdr:col>6</xdr:col>
      <xdr:colOff>0</xdr:colOff>
      <xdr:row>524</xdr:row>
      <xdr:rowOff>0</xdr:rowOff>
    </xdr:from>
    <xdr:to>
      <xdr:col>7</xdr:col>
      <xdr:colOff>137160</xdr:colOff>
      <xdr:row>525</xdr:row>
      <xdr:rowOff>30480</xdr:rowOff>
    </xdr:to>
    <xdr:sp macro="" textlink="">
      <xdr:nvSpPr>
        <xdr:cNvPr id="805" name="角丸四角形 804">
          <a:hlinkClick xmlns:r="http://schemas.openxmlformats.org/officeDocument/2006/relationships" r:id="rId12" tooltip="９月の先頭へ"/>
        </xdr:cNvPr>
        <xdr:cNvSpPr/>
      </xdr:nvSpPr>
      <xdr:spPr>
        <a:xfrm>
          <a:off x="7109460" y="93535500"/>
          <a:ext cx="762000" cy="198120"/>
        </a:xfrm>
        <a:prstGeom prst="roundRect">
          <a:avLst/>
        </a:prstGeom>
        <a:solidFill>
          <a:srgbClr val="4F81BD">
            <a:lumMod val="60000"/>
            <a:lumOff val="4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９月</a:t>
          </a:r>
        </a:p>
      </xdr:txBody>
    </xdr:sp>
    <xdr:clientData fPrintsWithSheet="0"/>
  </xdr:twoCellAnchor>
  <xdr:twoCellAnchor editAs="oneCell">
    <xdr:from>
      <xdr:col>6</xdr:col>
      <xdr:colOff>0</xdr:colOff>
      <xdr:row>528</xdr:row>
      <xdr:rowOff>0</xdr:rowOff>
    </xdr:from>
    <xdr:to>
      <xdr:col>7</xdr:col>
      <xdr:colOff>137160</xdr:colOff>
      <xdr:row>529</xdr:row>
      <xdr:rowOff>30480</xdr:rowOff>
    </xdr:to>
    <xdr:sp macro="" textlink="">
      <xdr:nvSpPr>
        <xdr:cNvPr id="806" name="角丸四角形 805">
          <a:hlinkClick xmlns:r="http://schemas.openxmlformats.org/officeDocument/2006/relationships" r:id="rId13" tooltip="１１月の先頭へ"/>
        </xdr:cNvPr>
        <xdr:cNvSpPr/>
      </xdr:nvSpPr>
      <xdr:spPr>
        <a:xfrm>
          <a:off x="7109460" y="94206060"/>
          <a:ext cx="762000" cy="198120"/>
        </a:xfrm>
        <a:prstGeom prst="roundRect">
          <a:avLst/>
        </a:prstGeom>
        <a:solidFill>
          <a:srgbClr val="4F81BD">
            <a:lumMod val="60000"/>
            <a:lumOff val="4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１１月</a:t>
          </a:r>
        </a:p>
      </xdr:txBody>
    </xdr:sp>
    <xdr:clientData fPrintsWithSheet="0"/>
  </xdr:twoCellAnchor>
  <xdr:twoCellAnchor editAs="oneCell">
    <xdr:from>
      <xdr:col>6</xdr:col>
      <xdr:colOff>0</xdr:colOff>
      <xdr:row>530</xdr:row>
      <xdr:rowOff>0</xdr:rowOff>
    </xdr:from>
    <xdr:to>
      <xdr:col>7</xdr:col>
      <xdr:colOff>137160</xdr:colOff>
      <xdr:row>531</xdr:row>
      <xdr:rowOff>30480</xdr:rowOff>
    </xdr:to>
    <xdr:sp macro="" textlink="">
      <xdr:nvSpPr>
        <xdr:cNvPr id="807" name="角丸四角形 806">
          <a:hlinkClick xmlns:r="http://schemas.openxmlformats.org/officeDocument/2006/relationships" r:id="rId1" tooltip="12月の先頭へ"/>
        </xdr:cNvPr>
        <xdr:cNvSpPr/>
      </xdr:nvSpPr>
      <xdr:spPr>
        <a:xfrm>
          <a:off x="7109460" y="94541340"/>
          <a:ext cx="762000" cy="198120"/>
        </a:xfrm>
        <a:prstGeom prst="roundRect">
          <a:avLst/>
        </a:prstGeom>
        <a:solidFill>
          <a:srgbClr val="4F81BD">
            <a:lumMod val="20000"/>
            <a:lumOff val="8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１２月</a:t>
          </a:r>
        </a:p>
      </xdr:txBody>
    </xdr:sp>
    <xdr:clientData fPrintsWithSheet="0"/>
  </xdr:twoCellAnchor>
  <xdr:twoCellAnchor editAs="oneCell">
    <xdr:from>
      <xdr:col>5</xdr:col>
      <xdr:colOff>906780</xdr:colOff>
      <xdr:row>564</xdr:row>
      <xdr:rowOff>7620</xdr:rowOff>
    </xdr:from>
    <xdr:to>
      <xdr:col>7</xdr:col>
      <xdr:colOff>129540</xdr:colOff>
      <xdr:row>565</xdr:row>
      <xdr:rowOff>38100</xdr:rowOff>
    </xdr:to>
    <xdr:sp macro="" textlink="">
      <xdr:nvSpPr>
        <xdr:cNvPr id="822" name="角丸四角形 821">
          <a:hlinkClick xmlns:r="http://schemas.openxmlformats.org/officeDocument/2006/relationships" r:id="rId3" tooltip="1月の先頭へ"/>
        </xdr:cNvPr>
        <xdr:cNvSpPr/>
      </xdr:nvSpPr>
      <xdr:spPr>
        <a:xfrm>
          <a:off x="7101840" y="100835460"/>
          <a:ext cx="762000" cy="198120"/>
        </a:xfrm>
        <a:prstGeom prst="roundRect">
          <a:avLst/>
        </a:prstGeom>
        <a:solidFill>
          <a:srgbClr val="4F81BD">
            <a:lumMod val="60000"/>
            <a:lumOff val="4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１月</a:t>
          </a:r>
        </a:p>
      </xdr:txBody>
    </xdr:sp>
    <xdr:clientData fPrintsWithSheet="0"/>
  </xdr:twoCellAnchor>
  <xdr:twoCellAnchor editAs="oneCell">
    <xdr:from>
      <xdr:col>6</xdr:col>
      <xdr:colOff>0</xdr:colOff>
      <xdr:row>566</xdr:row>
      <xdr:rowOff>0</xdr:rowOff>
    </xdr:from>
    <xdr:to>
      <xdr:col>7</xdr:col>
      <xdr:colOff>137160</xdr:colOff>
      <xdr:row>567</xdr:row>
      <xdr:rowOff>30480</xdr:rowOff>
    </xdr:to>
    <xdr:sp macro="" textlink="">
      <xdr:nvSpPr>
        <xdr:cNvPr id="823" name="角丸四角形 822">
          <a:hlinkClick xmlns:r="http://schemas.openxmlformats.org/officeDocument/2006/relationships" r:id="rId4" tooltip="2月の先頭へ"/>
        </xdr:cNvPr>
        <xdr:cNvSpPr/>
      </xdr:nvSpPr>
      <xdr:spPr>
        <a:xfrm>
          <a:off x="7109460" y="101163120"/>
          <a:ext cx="762000" cy="198120"/>
        </a:xfrm>
        <a:prstGeom prst="roundRect">
          <a:avLst/>
        </a:prstGeom>
        <a:solidFill>
          <a:srgbClr val="4F81BD">
            <a:lumMod val="20000"/>
            <a:lumOff val="8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２月</a:t>
          </a:r>
        </a:p>
      </xdr:txBody>
    </xdr:sp>
    <xdr:clientData fPrintsWithSheet="0"/>
  </xdr:twoCellAnchor>
  <xdr:twoCellAnchor editAs="oneCell">
    <xdr:from>
      <xdr:col>6</xdr:col>
      <xdr:colOff>0</xdr:colOff>
      <xdr:row>568</xdr:row>
      <xdr:rowOff>0</xdr:rowOff>
    </xdr:from>
    <xdr:to>
      <xdr:col>7</xdr:col>
      <xdr:colOff>137160</xdr:colOff>
      <xdr:row>569</xdr:row>
      <xdr:rowOff>30480</xdr:rowOff>
    </xdr:to>
    <xdr:sp macro="" textlink="">
      <xdr:nvSpPr>
        <xdr:cNvPr id="824" name="角丸四角形 823">
          <a:hlinkClick xmlns:r="http://schemas.openxmlformats.org/officeDocument/2006/relationships" r:id="rId5" tooltip="３月の先頭へ"/>
        </xdr:cNvPr>
        <xdr:cNvSpPr/>
      </xdr:nvSpPr>
      <xdr:spPr>
        <a:xfrm>
          <a:off x="7109460" y="101498400"/>
          <a:ext cx="762000" cy="198120"/>
        </a:xfrm>
        <a:prstGeom prst="roundRect">
          <a:avLst/>
        </a:prstGeom>
        <a:solidFill>
          <a:srgbClr val="4F81BD">
            <a:lumMod val="60000"/>
            <a:lumOff val="4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３月</a:t>
          </a:r>
        </a:p>
      </xdr:txBody>
    </xdr:sp>
    <xdr:clientData fPrintsWithSheet="0"/>
  </xdr:twoCellAnchor>
  <xdr:twoCellAnchor editAs="oneCell">
    <xdr:from>
      <xdr:col>6</xdr:col>
      <xdr:colOff>0</xdr:colOff>
      <xdr:row>570</xdr:row>
      <xdr:rowOff>0</xdr:rowOff>
    </xdr:from>
    <xdr:to>
      <xdr:col>7</xdr:col>
      <xdr:colOff>137160</xdr:colOff>
      <xdr:row>571</xdr:row>
      <xdr:rowOff>30480</xdr:rowOff>
    </xdr:to>
    <xdr:sp macro="" textlink="">
      <xdr:nvSpPr>
        <xdr:cNvPr id="825" name="角丸四角形 824">
          <a:hlinkClick xmlns:r="http://schemas.openxmlformats.org/officeDocument/2006/relationships" r:id="rId6" tooltip="４月の先頭へ"/>
        </xdr:cNvPr>
        <xdr:cNvSpPr/>
      </xdr:nvSpPr>
      <xdr:spPr>
        <a:xfrm>
          <a:off x="7109460" y="101833680"/>
          <a:ext cx="762000" cy="198120"/>
        </a:xfrm>
        <a:prstGeom prst="roundRect">
          <a:avLst/>
        </a:prstGeom>
        <a:solidFill>
          <a:srgbClr val="4F81BD">
            <a:lumMod val="20000"/>
            <a:lumOff val="8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４月</a:t>
          </a:r>
        </a:p>
      </xdr:txBody>
    </xdr:sp>
    <xdr:clientData fPrintsWithSheet="0"/>
  </xdr:twoCellAnchor>
  <xdr:twoCellAnchor editAs="oneCell">
    <xdr:from>
      <xdr:col>6</xdr:col>
      <xdr:colOff>0</xdr:colOff>
      <xdr:row>574</xdr:row>
      <xdr:rowOff>0</xdr:rowOff>
    </xdr:from>
    <xdr:to>
      <xdr:col>7</xdr:col>
      <xdr:colOff>137160</xdr:colOff>
      <xdr:row>575</xdr:row>
      <xdr:rowOff>30480</xdr:rowOff>
    </xdr:to>
    <xdr:sp macro="" textlink="">
      <xdr:nvSpPr>
        <xdr:cNvPr id="826" name="角丸四角形 825">
          <a:hlinkClick xmlns:r="http://schemas.openxmlformats.org/officeDocument/2006/relationships" r:id="rId7" tooltip="６月の先頭へ"/>
        </xdr:cNvPr>
        <xdr:cNvSpPr/>
      </xdr:nvSpPr>
      <xdr:spPr>
        <a:xfrm>
          <a:off x="7109460" y="102504240"/>
          <a:ext cx="762000" cy="198120"/>
        </a:xfrm>
        <a:prstGeom prst="roundRect">
          <a:avLst/>
        </a:prstGeom>
        <a:solidFill>
          <a:srgbClr val="4F81BD">
            <a:lumMod val="20000"/>
            <a:lumOff val="8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６月</a:t>
          </a:r>
        </a:p>
      </xdr:txBody>
    </xdr:sp>
    <xdr:clientData fPrintsWithSheet="0"/>
  </xdr:twoCellAnchor>
  <xdr:twoCellAnchor editAs="oneCell">
    <xdr:from>
      <xdr:col>6</xdr:col>
      <xdr:colOff>0</xdr:colOff>
      <xdr:row>578</xdr:row>
      <xdr:rowOff>0</xdr:rowOff>
    </xdr:from>
    <xdr:to>
      <xdr:col>7</xdr:col>
      <xdr:colOff>137160</xdr:colOff>
      <xdr:row>579</xdr:row>
      <xdr:rowOff>30480</xdr:rowOff>
    </xdr:to>
    <xdr:sp macro="" textlink="">
      <xdr:nvSpPr>
        <xdr:cNvPr id="827" name="角丸四角形 826">
          <a:hlinkClick xmlns:r="http://schemas.openxmlformats.org/officeDocument/2006/relationships" r:id="rId8" tooltip="８月の先頭へ"/>
        </xdr:cNvPr>
        <xdr:cNvSpPr/>
      </xdr:nvSpPr>
      <xdr:spPr>
        <a:xfrm>
          <a:off x="7109460" y="103174800"/>
          <a:ext cx="762000" cy="198120"/>
        </a:xfrm>
        <a:prstGeom prst="roundRect">
          <a:avLst/>
        </a:prstGeom>
        <a:solidFill>
          <a:srgbClr val="4F81BD">
            <a:lumMod val="20000"/>
            <a:lumOff val="8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８月</a:t>
          </a:r>
        </a:p>
      </xdr:txBody>
    </xdr:sp>
    <xdr:clientData fPrintsWithSheet="0"/>
  </xdr:twoCellAnchor>
  <xdr:twoCellAnchor editAs="oneCell">
    <xdr:from>
      <xdr:col>6</xdr:col>
      <xdr:colOff>0</xdr:colOff>
      <xdr:row>582</xdr:row>
      <xdr:rowOff>0</xdr:rowOff>
    </xdr:from>
    <xdr:to>
      <xdr:col>7</xdr:col>
      <xdr:colOff>137160</xdr:colOff>
      <xdr:row>583</xdr:row>
      <xdr:rowOff>30480</xdr:rowOff>
    </xdr:to>
    <xdr:sp macro="" textlink="">
      <xdr:nvSpPr>
        <xdr:cNvPr id="828" name="角丸四角形 827">
          <a:hlinkClick xmlns:r="http://schemas.openxmlformats.org/officeDocument/2006/relationships" r:id="rId9" tooltip="１０月の先頭へ"/>
        </xdr:cNvPr>
        <xdr:cNvSpPr/>
      </xdr:nvSpPr>
      <xdr:spPr>
        <a:xfrm>
          <a:off x="7109460" y="103845360"/>
          <a:ext cx="762000" cy="198120"/>
        </a:xfrm>
        <a:prstGeom prst="roundRect">
          <a:avLst/>
        </a:prstGeom>
        <a:solidFill>
          <a:srgbClr val="4F81BD">
            <a:lumMod val="20000"/>
            <a:lumOff val="8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１０月</a:t>
          </a:r>
        </a:p>
      </xdr:txBody>
    </xdr:sp>
    <xdr:clientData fPrintsWithSheet="0"/>
  </xdr:twoCellAnchor>
  <xdr:twoCellAnchor editAs="oneCell">
    <xdr:from>
      <xdr:col>6</xdr:col>
      <xdr:colOff>0</xdr:colOff>
      <xdr:row>572</xdr:row>
      <xdr:rowOff>0</xdr:rowOff>
    </xdr:from>
    <xdr:to>
      <xdr:col>7</xdr:col>
      <xdr:colOff>137160</xdr:colOff>
      <xdr:row>573</xdr:row>
      <xdr:rowOff>30480</xdr:rowOff>
    </xdr:to>
    <xdr:sp macro="" textlink="">
      <xdr:nvSpPr>
        <xdr:cNvPr id="829" name="角丸四角形 828">
          <a:hlinkClick xmlns:r="http://schemas.openxmlformats.org/officeDocument/2006/relationships" r:id="rId10" tooltip="５月の先頭へ"/>
        </xdr:cNvPr>
        <xdr:cNvSpPr/>
      </xdr:nvSpPr>
      <xdr:spPr>
        <a:xfrm>
          <a:off x="7109460" y="102168960"/>
          <a:ext cx="762000" cy="198120"/>
        </a:xfrm>
        <a:prstGeom prst="roundRect">
          <a:avLst/>
        </a:prstGeom>
        <a:solidFill>
          <a:srgbClr val="4F81BD">
            <a:lumMod val="60000"/>
            <a:lumOff val="4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５月</a:t>
          </a:r>
        </a:p>
      </xdr:txBody>
    </xdr:sp>
    <xdr:clientData fPrintsWithSheet="0"/>
  </xdr:twoCellAnchor>
  <xdr:twoCellAnchor editAs="oneCell">
    <xdr:from>
      <xdr:col>6</xdr:col>
      <xdr:colOff>0</xdr:colOff>
      <xdr:row>576</xdr:row>
      <xdr:rowOff>0</xdr:rowOff>
    </xdr:from>
    <xdr:to>
      <xdr:col>7</xdr:col>
      <xdr:colOff>137160</xdr:colOff>
      <xdr:row>577</xdr:row>
      <xdr:rowOff>30480</xdr:rowOff>
    </xdr:to>
    <xdr:sp macro="" textlink="">
      <xdr:nvSpPr>
        <xdr:cNvPr id="830" name="角丸四角形 829">
          <a:hlinkClick xmlns:r="http://schemas.openxmlformats.org/officeDocument/2006/relationships" r:id="rId11" tooltip="７月の先頭へ"/>
        </xdr:cNvPr>
        <xdr:cNvSpPr/>
      </xdr:nvSpPr>
      <xdr:spPr>
        <a:xfrm>
          <a:off x="7109460" y="102839520"/>
          <a:ext cx="762000" cy="198120"/>
        </a:xfrm>
        <a:prstGeom prst="roundRect">
          <a:avLst/>
        </a:prstGeom>
        <a:solidFill>
          <a:srgbClr val="4F81BD">
            <a:lumMod val="60000"/>
            <a:lumOff val="4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７月</a:t>
          </a:r>
        </a:p>
      </xdr:txBody>
    </xdr:sp>
    <xdr:clientData fPrintsWithSheet="0"/>
  </xdr:twoCellAnchor>
  <xdr:twoCellAnchor editAs="oneCell">
    <xdr:from>
      <xdr:col>6</xdr:col>
      <xdr:colOff>0</xdr:colOff>
      <xdr:row>580</xdr:row>
      <xdr:rowOff>0</xdr:rowOff>
    </xdr:from>
    <xdr:to>
      <xdr:col>7</xdr:col>
      <xdr:colOff>137160</xdr:colOff>
      <xdr:row>581</xdr:row>
      <xdr:rowOff>30480</xdr:rowOff>
    </xdr:to>
    <xdr:sp macro="" textlink="">
      <xdr:nvSpPr>
        <xdr:cNvPr id="831" name="角丸四角形 830">
          <a:hlinkClick xmlns:r="http://schemas.openxmlformats.org/officeDocument/2006/relationships" r:id="rId12" tooltip="９月の先頭へ"/>
        </xdr:cNvPr>
        <xdr:cNvSpPr/>
      </xdr:nvSpPr>
      <xdr:spPr>
        <a:xfrm>
          <a:off x="7109460" y="103510080"/>
          <a:ext cx="762000" cy="198120"/>
        </a:xfrm>
        <a:prstGeom prst="roundRect">
          <a:avLst/>
        </a:prstGeom>
        <a:solidFill>
          <a:srgbClr val="4F81BD">
            <a:lumMod val="60000"/>
            <a:lumOff val="4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９月</a:t>
          </a:r>
        </a:p>
      </xdr:txBody>
    </xdr:sp>
    <xdr:clientData fPrintsWithSheet="0"/>
  </xdr:twoCellAnchor>
  <xdr:twoCellAnchor editAs="oneCell">
    <xdr:from>
      <xdr:col>6</xdr:col>
      <xdr:colOff>0</xdr:colOff>
      <xdr:row>584</xdr:row>
      <xdr:rowOff>0</xdr:rowOff>
    </xdr:from>
    <xdr:to>
      <xdr:col>7</xdr:col>
      <xdr:colOff>137160</xdr:colOff>
      <xdr:row>585</xdr:row>
      <xdr:rowOff>30480</xdr:rowOff>
    </xdr:to>
    <xdr:sp macro="" textlink="">
      <xdr:nvSpPr>
        <xdr:cNvPr id="832" name="角丸四角形 831">
          <a:hlinkClick xmlns:r="http://schemas.openxmlformats.org/officeDocument/2006/relationships" r:id="rId13" tooltip="１１月の先頭へ"/>
        </xdr:cNvPr>
        <xdr:cNvSpPr/>
      </xdr:nvSpPr>
      <xdr:spPr>
        <a:xfrm>
          <a:off x="7109460" y="104180640"/>
          <a:ext cx="762000" cy="198120"/>
        </a:xfrm>
        <a:prstGeom prst="roundRect">
          <a:avLst/>
        </a:prstGeom>
        <a:solidFill>
          <a:srgbClr val="4F81BD">
            <a:lumMod val="60000"/>
            <a:lumOff val="4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１１月</a:t>
          </a:r>
        </a:p>
      </xdr:txBody>
    </xdr:sp>
    <xdr:clientData fPrintsWithSheet="0"/>
  </xdr:twoCellAnchor>
  <xdr:twoCellAnchor editAs="oneCell">
    <xdr:from>
      <xdr:col>6</xdr:col>
      <xdr:colOff>0</xdr:colOff>
      <xdr:row>586</xdr:row>
      <xdr:rowOff>0</xdr:rowOff>
    </xdr:from>
    <xdr:to>
      <xdr:col>7</xdr:col>
      <xdr:colOff>137160</xdr:colOff>
      <xdr:row>587</xdr:row>
      <xdr:rowOff>30480</xdr:rowOff>
    </xdr:to>
    <xdr:sp macro="" textlink="">
      <xdr:nvSpPr>
        <xdr:cNvPr id="833" name="角丸四角形 832">
          <a:hlinkClick xmlns:r="http://schemas.openxmlformats.org/officeDocument/2006/relationships" r:id="rId1" tooltip="12月の先頭へ"/>
        </xdr:cNvPr>
        <xdr:cNvSpPr/>
      </xdr:nvSpPr>
      <xdr:spPr>
        <a:xfrm>
          <a:off x="7109460" y="104515920"/>
          <a:ext cx="762000" cy="198120"/>
        </a:xfrm>
        <a:prstGeom prst="roundRect">
          <a:avLst/>
        </a:prstGeom>
        <a:solidFill>
          <a:srgbClr val="4F81BD">
            <a:lumMod val="20000"/>
            <a:lumOff val="8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１２月</a:t>
          </a:r>
        </a:p>
      </xdr:txBody>
    </xdr:sp>
    <xdr:clientData fPrintsWithSheet="0"/>
  </xdr:twoCellAnchor>
  <xdr:twoCellAnchor editAs="oneCell">
    <xdr:from>
      <xdr:col>6</xdr:col>
      <xdr:colOff>7620</xdr:colOff>
      <xdr:row>620</xdr:row>
      <xdr:rowOff>0</xdr:rowOff>
    </xdr:from>
    <xdr:to>
      <xdr:col>7</xdr:col>
      <xdr:colOff>144780</xdr:colOff>
      <xdr:row>621</xdr:row>
      <xdr:rowOff>30480</xdr:rowOff>
    </xdr:to>
    <xdr:sp macro="" textlink="">
      <xdr:nvSpPr>
        <xdr:cNvPr id="848" name="角丸四角形 847">
          <a:hlinkClick xmlns:r="http://schemas.openxmlformats.org/officeDocument/2006/relationships" r:id="rId3" tooltip="1月の先頭へ"/>
        </xdr:cNvPr>
        <xdr:cNvSpPr/>
      </xdr:nvSpPr>
      <xdr:spPr>
        <a:xfrm>
          <a:off x="7117080" y="110802420"/>
          <a:ext cx="762000" cy="198120"/>
        </a:xfrm>
        <a:prstGeom prst="roundRect">
          <a:avLst/>
        </a:prstGeom>
        <a:solidFill>
          <a:srgbClr val="4F81BD">
            <a:lumMod val="60000"/>
            <a:lumOff val="4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１月</a:t>
          </a:r>
        </a:p>
      </xdr:txBody>
    </xdr:sp>
    <xdr:clientData fPrintsWithSheet="0"/>
  </xdr:twoCellAnchor>
  <xdr:twoCellAnchor editAs="oneCell">
    <xdr:from>
      <xdr:col>6</xdr:col>
      <xdr:colOff>0</xdr:colOff>
      <xdr:row>622</xdr:row>
      <xdr:rowOff>0</xdr:rowOff>
    </xdr:from>
    <xdr:to>
      <xdr:col>7</xdr:col>
      <xdr:colOff>137160</xdr:colOff>
      <xdr:row>623</xdr:row>
      <xdr:rowOff>30480</xdr:rowOff>
    </xdr:to>
    <xdr:sp macro="" textlink="">
      <xdr:nvSpPr>
        <xdr:cNvPr id="849" name="角丸四角形 848">
          <a:hlinkClick xmlns:r="http://schemas.openxmlformats.org/officeDocument/2006/relationships" r:id="rId4" tooltip="2月の先頭へ"/>
        </xdr:cNvPr>
        <xdr:cNvSpPr/>
      </xdr:nvSpPr>
      <xdr:spPr>
        <a:xfrm>
          <a:off x="7109460" y="111137700"/>
          <a:ext cx="762000" cy="198120"/>
        </a:xfrm>
        <a:prstGeom prst="roundRect">
          <a:avLst/>
        </a:prstGeom>
        <a:solidFill>
          <a:srgbClr val="4F81BD">
            <a:lumMod val="20000"/>
            <a:lumOff val="8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２月</a:t>
          </a:r>
        </a:p>
      </xdr:txBody>
    </xdr:sp>
    <xdr:clientData fPrintsWithSheet="0"/>
  </xdr:twoCellAnchor>
  <xdr:twoCellAnchor editAs="oneCell">
    <xdr:from>
      <xdr:col>6</xdr:col>
      <xdr:colOff>0</xdr:colOff>
      <xdr:row>624</xdr:row>
      <xdr:rowOff>0</xdr:rowOff>
    </xdr:from>
    <xdr:to>
      <xdr:col>7</xdr:col>
      <xdr:colOff>137160</xdr:colOff>
      <xdr:row>625</xdr:row>
      <xdr:rowOff>30480</xdr:rowOff>
    </xdr:to>
    <xdr:sp macro="" textlink="">
      <xdr:nvSpPr>
        <xdr:cNvPr id="850" name="角丸四角形 849">
          <a:hlinkClick xmlns:r="http://schemas.openxmlformats.org/officeDocument/2006/relationships" r:id="rId5" tooltip="３月の先頭へ"/>
        </xdr:cNvPr>
        <xdr:cNvSpPr/>
      </xdr:nvSpPr>
      <xdr:spPr>
        <a:xfrm>
          <a:off x="7109460" y="111472980"/>
          <a:ext cx="762000" cy="198120"/>
        </a:xfrm>
        <a:prstGeom prst="roundRect">
          <a:avLst/>
        </a:prstGeom>
        <a:solidFill>
          <a:srgbClr val="4F81BD">
            <a:lumMod val="60000"/>
            <a:lumOff val="4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３月</a:t>
          </a:r>
        </a:p>
      </xdr:txBody>
    </xdr:sp>
    <xdr:clientData fPrintsWithSheet="0"/>
  </xdr:twoCellAnchor>
  <xdr:twoCellAnchor editAs="oneCell">
    <xdr:from>
      <xdr:col>6</xdr:col>
      <xdr:colOff>0</xdr:colOff>
      <xdr:row>626</xdr:row>
      <xdr:rowOff>0</xdr:rowOff>
    </xdr:from>
    <xdr:to>
      <xdr:col>7</xdr:col>
      <xdr:colOff>137160</xdr:colOff>
      <xdr:row>627</xdr:row>
      <xdr:rowOff>30480</xdr:rowOff>
    </xdr:to>
    <xdr:sp macro="" textlink="">
      <xdr:nvSpPr>
        <xdr:cNvPr id="851" name="角丸四角形 850">
          <a:hlinkClick xmlns:r="http://schemas.openxmlformats.org/officeDocument/2006/relationships" r:id="rId6" tooltip="４月の先頭へ"/>
        </xdr:cNvPr>
        <xdr:cNvSpPr/>
      </xdr:nvSpPr>
      <xdr:spPr>
        <a:xfrm>
          <a:off x="7109460" y="111808260"/>
          <a:ext cx="762000" cy="198120"/>
        </a:xfrm>
        <a:prstGeom prst="roundRect">
          <a:avLst/>
        </a:prstGeom>
        <a:solidFill>
          <a:srgbClr val="4F81BD">
            <a:lumMod val="20000"/>
            <a:lumOff val="8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４月</a:t>
          </a:r>
        </a:p>
      </xdr:txBody>
    </xdr:sp>
    <xdr:clientData fPrintsWithSheet="0"/>
  </xdr:twoCellAnchor>
  <xdr:twoCellAnchor editAs="oneCell">
    <xdr:from>
      <xdr:col>6</xdr:col>
      <xdr:colOff>0</xdr:colOff>
      <xdr:row>630</xdr:row>
      <xdr:rowOff>0</xdr:rowOff>
    </xdr:from>
    <xdr:to>
      <xdr:col>7</xdr:col>
      <xdr:colOff>137160</xdr:colOff>
      <xdr:row>631</xdr:row>
      <xdr:rowOff>30480</xdr:rowOff>
    </xdr:to>
    <xdr:sp macro="" textlink="">
      <xdr:nvSpPr>
        <xdr:cNvPr id="852" name="角丸四角形 851">
          <a:hlinkClick xmlns:r="http://schemas.openxmlformats.org/officeDocument/2006/relationships" r:id="rId7" tooltip="６月の先頭へ"/>
        </xdr:cNvPr>
        <xdr:cNvSpPr/>
      </xdr:nvSpPr>
      <xdr:spPr>
        <a:xfrm>
          <a:off x="7109460" y="112478820"/>
          <a:ext cx="762000" cy="198120"/>
        </a:xfrm>
        <a:prstGeom prst="roundRect">
          <a:avLst/>
        </a:prstGeom>
        <a:solidFill>
          <a:srgbClr val="4F81BD">
            <a:lumMod val="20000"/>
            <a:lumOff val="8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６月</a:t>
          </a:r>
        </a:p>
      </xdr:txBody>
    </xdr:sp>
    <xdr:clientData fPrintsWithSheet="0"/>
  </xdr:twoCellAnchor>
  <xdr:twoCellAnchor editAs="oneCell">
    <xdr:from>
      <xdr:col>6</xdr:col>
      <xdr:colOff>0</xdr:colOff>
      <xdr:row>634</xdr:row>
      <xdr:rowOff>0</xdr:rowOff>
    </xdr:from>
    <xdr:to>
      <xdr:col>7</xdr:col>
      <xdr:colOff>137160</xdr:colOff>
      <xdr:row>635</xdr:row>
      <xdr:rowOff>30480</xdr:rowOff>
    </xdr:to>
    <xdr:sp macro="" textlink="">
      <xdr:nvSpPr>
        <xdr:cNvPr id="853" name="角丸四角形 852">
          <a:hlinkClick xmlns:r="http://schemas.openxmlformats.org/officeDocument/2006/relationships" r:id="rId8" tooltip="８月の先頭へ"/>
        </xdr:cNvPr>
        <xdr:cNvSpPr/>
      </xdr:nvSpPr>
      <xdr:spPr>
        <a:xfrm>
          <a:off x="7109460" y="113149380"/>
          <a:ext cx="762000" cy="198120"/>
        </a:xfrm>
        <a:prstGeom prst="roundRect">
          <a:avLst/>
        </a:prstGeom>
        <a:solidFill>
          <a:srgbClr val="4F81BD">
            <a:lumMod val="20000"/>
            <a:lumOff val="8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８月</a:t>
          </a:r>
        </a:p>
      </xdr:txBody>
    </xdr:sp>
    <xdr:clientData fPrintsWithSheet="0"/>
  </xdr:twoCellAnchor>
  <xdr:twoCellAnchor editAs="oneCell">
    <xdr:from>
      <xdr:col>6</xdr:col>
      <xdr:colOff>0</xdr:colOff>
      <xdr:row>638</xdr:row>
      <xdr:rowOff>0</xdr:rowOff>
    </xdr:from>
    <xdr:to>
      <xdr:col>7</xdr:col>
      <xdr:colOff>137160</xdr:colOff>
      <xdr:row>639</xdr:row>
      <xdr:rowOff>30480</xdr:rowOff>
    </xdr:to>
    <xdr:sp macro="" textlink="">
      <xdr:nvSpPr>
        <xdr:cNvPr id="854" name="角丸四角形 853">
          <a:hlinkClick xmlns:r="http://schemas.openxmlformats.org/officeDocument/2006/relationships" r:id="rId9" tooltip="１０月の先頭へ"/>
        </xdr:cNvPr>
        <xdr:cNvSpPr/>
      </xdr:nvSpPr>
      <xdr:spPr>
        <a:xfrm>
          <a:off x="7109460" y="113819940"/>
          <a:ext cx="762000" cy="198120"/>
        </a:xfrm>
        <a:prstGeom prst="roundRect">
          <a:avLst/>
        </a:prstGeom>
        <a:solidFill>
          <a:srgbClr val="4F81BD">
            <a:lumMod val="20000"/>
            <a:lumOff val="8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１０月</a:t>
          </a:r>
        </a:p>
      </xdr:txBody>
    </xdr:sp>
    <xdr:clientData fPrintsWithSheet="0"/>
  </xdr:twoCellAnchor>
  <xdr:twoCellAnchor editAs="oneCell">
    <xdr:from>
      <xdr:col>6</xdr:col>
      <xdr:colOff>0</xdr:colOff>
      <xdr:row>628</xdr:row>
      <xdr:rowOff>0</xdr:rowOff>
    </xdr:from>
    <xdr:to>
      <xdr:col>7</xdr:col>
      <xdr:colOff>137160</xdr:colOff>
      <xdr:row>629</xdr:row>
      <xdr:rowOff>30480</xdr:rowOff>
    </xdr:to>
    <xdr:sp macro="" textlink="">
      <xdr:nvSpPr>
        <xdr:cNvPr id="855" name="角丸四角形 854">
          <a:hlinkClick xmlns:r="http://schemas.openxmlformats.org/officeDocument/2006/relationships" r:id="rId10" tooltip="５月の先頭へ"/>
        </xdr:cNvPr>
        <xdr:cNvSpPr/>
      </xdr:nvSpPr>
      <xdr:spPr>
        <a:xfrm>
          <a:off x="7109460" y="112143540"/>
          <a:ext cx="762000" cy="198120"/>
        </a:xfrm>
        <a:prstGeom prst="roundRect">
          <a:avLst/>
        </a:prstGeom>
        <a:solidFill>
          <a:srgbClr val="4F81BD">
            <a:lumMod val="60000"/>
            <a:lumOff val="4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５月</a:t>
          </a:r>
        </a:p>
      </xdr:txBody>
    </xdr:sp>
    <xdr:clientData fPrintsWithSheet="0"/>
  </xdr:twoCellAnchor>
  <xdr:twoCellAnchor editAs="oneCell">
    <xdr:from>
      <xdr:col>6</xdr:col>
      <xdr:colOff>0</xdr:colOff>
      <xdr:row>632</xdr:row>
      <xdr:rowOff>0</xdr:rowOff>
    </xdr:from>
    <xdr:to>
      <xdr:col>7</xdr:col>
      <xdr:colOff>137160</xdr:colOff>
      <xdr:row>633</xdr:row>
      <xdr:rowOff>30480</xdr:rowOff>
    </xdr:to>
    <xdr:sp macro="" textlink="">
      <xdr:nvSpPr>
        <xdr:cNvPr id="856" name="角丸四角形 855">
          <a:hlinkClick xmlns:r="http://schemas.openxmlformats.org/officeDocument/2006/relationships" r:id="rId11" tooltip="７月の先頭へ"/>
        </xdr:cNvPr>
        <xdr:cNvSpPr/>
      </xdr:nvSpPr>
      <xdr:spPr>
        <a:xfrm>
          <a:off x="7109460" y="112814100"/>
          <a:ext cx="762000" cy="198120"/>
        </a:xfrm>
        <a:prstGeom prst="roundRect">
          <a:avLst/>
        </a:prstGeom>
        <a:solidFill>
          <a:srgbClr val="4F81BD">
            <a:lumMod val="60000"/>
            <a:lumOff val="4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７月</a:t>
          </a:r>
        </a:p>
      </xdr:txBody>
    </xdr:sp>
    <xdr:clientData fPrintsWithSheet="0"/>
  </xdr:twoCellAnchor>
  <xdr:twoCellAnchor editAs="oneCell">
    <xdr:from>
      <xdr:col>6</xdr:col>
      <xdr:colOff>0</xdr:colOff>
      <xdr:row>636</xdr:row>
      <xdr:rowOff>0</xdr:rowOff>
    </xdr:from>
    <xdr:to>
      <xdr:col>7</xdr:col>
      <xdr:colOff>137160</xdr:colOff>
      <xdr:row>637</xdr:row>
      <xdr:rowOff>30480</xdr:rowOff>
    </xdr:to>
    <xdr:sp macro="" textlink="">
      <xdr:nvSpPr>
        <xdr:cNvPr id="857" name="角丸四角形 856">
          <a:hlinkClick xmlns:r="http://schemas.openxmlformats.org/officeDocument/2006/relationships" r:id="rId12" tooltip="９月の先頭へ"/>
        </xdr:cNvPr>
        <xdr:cNvSpPr/>
      </xdr:nvSpPr>
      <xdr:spPr>
        <a:xfrm>
          <a:off x="7109460" y="113484660"/>
          <a:ext cx="762000" cy="198120"/>
        </a:xfrm>
        <a:prstGeom prst="roundRect">
          <a:avLst/>
        </a:prstGeom>
        <a:solidFill>
          <a:srgbClr val="4F81BD">
            <a:lumMod val="60000"/>
            <a:lumOff val="4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９月</a:t>
          </a:r>
        </a:p>
      </xdr:txBody>
    </xdr:sp>
    <xdr:clientData fPrintsWithSheet="0"/>
  </xdr:twoCellAnchor>
  <xdr:twoCellAnchor editAs="oneCell">
    <xdr:from>
      <xdr:col>6</xdr:col>
      <xdr:colOff>0</xdr:colOff>
      <xdr:row>640</xdr:row>
      <xdr:rowOff>0</xdr:rowOff>
    </xdr:from>
    <xdr:to>
      <xdr:col>7</xdr:col>
      <xdr:colOff>137160</xdr:colOff>
      <xdr:row>641</xdr:row>
      <xdr:rowOff>30480</xdr:rowOff>
    </xdr:to>
    <xdr:sp macro="" textlink="">
      <xdr:nvSpPr>
        <xdr:cNvPr id="858" name="角丸四角形 857">
          <a:hlinkClick xmlns:r="http://schemas.openxmlformats.org/officeDocument/2006/relationships" r:id="rId13" tooltip="１１月の先頭へ"/>
        </xdr:cNvPr>
        <xdr:cNvSpPr/>
      </xdr:nvSpPr>
      <xdr:spPr>
        <a:xfrm>
          <a:off x="7109460" y="114155220"/>
          <a:ext cx="762000" cy="198120"/>
        </a:xfrm>
        <a:prstGeom prst="roundRect">
          <a:avLst/>
        </a:prstGeom>
        <a:solidFill>
          <a:srgbClr val="4F81BD">
            <a:lumMod val="60000"/>
            <a:lumOff val="4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１１月</a:t>
          </a:r>
        </a:p>
      </xdr:txBody>
    </xdr:sp>
    <xdr:clientData fPrintsWithSheet="0"/>
  </xdr:twoCellAnchor>
  <xdr:twoCellAnchor editAs="oneCell">
    <xdr:from>
      <xdr:col>6</xdr:col>
      <xdr:colOff>0</xdr:colOff>
      <xdr:row>642</xdr:row>
      <xdr:rowOff>0</xdr:rowOff>
    </xdr:from>
    <xdr:to>
      <xdr:col>7</xdr:col>
      <xdr:colOff>137160</xdr:colOff>
      <xdr:row>643</xdr:row>
      <xdr:rowOff>30480</xdr:rowOff>
    </xdr:to>
    <xdr:sp macro="" textlink="">
      <xdr:nvSpPr>
        <xdr:cNvPr id="859" name="角丸四角形 858">
          <a:hlinkClick xmlns:r="http://schemas.openxmlformats.org/officeDocument/2006/relationships" r:id="rId1" tooltip="12月の先頭へ"/>
        </xdr:cNvPr>
        <xdr:cNvSpPr/>
      </xdr:nvSpPr>
      <xdr:spPr>
        <a:xfrm>
          <a:off x="7109460" y="114490500"/>
          <a:ext cx="762000" cy="198120"/>
        </a:xfrm>
        <a:prstGeom prst="roundRect">
          <a:avLst/>
        </a:prstGeom>
        <a:solidFill>
          <a:srgbClr val="4F81BD">
            <a:lumMod val="20000"/>
            <a:lumOff val="80000"/>
          </a:srgbClr>
        </a:solidFill>
        <a:ln w="9525"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4F81BD">
                  <a:lumMod val="50000"/>
                </a:srgbClr>
              </a:solidFill>
              <a:effectLst/>
              <a:uLnTx/>
              <a:uFillTx/>
              <a:latin typeface="AR丸ゴシック体M" pitchFamily="49" charset="-128"/>
              <a:ea typeface="AR丸ゴシック体M" pitchFamily="49" charset="-128"/>
              <a:cs typeface="+mn-cs"/>
            </a:rPr>
            <a:t>１２月</a:t>
          </a:r>
        </a:p>
      </xdr:txBody>
    </xdr:sp>
    <xdr:clientData fPrintsWithSheet="0"/>
  </xdr:twoCellAnchor>
  <xdr:twoCellAnchor editAs="oneCell">
    <xdr:from>
      <xdr:col>0</xdr:col>
      <xdr:colOff>0</xdr:colOff>
      <xdr:row>676</xdr:row>
      <xdr:rowOff>0</xdr:rowOff>
    </xdr:from>
    <xdr:to>
      <xdr:col>2</xdr:col>
      <xdr:colOff>91440</xdr:colOff>
      <xdr:row>676</xdr:row>
      <xdr:rowOff>198120</xdr:rowOff>
    </xdr:to>
    <xdr:sp macro="" textlink="">
      <xdr:nvSpPr>
        <xdr:cNvPr id="178" name="角丸四角形 177">
          <a:hlinkClick xmlns:r="http://schemas.openxmlformats.org/officeDocument/2006/relationships" r:id="rId14" tooltip="グローバルメニュー（表の一覧）へ"/>
        </xdr:cNvPr>
        <xdr:cNvSpPr/>
      </xdr:nvSpPr>
      <xdr:spPr>
        <a:xfrm>
          <a:off x="0" y="1202283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メニュー</a:t>
          </a:r>
        </a:p>
      </xdr:txBody>
    </xdr:sp>
    <xdr:clientData fPrintsWithSheet="0"/>
  </xdr:twoCellAnchor>
  <xdr:twoCellAnchor editAs="oneCell">
    <xdr:from>
      <xdr:col>2</xdr:col>
      <xdr:colOff>1112520</xdr:colOff>
      <xdr:row>58</xdr:row>
      <xdr:rowOff>83820</xdr:rowOff>
    </xdr:from>
    <xdr:to>
      <xdr:col>4</xdr:col>
      <xdr:colOff>396240</xdr:colOff>
      <xdr:row>58</xdr:row>
      <xdr:rowOff>259080</xdr:rowOff>
    </xdr:to>
    <xdr:sp macro="" textlink="">
      <xdr:nvSpPr>
        <xdr:cNvPr id="235" name="角丸四角形 234"/>
        <xdr:cNvSpPr/>
      </xdr:nvSpPr>
      <xdr:spPr>
        <a:xfrm>
          <a:off x="1783080" y="10492740"/>
          <a:ext cx="3893820" cy="175260"/>
        </a:xfrm>
        <a:prstGeom prst="roundRect">
          <a:avLst/>
        </a:prstGeom>
        <a:solidFill>
          <a:schemeClr val="accent1">
            <a:lumMod val="20000"/>
            <a:lumOff val="8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a:solidFill>
                <a:schemeClr val="tx2">
                  <a:lumMod val="75000"/>
                </a:schemeClr>
              </a:solidFill>
              <a:latin typeface="AR P丸ゴシック体M" pitchFamily="50" charset="-128"/>
              <a:ea typeface="AR P丸ゴシック体M" pitchFamily="50" charset="-128"/>
            </a:rPr>
            <a:t>金額が少なくても、１ページにひと月分ずつ記入します</a:t>
          </a:r>
        </a:p>
      </xdr:txBody>
    </xdr:sp>
    <xdr:clientData fPrintsWithSheet="0"/>
  </xdr:twoCellAnchor>
  <xdr:twoCellAnchor editAs="oneCell">
    <xdr:from>
      <xdr:col>2</xdr:col>
      <xdr:colOff>1112520</xdr:colOff>
      <xdr:row>114</xdr:row>
      <xdr:rowOff>83820</xdr:rowOff>
    </xdr:from>
    <xdr:to>
      <xdr:col>4</xdr:col>
      <xdr:colOff>396240</xdr:colOff>
      <xdr:row>114</xdr:row>
      <xdr:rowOff>259080</xdr:rowOff>
    </xdr:to>
    <xdr:sp macro="" textlink="">
      <xdr:nvSpPr>
        <xdr:cNvPr id="237" name="角丸四角形 236"/>
        <xdr:cNvSpPr/>
      </xdr:nvSpPr>
      <xdr:spPr>
        <a:xfrm>
          <a:off x="1783080" y="10492740"/>
          <a:ext cx="3893820" cy="175260"/>
        </a:xfrm>
        <a:prstGeom prst="roundRect">
          <a:avLst/>
        </a:prstGeom>
        <a:solidFill>
          <a:schemeClr val="accent1">
            <a:lumMod val="20000"/>
            <a:lumOff val="8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a:solidFill>
                <a:schemeClr val="tx2">
                  <a:lumMod val="75000"/>
                </a:schemeClr>
              </a:solidFill>
              <a:latin typeface="AR P丸ゴシック体M" pitchFamily="50" charset="-128"/>
              <a:ea typeface="AR P丸ゴシック体M" pitchFamily="50" charset="-128"/>
            </a:rPr>
            <a:t>金額が少なくても、１ページにひと月分ずつ記入します</a:t>
          </a:r>
        </a:p>
      </xdr:txBody>
    </xdr:sp>
    <xdr:clientData fPrintsWithSheet="0"/>
  </xdr:twoCellAnchor>
  <xdr:twoCellAnchor editAs="oneCell">
    <xdr:from>
      <xdr:col>2</xdr:col>
      <xdr:colOff>1112520</xdr:colOff>
      <xdr:row>170</xdr:row>
      <xdr:rowOff>83820</xdr:rowOff>
    </xdr:from>
    <xdr:to>
      <xdr:col>4</xdr:col>
      <xdr:colOff>396240</xdr:colOff>
      <xdr:row>170</xdr:row>
      <xdr:rowOff>259080</xdr:rowOff>
    </xdr:to>
    <xdr:sp macro="" textlink="">
      <xdr:nvSpPr>
        <xdr:cNvPr id="239" name="角丸四角形 238"/>
        <xdr:cNvSpPr/>
      </xdr:nvSpPr>
      <xdr:spPr>
        <a:xfrm>
          <a:off x="1783080" y="10492740"/>
          <a:ext cx="3893820" cy="175260"/>
        </a:xfrm>
        <a:prstGeom prst="roundRect">
          <a:avLst/>
        </a:prstGeom>
        <a:solidFill>
          <a:schemeClr val="accent1">
            <a:lumMod val="20000"/>
            <a:lumOff val="8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a:solidFill>
                <a:schemeClr val="tx2">
                  <a:lumMod val="75000"/>
                </a:schemeClr>
              </a:solidFill>
              <a:latin typeface="AR P丸ゴシック体M" pitchFamily="50" charset="-128"/>
              <a:ea typeface="AR P丸ゴシック体M" pitchFamily="50" charset="-128"/>
            </a:rPr>
            <a:t>金額が少なくても、１ページにひと月分ずつ記入します</a:t>
          </a:r>
        </a:p>
      </xdr:txBody>
    </xdr:sp>
    <xdr:clientData fPrintsWithSheet="0"/>
  </xdr:twoCellAnchor>
  <xdr:twoCellAnchor editAs="oneCell">
    <xdr:from>
      <xdr:col>2</xdr:col>
      <xdr:colOff>1112520</xdr:colOff>
      <xdr:row>226</xdr:row>
      <xdr:rowOff>83820</xdr:rowOff>
    </xdr:from>
    <xdr:to>
      <xdr:col>4</xdr:col>
      <xdr:colOff>396240</xdr:colOff>
      <xdr:row>226</xdr:row>
      <xdr:rowOff>259080</xdr:rowOff>
    </xdr:to>
    <xdr:sp macro="" textlink="">
      <xdr:nvSpPr>
        <xdr:cNvPr id="240" name="角丸四角形 239"/>
        <xdr:cNvSpPr/>
      </xdr:nvSpPr>
      <xdr:spPr>
        <a:xfrm>
          <a:off x="1783080" y="10492740"/>
          <a:ext cx="3893820" cy="175260"/>
        </a:xfrm>
        <a:prstGeom prst="roundRect">
          <a:avLst/>
        </a:prstGeom>
        <a:solidFill>
          <a:schemeClr val="accent1">
            <a:lumMod val="20000"/>
            <a:lumOff val="8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a:solidFill>
                <a:schemeClr val="tx2">
                  <a:lumMod val="75000"/>
                </a:schemeClr>
              </a:solidFill>
              <a:latin typeface="AR P丸ゴシック体M" pitchFamily="50" charset="-128"/>
              <a:ea typeface="AR P丸ゴシック体M" pitchFamily="50" charset="-128"/>
            </a:rPr>
            <a:t>金額が少なくても、１ページにひと月分ずつ記入します</a:t>
          </a:r>
        </a:p>
      </xdr:txBody>
    </xdr:sp>
    <xdr:clientData fPrintsWithSheet="0"/>
  </xdr:twoCellAnchor>
  <xdr:twoCellAnchor editAs="oneCell">
    <xdr:from>
      <xdr:col>2</xdr:col>
      <xdr:colOff>1112520</xdr:colOff>
      <xdr:row>282</xdr:row>
      <xdr:rowOff>83820</xdr:rowOff>
    </xdr:from>
    <xdr:to>
      <xdr:col>4</xdr:col>
      <xdr:colOff>396240</xdr:colOff>
      <xdr:row>282</xdr:row>
      <xdr:rowOff>259080</xdr:rowOff>
    </xdr:to>
    <xdr:sp macro="" textlink="">
      <xdr:nvSpPr>
        <xdr:cNvPr id="241" name="角丸四角形 240"/>
        <xdr:cNvSpPr/>
      </xdr:nvSpPr>
      <xdr:spPr>
        <a:xfrm>
          <a:off x="1783080" y="10492740"/>
          <a:ext cx="3893820" cy="175260"/>
        </a:xfrm>
        <a:prstGeom prst="roundRect">
          <a:avLst/>
        </a:prstGeom>
        <a:solidFill>
          <a:schemeClr val="accent1">
            <a:lumMod val="20000"/>
            <a:lumOff val="8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a:solidFill>
                <a:schemeClr val="tx2">
                  <a:lumMod val="75000"/>
                </a:schemeClr>
              </a:solidFill>
              <a:latin typeface="AR P丸ゴシック体M" pitchFamily="50" charset="-128"/>
              <a:ea typeface="AR P丸ゴシック体M" pitchFamily="50" charset="-128"/>
            </a:rPr>
            <a:t>金額が少なくても、１ページにひと月分ずつ記入します</a:t>
          </a:r>
        </a:p>
      </xdr:txBody>
    </xdr:sp>
    <xdr:clientData fPrintsWithSheet="0"/>
  </xdr:twoCellAnchor>
  <xdr:twoCellAnchor editAs="oneCell">
    <xdr:from>
      <xdr:col>2</xdr:col>
      <xdr:colOff>1112520</xdr:colOff>
      <xdr:row>338</xdr:row>
      <xdr:rowOff>83820</xdr:rowOff>
    </xdr:from>
    <xdr:to>
      <xdr:col>4</xdr:col>
      <xdr:colOff>396240</xdr:colOff>
      <xdr:row>338</xdr:row>
      <xdr:rowOff>259080</xdr:rowOff>
    </xdr:to>
    <xdr:sp macro="" textlink="">
      <xdr:nvSpPr>
        <xdr:cNvPr id="242" name="角丸四角形 241"/>
        <xdr:cNvSpPr/>
      </xdr:nvSpPr>
      <xdr:spPr>
        <a:xfrm>
          <a:off x="1783080" y="10492740"/>
          <a:ext cx="3893820" cy="175260"/>
        </a:xfrm>
        <a:prstGeom prst="roundRect">
          <a:avLst/>
        </a:prstGeom>
        <a:solidFill>
          <a:schemeClr val="accent1">
            <a:lumMod val="20000"/>
            <a:lumOff val="8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a:solidFill>
                <a:schemeClr val="tx2">
                  <a:lumMod val="75000"/>
                </a:schemeClr>
              </a:solidFill>
              <a:latin typeface="AR P丸ゴシック体M" pitchFamily="50" charset="-128"/>
              <a:ea typeface="AR P丸ゴシック体M" pitchFamily="50" charset="-128"/>
            </a:rPr>
            <a:t>金額が少なくても、１ページにひと月分ずつ記入します</a:t>
          </a:r>
        </a:p>
      </xdr:txBody>
    </xdr:sp>
    <xdr:clientData fPrintsWithSheet="0"/>
  </xdr:twoCellAnchor>
  <xdr:twoCellAnchor editAs="oneCell">
    <xdr:from>
      <xdr:col>2</xdr:col>
      <xdr:colOff>1112520</xdr:colOff>
      <xdr:row>394</xdr:row>
      <xdr:rowOff>83820</xdr:rowOff>
    </xdr:from>
    <xdr:to>
      <xdr:col>4</xdr:col>
      <xdr:colOff>396240</xdr:colOff>
      <xdr:row>394</xdr:row>
      <xdr:rowOff>259080</xdr:rowOff>
    </xdr:to>
    <xdr:sp macro="" textlink="">
      <xdr:nvSpPr>
        <xdr:cNvPr id="243" name="角丸四角形 242"/>
        <xdr:cNvSpPr/>
      </xdr:nvSpPr>
      <xdr:spPr>
        <a:xfrm>
          <a:off x="1783080" y="10492740"/>
          <a:ext cx="3893820" cy="175260"/>
        </a:xfrm>
        <a:prstGeom prst="roundRect">
          <a:avLst/>
        </a:prstGeom>
        <a:solidFill>
          <a:schemeClr val="accent1">
            <a:lumMod val="20000"/>
            <a:lumOff val="8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a:solidFill>
                <a:schemeClr val="tx2">
                  <a:lumMod val="75000"/>
                </a:schemeClr>
              </a:solidFill>
              <a:latin typeface="AR P丸ゴシック体M" pitchFamily="50" charset="-128"/>
              <a:ea typeface="AR P丸ゴシック体M" pitchFamily="50" charset="-128"/>
            </a:rPr>
            <a:t>金額が少なくても、１ページにひと月分ずつ記入します</a:t>
          </a:r>
        </a:p>
      </xdr:txBody>
    </xdr:sp>
    <xdr:clientData fPrintsWithSheet="0"/>
  </xdr:twoCellAnchor>
  <xdr:twoCellAnchor editAs="oneCell">
    <xdr:from>
      <xdr:col>2</xdr:col>
      <xdr:colOff>1112520</xdr:colOff>
      <xdr:row>450</xdr:row>
      <xdr:rowOff>83820</xdr:rowOff>
    </xdr:from>
    <xdr:to>
      <xdr:col>4</xdr:col>
      <xdr:colOff>396240</xdr:colOff>
      <xdr:row>450</xdr:row>
      <xdr:rowOff>259080</xdr:rowOff>
    </xdr:to>
    <xdr:sp macro="" textlink="">
      <xdr:nvSpPr>
        <xdr:cNvPr id="244" name="角丸四角形 243"/>
        <xdr:cNvSpPr/>
      </xdr:nvSpPr>
      <xdr:spPr>
        <a:xfrm>
          <a:off x="1783080" y="10492740"/>
          <a:ext cx="3893820" cy="175260"/>
        </a:xfrm>
        <a:prstGeom prst="roundRect">
          <a:avLst/>
        </a:prstGeom>
        <a:solidFill>
          <a:schemeClr val="accent1">
            <a:lumMod val="20000"/>
            <a:lumOff val="8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a:solidFill>
                <a:schemeClr val="tx2">
                  <a:lumMod val="75000"/>
                </a:schemeClr>
              </a:solidFill>
              <a:latin typeface="AR P丸ゴシック体M" pitchFamily="50" charset="-128"/>
              <a:ea typeface="AR P丸ゴシック体M" pitchFamily="50" charset="-128"/>
            </a:rPr>
            <a:t>金額が少なくても、１ページにひと月分ずつ記入します</a:t>
          </a:r>
        </a:p>
      </xdr:txBody>
    </xdr:sp>
    <xdr:clientData fPrintsWithSheet="0"/>
  </xdr:twoCellAnchor>
  <xdr:twoCellAnchor editAs="oneCell">
    <xdr:from>
      <xdr:col>2</xdr:col>
      <xdr:colOff>1112520</xdr:colOff>
      <xdr:row>506</xdr:row>
      <xdr:rowOff>83820</xdr:rowOff>
    </xdr:from>
    <xdr:to>
      <xdr:col>4</xdr:col>
      <xdr:colOff>396240</xdr:colOff>
      <xdr:row>506</xdr:row>
      <xdr:rowOff>259080</xdr:rowOff>
    </xdr:to>
    <xdr:sp macro="" textlink="">
      <xdr:nvSpPr>
        <xdr:cNvPr id="245" name="角丸四角形 244"/>
        <xdr:cNvSpPr/>
      </xdr:nvSpPr>
      <xdr:spPr>
        <a:xfrm>
          <a:off x="1783080" y="10492740"/>
          <a:ext cx="3893820" cy="175260"/>
        </a:xfrm>
        <a:prstGeom prst="roundRect">
          <a:avLst/>
        </a:prstGeom>
        <a:solidFill>
          <a:schemeClr val="accent1">
            <a:lumMod val="20000"/>
            <a:lumOff val="8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a:solidFill>
                <a:schemeClr val="tx2">
                  <a:lumMod val="75000"/>
                </a:schemeClr>
              </a:solidFill>
              <a:latin typeface="AR P丸ゴシック体M" pitchFamily="50" charset="-128"/>
              <a:ea typeface="AR P丸ゴシック体M" pitchFamily="50" charset="-128"/>
            </a:rPr>
            <a:t>金額が少なくても、１ページにひと月分ずつ記入します</a:t>
          </a:r>
        </a:p>
      </xdr:txBody>
    </xdr:sp>
    <xdr:clientData fPrintsWithSheet="0"/>
  </xdr:twoCellAnchor>
  <xdr:twoCellAnchor editAs="oneCell">
    <xdr:from>
      <xdr:col>2</xdr:col>
      <xdr:colOff>1112520</xdr:colOff>
      <xdr:row>562</xdr:row>
      <xdr:rowOff>83820</xdr:rowOff>
    </xdr:from>
    <xdr:to>
      <xdr:col>4</xdr:col>
      <xdr:colOff>396240</xdr:colOff>
      <xdr:row>562</xdr:row>
      <xdr:rowOff>259080</xdr:rowOff>
    </xdr:to>
    <xdr:sp macro="" textlink="">
      <xdr:nvSpPr>
        <xdr:cNvPr id="246" name="角丸四角形 245"/>
        <xdr:cNvSpPr/>
      </xdr:nvSpPr>
      <xdr:spPr>
        <a:xfrm>
          <a:off x="1783080" y="10492740"/>
          <a:ext cx="3893820" cy="175260"/>
        </a:xfrm>
        <a:prstGeom prst="roundRect">
          <a:avLst/>
        </a:prstGeom>
        <a:solidFill>
          <a:schemeClr val="accent1">
            <a:lumMod val="20000"/>
            <a:lumOff val="8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a:solidFill>
                <a:schemeClr val="tx2">
                  <a:lumMod val="75000"/>
                </a:schemeClr>
              </a:solidFill>
              <a:latin typeface="AR P丸ゴシック体M" pitchFamily="50" charset="-128"/>
              <a:ea typeface="AR P丸ゴシック体M" pitchFamily="50" charset="-128"/>
            </a:rPr>
            <a:t>金額が少なくても、１ページにひと月分ずつ記入します</a:t>
          </a:r>
        </a:p>
      </xdr:txBody>
    </xdr:sp>
    <xdr:clientData fPrintsWithSheet="0"/>
  </xdr:twoCellAnchor>
  <xdr:twoCellAnchor editAs="oneCell">
    <xdr:from>
      <xdr:col>2</xdr:col>
      <xdr:colOff>1112520</xdr:colOff>
      <xdr:row>618</xdr:row>
      <xdr:rowOff>83820</xdr:rowOff>
    </xdr:from>
    <xdr:to>
      <xdr:col>4</xdr:col>
      <xdr:colOff>396240</xdr:colOff>
      <xdr:row>618</xdr:row>
      <xdr:rowOff>259080</xdr:rowOff>
    </xdr:to>
    <xdr:sp macro="" textlink="">
      <xdr:nvSpPr>
        <xdr:cNvPr id="247" name="角丸四角形 246"/>
        <xdr:cNvSpPr/>
      </xdr:nvSpPr>
      <xdr:spPr>
        <a:xfrm>
          <a:off x="1783080" y="10492740"/>
          <a:ext cx="3893820" cy="175260"/>
        </a:xfrm>
        <a:prstGeom prst="roundRect">
          <a:avLst/>
        </a:prstGeom>
        <a:solidFill>
          <a:schemeClr val="accent1">
            <a:lumMod val="20000"/>
            <a:lumOff val="8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a:solidFill>
                <a:schemeClr val="tx2">
                  <a:lumMod val="75000"/>
                </a:schemeClr>
              </a:solidFill>
              <a:latin typeface="AR P丸ゴシック体M" pitchFamily="50" charset="-128"/>
              <a:ea typeface="AR P丸ゴシック体M" pitchFamily="50" charset="-128"/>
            </a:rPr>
            <a:t>金額が少なくても、１ページにひと月分ずつ記入します</a:t>
          </a:r>
        </a:p>
      </xdr:txBody>
    </xdr:sp>
    <xdr:clientData fPrintsWithSheet="0"/>
  </xdr:twoCellAnchor>
  <xdr:twoCellAnchor editAs="oneCell">
    <xdr:from>
      <xdr:col>2</xdr:col>
      <xdr:colOff>1112520</xdr:colOff>
      <xdr:row>0</xdr:row>
      <xdr:rowOff>83820</xdr:rowOff>
    </xdr:from>
    <xdr:to>
      <xdr:col>4</xdr:col>
      <xdr:colOff>396240</xdr:colOff>
      <xdr:row>0</xdr:row>
      <xdr:rowOff>259080</xdr:rowOff>
    </xdr:to>
    <xdr:sp macro="" textlink="">
      <xdr:nvSpPr>
        <xdr:cNvPr id="248" name="角丸四角形 247"/>
        <xdr:cNvSpPr/>
      </xdr:nvSpPr>
      <xdr:spPr>
        <a:xfrm>
          <a:off x="1783080" y="10492740"/>
          <a:ext cx="3893820" cy="175260"/>
        </a:xfrm>
        <a:prstGeom prst="roundRect">
          <a:avLst/>
        </a:prstGeom>
        <a:solidFill>
          <a:schemeClr val="accent1">
            <a:lumMod val="20000"/>
            <a:lumOff val="8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a:solidFill>
                <a:schemeClr val="tx2">
                  <a:lumMod val="75000"/>
                </a:schemeClr>
              </a:solidFill>
              <a:latin typeface="AR P丸ゴシック体M" pitchFamily="50" charset="-128"/>
              <a:ea typeface="AR P丸ゴシック体M" pitchFamily="50" charset="-128"/>
            </a:rPr>
            <a:t>金額が少なくても、１ページにひと月分ずつ記入します</a:t>
          </a:r>
        </a:p>
      </xdr:txBody>
    </xdr:sp>
    <xdr:clientData fPrintsWithSheet="0"/>
  </xdr:twoCellAnchor>
  <xdr:twoCellAnchor editAs="oneCell">
    <xdr:from>
      <xdr:col>0</xdr:col>
      <xdr:colOff>15240</xdr:colOff>
      <xdr:row>0</xdr:row>
      <xdr:rowOff>38100</xdr:rowOff>
    </xdr:from>
    <xdr:to>
      <xdr:col>2</xdr:col>
      <xdr:colOff>106680</xdr:colOff>
      <xdr:row>0</xdr:row>
      <xdr:rowOff>236220</xdr:rowOff>
    </xdr:to>
    <xdr:sp macro="" textlink="">
      <xdr:nvSpPr>
        <xdr:cNvPr id="255" name="角丸四角形 254">
          <a:hlinkClick xmlns:r="http://schemas.openxmlformats.org/officeDocument/2006/relationships" r:id="rId14" tooltip="グローバルメニュー（表の一覧）へ"/>
        </xdr:cNvPr>
        <xdr:cNvSpPr/>
      </xdr:nvSpPr>
      <xdr:spPr>
        <a:xfrm>
          <a:off x="15240" y="381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メニュー</a:t>
          </a:r>
        </a:p>
      </xdr:txBody>
    </xdr:sp>
    <xdr:clientData fPrintsWithSheet="0"/>
  </xdr:twoCellAnchor>
  <xdr:twoCellAnchor editAs="oneCell">
    <xdr:from>
      <xdr:col>2</xdr:col>
      <xdr:colOff>190500</xdr:colOff>
      <xdr:row>0</xdr:row>
      <xdr:rowOff>38100</xdr:rowOff>
    </xdr:from>
    <xdr:to>
      <xdr:col>2</xdr:col>
      <xdr:colOff>952500</xdr:colOff>
      <xdr:row>0</xdr:row>
      <xdr:rowOff>236220</xdr:rowOff>
    </xdr:to>
    <xdr:sp macro="" textlink="">
      <xdr:nvSpPr>
        <xdr:cNvPr id="256" name="角丸四角形 255">
          <a:hlinkClick xmlns:r="http://schemas.openxmlformats.org/officeDocument/2006/relationships" r:id="rId15" tooltip="記帳ガイドへ"/>
        </xdr:cNvPr>
        <xdr:cNvSpPr/>
      </xdr:nvSpPr>
      <xdr:spPr>
        <a:xfrm>
          <a:off x="861060" y="38100"/>
          <a:ext cx="762000" cy="198120"/>
        </a:xfrm>
        <a:prstGeom prst="roundRect">
          <a:avLst/>
        </a:prstGeom>
        <a:solidFill>
          <a:schemeClr val="accent1">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ガイド</a:t>
          </a:r>
        </a:p>
      </xdr:txBody>
    </xdr:sp>
    <xdr:clientData fPrintsWithSheet="0"/>
  </xdr:twoCellAnchor>
  <xdr:twoCellAnchor>
    <xdr:from>
      <xdr:col>3</xdr:col>
      <xdr:colOff>15240</xdr:colOff>
      <xdr:row>1</xdr:row>
      <xdr:rowOff>11361</xdr:rowOff>
    </xdr:from>
    <xdr:to>
      <xdr:col>3</xdr:col>
      <xdr:colOff>911105</xdr:colOff>
      <xdr:row>1</xdr:row>
      <xdr:rowOff>413162</xdr:rowOff>
    </xdr:to>
    <xdr:sp macro="" textlink="">
      <xdr:nvSpPr>
        <xdr:cNvPr id="257" name="正方形/長方形 256"/>
        <xdr:cNvSpPr/>
      </xdr:nvSpPr>
      <xdr:spPr>
        <a:xfrm>
          <a:off x="4381500" y="438081"/>
          <a:ext cx="895865" cy="401801"/>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4</xdr:col>
      <xdr:colOff>12495</xdr:colOff>
      <xdr:row>1</xdr:row>
      <xdr:rowOff>7620</xdr:rowOff>
    </xdr:from>
    <xdr:to>
      <xdr:col>4</xdr:col>
      <xdr:colOff>908360</xdr:colOff>
      <xdr:row>1</xdr:row>
      <xdr:rowOff>409421</xdr:rowOff>
    </xdr:to>
    <xdr:sp macro="" textlink="">
      <xdr:nvSpPr>
        <xdr:cNvPr id="258" name="正方形/長方形 257"/>
        <xdr:cNvSpPr/>
      </xdr:nvSpPr>
      <xdr:spPr>
        <a:xfrm>
          <a:off x="5293155" y="434340"/>
          <a:ext cx="895865" cy="401801"/>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3</xdr:col>
      <xdr:colOff>15240</xdr:colOff>
      <xdr:row>59</xdr:row>
      <xdr:rowOff>11361</xdr:rowOff>
    </xdr:from>
    <xdr:to>
      <xdr:col>3</xdr:col>
      <xdr:colOff>911105</xdr:colOff>
      <xdr:row>59</xdr:row>
      <xdr:rowOff>413162</xdr:rowOff>
    </xdr:to>
    <xdr:sp macro="" textlink="">
      <xdr:nvSpPr>
        <xdr:cNvPr id="261" name="正方形/長方形 260"/>
        <xdr:cNvSpPr/>
      </xdr:nvSpPr>
      <xdr:spPr>
        <a:xfrm>
          <a:off x="4381500" y="10732701"/>
          <a:ext cx="895865" cy="401801"/>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4</xdr:col>
      <xdr:colOff>12495</xdr:colOff>
      <xdr:row>59</xdr:row>
      <xdr:rowOff>7620</xdr:rowOff>
    </xdr:from>
    <xdr:to>
      <xdr:col>4</xdr:col>
      <xdr:colOff>908360</xdr:colOff>
      <xdr:row>59</xdr:row>
      <xdr:rowOff>409421</xdr:rowOff>
    </xdr:to>
    <xdr:sp macro="" textlink="">
      <xdr:nvSpPr>
        <xdr:cNvPr id="262" name="正方形/長方形 261"/>
        <xdr:cNvSpPr/>
      </xdr:nvSpPr>
      <xdr:spPr>
        <a:xfrm>
          <a:off x="5293155" y="10728960"/>
          <a:ext cx="895865" cy="401801"/>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3</xdr:col>
      <xdr:colOff>15240</xdr:colOff>
      <xdr:row>115</xdr:row>
      <xdr:rowOff>11361</xdr:rowOff>
    </xdr:from>
    <xdr:to>
      <xdr:col>3</xdr:col>
      <xdr:colOff>911105</xdr:colOff>
      <xdr:row>115</xdr:row>
      <xdr:rowOff>413162</xdr:rowOff>
    </xdr:to>
    <xdr:sp macro="" textlink="">
      <xdr:nvSpPr>
        <xdr:cNvPr id="265" name="正方形/長方形 264"/>
        <xdr:cNvSpPr/>
      </xdr:nvSpPr>
      <xdr:spPr>
        <a:xfrm>
          <a:off x="4381500" y="10732701"/>
          <a:ext cx="895865" cy="401801"/>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4</xdr:col>
      <xdr:colOff>12495</xdr:colOff>
      <xdr:row>115</xdr:row>
      <xdr:rowOff>7620</xdr:rowOff>
    </xdr:from>
    <xdr:to>
      <xdr:col>4</xdr:col>
      <xdr:colOff>908360</xdr:colOff>
      <xdr:row>115</xdr:row>
      <xdr:rowOff>409421</xdr:rowOff>
    </xdr:to>
    <xdr:sp macro="" textlink="">
      <xdr:nvSpPr>
        <xdr:cNvPr id="266" name="正方形/長方形 265"/>
        <xdr:cNvSpPr/>
      </xdr:nvSpPr>
      <xdr:spPr>
        <a:xfrm>
          <a:off x="5293155" y="10728960"/>
          <a:ext cx="895865" cy="401801"/>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3</xdr:col>
      <xdr:colOff>15240</xdr:colOff>
      <xdr:row>171</xdr:row>
      <xdr:rowOff>11361</xdr:rowOff>
    </xdr:from>
    <xdr:to>
      <xdr:col>3</xdr:col>
      <xdr:colOff>911105</xdr:colOff>
      <xdr:row>171</xdr:row>
      <xdr:rowOff>413162</xdr:rowOff>
    </xdr:to>
    <xdr:sp macro="" textlink="">
      <xdr:nvSpPr>
        <xdr:cNvPr id="269" name="正方形/長方形 268"/>
        <xdr:cNvSpPr/>
      </xdr:nvSpPr>
      <xdr:spPr>
        <a:xfrm>
          <a:off x="4381500" y="10732701"/>
          <a:ext cx="895865" cy="401801"/>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4</xdr:col>
      <xdr:colOff>12495</xdr:colOff>
      <xdr:row>171</xdr:row>
      <xdr:rowOff>7620</xdr:rowOff>
    </xdr:from>
    <xdr:to>
      <xdr:col>4</xdr:col>
      <xdr:colOff>908360</xdr:colOff>
      <xdr:row>171</xdr:row>
      <xdr:rowOff>409421</xdr:rowOff>
    </xdr:to>
    <xdr:sp macro="" textlink="">
      <xdr:nvSpPr>
        <xdr:cNvPr id="270" name="正方形/長方形 269"/>
        <xdr:cNvSpPr/>
      </xdr:nvSpPr>
      <xdr:spPr>
        <a:xfrm>
          <a:off x="5293155" y="10728960"/>
          <a:ext cx="895865" cy="401801"/>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3</xdr:col>
      <xdr:colOff>15240</xdr:colOff>
      <xdr:row>227</xdr:row>
      <xdr:rowOff>11361</xdr:rowOff>
    </xdr:from>
    <xdr:to>
      <xdr:col>3</xdr:col>
      <xdr:colOff>911105</xdr:colOff>
      <xdr:row>227</xdr:row>
      <xdr:rowOff>413162</xdr:rowOff>
    </xdr:to>
    <xdr:sp macro="" textlink="">
      <xdr:nvSpPr>
        <xdr:cNvPr id="273" name="正方形/長方形 272"/>
        <xdr:cNvSpPr/>
      </xdr:nvSpPr>
      <xdr:spPr>
        <a:xfrm>
          <a:off x="4381500" y="10732701"/>
          <a:ext cx="895865" cy="401801"/>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4</xdr:col>
      <xdr:colOff>12495</xdr:colOff>
      <xdr:row>227</xdr:row>
      <xdr:rowOff>7620</xdr:rowOff>
    </xdr:from>
    <xdr:to>
      <xdr:col>4</xdr:col>
      <xdr:colOff>908360</xdr:colOff>
      <xdr:row>227</xdr:row>
      <xdr:rowOff>409421</xdr:rowOff>
    </xdr:to>
    <xdr:sp macro="" textlink="">
      <xdr:nvSpPr>
        <xdr:cNvPr id="274" name="正方形/長方形 273"/>
        <xdr:cNvSpPr/>
      </xdr:nvSpPr>
      <xdr:spPr>
        <a:xfrm>
          <a:off x="5293155" y="10728960"/>
          <a:ext cx="895865" cy="401801"/>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3</xdr:col>
      <xdr:colOff>15240</xdr:colOff>
      <xdr:row>283</xdr:row>
      <xdr:rowOff>11361</xdr:rowOff>
    </xdr:from>
    <xdr:to>
      <xdr:col>3</xdr:col>
      <xdr:colOff>911105</xdr:colOff>
      <xdr:row>283</xdr:row>
      <xdr:rowOff>413162</xdr:rowOff>
    </xdr:to>
    <xdr:sp macro="" textlink="">
      <xdr:nvSpPr>
        <xdr:cNvPr id="277" name="正方形/長方形 276"/>
        <xdr:cNvSpPr/>
      </xdr:nvSpPr>
      <xdr:spPr>
        <a:xfrm>
          <a:off x="4381500" y="10732701"/>
          <a:ext cx="895865" cy="401801"/>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4</xdr:col>
      <xdr:colOff>12495</xdr:colOff>
      <xdr:row>283</xdr:row>
      <xdr:rowOff>7620</xdr:rowOff>
    </xdr:from>
    <xdr:to>
      <xdr:col>4</xdr:col>
      <xdr:colOff>908360</xdr:colOff>
      <xdr:row>283</xdr:row>
      <xdr:rowOff>409421</xdr:rowOff>
    </xdr:to>
    <xdr:sp macro="" textlink="">
      <xdr:nvSpPr>
        <xdr:cNvPr id="278" name="正方形/長方形 277"/>
        <xdr:cNvSpPr/>
      </xdr:nvSpPr>
      <xdr:spPr>
        <a:xfrm>
          <a:off x="5293155" y="10728960"/>
          <a:ext cx="895865" cy="401801"/>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3</xdr:col>
      <xdr:colOff>15240</xdr:colOff>
      <xdr:row>339</xdr:row>
      <xdr:rowOff>11361</xdr:rowOff>
    </xdr:from>
    <xdr:to>
      <xdr:col>3</xdr:col>
      <xdr:colOff>911105</xdr:colOff>
      <xdr:row>339</xdr:row>
      <xdr:rowOff>413162</xdr:rowOff>
    </xdr:to>
    <xdr:sp macro="" textlink="">
      <xdr:nvSpPr>
        <xdr:cNvPr id="281" name="正方形/長方形 280"/>
        <xdr:cNvSpPr/>
      </xdr:nvSpPr>
      <xdr:spPr>
        <a:xfrm>
          <a:off x="4381500" y="10732701"/>
          <a:ext cx="895865" cy="401801"/>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4</xdr:col>
      <xdr:colOff>12495</xdr:colOff>
      <xdr:row>339</xdr:row>
      <xdr:rowOff>7620</xdr:rowOff>
    </xdr:from>
    <xdr:to>
      <xdr:col>4</xdr:col>
      <xdr:colOff>908360</xdr:colOff>
      <xdr:row>339</xdr:row>
      <xdr:rowOff>409421</xdr:rowOff>
    </xdr:to>
    <xdr:sp macro="" textlink="">
      <xdr:nvSpPr>
        <xdr:cNvPr id="282" name="正方形/長方形 281"/>
        <xdr:cNvSpPr/>
      </xdr:nvSpPr>
      <xdr:spPr>
        <a:xfrm>
          <a:off x="5293155" y="10728960"/>
          <a:ext cx="895865" cy="401801"/>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3</xdr:col>
      <xdr:colOff>15240</xdr:colOff>
      <xdr:row>395</xdr:row>
      <xdr:rowOff>11361</xdr:rowOff>
    </xdr:from>
    <xdr:to>
      <xdr:col>3</xdr:col>
      <xdr:colOff>911105</xdr:colOff>
      <xdr:row>395</xdr:row>
      <xdr:rowOff>413162</xdr:rowOff>
    </xdr:to>
    <xdr:sp macro="" textlink="">
      <xdr:nvSpPr>
        <xdr:cNvPr id="285" name="正方形/長方形 284"/>
        <xdr:cNvSpPr/>
      </xdr:nvSpPr>
      <xdr:spPr>
        <a:xfrm>
          <a:off x="4381500" y="10732701"/>
          <a:ext cx="895865" cy="401801"/>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4</xdr:col>
      <xdr:colOff>12495</xdr:colOff>
      <xdr:row>395</xdr:row>
      <xdr:rowOff>7620</xdr:rowOff>
    </xdr:from>
    <xdr:to>
      <xdr:col>4</xdr:col>
      <xdr:colOff>908360</xdr:colOff>
      <xdr:row>395</xdr:row>
      <xdr:rowOff>409421</xdr:rowOff>
    </xdr:to>
    <xdr:sp macro="" textlink="">
      <xdr:nvSpPr>
        <xdr:cNvPr id="286" name="正方形/長方形 285"/>
        <xdr:cNvSpPr/>
      </xdr:nvSpPr>
      <xdr:spPr>
        <a:xfrm>
          <a:off x="5293155" y="10728960"/>
          <a:ext cx="895865" cy="401801"/>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3</xdr:col>
      <xdr:colOff>15240</xdr:colOff>
      <xdr:row>451</xdr:row>
      <xdr:rowOff>11361</xdr:rowOff>
    </xdr:from>
    <xdr:to>
      <xdr:col>3</xdr:col>
      <xdr:colOff>911105</xdr:colOff>
      <xdr:row>451</xdr:row>
      <xdr:rowOff>413162</xdr:rowOff>
    </xdr:to>
    <xdr:sp macro="" textlink="">
      <xdr:nvSpPr>
        <xdr:cNvPr id="289" name="正方形/長方形 288"/>
        <xdr:cNvSpPr/>
      </xdr:nvSpPr>
      <xdr:spPr>
        <a:xfrm>
          <a:off x="4381500" y="10732701"/>
          <a:ext cx="895865" cy="401801"/>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4</xdr:col>
      <xdr:colOff>12495</xdr:colOff>
      <xdr:row>451</xdr:row>
      <xdr:rowOff>7620</xdr:rowOff>
    </xdr:from>
    <xdr:to>
      <xdr:col>4</xdr:col>
      <xdr:colOff>908360</xdr:colOff>
      <xdr:row>451</xdr:row>
      <xdr:rowOff>409421</xdr:rowOff>
    </xdr:to>
    <xdr:sp macro="" textlink="">
      <xdr:nvSpPr>
        <xdr:cNvPr id="290" name="正方形/長方形 289"/>
        <xdr:cNvSpPr/>
      </xdr:nvSpPr>
      <xdr:spPr>
        <a:xfrm>
          <a:off x="5293155" y="10728960"/>
          <a:ext cx="895865" cy="401801"/>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3</xdr:col>
      <xdr:colOff>15240</xdr:colOff>
      <xdr:row>507</xdr:row>
      <xdr:rowOff>11361</xdr:rowOff>
    </xdr:from>
    <xdr:to>
      <xdr:col>3</xdr:col>
      <xdr:colOff>911105</xdr:colOff>
      <xdr:row>507</xdr:row>
      <xdr:rowOff>413162</xdr:rowOff>
    </xdr:to>
    <xdr:sp macro="" textlink="">
      <xdr:nvSpPr>
        <xdr:cNvPr id="293" name="正方形/長方形 292"/>
        <xdr:cNvSpPr/>
      </xdr:nvSpPr>
      <xdr:spPr>
        <a:xfrm>
          <a:off x="4381500" y="10732701"/>
          <a:ext cx="895865" cy="401801"/>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4</xdr:col>
      <xdr:colOff>12495</xdr:colOff>
      <xdr:row>507</xdr:row>
      <xdr:rowOff>7620</xdr:rowOff>
    </xdr:from>
    <xdr:to>
      <xdr:col>4</xdr:col>
      <xdr:colOff>908360</xdr:colOff>
      <xdr:row>507</xdr:row>
      <xdr:rowOff>409421</xdr:rowOff>
    </xdr:to>
    <xdr:sp macro="" textlink="">
      <xdr:nvSpPr>
        <xdr:cNvPr id="294" name="正方形/長方形 293"/>
        <xdr:cNvSpPr/>
      </xdr:nvSpPr>
      <xdr:spPr>
        <a:xfrm>
          <a:off x="5293155" y="10728960"/>
          <a:ext cx="895865" cy="401801"/>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3</xdr:col>
      <xdr:colOff>15240</xdr:colOff>
      <xdr:row>563</xdr:row>
      <xdr:rowOff>11361</xdr:rowOff>
    </xdr:from>
    <xdr:to>
      <xdr:col>3</xdr:col>
      <xdr:colOff>911105</xdr:colOff>
      <xdr:row>563</xdr:row>
      <xdr:rowOff>413162</xdr:rowOff>
    </xdr:to>
    <xdr:sp macro="" textlink="">
      <xdr:nvSpPr>
        <xdr:cNvPr id="297" name="正方形/長方形 296"/>
        <xdr:cNvSpPr/>
      </xdr:nvSpPr>
      <xdr:spPr>
        <a:xfrm>
          <a:off x="4381500" y="10732701"/>
          <a:ext cx="895865" cy="401801"/>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4</xdr:col>
      <xdr:colOff>12495</xdr:colOff>
      <xdr:row>563</xdr:row>
      <xdr:rowOff>7620</xdr:rowOff>
    </xdr:from>
    <xdr:to>
      <xdr:col>4</xdr:col>
      <xdr:colOff>908360</xdr:colOff>
      <xdr:row>563</xdr:row>
      <xdr:rowOff>409421</xdr:rowOff>
    </xdr:to>
    <xdr:sp macro="" textlink="">
      <xdr:nvSpPr>
        <xdr:cNvPr id="298" name="正方形/長方形 297"/>
        <xdr:cNvSpPr/>
      </xdr:nvSpPr>
      <xdr:spPr>
        <a:xfrm>
          <a:off x="5293155" y="10728960"/>
          <a:ext cx="895865" cy="401801"/>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3</xdr:col>
      <xdr:colOff>15240</xdr:colOff>
      <xdr:row>619</xdr:row>
      <xdr:rowOff>11361</xdr:rowOff>
    </xdr:from>
    <xdr:to>
      <xdr:col>3</xdr:col>
      <xdr:colOff>911105</xdr:colOff>
      <xdr:row>619</xdr:row>
      <xdr:rowOff>413162</xdr:rowOff>
    </xdr:to>
    <xdr:sp macro="" textlink="">
      <xdr:nvSpPr>
        <xdr:cNvPr id="301" name="正方形/長方形 300"/>
        <xdr:cNvSpPr/>
      </xdr:nvSpPr>
      <xdr:spPr>
        <a:xfrm>
          <a:off x="4381500" y="10732701"/>
          <a:ext cx="895865" cy="401801"/>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4</xdr:col>
      <xdr:colOff>12495</xdr:colOff>
      <xdr:row>619</xdr:row>
      <xdr:rowOff>7620</xdr:rowOff>
    </xdr:from>
    <xdr:to>
      <xdr:col>4</xdr:col>
      <xdr:colOff>908360</xdr:colOff>
      <xdr:row>619</xdr:row>
      <xdr:rowOff>409421</xdr:rowOff>
    </xdr:to>
    <xdr:sp macro="" textlink="">
      <xdr:nvSpPr>
        <xdr:cNvPr id="302" name="正方形/長方形 301"/>
        <xdr:cNvSpPr/>
      </xdr:nvSpPr>
      <xdr:spPr>
        <a:xfrm>
          <a:off x="5293155" y="10728960"/>
          <a:ext cx="895865" cy="401801"/>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wsDr>
</file>

<file path=xl/drawings/drawing50.xml><?xml version="1.0" encoding="utf-8"?>
<xdr:wsDr xmlns:xdr="http://schemas.openxmlformats.org/drawingml/2006/spreadsheetDrawing" xmlns:a="http://schemas.openxmlformats.org/drawingml/2006/main">
  <xdr:twoCellAnchor>
    <xdr:from>
      <xdr:col>3</xdr:col>
      <xdr:colOff>7620</xdr:colOff>
      <xdr:row>1</xdr:row>
      <xdr:rowOff>0</xdr:rowOff>
    </xdr:from>
    <xdr:to>
      <xdr:col>4</xdr:col>
      <xdr:colOff>906780</xdr:colOff>
      <xdr:row>2</xdr:row>
      <xdr:rowOff>167640</xdr:rowOff>
    </xdr:to>
    <xdr:sp macro="" textlink="">
      <xdr:nvSpPr>
        <xdr:cNvPr id="4" name="正方形/長方形 3"/>
        <xdr:cNvSpPr/>
      </xdr:nvSpPr>
      <xdr:spPr>
        <a:xfrm>
          <a:off x="4671060" y="327660"/>
          <a:ext cx="1813560" cy="335280"/>
        </a:xfrm>
        <a:prstGeom prst="rect">
          <a:avLst/>
        </a:prstGeom>
        <a:solidFill>
          <a:schemeClr val="accent3">
            <a:lumMod val="40000"/>
            <a:lumOff val="60000"/>
            <a:alpha val="5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3</xdr:col>
      <xdr:colOff>7620</xdr:colOff>
      <xdr:row>59</xdr:row>
      <xdr:rowOff>0</xdr:rowOff>
    </xdr:from>
    <xdr:to>
      <xdr:col>4</xdr:col>
      <xdr:colOff>906780</xdr:colOff>
      <xdr:row>60</xdr:row>
      <xdr:rowOff>167640</xdr:rowOff>
    </xdr:to>
    <xdr:sp macro="" textlink="">
      <xdr:nvSpPr>
        <xdr:cNvPr id="5" name="正方形/長方形 4"/>
        <xdr:cNvSpPr/>
      </xdr:nvSpPr>
      <xdr:spPr>
        <a:xfrm>
          <a:off x="4671060" y="10248900"/>
          <a:ext cx="1813560" cy="335280"/>
        </a:xfrm>
        <a:prstGeom prst="rect">
          <a:avLst/>
        </a:prstGeom>
        <a:solidFill>
          <a:schemeClr val="accent3">
            <a:lumMod val="40000"/>
            <a:lumOff val="60000"/>
            <a:alpha val="5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editAs="oneCell">
    <xdr:from>
      <xdr:col>0</xdr:col>
      <xdr:colOff>30480</xdr:colOff>
      <xdr:row>0</xdr:row>
      <xdr:rowOff>60960</xdr:rowOff>
    </xdr:from>
    <xdr:to>
      <xdr:col>2</xdr:col>
      <xdr:colOff>121920</xdr:colOff>
      <xdr:row>0</xdr:row>
      <xdr:rowOff>259080</xdr:rowOff>
    </xdr:to>
    <xdr:sp macro="" textlink="">
      <xdr:nvSpPr>
        <xdr:cNvPr id="8" name="角丸四角形 7">
          <a:hlinkClick xmlns:r="http://schemas.openxmlformats.org/officeDocument/2006/relationships" r:id="rId1" tooltip="グローバルメニュー（表の一覧）へ"/>
        </xdr:cNvPr>
        <xdr:cNvSpPr/>
      </xdr:nvSpPr>
      <xdr:spPr>
        <a:xfrm>
          <a:off x="30480" y="60960"/>
          <a:ext cx="762000" cy="198120"/>
        </a:xfrm>
        <a:prstGeom prst="round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050" baseline="0">
              <a:solidFill>
                <a:srgbClr val="A75809"/>
              </a:solidFill>
              <a:latin typeface="AR丸ゴシック体M" pitchFamily="49" charset="-128"/>
              <a:ea typeface="AR丸ゴシック体M" pitchFamily="49" charset="-128"/>
            </a:rPr>
            <a:t>メニュー</a:t>
          </a:r>
        </a:p>
      </xdr:txBody>
    </xdr:sp>
    <xdr:clientData fPrintsWithSheet="0"/>
  </xdr:twoCellAnchor>
  <xdr:twoCellAnchor editAs="oneCell">
    <xdr:from>
      <xdr:col>2</xdr:col>
      <xdr:colOff>205740</xdr:colOff>
      <xdr:row>0</xdr:row>
      <xdr:rowOff>60960</xdr:rowOff>
    </xdr:from>
    <xdr:to>
      <xdr:col>2</xdr:col>
      <xdr:colOff>967740</xdr:colOff>
      <xdr:row>0</xdr:row>
      <xdr:rowOff>259080</xdr:rowOff>
    </xdr:to>
    <xdr:sp macro="" textlink="">
      <xdr:nvSpPr>
        <xdr:cNvPr id="9" name="角丸四角形 8">
          <a:hlinkClick xmlns:r="http://schemas.openxmlformats.org/officeDocument/2006/relationships" r:id="rId2" tooltip="記帳ガイドへ"/>
        </xdr:cNvPr>
        <xdr:cNvSpPr/>
      </xdr:nvSpPr>
      <xdr:spPr>
        <a:xfrm>
          <a:off x="876300" y="60960"/>
          <a:ext cx="762000" cy="198120"/>
        </a:xfrm>
        <a:prstGeom prst="roundRect">
          <a:avLst/>
        </a:prstGeom>
        <a:solidFill>
          <a:schemeClr val="accent6">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rgbClr val="A75809"/>
              </a:solidFill>
              <a:latin typeface="AR丸ゴシック体M" pitchFamily="49" charset="-128"/>
              <a:ea typeface="AR丸ゴシック体M" pitchFamily="49" charset="-128"/>
            </a:rPr>
            <a:t>ガイド</a:t>
          </a:r>
        </a:p>
      </xdr:txBody>
    </xdr:sp>
    <xdr:clientData fPrintsWithSheet="0"/>
  </xdr:twoCellAnchor>
</xdr:wsDr>
</file>

<file path=xl/drawings/drawing51.xml><?xml version="1.0" encoding="utf-8"?>
<xdr:wsDr xmlns:xdr="http://schemas.openxmlformats.org/drawingml/2006/spreadsheetDrawing" xmlns:a="http://schemas.openxmlformats.org/drawingml/2006/main">
  <xdr:twoCellAnchor>
    <xdr:from>
      <xdr:col>3</xdr:col>
      <xdr:colOff>7620</xdr:colOff>
      <xdr:row>1</xdr:row>
      <xdr:rowOff>0</xdr:rowOff>
    </xdr:from>
    <xdr:to>
      <xdr:col>4</xdr:col>
      <xdr:colOff>906780</xdr:colOff>
      <xdr:row>2</xdr:row>
      <xdr:rowOff>167640</xdr:rowOff>
    </xdr:to>
    <xdr:sp macro="" textlink="">
      <xdr:nvSpPr>
        <xdr:cNvPr id="5" name="正方形/長方形 4"/>
        <xdr:cNvSpPr/>
      </xdr:nvSpPr>
      <xdr:spPr>
        <a:xfrm>
          <a:off x="4671060" y="327660"/>
          <a:ext cx="1813560" cy="335280"/>
        </a:xfrm>
        <a:prstGeom prst="rect">
          <a:avLst/>
        </a:prstGeom>
        <a:solidFill>
          <a:schemeClr val="accent3">
            <a:lumMod val="40000"/>
            <a:lumOff val="60000"/>
            <a:alpha val="5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3</xdr:col>
      <xdr:colOff>7620</xdr:colOff>
      <xdr:row>59</xdr:row>
      <xdr:rowOff>0</xdr:rowOff>
    </xdr:from>
    <xdr:to>
      <xdr:col>4</xdr:col>
      <xdr:colOff>906780</xdr:colOff>
      <xdr:row>60</xdr:row>
      <xdr:rowOff>167640</xdr:rowOff>
    </xdr:to>
    <xdr:sp macro="" textlink="">
      <xdr:nvSpPr>
        <xdr:cNvPr id="6" name="正方形/長方形 5"/>
        <xdr:cNvSpPr/>
      </xdr:nvSpPr>
      <xdr:spPr>
        <a:xfrm>
          <a:off x="4671060" y="10248900"/>
          <a:ext cx="1813560" cy="335280"/>
        </a:xfrm>
        <a:prstGeom prst="rect">
          <a:avLst/>
        </a:prstGeom>
        <a:solidFill>
          <a:schemeClr val="accent3">
            <a:lumMod val="40000"/>
            <a:lumOff val="60000"/>
            <a:alpha val="5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editAs="oneCell">
    <xdr:from>
      <xdr:col>0</xdr:col>
      <xdr:colOff>30480</xdr:colOff>
      <xdr:row>0</xdr:row>
      <xdr:rowOff>60960</xdr:rowOff>
    </xdr:from>
    <xdr:to>
      <xdr:col>2</xdr:col>
      <xdr:colOff>121920</xdr:colOff>
      <xdr:row>0</xdr:row>
      <xdr:rowOff>259080</xdr:rowOff>
    </xdr:to>
    <xdr:sp macro="" textlink="">
      <xdr:nvSpPr>
        <xdr:cNvPr id="9" name="角丸四角形 8">
          <a:hlinkClick xmlns:r="http://schemas.openxmlformats.org/officeDocument/2006/relationships" r:id="rId1" tooltip="グローバルメニュー（表の一覧）へ"/>
        </xdr:cNvPr>
        <xdr:cNvSpPr/>
      </xdr:nvSpPr>
      <xdr:spPr>
        <a:xfrm>
          <a:off x="30480" y="60960"/>
          <a:ext cx="762000" cy="198120"/>
        </a:xfrm>
        <a:prstGeom prst="round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050" baseline="0">
              <a:solidFill>
                <a:srgbClr val="A75809"/>
              </a:solidFill>
              <a:latin typeface="AR丸ゴシック体M" pitchFamily="49" charset="-128"/>
              <a:ea typeface="AR丸ゴシック体M" pitchFamily="49" charset="-128"/>
            </a:rPr>
            <a:t>メニュー</a:t>
          </a:r>
        </a:p>
      </xdr:txBody>
    </xdr:sp>
    <xdr:clientData fPrintsWithSheet="0"/>
  </xdr:twoCellAnchor>
  <xdr:twoCellAnchor editAs="oneCell">
    <xdr:from>
      <xdr:col>2</xdr:col>
      <xdr:colOff>205740</xdr:colOff>
      <xdr:row>0</xdr:row>
      <xdr:rowOff>60960</xdr:rowOff>
    </xdr:from>
    <xdr:to>
      <xdr:col>2</xdr:col>
      <xdr:colOff>967740</xdr:colOff>
      <xdr:row>0</xdr:row>
      <xdr:rowOff>259080</xdr:rowOff>
    </xdr:to>
    <xdr:sp macro="" textlink="">
      <xdr:nvSpPr>
        <xdr:cNvPr id="10" name="角丸四角形 9">
          <a:hlinkClick xmlns:r="http://schemas.openxmlformats.org/officeDocument/2006/relationships" r:id="rId2" tooltip="記帳ガイドへ"/>
        </xdr:cNvPr>
        <xdr:cNvSpPr/>
      </xdr:nvSpPr>
      <xdr:spPr>
        <a:xfrm>
          <a:off x="876300" y="60960"/>
          <a:ext cx="762000" cy="198120"/>
        </a:xfrm>
        <a:prstGeom prst="roundRect">
          <a:avLst/>
        </a:prstGeom>
        <a:solidFill>
          <a:schemeClr val="accent6">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rgbClr val="A75809"/>
              </a:solidFill>
              <a:latin typeface="AR丸ゴシック体M" pitchFamily="49" charset="-128"/>
              <a:ea typeface="AR丸ゴシック体M" pitchFamily="49" charset="-128"/>
            </a:rPr>
            <a:t>ガイド</a:t>
          </a:r>
        </a:p>
      </xdr:txBody>
    </xdr:sp>
    <xdr:clientData fPrintsWithSheet="0"/>
  </xdr:twoCellAnchor>
</xdr:wsDr>
</file>

<file path=xl/drawings/drawing52.xml><?xml version="1.0" encoding="utf-8"?>
<xdr:wsDr xmlns:xdr="http://schemas.openxmlformats.org/drawingml/2006/spreadsheetDrawing" xmlns:a="http://schemas.openxmlformats.org/drawingml/2006/main">
  <xdr:twoCellAnchor>
    <xdr:from>
      <xdr:col>3</xdr:col>
      <xdr:colOff>7620</xdr:colOff>
      <xdr:row>1</xdr:row>
      <xdr:rowOff>0</xdr:rowOff>
    </xdr:from>
    <xdr:to>
      <xdr:col>4</xdr:col>
      <xdr:colOff>906780</xdr:colOff>
      <xdr:row>2</xdr:row>
      <xdr:rowOff>167640</xdr:rowOff>
    </xdr:to>
    <xdr:sp macro="" textlink="">
      <xdr:nvSpPr>
        <xdr:cNvPr id="5" name="正方形/長方形 4"/>
        <xdr:cNvSpPr/>
      </xdr:nvSpPr>
      <xdr:spPr>
        <a:xfrm>
          <a:off x="4671060" y="327660"/>
          <a:ext cx="1813560" cy="335280"/>
        </a:xfrm>
        <a:prstGeom prst="rect">
          <a:avLst/>
        </a:prstGeom>
        <a:solidFill>
          <a:schemeClr val="accent3">
            <a:lumMod val="40000"/>
            <a:lumOff val="60000"/>
            <a:alpha val="5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3</xdr:col>
      <xdr:colOff>7620</xdr:colOff>
      <xdr:row>59</xdr:row>
      <xdr:rowOff>0</xdr:rowOff>
    </xdr:from>
    <xdr:to>
      <xdr:col>4</xdr:col>
      <xdr:colOff>906780</xdr:colOff>
      <xdr:row>60</xdr:row>
      <xdr:rowOff>167640</xdr:rowOff>
    </xdr:to>
    <xdr:sp macro="" textlink="">
      <xdr:nvSpPr>
        <xdr:cNvPr id="7" name="正方形/長方形 6"/>
        <xdr:cNvSpPr/>
      </xdr:nvSpPr>
      <xdr:spPr>
        <a:xfrm>
          <a:off x="4671060" y="10248900"/>
          <a:ext cx="1813560" cy="335280"/>
        </a:xfrm>
        <a:prstGeom prst="rect">
          <a:avLst/>
        </a:prstGeom>
        <a:solidFill>
          <a:schemeClr val="accent3">
            <a:lumMod val="40000"/>
            <a:lumOff val="60000"/>
            <a:alpha val="5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editAs="oneCell">
    <xdr:from>
      <xdr:col>0</xdr:col>
      <xdr:colOff>30480</xdr:colOff>
      <xdr:row>0</xdr:row>
      <xdr:rowOff>60960</xdr:rowOff>
    </xdr:from>
    <xdr:to>
      <xdr:col>2</xdr:col>
      <xdr:colOff>121920</xdr:colOff>
      <xdr:row>0</xdr:row>
      <xdr:rowOff>259080</xdr:rowOff>
    </xdr:to>
    <xdr:sp macro="" textlink="">
      <xdr:nvSpPr>
        <xdr:cNvPr id="9" name="角丸四角形 8">
          <a:hlinkClick xmlns:r="http://schemas.openxmlformats.org/officeDocument/2006/relationships" r:id="rId1" tooltip="グローバルメニュー（表の一覧）へ"/>
        </xdr:cNvPr>
        <xdr:cNvSpPr/>
      </xdr:nvSpPr>
      <xdr:spPr>
        <a:xfrm>
          <a:off x="30480" y="60960"/>
          <a:ext cx="762000" cy="198120"/>
        </a:xfrm>
        <a:prstGeom prst="round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050" baseline="0">
              <a:solidFill>
                <a:srgbClr val="A75809"/>
              </a:solidFill>
              <a:latin typeface="AR丸ゴシック体M" pitchFamily="49" charset="-128"/>
              <a:ea typeface="AR丸ゴシック体M" pitchFamily="49" charset="-128"/>
            </a:rPr>
            <a:t>メニュー</a:t>
          </a:r>
        </a:p>
      </xdr:txBody>
    </xdr:sp>
    <xdr:clientData fPrintsWithSheet="0"/>
  </xdr:twoCellAnchor>
  <xdr:twoCellAnchor editAs="oneCell">
    <xdr:from>
      <xdr:col>2</xdr:col>
      <xdr:colOff>205740</xdr:colOff>
      <xdr:row>0</xdr:row>
      <xdr:rowOff>60960</xdr:rowOff>
    </xdr:from>
    <xdr:to>
      <xdr:col>2</xdr:col>
      <xdr:colOff>967740</xdr:colOff>
      <xdr:row>0</xdr:row>
      <xdr:rowOff>259080</xdr:rowOff>
    </xdr:to>
    <xdr:sp macro="" textlink="">
      <xdr:nvSpPr>
        <xdr:cNvPr id="10" name="角丸四角形 9">
          <a:hlinkClick xmlns:r="http://schemas.openxmlformats.org/officeDocument/2006/relationships" r:id="rId2" tooltip="記帳ガイドへ"/>
        </xdr:cNvPr>
        <xdr:cNvSpPr/>
      </xdr:nvSpPr>
      <xdr:spPr>
        <a:xfrm>
          <a:off x="876300" y="60960"/>
          <a:ext cx="762000" cy="198120"/>
        </a:xfrm>
        <a:prstGeom prst="roundRect">
          <a:avLst/>
        </a:prstGeom>
        <a:solidFill>
          <a:schemeClr val="accent6">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rgbClr val="A75809"/>
              </a:solidFill>
              <a:latin typeface="AR丸ゴシック体M" pitchFamily="49" charset="-128"/>
              <a:ea typeface="AR丸ゴシック体M" pitchFamily="49" charset="-128"/>
            </a:rPr>
            <a:t>ガイド</a:t>
          </a:r>
        </a:p>
      </xdr:txBody>
    </xdr:sp>
    <xdr:clientData fPrintsWithSheet="0"/>
  </xdr:twoCellAnchor>
</xdr:wsDr>
</file>

<file path=xl/drawings/drawing53.xml><?xml version="1.0" encoding="utf-8"?>
<xdr:wsDr xmlns:xdr="http://schemas.openxmlformats.org/drawingml/2006/spreadsheetDrawing" xmlns:a="http://schemas.openxmlformats.org/drawingml/2006/main">
  <xdr:twoCellAnchor>
    <xdr:from>
      <xdr:col>3</xdr:col>
      <xdr:colOff>7620</xdr:colOff>
      <xdr:row>1</xdr:row>
      <xdr:rowOff>0</xdr:rowOff>
    </xdr:from>
    <xdr:to>
      <xdr:col>4</xdr:col>
      <xdr:colOff>906780</xdr:colOff>
      <xdr:row>2</xdr:row>
      <xdr:rowOff>167640</xdr:rowOff>
    </xdr:to>
    <xdr:sp macro="" textlink="">
      <xdr:nvSpPr>
        <xdr:cNvPr id="5" name="正方形/長方形 4"/>
        <xdr:cNvSpPr/>
      </xdr:nvSpPr>
      <xdr:spPr>
        <a:xfrm>
          <a:off x="4671060" y="327660"/>
          <a:ext cx="1813560" cy="335280"/>
        </a:xfrm>
        <a:prstGeom prst="rect">
          <a:avLst/>
        </a:prstGeom>
        <a:solidFill>
          <a:schemeClr val="accent3">
            <a:lumMod val="40000"/>
            <a:lumOff val="60000"/>
            <a:alpha val="5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3</xdr:col>
      <xdr:colOff>7620</xdr:colOff>
      <xdr:row>59</xdr:row>
      <xdr:rowOff>0</xdr:rowOff>
    </xdr:from>
    <xdr:to>
      <xdr:col>4</xdr:col>
      <xdr:colOff>906780</xdr:colOff>
      <xdr:row>60</xdr:row>
      <xdr:rowOff>167640</xdr:rowOff>
    </xdr:to>
    <xdr:sp macro="" textlink="">
      <xdr:nvSpPr>
        <xdr:cNvPr id="6" name="正方形/長方形 5"/>
        <xdr:cNvSpPr/>
      </xdr:nvSpPr>
      <xdr:spPr>
        <a:xfrm>
          <a:off x="4671060" y="10248900"/>
          <a:ext cx="1813560" cy="335280"/>
        </a:xfrm>
        <a:prstGeom prst="rect">
          <a:avLst/>
        </a:prstGeom>
        <a:solidFill>
          <a:schemeClr val="accent3">
            <a:lumMod val="40000"/>
            <a:lumOff val="60000"/>
            <a:alpha val="5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editAs="oneCell">
    <xdr:from>
      <xdr:col>0</xdr:col>
      <xdr:colOff>30480</xdr:colOff>
      <xdr:row>0</xdr:row>
      <xdr:rowOff>60960</xdr:rowOff>
    </xdr:from>
    <xdr:to>
      <xdr:col>2</xdr:col>
      <xdr:colOff>121920</xdr:colOff>
      <xdr:row>0</xdr:row>
      <xdr:rowOff>259080</xdr:rowOff>
    </xdr:to>
    <xdr:sp macro="" textlink="">
      <xdr:nvSpPr>
        <xdr:cNvPr id="9" name="角丸四角形 8">
          <a:hlinkClick xmlns:r="http://schemas.openxmlformats.org/officeDocument/2006/relationships" r:id="rId1" tooltip="グローバルメニュー（表の一覧）へ"/>
        </xdr:cNvPr>
        <xdr:cNvSpPr/>
      </xdr:nvSpPr>
      <xdr:spPr>
        <a:xfrm>
          <a:off x="30480" y="60960"/>
          <a:ext cx="762000" cy="198120"/>
        </a:xfrm>
        <a:prstGeom prst="round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050" baseline="0">
              <a:solidFill>
                <a:srgbClr val="A75809"/>
              </a:solidFill>
              <a:latin typeface="AR丸ゴシック体M" pitchFamily="49" charset="-128"/>
              <a:ea typeface="AR丸ゴシック体M" pitchFamily="49" charset="-128"/>
            </a:rPr>
            <a:t>メニュー</a:t>
          </a:r>
        </a:p>
      </xdr:txBody>
    </xdr:sp>
    <xdr:clientData fPrintsWithSheet="0"/>
  </xdr:twoCellAnchor>
  <xdr:twoCellAnchor editAs="oneCell">
    <xdr:from>
      <xdr:col>2</xdr:col>
      <xdr:colOff>205740</xdr:colOff>
      <xdr:row>0</xdr:row>
      <xdr:rowOff>60960</xdr:rowOff>
    </xdr:from>
    <xdr:to>
      <xdr:col>2</xdr:col>
      <xdr:colOff>967740</xdr:colOff>
      <xdr:row>0</xdr:row>
      <xdr:rowOff>259080</xdr:rowOff>
    </xdr:to>
    <xdr:sp macro="" textlink="">
      <xdr:nvSpPr>
        <xdr:cNvPr id="10" name="角丸四角形 9">
          <a:hlinkClick xmlns:r="http://schemas.openxmlformats.org/officeDocument/2006/relationships" r:id="rId2" tooltip="記帳ガイドへ"/>
        </xdr:cNvPr>
        <xdr:cNvSpPr/>
      </xdr:nvSpPr>
      <xdr:spPr>
        <a:xfrm>
          <a:off x="876300" y="60960"/>
          <a:ext cx="762000" cy="198120"/>
        </a:xfrm>
        <a:prstGeom prst="roundRect">
          <a:avLst/>
        </a:prstGeom>
        <a:solidFill>
          <a:schemeClr val="accent6">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rgbClr val="A75809"/>
              </a:solidFill>
              <a:latin typeface="AR丸ゴシック体M" pitchFamily="49" charset="-128"/>
              <a:ea typeface="AR丸ゴシック体M" pitchFamily="49" charset="-128"/>
            </a:rPr>
            <a:t>ガイド</a:t>
          </a:r>
        </a:p>
      </xdr:txBody>
    </xdr:sp>
    <xdr:clientData fPrintsWithSheet="0"/>
  </xdr:twoCellAnchor>
</xdr:wsDr>
</file>

<file path=xl/drawings/drawing54.xml><?xml version="1.0" encoding="utf-8"?>
<xdr:wsDr xmlns:xdr="http://schemas.openxmlformats.org/drawingml/2006/spreadsheetDrawing" xmlns:a="http://schemas.openxmlformats.org/drawingml/2006/main">
  <xdr:twoCellAnchor>
    <xdr:from>
      <xdr:col>3</xdr:col>
      <xdr:colOff>7620</xdr:colOff>
      <xdr:row>1</xdr:row>
      <xdr:rowOff>0</xdr:rowOff>
    </xdr:from>
    <xdr:to>
      <xdr:col>4</xdr:col>
      <xdr:colOff>906780</xdr:colOff>
      <xdr:row>2</xdr:row>
      <xdr:rowOff>167640</xdr:rowOff>
    </xdr:to>
    <xdr:sp macro="" textlink="">
      <xdr:nvSpPr>
        <xdr:cNvPr id="4" name="正方形/長方形 3"/>
        <xdr:cNvSpPr/>
      </xdr:nvSpPr>
      <xdr:spPr>
        <a:xfrm>
          <a:off x="4671060" y="327660"/>
          <a:ext cx="1813560" cy="335280"/>
        </a:xfrm>
        <a:prstGeom prst="rect">
          <a:avLst/>
        </a:prstGeom>
        <a:solidFill>
          <a:schemeClr val="accent3">
            <a:lumMod val="40000"/>
            <a:lumOff val="60000"/>
            <a:alpha val="5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3</xdr:col>
      <xdr:colOff>7620</xdr:colOff>
      <xdr:row>59</xdr:row>
      <xdr:rowOff>0</xdr:rowOff>
    </xdr:from>
    <xdr:to>
      <xdr:col>4</xdr:col>
      <xdr:colOff>906780</xdr:colOff>
      <xdr:row>60</xdr:row>
      <xdr:rowOff>167640</xdr:rowOff>
    </xdr:to>
    <xdr:sp macro="" textlink="">
      <xdr:nvSpPr>
        <xdr:cNvPr id="5" name="正方形/長方形 4"/>
        <xdr:cNvSpPr/>
      </xdr:nvSpPr>
      <xdr:spPr>
        <a:xfrm>
          <a:off x="4671060" y="10248900"/>
          <a:ext cx="1813560" cy="335280"/>
        </a:xfrm>
        <a:prstGeom prst="rect">
          <a:avLst/>
        </a:prstGeom>
        <a:solidFill>
          <a:schemeClr val="accent3">
            <a:lumMod val="40000"/>
            <a:lumOff val="60000"/>
            <a:alpha val="5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editAs="oneCell">
    <xdr:from>
      <xdr:col>0</xdr:col>
      <xdr:colOff>30480</xdr:colOff>
      <xdr:row>0</xdr:row>
      <xdr:rowOff>60960</xdr:rowOff>
    </xdr:from>
    <xdr:to>
      <xdr:col>2</xdr:col>
      <xdr:colOff>121920</xdr:colOff>
      <xdr:row>0</xdr:row>
      <xdr:rowOff>259080</xdr:rowOff>
    </xdr:to>
    <xdr:sp macro="" textlink="">
      <xdr:nvSpPr>
        <xdr:cNvPr id="10" name="角丸四角形 9">
          <a:hlinkClick xmlns:r="http://schemas.openxmlformats.org/officeDocument/2006/relationships" r:id="rId1" tooltip="グローバルメニュー（表の一覧）へ"/>
        </xdr:cNvPr>
        <xdr:cNvSpPr/>
      </xdr:nvSpPr>
      <xdr:spPr>
        <a:xfrm>
          <a:off x="30480" y="60960"/>
          <a:ext cx="762000" cy="198120"/>
        </a:xfrm>
        <a:prstGeom prst="round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050" baseline="0">
              <a:solidFill>
                <a:srgbClr val="A75809"/>
              </a:solidFill>
              <a:latin typeface="AR丸ゴシック体M" pitchFamily="49" charset="-128"/>
              <a:ea typeface="AR丸ゴシック体M" pitchFamily="49" charset="-128"/>
            </a:rPr>
            <a:t>メニュー</a:t>
          </a:r>
        </a:p>
      </xdr:txBody>
    </xdr:sp>
    <xdr:clientData fPrintsWithSheet="0"/>
  </xdr:twoCellAnchor>
  <xdr:twoCellAnchor editAs="oneCell">
    <xdr:from>
      <xdr:col>2</xdr:col>
      <xdr:colOff>205740</xdr:colOff>
      <xdr:row>0</xdr:row>
      <xdr:rowOff>60960</xdr:rowOff>
    </xdr:from>
    <xdr:to>
      <xdr:col>2</xdr:col>
      <xdr:colOff>967740</xdr:colOff>
      <xdr:row>0</xdr:row>
      <xdr:rowOff>259080</xdr:rowOff>
    </xdr:to>
    <xdr:sp macro="" textlink="">
      <xdr:nvSpPr>
        <xdr:cNvPr id="11" name="角丸四角形 10">
          <a:hlinkClick xmlns:r="http://schemas.openxmlformats.org/officeDocument/2006/relationships" r:id="rId2" tooltip="記帳ガイドへ"/>
        </xdr:cNvPr>
        <xdr:cNvSpPr/>
      </xdr:nvSpPr>
      <xdr:spPr>
        <a:xfrm>
          <a:off x="876300" y="60960"/>
          <a:ext cx="762000" cy="198120"/>
        </a:xfrm>
        <a:prstGeom prst="roundRect">
          <a:avLst/>
        </a:prstGeom>
        <a:solidFill>
          <a:schemeClr val="accent6">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rgbClr val="A75809"/>
              </a:solidFill>
              <a:latin typeface="AR丸ゴシック体M" pitchFamily="49" charset="-128"/>
              <a:ea typeface="AR丸ゴシック体M" pitchFamily="49" charset="-128"/>
            </a:rPr>
            <a:t>ガイド</a:t>
          </a:r>
        </a:p>
      </xdr:txBody>
    </xdr:sp>
    <xdr:clientData fPrintsWithSheet="0"/>
  </xdr:twoCellAnchor>
</xdr:wsDr>
</file>

<file path=xl/drawings/drawing55.xml><?xml version="1.0" encoding="utf-8"?>
<xdr:wsDr xmlns:xdr="http://schemas.openxmlformats.org/drawingml/2006/spreadsheetDrawing" xmlns:a="http://schemas.openxmlformats.org/drawingml/2006/main">
  <xdr:twoCellAnchor>
    <xdr:from>
      <xdr:col>3</xdr:col>
      <xdr:colOff>0</xdr:colOff>
      <xdr:row>1</xdr:row>
      <xdr:rowOff>0</xdr:rowOff>
    </xdr:from>
    <xdr:to>
      <xdr:col>4</xdr:col>
      <xdr:colOff>899160</xdr:colOff>
      <xdr:row>2</xdr:row>
      <xdr:rowOff>167640</xdr:rowOff>
    </xdr:to>
    <xdr:sp macro="" textlink="">
      <xdr:nvSpPr>
        <xdr:cNvPr id="5" name="正方形/長方形 4"/>
        <xdr:cNvSpPr/>
      </xdr:nvSpPr>
      <xdr:spPr>
        <a:xfrm>
          <a:off x="4663440" y="327660"/>
          <a:ext cx="1813560" cy="335280"/>
        </a:xfrm>
        <a:prstGeom prst="rect">
          <a:avLst/>
        </a:prstGeom>
        <a:solidFill>
          <a:schemeClr val="accent3">
            <a:lumMod val="40000"/>
            <a:lumOff val="60000"/>
            <a:alpha val="5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3</xdr:col>
      <xdr:colOff>7620</xdr:colOff>
      <xdr:row>59</xdr:row>
      <xdr:rowOff>0</xdr:rowOff>
    </xdr:from>
    <xdr:to>
      <xdr:col>4</xdr:col>
      <xdr:colOff>906780</xdr:colOff>
      <xdr:row>60</xdr:row>
      <xdr:rowOff>167640</xdr:rowOff>
    </xdr:to>
    <xdr:sp macro="" textlink="">
      <xdr:nvSpPr>
        <xdr:cNvPr id="7" name="正方形/長方形 6"/>
        <xdr:cNvSpPr/>
      </xdr:nvSpPr>
      <xdr:spPr>
        <a:xfrm>
          <a:off x="4671060" y="10248900"/>
          <a:ext cx="1813560" cy="335280"/>
        </a:xfrm>
        <a:prstGeom prst="rect">
          <a:avLst/>
        </a:prstGeom>
        <a:solidFill>
          <a:schemeClr val="accent3">
            <a:lumMod val="40000"/>
            <a:lumOff val="60000"/>
            <a:alpha val="5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editAs="oneCell">
    <xdr:from>
      <xdr:col>0</xdr:col>
      <xdr:colOff>30480</xdr:colOff>
      <xdr:row>0</xdr:row>
      <xdr:rowOff>60960</xdr:rowOff>
    </xdr:from>
    <xdr:to>
      <xdr:col>2</xdr:col>
      <xdr:colOff>121920</xdr:colOff>
      <xdr:row>0</xdr:row>
      <xdr:rowOff>259080</xdr:rowOff>
    </xdr:to>
    <xdr:sp macro="" textlink="">
      <xdr:nvSpPr>
        <xdr:cNvPr id="9" name="角丸四角形 8">
          <a:hlinkClick xmlns:r="http://schemas.openxmlformats.org/officeDocument/2006/relationships" r:id="rId1" tooltip="グローバルメニュー（表の一覧）へ"/>
        </xdr:cNvPr>
        <xdr:cNvSpPr/>
      </xdr:nvSpPr>
      <xdr:spPr>
        <a:xfrm>
          <a:off x="30480" y="60960"/>
          <a:ext cx="762000" cy="198120"/>
        </a:xfrm>
        <a:prstGeom prst="round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050" baseline="0">
              <a:solidFill>
                <a:srgbClr val="A75809"/>
              </a:solidFill>
              <a:latin typeface="AR丸ゴシック体M" pitchFamily="49" charset="-128"/>
              <a:ea typeface="AR丸ゴシック体M" pitchFamily="49" charset="-128"/>
            </a:rPr>
            <a:t>メニュー</a:t>
          </a:r>
        </a:p>
      </xdr:txBody>
    </xdr:sp>
    <xdr:clientData fPrintsWithSheet="0"/>
  </xdr:twoCellAnchor>
  <xdr:twoCellAnchor editAs="oneCell">
    <xdr:from>
      <xdr:col>2</xdr:col>
      <xdr:colOff>205740</xdr:colOff>
      <xdr:row>0</xdr:row>
      <xdr:rowOff>60960</xdr:rowOff>
    </xdr:from>
    <xdr:to>
      <xdr:col>2</xdr:col>
      <xdr:colOff>967740</xdr:colOff>
      <xdr:row>0</xdr:row>
      <xdr:rowOff>259080</xdr:rowOff>
    </xdr:to>
    <xdr:sp macro="" textlink="">
      <xdr:nvSpPr>
        <xdr:cNvPr id="10" name="角丸四角形 9">
          <a:hlinkClick xmlns:r="http://schemas.openxmlformats.org/officeDocument/2006/relationships" r:id="rId2" tooltip="記帳ガイドへ"/>
        </xdr:cNvPr>
        <xdr:cNvSpPr/>
      </xdr:nvSpPr>
      <xdr:spPr>
        <a:xfrm>
          <a:off x="876300" y="60960"/>
          <a:ext cx="762000" cy="198120"/>
        </a:xfrm>
        <a:prstGeom prst="roundRect">
          <a:avLst/>
        </a:prstGeom>
        <a:solidFill>
          <a:schemeClr val="accent6">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rgbClr val="A75809"/>
              </a:solidFill>
              <a:latin typeface="AR丸ゴシック体M" pitchFamily="49" charset="-128"/>
              <a:ea typeface="AR丸ゴシック体M" pitchFamily="49" charset="-128"/>
            </a:rPr>
            <a:t>ガイド</a:t>
          </a:r>
        </a:p>
      </xdr:txBody>
    </xdr:sp>
    <xdr:clientData fPrintsWithSheet="0"/>
  </xdr:twoCellAnchor>
</xdr:wsDr>
</file>

<file path=xl/drawings/drawing56.xml><?xml version="1.0" encoding="utf-8"?>
<xdr:wsDr xmlns:xdr="http://schemas.openxmlformats.org/drawingml/2006/spreadsheetDrawing" xmlns:a="http://schemas.openxmlformats.org/drawingml/2006/main">
  <xdr:twoCellAnchor>
    <xdr:from>
      <xdr:col>3</xdr:col>
      <xdr:colOff>7620</xdr:colOff>
      <xdr:row>1</xdr:row>
      <xdr:rowOff>0</xdr:rowOff>
    </xdr:from>
    <xdr:to>
      <xdr:col>4</xdr:col>
      <xdr:colOff>906780</xdr:colOff>
      <xdr:row>2</xdr:row>
      <xdr:rowOff>167640</xdr:rowOff>
    </xdr:to>
    <xdr:sp macro="" textlink="">
      <xdr:nvSpPr>
        <xdr:cNvPr id="4" name="正方形/長方形 3"/>
        <xdr:cNvSpPr/>
      </xdr:nvSpPr>
      <xdr:spPr>
        <a:xfrm>
          <a:off x="4671060" y="327660"/>
          <a:ext cx="1813560" cy="335280"/>
        </a:xfrm>
        <a:prstGeom prst="rect">
          <a:avLst/>
        </a:prstGeom>
        <a:solidFill>
          <a:schemeClr val="accent3">
            <a:lumMod val="40000"/>
            <a:lumOff val="60000"/>
            <a:alpha val="5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3</xdr:col>
      <xdr:colOff>7620</xdr:colOff>
      <xdr:row>59</xdr:row>
      <xdr:rowOff>0</xdr:rowOff>
    </xdr:from>
    <xdr:to>
      <xdr:col>4</xdr:col>
      <xdr:colOff>906780</xdr:colOff>
      <xdr:row>60</xdr:row>
      <xdr:rowOff>167640</xdr:rowOff>
    </xdr:to>
    <xdr:sp macro="" textlink="">
      <xdr:nvSpPr>
        <xdr:cNvPr id="6" name="正方形/長方形 5"/>
        <xdr:cNvSpPr/>
      </xdr:nvSpPr>
      <xdr:spPr>
        <a:xfrm>
          <a:off x="4671060" y="10248900"/>
          <a:ext cx="1813560" cy="335280"/>
        </a:xfrm>
        <a:prstGeom prst="rect">
          <a:avLst/>
        </a:prstGeom>
        <a:solidFill>
          <a:schemeClr val="accent3">
            <a:lumMod val="40000"/>
            <a:lumOff val="60000"/>
            <a:alpha val="5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editAs="oneCell">
    <xdr:from>
      <xdr:col>0</xdr:col>
      <xdr:colOff>30480</xdr:colOff>
      <xdr:row>0</xdr:row>
      <xdr:rowOff>60960</xdr:rowOff>
    </xdr:from>
    <xdr:to>
      <xdr:col>2</xdr:col>
      <xdr:colOff>121920</xdr:colOff>
      <xdr:row>0</xdr:row>
      <xdr:rowOff>259080</xdr:rowOff>
    </xdr:to>
    <xdr:sp macro="" textlink="">
      <xdr:nvSpPr>
        <xdr:cNvPr id="9" name="角丸四角形 8">
          <a:hlinkClick xmlns:r="http://schemas.openxmlformats.org/officeDocument/2006/relationships" r:id="rId1" tooltip="グローバルメニュー（表の一覧）へ"/>
        </xdr:cNvPr>
        <xdr:cNvSpPr/>
      </xdr:nvSpPr>
      <xdr:spPr>
        <a:xfrm>
          <a:off x="30480" y="60960"/>
          <a:ext cx="762000" cy="198120"/>
        </a:xfrm>
        <a:prstGeom prst="round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050" baseline="0">
              <a:solidFill>
                <a:srgbClr val="A75809"/>
              </a:solidFill>
              <a:latin typeface="AR丸ゴシック体M" pitchFamily="49" charset="-128"/>
              <a:ea typeface="AR丸ゴシック体M" pitchFamily="49" charset="-128"/>
            </a:rPr>
            <a:t>メニュー</a:t>
          </a:r>
        </a:p>
      </xdr:txBody>
    </xdr:sp>
    <xdr:clientData fPrintsWithSheet="0"/>
  </xdr:twoCellAnchor>
  <xdr:twoCellAnchor editAs="oneCell">
    <xdr:from>
      <xdr:col>2</xdr:col>
      <xdr:colOff>205740</xdr:colOff>
      <xdr:row>0</xdr:row>
      <xdr:rowOff>60960</xdr:rowOff>
    </xdr:from>
    <xdr:to>
      <xdr:col>2</xdr:col>
      <xdr:colOff>967740</xdr:colOff>
      <xdr:row>0</xdr:row>
      <xdr:rowOff>259080</xdr:rowOff>
    </xdr:to>
    <xdr:sp macro="" textlink="">
      <xdr:nvSpPr>
        <xdr:cNvPr id="10" name="角丸四角形 9">
          <a:hlinkClick xmlns:r="http://schemas.openxmlformats.org/officeDocument/2006/relationships" r:id="rId2" tooltip="記帳ガイドへ"/>
        </xdr:cNvPr>
        <xdr:cNvSpPr/>
      </xdr:nvSpPr>
      <xdr:spPr>
        <a:xfrm>
          <a:off x="876300" y="60960"/>
          <a:ext cx="762000" cy="198120"/>
        </a:xfrm>
        <a:prstGeom prst="roundRect">
          <a:avLst/>
        </a:prstGeom>
        <a:solidFill>
          <a:schemeClr val="accent6">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rgbClr val="A75809"/>
              </a:solidFill>
              <a:latin typeface="AR丸ゴシック体M" pitchFamily="49" charset="-128"/>
              <a:ea typeface="AR丸ゴシック体M" pitchFamily="49" charset="-128"/>
            </a:rPr>
            <a:t>ガイド</a:t>
          </a:r>
        </a:p>
      </xdr:txBody>
    </xdr:sp>
    <xdr:clientData fPrintsWithSheet="0"/>
  </xdr:twoCellAnchor>
</xdr:wsDr>
</file>

<file path=xl/drawings/drawing57.xml><?xml version="1.0" encoding="utf-8"?>
<xdr:wsDr xmlns:xdr="http://schemas.openxmlformats.org/drawingml/2006/spreadsheetDrawing" xmlns:a="http://schemas.openxmlformats.org/drawingml/2006/main">
  <xdr:twoCellAnchor>
    <xdr:from>
      <xdr:col>3</xdr:col>
      <xdr:colOff>7620</xdr:colOff>
      <xdr:row>1</xdr:row>
      <xdr:rowOff>0</xdr:rowOff>
    </xdr:from>
    <xdr:to>
      <xdr:col>4</xdr:col>
      <xdr:colOff>906780</xdr:colOff>
      <xdr:row>2</xdr:row>
      <xdr:rowOff>167640</xdr:rowOff>
    </xdr:to>
    <xdr:sp macro="" textlink="">
      <xdr:nvSpPr>
        <xdr:cNvPr id="5" name="正方形/長方形 4"/>
        <xdr:cNvSpPr/>
      </xdr:nvSpPr>
      <xdr:spPr>
        <a:xfrm>
          <a:off x="4671060" y="327660"/>
          <a:ext cx="1813560" cy="335280"/>
        </a:xfrm>
        <a:prstGeom prst="rect">
          <a:avLst/>
        </a:prstGeom>
        <a:solidFill>
          <a:schemeClr val="accent3">
            <a:lumMod val="40000"/>
            <a:lumOff val="60000"/>
            <a:alpha val="5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3</xdr:col>
      <xdr:colOff>7620</xdr:colOff>
      <xdr:row>59</xdr:row>
      <xdr:rowOff>0</xdr:rowOff>
    </xdr:from>
    <xdr:to>
      <xdr:col>4</xdr:col>
      <xdr:colOff>906780</xdr:colOff>
      <xdr:row>60</xdr:row>
      <xdr:rowOff>167640</xdr:rowOff>
    </xdr:to>
    <xdr:sp macro="" textlink="">
      <xdr:nvSpPr>
        <xdr:cNvPr id="7" name="正方形/長方形 6"/>
        <xdr:cNvSpPr/>
      </xdr:nvSpPr>
      <xdr:spPr>
        <a:xfrm>
          <a:off x="4671060" y="10248900"/>
          <a:ext cx="1813560" cy="335280"/>
        </a:xfrm>
        <a:prstGeom prst="rect">
          <a:avLst/>
        </a:prstGeom>
        <a:solidFill>
          <a:schemeClr val="accent3">
            <a:lumMod val="40000"/>
            <a:lumOff val="60000"/>
            <a:alpha val="5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editAs="oneCell">
    <xdr:from>
      <xdr:col>0</xdr:col>
      <xdr:colOff>30480</xdr:colOff>
      <xdr:row>0</xdr:row>
      <xdr:rowOff>60960</xdr:rowOff>
    </xdr:from>
    <xdr:to>
      <xdr:col>2</xdr:col>
      <xdr:colOff>121920</xdr:colOff>
      <xdr:row>0</xdr:row>
      <xdr:rowOff>259080</xdr:rowOff>
    </xdr:to>
    <xdr:sp macro="" textlink="">
      <xdr:nvSpPr>
        <xdr:cNvPr id="6" name="角丸四角形 5">
          <a:hlinkClick xmlns:r="http://schemas.openxmlformats.org/officeDocument/2006/relationships" r:id="rId1" tooltip="グローバルメニュー（表の一覧）へ"/>
        </xdr:cNvPr>
        <xdr:cNvSpPr/>
      </xdr:nvSpPr>
      <xdr:spPr>
        <a:xfrm>
          <a:off x="30480" y="60960"/>
          <a:ext cx="762000" cy="198120"/>
        </a:xfrm>
        <a:prstGeom prst="round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050" baseline="0">
              <a:solidFill>
                <a:srgbClr val="A75809"/>
              </a:solidFill>
              <a:latin typeface="AR丸ゴシック体M" pitchFamily="49" charset="-128"/>
              <a:ea typeface="AR丸ゴシック体M" pitchFamily="49" charset="-128"/>
            </a:rPr>
            <a:t>メニュー</a:t>
          </a:r>
        </a:p>
      </xdr:txBody>
    </xdr:sp>
    <xdr:clientData fPrintsWithSheet="0"/>
  </xdr:twoCellAnchor>
  <xdr:twoCellAnchor editAs="oneCell">
    <xdr:from>
      <xdr:col>2</xdr:col>
      <xdr:colOff>205740</xdr:colOff>
      <xdr:row>0</xdr:row>
      <xdr:rowOff>60960</xdr:rowOff>
    </xdr:from>
    <xdr:to>
      <xdr:col>2</xdr:col>
      <xdr:colOff>967740</xdr:colOff>
      <xdr:row>0</xdr:row>
      <xdr:rowOff>259080</xdr:rowOff>
    </xdr:to>
    <xdr:sp macro="" textlink="">
      <xdr:nvSpPr>
        <xdr:cNvPr id="8" name="角丸四角形 7">
          <a:hlinkClick xmlns:r="http://schemas.openxmlformats.org/officeDocument/2006/relationships" r:id="rId2" tooltip="記帳ガイドへ"/>
        </xdr:cNvPr>
        <xdr:cNvSpPr/>
      </xdr:nvSpPr>
      <xdr:spPr>
        <a:xfrm>
          <a:off x="876300" y="60960"/>
          <a:ext cx="762000" cy="198120"/>
        </a:xfrm>
        <a:prstGeom prst="roundRect">
          <a:avLst/>
        </a:prstGeom>
        <a:solidFill>
          <a:schemeClr val="accent6">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rgbClr val="A75809"/>
              </a:solidFill>
              <a:latin typeface="AR丸ゴシック体M" pitchFamily="49" charset="-128"/>
              <a:ea typeface="AR丸ゴシック体M" pitchFamily="49" charset="-128"/>
            </a:rPr>
            <a:t>ガイド</a:t>
          </a:r>
        </a:p>
      </xdr:txBody>
    </xdr:sp>
    <xdr:clientData fPrintsWithSheet="0"/>
  </xdr:twoCellAnchor>
</xdr:wsDr>
</file>

<file path=xl/drawings/drawing58.xml><?xml version="1.0" encoding="utf-8"?>
<xdr:wsDr xmlns:xdr="http://schemas.openxmlformats.org/drawingml/2006/spreadsheetDrawing" xmlns:a="http://schemas.openxmlformats.org/drawingml/2006/main">
  <xdr:twoCellAnchor>
    <xdr:from>
      <xdr:col>3</xdr:col>
      <xdr:colOff>7620</xdr:colOff>
      <xdr:row>1</xdr:row>
      <xdr:rowOff>0</xdr:rowOff>
    </xdr:from>
    <xdr:to>
      <xdr:col>4</xdr:col>
      <xdr:colOff>906780</xdr:colOff>
      <xdr:row>2</xdr:row>
      <xdr:rowOff>167640</xdr:rowOff>
    </xdr:to>
    <xdr:sp macro="" textlink="">
      <xdr:nvSpPr>
        <xdr:cNvPr id="4" name="正方形/長方形 3"/>
        <xdr:cNvSpPr/>
      </xdr:nvSpPr>
      <xdr:spPr>
        <a:xfrm>
          <a:off x="4671060" y="327660"/>
          <a:ext cx="1813560" cy="335280"/>
        </a:xfrm>
        <a:prstGeom prst="rect">
          <a:avLst/>
        </a:prstGeom>
        <a:solidFill>
          <a:schemeClr val="accent3">
            <a:lumMod val="40000"/>
            <a:lumOff val="60000"/>
            <a:alpha val="5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3</xdr:col>
      <xdr:colOff>7620</xdr:colOff>
      <xdr:row>59</xdr:row>
      <xdr:rowOff>0</xdr:rowOff>
    </xdr:from>
    <xdr:to>
      <xdr:col>4</xdr:col>
      <xdr:colOff>906780</xdr:colOff>
      <xdr:row>60</xdr:row>
      <xdr:rowOff>167640</xdr:rowOff>
    </xdr:to>
    <xdr:sp macro="" textlink="">
      <xdr:nvSpPr>
        <xdr:cNvPr id="6" name="正方形/長方形 5"/>
        <xdr:cNvSpPr/>
      </xdr:nvSpPr>
      <xdr:spPr>
        <a:xfrm>
          <a:off x="4671060" y="10248900"/>
          <a:ext cx="1813560" cy="335280"/>
        </a:xfrm>
        <a:prstGeom prst="rect">
          <a:avLst/>
        </a:prstGeom>
        <a:solidFill>
          <a:schemeClr val="accent3">
            <a:lumMod val="40000"/>
            <a:lumOff val="60000"/>
            <a:alpha val="5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editAs="oneCell">
    <xdr:from>
      <xdr:col>0</xdr:col>
      <xdr:colOff>30480</xdr:colOff>
      <xdr:row>0</xdr:row>
      <xdr:rowOff>60960</xdr:rowOff>
    </xdr:from>
    <xdr:to>
      <xdr:col>2</xdr:col>
      <xdr:colOff>121920</xdr:colOff>
      <xdr:row>0</xdr:row>
      <xdr:rowOff>259080</xdr:rowOff>
    </xdr:to>
    <xdr:sp macro="" textlink="">
      <xdr:nvSpPr>
        <xdr:cNvPr id="9" name="角丸四角形 8">
          <a:hlinkClick xmlns:r="http://schemas.openxmlformats.org/officeDocument/2006/relationships" r:id="rId1" tooltip="グローバルメニュー（表の一覧）へ"/>
        </xdr:cNvPr>
        <xdr:cNvSpPr/>
      </xdr:nvSpPr>
      <xdr:spPr>
        <a:xfrm>
          <a:off x="30480" y="60960"/>
          <a:ext cx="762000" cy="198120"/>
        </a:xfrm>
        <a:prstGeom prst="round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050" baseline="0">
              <a:solidFill>
                <a:srgbClr val="A75809"/>
              </a:solidFill>
              <a:latin typeface="AR丸ゴシック体M" pitchFamily="49" charset="-128"/>
              <a:ea typeface="AR丸ゴシック体M" pitchFamily="49" charset="-128"/>
            </a:rPr>
            <a:t>メニュー</a:t>
          </a:r>
        </a:p>
      </xdr:txBody>
    </xdr:sp>
    <xdr:clientData fPrintsWithSheet="0"/>
  </xdr:twoCellAnchor>
  <xdr:twoCellAnchor editAs="oneCell">
    <xdr:from>
      <xdr:col>2</xdr:col>
      <xdr:colOff>205740</xdr:colOff>
      <xdr:row>0</xdr:row>
      <xdr:rowOff>60960</xdr:rowOff>
    </xdr:from>
    <xdr:to>
      <xdr:col>2</xdr:col>
      <xdr:colOff>967740</xdr:colOff>
      <xdr:row>0</xdr:row>
      <xdr:rowOff>259080</xdr:rowOff>
    </xdr:to>
    <xdr:sp macro="" textlink="">
      <xdr:nvSpPr>
        <xdr:cNvPr id="10" name="角丸四角形 9">
          <a:hlinkClick xmlns:r="http://schemas.openxmlformats.org/officeDocument/2006/relationships" r:id="rId2" tooltip="記帳ガイドへ"/>
        </xdr:cNvPr>
        <xdr:cNvSpPr/>
      </xdr:nvSpPr>
      <xdr:spPr>
        <a:xfrm>
          <a:off x="876300" y="60960"/>
          <a:ext cx="762000" cy="198120"/>
        </a:xfrm>
        <a:prstGeom prst="roundRect">
          <a:avLst/>
        </a:prstGeom>
        <a:solidFill>
          <a:schemeClr val="accent6">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rgbClr val="A75809"/>
              </a:solidFill>
              <a:latin typeface="AR丸ゴシック体M" pitchFamily="49" charset="-128"/>
              <a:ea typeface="AR丸ゴシック体M" pitchFamily="49" charset="-128"/>
            </a:rPr>
            <a:t>ガイド</a:t>
          </a:r>
        </a:p>
      </xdr:txBody>
    </xdr:sp>
    <xdr:clientData fPrintsWithSheet="0"/>
  </xdr:twoCellAnchor>
</xdr:wsDr>
</file>

<file path=xl/drawings/drawing59.xml><?xml version="1.0" encoding="utf-8"?>
<xdr:wsDr xmlns:xdr="http://schemas.openxmlformats.org/drawingml/2006/spreadsheetDrawing" xmlns:a="http://schemas.openxmlformats.org/drawingml/2006/main">
  <xdr:twoCellAnchor>
    <xdr:from>
      <xdr:col>3</xdr:col>
      <xdr:colOff>7620</xdr:colOff>
      <xdr:row>1</xdr:row>
      <xdr:rowOff>0</xdr:rowOff>
    </xdr:from>
    <xdr:to>
      <xdr:col>4</xdr:col>
      <xdr:colOff>906780</xdr:colOff>
      <xdr:row>2</xdr:row>
      <xdr:rowOff>167640</xdr:rowOff>
    </xdr:to>
    <xdr:sp macro="" textlink="">
      <xdr:nvSpPr>
        <xdr:cNvPr id="5" name="正方形/長方形 4"/>
        <xdr:cNvSpPr/>
      </xdr:nvSpPr>
      <xdr:spPr>
        <a:xfrm>
          <a:off x="4671060" y="327660"/>
          <a:ext cx="1813560" cy="335280"/>
        </a:xfrm>
        <a:prstGeom prst="rect">
          <a:avLst/>
        </a:prstGeom>
        <a:solidFill>
          <a:schemeClr val="accent3">
            <a:lumMod val="40000"/>
            <a:lumOff val="60000"/>
            <a:alpha val="5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3</xdr:col>
      <xdr:colOff>7620</xdr:colOff>
      <xdr:row>59</xdr:row>
      <xdr:rowOff>0</xdr:rowOff>
    </xdr:from>
    <xdr:to>
      <xdr:col>4</xdr:col>
      <xdr:colOff>906780</xdr:colOff>
      <xdr:row>60</xdr:row>
      <xdr:rowOff>167640</xdr:rowOff>
    </xdr:to>
    <xdr:sp macro="" textlink="">
      <xdr:nvSpPr>
        <xdr:cNvPr id="7" name="正方形/長方形 6"/>
        <xdr:cNvSpPr/>
      </xdr:nvSpPr>
      <xdr:spPr>
        <a:xfrm>
          <a:off x="4671060" y="10248900"/>
          <a:ext cx="1813560" cy="335280"/>
        </a:xfrm>
        <a:prstGeom prst="rect">
          <a:avLst/>
        </a:prstGeom>
        <a:solidFill>
          <a:schemeClr val="accent3">
            <a:lumMod val="40000"/>
            <a:lumOff val="60000"/>
            <a:alpha val="5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editAs="oneCell">
    <xdr:from>
      <xdr:col>0</xdr:col>
      <xdr:colOff>30480</xdr:colOff>
      <xdr:row>0</xdr:row>
      <xdr:rowOff>60960</xdr:rowOff>
    </xdr:from>
    <xdr:to>
      <xdr:col>2</xdr:col>
      <xdr:colOff>121920</xdr:colOff>
      <xdr:row>0</xdr:row>
      <xdr:rowOff>259080</xdr:rowOff>
    </xdr:to>
    <xdr:sp macro="" textlink="">
      <xdr:nvSpPr>
        <xdr:cNvPr id="9" name="角丸四角形 8">
          <a:hlinkClick xmlns:r="http://schemas.openxmlformats.org/officeDocument/2006/relationships" r:id="rId1" tooltip="グローバルメニュー（表の一覧）へ"/>
        </xdr:cNvPr>
        <xdr:cNvSpPr/>
      </xdr:nvSpPr>
      <xdr:spPr>
        <a:xfrm>
          <a:off x="30480" y="60960"/>
          <a:ext cx="762000" cy="198120"/>
        </a:xfrm>
        <a:prstGeom prst="round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050" baseline="0">
              <a:solidFill>
                <a:srgbClr val="A75809"/>
              </a:solidFill>
              <a:latin typeface="AR丸ゴシック体M" pitchFamily="49" charset="-128"/>
              <a:ea typeface="AR丸ゴシック体M" pitchFamily="49" charset="-128"/>
            </a:rPr>
            <a:t>メニュー</a:t>
          </a:r>
        </a:p>
      </xdr:txBody>
    </xdr:sp>
    <xdr:clientData fPrintsWithSheet="0"/>
  </xdr:twoCellAnchor>
  <xdr:twoCellAnchor editAs="oneCell">
    <xdr:from>
      <xdr:col>2</xdr:col>
      <xdr:colOff>205740</xdr:colOff>
      <xdr:row>0</xdr:row>
      <xdr:rowOff>60960</xdr:rowOff>
    </xdr:from>
    <xdr:to>
      <xdr:col>2</xdr:col>
      <xdr:colOff>967740</xdr:colOff>
      <xdr:row>0</xdr:row>
      <xdr:rowOff>259080</xdr:rowOff>
    </xdr:to>
    <xdr:sp macro="" textlink="">
      <xdr:nvSpPr>
        <xdr:cNvPr id="10" name="角丸四角形 9">
          <a:hlinkClick xmlns:r="http://schemas.openxmlformats.org/officeDocument/2006/relationships" r:id="rId2" tooltip="記帳ガイドへ"/>
        </xdr:cNvPr>
        <xdr:cNvSpPr/>
      </xdr:nvSpPr>
      <xdr:spPr>
        <a:xfrm>
          <a:off x="876300" y="60960"/>
          <a:ext cx="762000" cy="198120"/>
        </a:xfrm>
        <a:prstGeom prst="roundRect">
          <a:avLst/>
        </a:prstGeom>
        <a:solidFill>
          <a:schemeClr val="accent6">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rgbClr val="A75809"/>
              </a:solidFill>
              <a:latin typeface="AR丸ゴシック体M" pitchFamily="49" charset="-128"/>
              <a:ea typeface="AR丸ゴシック体M" pitchFamily="49" charset="-128"/>
            </a:rPr>
            <a:t>ガイド</a:t>
          </a:r>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editAs="oneCell">
    <xdr:from>
      <xdr:col>5</xdr:col>
      <xdr:colOff>0</xdr:colOff>
      <xdr:row>676</xdr:row>
      <xdr:rowOff>0</xdr:rowOff>
    </xdr:from>
    <xdr:to>
      <xdr:col>5</xdr:col>
      <xdr:colOff>762000</xdr:colOff>
      <xdr:row>676</xdr:row>
      <xdr:rowOff>198120</xdr:rowOff>
    </xdr:to>
    <xdr:sp macro="" textlink="">
      <xdr:nvSpPr>
        <xdr:cNvPr id="3" name="角丸四角形 2">
          <a:hlinkClick xmlns:r="http://schemas.openxmlformats.org/officeDocument/2006/relationships" r:id="rId1" tooltip="12月の先頭へ"/>
        </xdr:cNvPr>
        <xdr:cNvSpPr/>
      </xdr:nvSpPr>
      <xdr:spPr>
        <a:xfrm>
          <a:off x="6195060" y="1202283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月の先頭</a:t>
          </a:r>
        </a:p>
      </xdr:txBody>
    </xdr:sp>
    <xdr:clientData fPrintsWithSheet="0"/>
  </xdr:twoCellAnchor>
  <xdr:twoCellAnchor editAs="oneCell">
    <xdr:from>
      <xdr:col>6</xdr:col>
      <xdr:colOff>0</xdr:colOff>
      <xdr:row>2</xdr:row>
      <xdr:rowOff>0</xdr:rowOff>
    </xdr:from>
    <xdr:to>
      <xdr:col>7</xdr:col>
      <xdr:colOff>137160</xdr:colOff>
      <xdr:row>3</xdr:row>
      <xdr:rowOff>30480</xdr:rowOff>
    </xdr:to>
    <xdr:sp macro="" textlink="">
      <xdr:nvSpPr>
        <xdr:cNvPr id="4" name="角丸四角形 3">
          <a:hlinkClick xmlns:r="http://schemas.openxmlformats.org/officeDocument/2006/relationships" r:id="rId2" tooltip="12月の先頭へ"/>
        </xdr:cNvPr>
        <xdr:cNvSpPr/>
      </xdr:nvSpPr>
      <xdr:spPr>
        <a:xfrm>
          <a:off x="7109460" y="7467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2</xdr:row>
      <xdr:rowOff>0</xdr:rowOff>
    </xdr:from>
    <xdr:to>
      <xdr:col>7</xdr:col>
      <xdr:colOff>137160</xdr:colOff>
      <xdr:row>3</xdr:row>
      <xdr:rowOff>30480</xdr:rowOff>
    </xdr:to>
    <xdr:sp macro="" textlink="">
      <xdr:nvSpPr>
        <xdr:cNvPr id="5" name="角丸四角形 4">
          <a:hlinkClick xmlns:r="http://schemas.openxmlformats.org/officeDocument/2006/relationships" r:id="rId3" tooltip="1月の先頭へ"/>
        </xdr:cNvPr>
        <xdr:cNvSpPr/>
      </xdr:nvSpPr>
      <xdr:spPr>
        <a:xfrm>
          <a:off x="7109460" y="74676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6</xdr:col>
      <xdr:colOff>0</xdr:colOff>
      <xdr:row>4</xdr:row>
      <xdr:rowOff>0</xdr:rowOff>
    </xdr:from>
    <xdr:to>
      <xdr:col>7</xdr:col>
      <xdr:colOff>137160</xdr:colOff>
      <xdr:row>5</xdr:row>
      <xdr:rowOff>30480</xdr:rowOff>
    </xdr:to>
    <xdr:sp macro="" textlink="">
      <xdr:nvSpPr>
        <xdr:cNvPr id="6" name="角丸四角形 5">
          <a:hlinkClick xmlns:r="http://schemas.openxmlformats.org/officeDocument/2006/relationships" r:id="rId4" tooltip="2月の先頭へ"/>
        </xdr:cNvPr>
        <xdr:cNvSpPr/>
      </xdr:nvSpPr>
      <xdr:spPr>
        <a:xfrm>
          <a:off x="7109460" y="108204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6</xdr:row>
      <xdr:rowOff>0</xdr:rowOff>
    </xdr:from>
    <xdr:to>
      <xdr:col>7</xdr:col>
      <xdr:colOff>137160</xdr:colOff>
      <xdr:row>7</xdr:row>
      <xdr:rowOff>30480</xdr:rowOff>
    </xdr:to>
    <xdr:sp macro="" textlink="">
      <xdr:nvSpPr>
        <xdr:cNvPr id="7" name="角丸四角形 6">
          <a:hlinkClick xmlns:r="http://schemas.openxmlformats.org/officeDocument/2006/relationships" r:id="rId5" tooltip="３月の先頭へ"/>
        </xdr:cNvPr>
        <xdr:cNvSpPr/>
      </xdr:nvSpPr>
      <xdr:spPr>
        <a:xfrm>
          <a:off x="7109460" y="14173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6</xdr:col>
      <xdr:colOff>0</xdr:colOff>
      <xdr:row>8</xdr:row>
      <xdr:rowOff>0</xdr:rowOff>
    </xdr:from>
    <xdr:to>
      <xdr:col>7</xdr:col>
      <xdr:colOff>137160</xdr:colOff>
      <xdr:row>9</xdr:row>
      <xdr:rowOff>30480</xdr:rowOff>
    </xdr:to>
    <xdr:sp macro="" textlink="">
      <xdr:nvSpPr>
        <xdr:cNvPr id="8" name="角丸四角形 7">
          <a:hlinkClick xmlns:r="http://schemas.openxmlformats.org/officeDocument/2006/relationships" r:id="rId6" tooltip="４月の先頭へ"/>
        </xdr:cNvPr>
        <xdr:cNvSpPr/>
      </xdr:nvSpPr>
      <xdr:spPr>
        <a:xfrm>
          <a:off x="7109460" y="17526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6</xdr:col>
      <xdr:colOff>0</xdr:colOff>
      <xdr:row>12</xdr:row>
      <xdr:rowOff>0</xdr:rowOff>
    </xdr:from>
    <xdr:to>
      <xdr:col>7</xdr:col>
      <xdr:colOff>137160</xdr:colOff>
      <xdr:row>13</xdr:row>
      <xdr:rowOff>30480</xdr:rowOff>
    </xdr:to>
    <xdr:sp macro="" textlink="">
      <xdr:nvSpPr>
        <xdr:cNvPr id="9" name="角丸四角形 8">
          <a:hlinkClick xmlns:r="http://schemas.openxmlformats.org/officeDocument/2006/relationships" r:id="rId7" tooltip="６月の先頭へ"/>
        </xdr:cNvPr>
        <xdr:cNvSpPr/>
      </xdr:nvSpPr>
      <xdr:spPr>
        <a:xfrm>
          <a:off x="7109460" y="24231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6</xdr:col>
      <xdr:colOff>0</xdr:colOff>
      <xdr:row>16</xdr:row>
      <xdr:rowOff>0</xdr:rowOff>
    </xdr:from>
    <xdr:to>
      <xdr:col>7</xdr:col>
      <xdr:colOff>137160</xdr:colOff>
      <xdr:row>17</xdr:row>
      <xdr:rowOff>30480</xdr:rowOff>
    </xdr:to>
    <xdr:sp macro="" textlink="">
      <xdr:nvSpPr>
        <xdr:cNvPr id="10" name="角丸四角形 9">
          <a:hlinkClick xmlns:r="http://schemas.openxmlformats.org/officeDocument/2006/relationships" r:id="rId8" tooltip="８月の先頭へ"/>
        </xdr:cNvPr>
        <xdr:cNvSpPr/>
      </xdr:nvSpPr>
      <xdr:spPr>
        <a:xfrm>
          <a:off x="7109460" y="30937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6</xdr:col>
      <xdr:colOff>0</xdr:colOff>
      <xdr:row>20</xdr:row>
      <xdr:rowOff>0</xdr:rowOff>
    </xdr:from>
    <xdr:to>
      <xdr:col>7</xdr:col>
      <xdr:colOff>137160</xdr:colOff>
      <xdr:row>21</xdr:row>
      <xdr:rowOff>30480</xdr:rowOff>
    </xdr:to>
    <xdr:sp macro="" textlink="">
      <xdr:nvSpPr>
        <xdr:cNvPr id="11" name="角丸四角形 10">
          <a:hlinkClick xmlns:r="http://schemas.openxmlformats.org/officeDocument/2006/relationships" r:id="rId9" tooltip="１０月の先頭へ"/>
        </xdr:cNvPr>
        <xdr:cNvSpPr/>
      </xdr:nvSpPr>
      <xdr:spPr>
        <a:xfrm>
          <a:off x="7109460" y="376428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6</xdr:col>
      <xdr:colOff>0</xdr:colOff>
      <xdr:row>10</xdr:row>
      <xdr:rowOff>0</xdr:rowOff>
    </xdr:from>
    <xdr:to>
      <xdr:col>7</xdr:col>
      <xdr:colOff>137160</xdr:colOff>
      <xdr:row>11</xdr:row>
      <xdr:rowOff>30480</xdr:rowOff>
    </xdr:to>
    <xdr:sp macro="" textlink="">
      <xdr:nvSpPr>
        <xdr:cNvPr id="12" name="角丸四角形 11">
          <a:hlinkClick xmlns:r="http://schemas.openxmlformats.org/officeDocument/2006/relationships" r:id="rId10" tooltip="５月の先頭へ"/>
        </xdr:cNvPr>
        <xdr:cNvSpPr/>
      </xdr:nvSpPr>
      <xdr:spPr>
        <a:xfrm>
          <a:off x="7109460" y="208788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6</xdr:col>
      <xdr:colOff>0</xdr:colOff>
      <xdr:row>14</xdr:row>
      <xdr:rowOff>0</xdr:rowOff>
    </xdr:from>
    <xdr:to>
      <xdr:col>7</xdr:col>
      <xdr:colOff>137160</xdr:colOff>
      <xdr:row>15</xdr:row>
      <xdr:rowOff>30480</xdr:rowOff>
    </xdr:to>
    <xdr:sp macro="" textlink="">
      <xdr:nvSpPr>
        <xdr:cNvPr id="13" name="角丸四角形 12">
          <a:hlinkClick xmlns:r="http://schemas.openxmlformats.org/officeDocument/2006/relationships" r:id="rId11" tooltip="７月の先頭へ"/>
        </xdr:cNvPr>
        <xdr:cNvSpPr/>
      </xdr:nvSpPr>
      <xdr:spPr>
        <a:xfrm>
          <a:off x="7109460" y="275844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6</xdr:col>
      <xdr:colOff>0</xdr:colOff>
      <xdr:row>18</xdr:row>
      <xdr:rowOff>0</xdr:rowOff>
    </xdr:from>
    <xdr:to>
      <xdr:col>7</xdr:col>
      <xdr:colOff>137160</xdr:colOff>
      <xdr:row>19</xdr:row>
      <xdr:rowOff>30480</xdr:rowOff>
    </xdr:to>
    <xdr:sp macro="" textlink="">
      <xdr:nvSpPr>
        <xdr:cNvPr id="14" name="角丸四角形 13">
          <a:hlinkClick xmlns:r="http://schemas.openxmlformats.org/officeDocument/2006/relationships" r:id="rId12" tooltip="９月の先頭へ"/>
        </xdr:cNvPr>
        <xdr:cNvSpPr/>
      </xdr:nvSpPr>
      <xdr:spPr>
        <a:xfrm>
          <a:off x="7109460" y="342900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6</xdr:col>
      <xdr:colOff>0</xdr:colOff>
      <xdr:row>22</xdr:row>
      <xdr:rowOff>0</xdr:rowOff>
    </xdr:from>
    <xdr:to>
      <xdr:col>7</xdr:col>
      <xdr:colOff>137160</xdr:colOff>
      <xdr:row>23</xdr:row>
      <xdr:rowOff>30480</xdr:rowOff>
    </xdr:to>
    <xdr:sp macro="" textlink="">
      <xdr:nvSpPr>
        <xdr:cNvPr id="15" name="角丸四角形 14">
          <a:hlinkClick xmlns:r="http://schemas.openxmlformats.org/officeDocument/2006/relationships" r:id="rId13" tooltip="１１月の先頭へ"/>
        </xdr:cNvPr>
        <xdr:cNvSpPr/>
      </xdr:nvSpPr>
      <xdr:spPr>
        <a:xfrm>
          <a:off x="7109460" y="409956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6</xdr:col>
      <xdr:colOff>0</xdr:colOff>
      <xdr:row>24</xdr:row>
      <xdr:rowOff>0</xdr:rowOff>
    </xdr:from>
    <xdr:to>
      <xdr:col>7</xdr:col>
      <xdr:colOff>137160</xdr:colOff>
      <xdr:row>25</xdr:row>
      <xdr:rowOff>30480</xdr:rowOff>
    </xdr:to>
    <xdr:sp macro="" textlink="">
      <xdr:nvSpPr>
        <xdr:cNvPr id="16" name="角丸四角形 15">
          <a:hlinkClick xmlns:r="http://schemas.openxmlformats.org/officeDocument/2006/relationships" r:id="rId1" tooltip="12月の先頭へ"/>
        </xdr:cNvPr>
        <xdr:cNvSpPr/>
      </xdr:nvSpPr>
      <xdr:spPr>
        <a:xfrm>
          <a:off x="7109460" y="443484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0</xdr:col>
      <xdr:colOff>0</xdr:colOff>
      <xdr:row>676</xdr:row>
      <xdr:rowOff>0</xdr:rowOff>
    </xdr:from>
    <xdr:to>
      <xdr:col>2</xdr:col>
      <xdr:colOff>91440</xdr:colOff>
      <xdr:row>676</xdr:row>
      <xdr:rowOff>198120</xdr:rowOff>
    </xdr:to>
    <xdr:sp macro="" textlink="">
      <xdr:nvSpPr>
        <xdr:cNvPr id="149" name="角丸四角形 148">
          <a:hlinkClick xmlns:r="http://schemas.openxmlformats.org/officeDocument/2006/relationships" r:id="rId14" tooltip="グローバルメニュー（表の一覧）へ"/>
        </xdr:cNvPr>
        <xdr:cNvSpPr/>
      </xdr:nvSpPr>
      <xdr:spPr>
        <a:xfrm>
          <a:off x="0" y="1202283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メニュー</a:t>
          </a:r>
        </a:p>
      </xdr:txBody>
    </xdr:sp>
    <xdr:clientData fPrintsWithSheet="0"/>
  </xdr:twoCellAnchor>
  <xdr:twoCellAnchor editAs="oneCell">
    <xdr:from>
      <xdr:col>6</xdr:col>
      <xdr:colOff>0</xdr:colOff>
      <xdr:row>60</xdr:row>
      <xdr:rowOff>0</xdr:rowOff>
    </xdr:from>
    <xdr:to>
      <xdr:col>7</xdr:col>
      <xdr:colOff>137160</xdr:colOff>
      <xdr:row>61</xdr:row>
      <xdr:rowOff>30480</xdr:rowOff>
    </xdr:to>
    <xdr:sp macro="" textlink="">
      <xdr:nvSpPr>
        <xdr:cNvPr id="255" name="角丸四角形 254">
          <a:hlinkClick xmlns:r="http://schemas.openxmlformats.org/officeDocument/2006/relationships" r:id="rId2" tooltip="12月の先頭へ"/>
        </xdr:cNvPr>
        <xdr:cNvSpPr/>
      </xdr:nvSpPr>
      <xdr:spPr>
        <a:xfrm>
          <a:off x="7109460" y="7467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60</xdr:row>
      <xdr:rowOff>0</xdr:rowOff>
    </xdr:from>
    <xdr:to>
      <xdr:col>7</xdr:col>
      <xdr:colOff>137160</xdr:colOff>
      <xdr:row>61</xdr:row>
      <xdr:rowOff>30480</xdr:rowOff>
    </xdr:to>
    <xdr:sp macro="" textlink="">
      <xdr:nvSpPr>
        <xdr:cNvPr id="256" name="角丸四角形 255">
          <a:hlinkClick xmlns:r="http://schemas.openxmlformats.org/officeDocument/2006/relationships" r:id="rId3" tooltip="1月の先頭へ"/>
        </xdr:cNvPr>
        <xdr:cNvSpPr/>
      </xdr:nvSpPr>
      <xdr:spPr>
        <a:xfrm>
          <a:off x="7109460" y="74676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6</xdr:col>
      <xdr:colOff>0</xdr:colOff>
      <xdr:row>62</xdr:row>
      <xdr:rowOff>0</xdr:rowOff>
    </xdr:from>
    <xdr:to>
      <xdr:col>7</xdr:col>
      <xdr:colOff>137160</xdr:colOff>
      <xdr:row>63</xdr:row>
      <xdr:rowOff>30480</xdr:rowOff>
    </xdr:to>
    <xdr:sp macro="" textlink="">
      <xdr:nvSpPr>
        <xdr:cNvPr id="257" name="角丸四角形 256">
          <a:hlinkClick xmlns:r="http://schemas.openxmlformats.org/officeDocument/2006/relationships" r:id="rId4" tooltip="2月の先頭へ"/>
        </xdr:cNvPr>
        <xdr:cNvSpPr/>
      </xdr:nvSpPr>
      <xdr:spPr>
        <a:xfrm>
          <a:off x="7109460" y="108204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64</xdr:row>
      <xdr:rowOff>0</xdr:rowOff>
    </xdr:from>
    <xdr:to>
      <xdr:col>7</xdr:col>
      <xdr:colOff>137160</xdr:colOff>
      <xdr:row>65</xdr:row>
      <xdr:rowOff>30480</xdr:rowOff>
    </xdr:to>
    <xdr:sp macro="" textlink="">
      <xdr:nvSpPr>
        <xdr:cNvPr id="258" name="角丸四角形 257">
          <a:hlinkClick xmlns:r="http://schemas.openxmlformats.org/officeDocument/2006/relationships" r:id="rId5" tooltip="３月の先頭へ"/>
        </xdr:cNvPr>
        <xdr:cNvSpPr/>
      </xdr:nvSpPr>
      <xdr:spPr>
        <a:xfrm>
          <a:off x="7109460" y="14173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6</xdr:col>
      <xdr:colOff>0</xdr:colOff>
      <xdr:row>66</xdr:row>
      <xdr:rowOff>0</xdr:rowOff>
    </xdr:from>
    <xdr:to>
      <xdr:col>7</xdr:col>
      <xdr:colOff>137160</xdr:colOff>
      <xdr:row>67</xdr:row>
      <xdr:rowOff>30480</xdr:rowOff>
    </xdr:to>
    <xdr:sp macro="" textlink="">
      <xdr:nvSpPr>
        <xdr:cNvPr id="259" name="角丸四角形 258">
          <a:hlinkClick xmlns:r="http://schemas.openxmlformats.org/officeDocument/2006/relationships" r:id="rId6" tooltip="４月の先頭へ"/>
        </xdr:cNvPr>
        <xdr:cNvSpPr/>
      </xdr:nvSpPr>
      <xdr:spPr>
        <a:xfrm>
          <a:off x="7109460" y="17526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6</xdr:col>
      <xdr:colOff>0</xdr:colOff>
      <xdr:row>70</xdr:row>
      <xdr:rowOff>0</xdr:rowOff>
    </xdr:from>
    <xdr:to>
      <xdr:col>7</xdr:col>
      <xdr:colOff>137160</xdr:colOff>
      <xdr:row>71</xdr:row>
      <xdr:rowOff>30480</xdr:rowOff>
    </xdr:to>
    <xdr:sp macro="" textlink="">
      <xdr:nvSpPr>
        <xdr:cNvPr id="260" name="角丸四角形 259">
          <a:hlinkClick xmlns:r="http://schemas.openxmlformats.org/officeDocument/2006/relationships" r:id="rId7" tooltip="６月の先頭へ"/>
        </xdr:cNvPr>
        <xdr:cNvSpPr/>
      </xdr:nvSpPr>
      <xdr:spPr>
        <a:xfrm>
          <a:off x="7109460" y="24231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6</xdr:col>
      <xdr:colOff>0</xdr:colOff>
      <xdr:row>74</xdr:row>
      <xdr:rowOff>0</xdr:rowOff>
    </xdr:from>
    <xdr:to>
      <xdr:col>7</xdr:col>
      <xdr:colOff>137160</xdr:colOff>
      <xdr:row>75</xdr:row>
      <xdr:rowOff>30480</xdr:rowOff>
    </xdr:to>
    <xdr:sp macro="" textlink="">
      <xdr:nvSpPr>
        <xdr:cNvPr id="261" name="角丸四角形 260">
          <a:hlinkClick xmlns:r="http://schemas.openxmlformats.org/officeDocument/2006/relationships" r:id="rId8" tooltip="８月の先頭へ"/>
        </xdr:cNvPr>
        <xdr:cNvSpPr/>
      </xdr:nvSpPr>
      <xdr:spPr>
        <a:xfrm>
          <a:off x="7109460" y="30937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6</xdr:col>
      <xdr:colOff>0</xdr:colOff>
      <xdr:row>78</xdr:row>
      <xdr:rowOff>0</xdr:rowOff>
    </xdr:from>
    <xdr:to>
      <xdr:col>7</xdr:col>
      <xdr:colOff>137160</xdr:colOff>
      <xdr:row>79</xdr:row>
      <xdr:rowOff>30480</xdr:rowOff>
    </xdr:to>
    <xdr:sp macro="" textlink="">
      <xdr:nvSpPr>
        <xdr:cNvPr id="262" name="角丸四角形 261">
          <a:hlinkClick xmlns:r="http://schemas.openxmlformats.org/officeDocument/2006/relationships" r:id="rId9" tooltip="１０月の先頭へ"/>
        </xdr:cNvPr>
        <xdr:cNvSpPr/>
      </xdr:nvSpPr>
      <xdr:spPr>
        <a:xfrm>
          <a:off x="7109460" y="376428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6</xdr:col>
      <xdr:colOff>0</xdr:colOff>
      <xdr:row>68</xdr:row>
      <xdr:rowOff>0</xdr:rowOff>
    </xdr:from>
    <xdr:to>
      <xdr:col>7</xdr:col>
      <xdr:colOff>137160</xdr:colOff>
      <xdr:row>69</xdr:row>
      <xdr:rowOff>30480</xdr:rowOff>
    </xdr:to>
    <xdr:sp macro="" textlink="">
      <xdr:nvSpPr>
        <xdr:cNvPr id="263" name="角丸四角形 262">
          <a:hlinkClick xmlns:r="http://schemas.openxmlformats.org/officeDocument/2006/relationships" r:id="rId10" tooltip="５月の先頭へ"/>
        </xdr:cNvPr>
        <xdr:cNvSpPr/>
      </xdr:nvSpPr>
      <xdr:spPr>
        <a:xfrm>
          <a:off x="7109460" y="208788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6</xdr:col>
      <xdr:colOff>0</xdr:colOff>
      <xdr:row>72</xdr:row>
      <xdr:rowOff>0</xdr:rowOff>
    </xdr:from>
    <xdr:to>
      <xdr:col>7</xdr:col>
      <xdr:colOff>137160</xdr:colOff>
      <xdr:row>73</xdr:row>
      <xdr:rowOff>30480</xdr:rowOff>
    </xdr:to>
    <xdr:sp macro="" textlink="">
      <xdr:nvSpPr>
        <xdr:cNvPr id="264" name="角丸四角形 263">
          <a:hlinkClick xmlns:r="http://schemas.openxmlformats.org/officeDocument/2006/relationships" r:id="rId11" tooltip="７月の先頭へ"/>
        </xdr:cNvPr>
        <xdr:cNvSpPr/>
      </xdr:nvSpPr>
      <xdr:spPr>
        <a:xfrm>
          <a:off x="7109460" y="275844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6</xdr:col>
      <xdr:colOff>0</xdr:colOff>
      <xdr:row>76</xdr:row>
      <xdr:rowOff>0</xdr:rowOff>
    </xdr:from>
    <xdr:to>
      <xdr:col>7</xdr:col>
      <xdr:colOff>137160</xdr:colOff>
      <xdr:row>77</xdr:row>
      <xdr:rowOff>30480</xdr:rowOff>
    </xdr:to>
    <xdr:sp macro="" textlink="">
      <xdr:nvSpPr>
        <xdr:cNvPr id="265" name="角丸四角形 264">
          <a:hlinkClick xmlns:r="http://schemas.openxmlformats.org/officeDocument/2006/relationships" r:id="rId12" tooltip="９月の先頭へ"/>
        </xdr:cNvPr>
        <xdr:cNvSpPr/>
      </xdr:nvSpPr>
      <xdr:spPr>
        <a:xfrm>
          <a:off x="7109460" y="342900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6</xdr:col>
      <xdr:colOff>0</xdr:colOff>
      <xdr:row>80</xdr:row>
      <xdr:rowOff>0</xdr:rowOff>
    </xdr:from>
    <xdr:to>
      <xdr:col>7</xdr:col>
      <xdr:colOff>137160</xdr:colOff>
      <xdr:row>81</xdr:row>
      <xdr:rowOff>30480</xdr:rowOff>
    </xdr:to>
    <xdr:sp macro="" textlink="">
      <xdr:nvSpPr>
        <xdr:cNvPr id="266" name="角丸四角形 265">
          <a:hlinkClick xmlns:r="http://schemas.openxmlformats.org/officeDocument/2006/relationships" r:id="rId13" tooltip="１１月の先頭へ"/>
        </xdr:cNvPr>
        <xdr:cNvSpPr/>
      </xdr:nvSpPr>
      <xdr:spPr>
        <a:xfrm>
          <a:off x="7109460" y="409956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6</xdr:col>
      <xdr:colOff>0</xdr:colOff>
      <xdr:row>82</xdr:row>
      <xdr:rowOff>0</xdr:rowOff>
    </xdr:from>
    <xdr:to>
      <xdr:col>7</xdr:col>
      <xdr:colOff>137160</xdr:colOff>
      <xdr:row>83</xdr:row>
      <xdr:rowOff>30480</xdr:rowOff>
    </xdr:to>
    <xdr:sp macro="" textlink="">
      <xdr:nvSpPr>
        <xdr:cNvPr id="267" name="角丸四角形 266">
          <a:hlinkClick xmlns:r="http://schemas.openxmlformats.org/officeDocument/2006/relationships" r:id="rId1" tooltip="12月の先頭へ"/>
        </xdr:cNvPr>
        <xdr:cNvSpPr/>
      </xdr:nvSpPr>
      <xdr:spPr>
        <a:xfrm>
          <a:off x="7109460" y="443484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6</xdr:col>
      <xdr:colOff>0</xdr:colOff>
      <xdr:row>116</xdr:row>
      <xdr:rowOff>0</xdr:rowOff>
    </xdr:from>
    <xdr:to>
      <xdr:col>7</xdr:col>
      <xdr:colOff>137160</xdr:colOff>
      <xdr:row>117</xdr:row>
      <xdr:rowOff>30480</xdr:rowOff>
    </xdr:to>
    <xdr:sp macro="" textlink="">
      <xdr:nvSpPr>
        <xdr:cNvPr id="281" name="角丸四角形 280">
          <a:hlinkClick xmlns:r="http://schemas.openxmlformats.org/officeDocument/2006/relationships" r:id="rId2" tooltip="12月の先頭へ"/>
        </xdr:cNvPr>
        <xdr:cNvSpPr/>
      </xdr:nvSpPr>
      <xdr:spPr>
        <a:xfrm>
          <a:off x="7109460" y="110566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116</xdr:row>
      <xdr:rowOff>0</xdr:rowOff>
    </xdr:from>
    <xdr:to>
      <xdr:col>7</xdr:col>
      <xdr:colOff>137160</xdr:colOff>
      <xdr:row>117</xdr:row>
      <xdr:rowOff>30480</xdr:rowOff>
    </xdr:to>
    <xdr:sp macro="" textlink="">
      <xdr:nvSpPr>
        <xdr:cNvPr id="282" name="角丸四角形 281">
          <a:hlinkClick xmlns:r="http://schemas.openxmlformats.org/officeDocument/2006/relationships" r:id="rId3" tooltip="1月の先頭へ"/>
        </xdr:cNvPr>
        <xdr:cNvSpPr/>
      </xdr:nvSpPr>
      <xdr:spPr>
        <a:xfrm>
          <a:off x="7109460" y="110566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6</xdr:col>
      <xdr:colOff>0</xdr:colOff>
      <xdr:row>118</xdr:row>
      <xdr:rowOff>0</xdr:rowOff>
    </xdr:from>
    <xdr:to>
      <xdr:col>7</xdr:col>
      <xdr:colOff>137160</xdr:colOff>
      <xdr:row>119</xdr:row>
      <xdr:rowOff>30480</xdr:rowOff>
    </xdr:to>
    <xdr:sp macro="" textlink="">
      <xdr:nvSpPr>
        <xdr:cNvPr id="283" name="角丸四角形 282">
          <a:hlinkClick xmlns:r="http://schemas.openxmlformats.org/officeDocument/2006/relationships" r:id="rId4" tooltip="2月の先頭へ"/>
        </xdr:cNvPr>
        <xdr:cNvSpPr/>
      </xdr:nvSpPr>
      <xdr:spPr>
        <a:xfrm>
          <a:off x="7109460" y="113919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120</xdr:row>
      <xdr:rowOff>0</xdr:rowOff>
    </xdr:from>
    <xdr:to>
      <xdr:col>7</xdr:col>
      <xdr:colOff>137160</xdr:colOff>
      <xdr:row>121</xdr:row>
      <xdr:rowOff>30480</xdr:rowOff>
    </xdr:to>
    <xdr:sp macro="" textlink="">
      <xdr:nvSpPr>
        <xdr:cNvPr id="284" name="角丸四角形 283">
          <a:hlinkClick xmlns:r="http://schemas.openxmlformats.org/officeDocument/2006/relationships" r:id="rId5" tooltip="３月の先頭へ"/>
        </xdr:cNvPr>
        <xdr:cNvSpPr/>
      </xdr:nvSpPr>
      <xdr:spPr>
        <a:xfrm>
          <a:off x="7109460" y="1172718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6</xdr:col>
      <xdr:colOff>0</xdr:colOff>
      <xdr:row>122</xdr:row>
      <xdr:rowOff>0</xdr:rowOff>
    </xdr:from>
    <xdr:to>
      <xdr:col>7</xdr:col>
      <xdr:colOff>137160</xdr:colOff>
      <xdr:row>123</xdr:row>
      <xdr:rowOff>30480</xdr:rowOff>
    </xdr:to>
    <xdr:sp macro="" textlink="">
      <xdr:nvSpPr>
        <xdr:cNvPr id="285" name="角丸四角形 284">
          <a:hlinkClick xmlns:r="http://schemas.openxmlformats.org/officeDocument/2006/relationships" r:id="rId6" tooltip="４月の先頭へ"/>
        </xdr:cNvPr>
        <xdr:cNvSpPr/>
      </xdr:nvSpPr>
      <xdr:spPr>
        <a:xfrm>
          <a:off x="7109460" y="120624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6</xdr:col>
      <xdr:colOff>0</xdr:colOff>
      <xdr:row>126</xdr:row>
      <xdr:rowOff>0</xdr:rowOff>
    </xdr:from>
    <xdr:to>
      <xdr:col>7</xdr:col>
      <xdr:colOff>137160</xdr:colOff>
      <xdr:row>127</xdr:row>
      <xdr:rowOff>30480</xdr:rowOff>
    </xdr:to>
    <xdr:sp macro="" textlink="">
      <xdr:nvSpPr>
        <xdr:cNvPr id="286" name="角丸四角形 285">
          <a:hlinkClick xmlns:r="http://schemas.openxmlformats.org/officeDocument/2006/relationships" r:id="rId7" tooltip="６月の先頭へ"/>
        </xdr:cNvPr>
        <xdr:cNvSpPr/>
      </xdr:nvSpPr>
      <xdr:spPr>
        <a:xfrm>
          <a:off x="7109460" y="127330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6</xdr:col>
      <xdr:colOff>0</xdr:colOff>
      <xdr:row>130</xdr:row>
      <xdr:rowOff>0</xdr:rowOff>
    </xdr:from>
    <xdr:to>
      <xdr:col>7</xdr:col>
      <xdr:colOff>137160</xdr:colOff>
      <xdr:row>131</xdr:row>
      <xdr:rowOff>30480</xdr:rowOff>
    </xdr:to>
    <xdr:sp macro="" textlink="">
      <xdr:nvSpPr>
        <xdr:cNvPr id="287" name="角丸四角形 286">
          <a:hlinkClick xmlns:r="http://schemas.openxmlformats.org/officeDocument/2006/relationships" r:id="rId8" tooltip="８月の先頭へ"/>
        </xdr:cNvPr>
        <xdr:cNvSpPr/>
      </xdr:nvSpPr>
      <xdr:spPr>
        <a:xfrm>
          <a:off x="7109460" y="1340358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6</xdr:col>
      <xdr:colOff>0</xdr:colOff>
      <xdr:row>134</xdr:row>
      <xdr:rowOff>0</xdr:rowOff>
    </xdr:from>
    <xdr:to>
      <xdr:col>7</xdr:col>
      <xdr:colOff>137160</xdr:colOff>
      <xdr:row>135</xdr:row>
      <xdr:rowOff>30480</xdr:rowOff>
    </xdr:to>
    <xdr:sp macro="" textlink="">
      <xdr:nvSpPr>
        <xdr:cNvPr id="288" name="角丸四角形 287">
          <a:hlinkClick xmlns:r="http://schemas.openxmlformats.org/officeDocument/2006/relationships" r:id="rId9" tooltip="１０月の先頭へ"/>
        </xdr:cNvPr>
        <xdr:cNvSpPr/>
      </xdr:nvSpPr>
      <xdr:spPr>
        <a:xfrm>
          <a:off x="7109460" y="1407414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6</xdr:col>
      <xdr:colOff>0</xdr:colOff>
      <xdr:row>124</xdr:row>
      <xdr:rowOff>0</xdr:rowOff>
    </xdr:from>
    <xdr:to>
      <xdr:col>7</xdr:col>
      <xdr:colOff>137160</xdr:colOff>
      <xdr:row>125</xdr:row>
      <xdr:rowOff>30480</xdr:rowOff>
    </xdr:to>
    <xdr:sp macro="" textlink="">
      <xdr:nvSpPr>
        <xdr:cNvPr id="289" name="角丸四角形 288">
          <a:hlinkClick xmlns:r="http://schemas.openxmlformats.org/officeDocument/2006/relationships" r:id="rId10" tooltip="５月の先頭へ"/>
        </xdr:cNvPr>
        <xdr:cNvSpPr/>
      </xdr:nvSpPr>
      <xdr:spPr>
        <a:xfrm>
          <a:off x="7109460" y="1239774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6</xdr:col>
      <xdr:colOff>0</xdr:colOff>
      <xdr:row>128</xdr:row>
      <xdr:rowOff>0</xdr:rowOff>
    </xdr:from>
    <xdr:to>
      <xdr:col>7</xdr:col>
      <xdr:colOff>137160</xdr:colOff>
      <xdr:row>129</xdr:row>
      <xdr:rowOff>30480</xdr:rowOff>
    </xdr:to>
    <xdr:sp macro="" textlink="">
      <xdr:nvSpPr>
        <xdr:cNvPr id="290" name="角丸四角形 289">
          <a:hlinkClick xmlns:r="http://schemas.openxmlformats.org/officeDocument/2006/relationships" r:id="rId11" tooltip="７月の先頭へ"/>
        </xdr:cNvPr>
        <xdr:cNvSpPr/>
      </xdr:nvSpPr>
      <xdr:spPr>
        <a:xfrm>
          <a:off x="7109460" y="1306830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6</xdr:col>
      <xdr:colOff>0</xdr:colOff>
      <xdr:row>132</xdr:row>
      <xdr:rowOff>0</xdr:rowOff>
    </xdr:from>
    <xdr:to>
      <xdr:col>7</xdr:col>
      <xdr:colOff>137160</xdr:colOff>
      <xdr:row>133</xdr:row>
      <xdr:rowOff>30480</xdr:rowOff>
    </xdr:to>
    <xdr:sp macro="" textlink="">
      <xdr:nvSpPr>
        <xdr:cNvPr id="291" name="角丸四角形 290">
          <a:hlinkClick xmlns:r="http://schemas.openxmlformats.org/officeDocument/2006/relationships" r:id="rId12" tooltip="９月の先頭へ"/>
        </xdr:cNvPr>
        <xdr:cNvSpPr/>
      </xdr:nvSpPr>
      <xdr:spPr>
        <a:xfrm>
          <a:off x="7109460" y="1373886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6</xdr:col>
      <xdr:colOff>0</xdr:colOff>
      <xdr:row>136</xdr:row>
      <xdr:rowOff>0</xdr:rowOff>
    </xdr:from>
    <xdr:to>
      <xdr:col>7</xdr:col>
      <xdr:colOff>137160</xdr:colOff>
      <xdr:row>137</xdr:row>
      <xdr:rowOff>30480</xdr:rowOff>
    </xdr:to>
    <xdr:sp macro="" textlink="">
      <xdr:nvSpPr>
        <xdr:cNvPr id="292" name="角丸四角形 291">
          <a:hlinkClick xmlns:r="http://schemas.openxmlformats.org/officeDocument/2006/relationships" r:id="rId13" tooltip="１１月の先頭へ"/>
        </xdr:cNvPr>
        <xdr:cNvSpPr/>
      </xdr:nvSpPr>
      <xdr:spPr>
        <a:xfrm>
          <a:off x="7109460" y="144094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6</xdr:col>
      <xdr:colOff>0</xdr:colOff>
      <xdr:row>138</xdr:row>
      <xdr:rowOff>0</xdr:rowOff>
    </xdr:from>
    <xdr:to>
      <xdr:col>7</xdr:col>
      <xdr:colOff>137160</xdr:colOff>
      <xdr:row>139</xdr:row>
      <xdr:rowOff>30480</xdr:rowOff>
    </xdr:to>
    <xdr:sp macro="" textlink="">
      <xdr:nvSpPr>
        <xdr:cNvPr id="293" name="角丸四角形 292">
          <a:hlinkClick xmlns:r="http://schemas.openxmlformats.org/officeDocument/2006/relationships" r:id="rId1" tooltip="12月の先頭へ"/>
        </xdr:cNvPr>
        <xdr:cNvSpPr/>
      </xdr:nvSpPr>
      <xdr:spPr>
        <a:xfrm>
          <a:off x="7109460" y="147447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6</xdr:col>
      <xdr:colOff>0</xdr:colOff>
      <xdr:row>172</xdr:row>
      <xdr:rowOff>0</xdr:rowOff>
    </xdr:from>
    <xdr:to>
      <xdr:col>7</xdr:col>
      <xdr:colOff>137160</xdr:colOff>
      <xdr:row>173</xdr:row>
      <xdr:rowOff>30480</xdr:rowOff>
    </xdr:to>
    <xdr:sp macro="" textlink="">
      <xdr:nvSpPr>
        <xdr:cNvPr id="307" name="角丸四角形 306">
          <a:hlinkClick xmlns:r="http://schemas.openxmlformats.org/officeDocument/2006/relationships" r:id="rId2" tooltip="12月の先頭へ"/>
        </xdr:cNvPr>
        <xdr:cNvSpPr/>
      </xdr:nvSpPr>
      <xdr:spPr>
        <a:xfrm>
          <a:off x="7109460" y="110566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172</xdr:row>
      <xdr:rowOff>0</xdr:rowOff>
    </xdr:from>
    <xdr:to>
      <xdr:col>7</xdr:col>
      <xdr:colOff>137160</xdr:colOff>
      <xdr:row>173</xdr:row>
      <xdr:rowOff>30480</xdr:rowOff>
    </xdr:to>
    <xdr:sp macro="" textlink="">
      <xdr:nvSpPr>
        <xdr:cNvPr id="308" name="角丸四角形 307">
          <a:hlinkClick xmlns:r="http://schemas.openxmlformats.org/officeDocument/2006/relationships" r:id="rId3" tooltip="1月の先頭へ"/>
        </xdr:cNvPr>
        <xdr:cNvSpPr/>
      </xdr:nvSpPr>
      <xdr:spPr>
        <a:xfrm>
          <a:off x="7109460" y="110566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6</xdr:col>
      <xdr:colOff>0</xdr:colOff>
      <xdr:row>174</xdr:row>
      <xdr:rowOff>0</xdr:rowOff>
    </xdr:from>
    <xdr:to>
      <xdr:col>7</xdr:col>
      <xdr:colOff>137160</xdr:colOff>
      <xdr:row>175</xdr:row>
      <xdr:rowOff>30480</xdr:rowOff>
    </xdr:to>
    <xdr:sp macro="" textlink="">
      <xdr:nvSpPr>
        <xdr:cNvPr id="309" name="角丸四角形 308">
          <a:hlinkClick xmlns:r="http://schemas.openxmlformats.org/officeDocument/2006/relationships" r:id="rId4" tooltip="2月の先頭へ"/>
        </xdr:cNvPr>
        <xdr:cNvSpPr/>
      </xdr:nvSpPr>
      <xdr:spPr>
        <a:xfrm>
          <a:off x="7109460" y="113919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176</xdr:row>
      <xdr:rowOff>0</xdr:rowOff>
    </xdr:from>
    <xdr:to>
      <xdr:col>7</xdr:col>
      <xdr:colOff>137160</xdr:colOff>
      <xdr:row>177</xdr:row>
      <xdr:rowOff>30480</xdr:rowOff>
    </xdr:to>
    <xdr:sp macro="" textlink="">
      <xdr:nvSpPr>
        <xdr:cNvPr id="310" name="角丸四角形 309">
          <a:hlinkClick xmlns:r="http://schemas.openxmlformats.org/officeDocument/2006/relationships" r:id="rId5" tooltip="３月の先頭へ"/>
        </xdr:cNvPr>
        <xdr:cNvSpPr/>
      </xdr:nvSpPr>
      <xdr:spPr>
        <a:xfrm>
          <a:off x="7109460" y="1172718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6</xdr:col>
      <xdr:colOff>0</xdr:colOff>
      <xdr:row>178</xdr:row>
      <xdr:rowOff>0</xdr:rowOff>
    </xdr:from>
    <xdr:to>
      <xdr:col>7</xdr:col>
      <xdr:colOff>137160</xdr:colOff>
      <xdr:row>179</xdr:row>
      <xdr:rowOff>30480</xdr:rowOff>
    </xdr:to>
    <xdr:sp macro="" textlink="">
      <xdr:nvSpPr>
        <xdr:cNvPr id="311" name="角丸四角形 310">
          <a:hlinkClick xmlns:r="http://schemas.openxmlformats.org/officeDocument/2006/relationships" r:id="rId6" tooltip="４月の先頭へ"/>
        </xdr:cNvPr>
        <xdr:cNvSpPr/>
      </xdr:nvSpPr>
      <xdr:spPr>
        <a:xfrm>
          <a:off x="7109460" y="120624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6</xdr:col>
      <xdr:colOff>0</xdr:colOff>
      <xdr:row>182</xdr:row>
      <xdr:rowOff>0</xdr:rowOff>
    </xdr:from>
    <xdr:to>
      <xdr:col>7</xdr:col>
      <xdr:colOff>137160</xdr:colOff>
      <xdr:row>183</xdr:row>
      <xdr:rowOff>30480</xdr:rowOff>
    </xdr:to>
    <xdr:sp macro="" textlink="">
      <xdr:nvSpPr>
        <xdr:cNvPr id="312" name="角丸四角形 311">
          <a:hlinkClick xmlns:r="http://schemas.openxmlformats.org/officeDocument/2006/relationships" r:id="rId7" tooltip="６月の先頭へ"/>
        </xdr:cNvPr>
        <xdr:cNvSpPr/>
      </xdr:nvSpPr>
      <xdr:spPr>
        <a:xfrm>
          <a:off x="7109460" y="127330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6</xdr:col>
      <xdr:colOff>0</xdr:colOff>
      <xdr:row>186</xdr:row>
      <xdr:rowOff>0</xdr:rowOff>
    </xdr:from>
    <xdr:to>
      <xdr:col>7</xdr:col>
      <xdr:colOff>137160</xdr:colOff>
      <xdr:row>187</xdr:row>
      <xdr:rowOff>30480</xdr:rowOff>
    </xdr:to>
    <xdr:sp macro="" textlink="">
      <xdr:nvSpPr>
        <xdr:cNvPr id="313" name="角丸四角形 312">
          <a:hlinkClick xmlns:r="http://schemas.openxmlformats.org/officeDocument/2006/relationships" r:id="rId8" tooltip="８月の先頭へ"/>
        </xdr:cNvPr>
        <xdr:cNvSpPr/>
      </xdr:nvSpPr>
      <xdr:spPr>
        <a:xfrm>
          <a:off x="7109460" y="1340358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6</xdr:col>
      <xdr:colOff>0</xdr:colOff>
      <xdr:row>190</xdr:row>
      <xdr:rowOff>0</xdr:rowOff>
    </xdr:from>
    <xdr:to>
      <xdr:col>7</xdr:col>
      <xdr:colOff>137160</xdr:colOff>
      <xdr:row>191</xdr:row>
      <xdr:rowOff>30480</xdr:rowOff>
    </xdr:to>
    <xdr:sp macro="" textlink="">
      <xdr:nvSpPr>
        <xdr:cNvPr id="314" name="角丸四角形 313">
          <a:hlinkClick xmlns:r="http://schemas.openxmlformats.org/officeDocument/2006/relationships" r:id="rId9" tooltip="１０月の先頭へ"/>
        </xdr:cNvPr>
        <xdr:cNvSpPr/>
      </xdr:nvSpPr>
      <xdr:spPr>
        <a:xfrm>
          <a:off x="7109460" y="1407414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6</xdr:col>
      <xdr:colOff>0</xdr:colOff>
      <xdr:row>180</xdr:row>
      <xdr:rowOff>0</xdr:rowOff>
    </xdr:from>
    <xdr:to>
      <xdr:col>7</xdr:col>
      <xdr:colOff>137160</xdr:colOff>
      <xdr:row>181</xdr:row>
      <xdr:rowOff>30480</xdr:rowOff>
    </xdr:to>
    <xdr:sp macro="" textlink="">
      <xdr:nvSpPr>
        <xdr:cNvPr id="315" name="角丸四角形 314">
          <a:hlinkClick xmlns:r="http://schemas.openxmlformats.org/officeDocument/2006/relationships" r:id="rId10" tooltip="５月の先頭へ"/>
        </xdr:cNvPr>
        <xdr:cNvSpPr/>
      </xdr:nvSpPr>
      <xdr:spPr>
        <a:xfrm>
          <a:off x="7109460" y="1239774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6</xdr:col>
      <xdr:colOff>0</xdr:colOff>
      <xdr:row>184</xdr:row>
      <xdr:rowOff>0</xdr:rowOff>
    </xdr:from>
    <xdr:to>
      <xdr:col>7</xdr:col>
      <xdr:colOff>137160</xdr:colOff>
      <xdr:row>185</xdr:row>
      <xdr:rowOff>30480</xdr:rowOff>
    </xdr:to>
    <xdr:sp macro="" textlink="">
      <xdr:nvSpPr>
        <xdr:cNvPr id="316" name="角丸四角形 315">
          <a:hlinkClick xmlns:r="http://schemas.openxmlformats.org/officeDocument/2006/relationships" r:id="rId11" tooltip="７月の先頭へ"/>
        </xdr:cNvPr>
        <xdr:cNvSpPr/>
      </xdr:nvSpPr>
      <xdr:spPr>
        <a:xfrm>
          <a:off x="7109460" y="1306830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6</xdr:col>
      <xdr:colOff>0</xdr:colOff>
      <xdr:row>188</xdr:row>
      <xdr:rowOff>0</xdr:rowOff>
    </xdr:from>
    <xdr:to>
      <xdr:col>7</xdr:col>
      <xdr:colOff>137160</xdr:colOff>
      <xdr:row>189</xdr:row>
      <xdr:rowOff>30480</xdr:rowOff>
    </xdr:to>
    <xdr:sp macro="" textlink="">
      <xdr:nvSpPr>
        <xdr:cNvPr id="317" name="角丸四角形 316">
          <a:hlinkClick xmlns:r="http://schemas.openxmlformats.org/officeDocument/2006/relationships" r:id="rId12" tooltip="９月の先頭へ"/>
        </xdr:cNvPr>
        <xdr:cNvSpPr/>
      </xdr:nvSpPr>
      <xdr:spPr>
        <a:xfrm>
          <a:off x="7109460" y="1373886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6</xdr:col>
      <xdr:colOff>0</xdr:colOff>
      <xdr:row>192</xdr:row>
      <xdr:rowOff>0</xdr:rowOff>
    </xdr:from>
    <xdr:to>
      <xdr:col>7</xdr:col>
      <xdr:colOff>137160</xdr:colOff>
      <xdr:row>193</xdr:row>
      <xdr:rowOff>30480</xdr:rowOff>
    </xdr:to>
    <xdr:sp macro="" textlink="">
      <xdr:nvSpPr>
        <xdr:cNvPr id="318" name="角丸四角形 317">
          <a:hlinkClick xmlns:r="http://schemas.openxmlformats.org/officeDocument/2006/relationships" r:id="rId13" tooltip="１１月の先頭へ"/>
        </xdr:cNvPr>
        <xdr:cNvSpPr/>
      </xdr:nvSpPr>
      <xdr:spPr>
        <a:xfrm>
          <a:off x="7109460" y="144094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6</xdr:col>
      <xdr:colOff>0</xdr:colOff>
      <xdr:row>194</xdr:row>
      <xdr:rowOff>0</xdr:rowOff>
    </xdr:from>
    <xdr:to>
      <xdr:col>7</xdr:col>
      <xdr:colOff>137160</xdr:colOff>
      <xdr:row>195</xdr:row>
      <xdr:rowOff>30480</xdr:rowOff>
    </xdr:to>
    <xdr:sp macro="" textlink="">
      <xdr:nvSpPr>
        <xdr:cNvPr id="319" name="角丸四角形 318">
          <a:hlinkClick xmlns:r="http://schemas.openxmlformats.org/officeDocument/2006/relationships" r:id="rId1" tooltip="12月の先頭へ"/>
        </xdr:cNvPr>
        <xdr:cNvSpPr/>
      </xdr:nvSpPr>
      <xdr:spPr>
        <a:xfrm>
          <a:off x="7109460" y="147447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6</xdr:col>
      <xdr:colOff>0</xdr:colOff>
      <xdr:row>228</xdr:row>
      <xdr:rowOff>0</xdr:rowOff>
    </xdr:from>
    <xdr:to>
      <xdr:col>7</xdr:col>
      <xdr:colOff>137160</xdr:colOff>
      <xdr:row>229</xdr:row>
      <xdr:rowOff>30480</xdr:rowOff>
    </xdr:to>
    <xdr:sp macro="" textlink="">
      <xdr:nvSpPr>
        <xdr:cNvPr id="333" name="角丸四角形 332">
          <a:hlinkClick xmlns:r="http://schemas.openxmlformats.org/officeDocument/2006/relationships" r:id="rId2" tooltip="12月の先頭へ"/>
        </xdr:cNvPr>
        <xdr:cNvSpPr/>
      </xdr:nvSpPr>
      <xdr:spPr>
        <a:xfrm>
          <a:off x="7109460" y="110566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228</xdr:row>
      <xdr:rowOff>0</xdr:rowOff>
    </xdr:from>
    <xdr:to>
      <xdr:col>7</xdr:col>
      <xdr:colOff>137160</xdr:colOff>
      <xdr:row>229</xdr:row>
      <xdr:rowOff>30480</xdr:rowOff>
    </xdr:to>
    <xdr:sp macro="" textlink="">
      <xdr:nvSpPr>
        <xdr:cNvPr id="334" name="角丸四角形 333">
          <a:hlinkClick xmlns:r="http://schemas.openxmlformats.org/officeDocument/2006/relationships" r:id="rId3" tooltip="1月の先頭へ"/>
        </xdr:cNvPr>
        <xdr:cNvSpPr/>
      </xdr:nvSpPr>
      <xdr:spPr>
        <a:xfrm>
          <a:off x="7109460" y="110566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6</xdr:col>
      <xdr:colOff>0</xdr:colOff>
      <xdr:row>230</xdr:row>
      <xdr:rowOff>0</xdr:rowOff>
    </xdr:from>
    <xdr:to>
      <xdr:col>7</xdr:col>
      <xdr:colOff>137160</xdr:colOff>
      <xdr:row>231</xdr:row>
      <xdr:rowOff>30480</xdr:rowOff>
    </xdr:to>
    <xdr:sp macro="" textlink="">
      <xdr:nvSpPr>
        <xdr:cNvPr id="335" name="角丸四角形 334">
          <a:hlinkClick xmlns:r="http://schemas.openxmlformats.org/officeDocument/2006/relationships" r:id="rId4" tooltip="2月の先頭へ"/>
        </xdr:cNvPr>
        <xdr:cNvSpPr/>
      </xdr:nvSpPr>
      <xdr:spPr>
        <a:xfrm>
          <a:off x="7109460" y="113919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232</xdr:row>
      <xdr:rowOff>0</xdr:rowOff>
    </xdr:from>
    <xdr:to>
      <xdr:col>7</xdr:col>
      <xdr:colOff>137160</xdr:colOff>
      <xdr:row>233</xdr:row>
      <xdr:rowOff>30480</xdr:rowOff>
    </xdr:to>
    <xdr:sp macro="" textlink="">
      <xdr:nvSpPr>
        <xdr:cNvPr id="336" name="角丸四角形 335">
          <a:hlinkClick xmlns:r="http://schemas.openxmlformats.org/officeDocument/2006/relationships" r:id="rId5" tooltip="３月の先頭へ"/>
        </xdr:cNvPr>
        <xdr:cNvSpPr/>
      </xdr:nvSpPr>
      <xdr:spPr>
        <a:xfrm>
          <a:off x="7109460" y="1172718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6</xdr:col>
      <xdr:colOff>0</xdr:colOff>
      <xdr:row>234</xdr:row>
      <xdr:rowOff>0</xdr:rowOff>
    </xdr:from>
    <xdr:to>
      <xdr:col>7</xdr:col>
      <xdr:colOff>137160</xdr:colOff>
      <xdr:row>235</xdr:row>
      <xdr:rowOff>30480</xdr:rowOff>
    </xdr:to>
    <xdr:sp macro="" textlink="">
      <xdr:nvSpPr>
        <xdr:cNvPr id="337" name="角丸四角形 336">
          <a:hlinkClick xmlns:r="http://schemas.openxmlformats.org/officeDocument/2006/relationships" r:id="rId6" tooltip="４月の先頭へ"/>
        </xdr:cNvPr>
        <xdr:cNvSpPr/>
      </xdr:nvSpPr>
      <xdr:spPr>
        <a:xfrm>
          <a:off x="7109460" y="120624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6</xdr:col>
      <xdr:colOff>0</xdr:colOff>
      <xdr:row>238</xdr:row>
      <xdr:rowOff>0</xdr:rowOff>
    </xdr:from>
    <xdr:to>
      <xdr:col>7</xdr:col>
      <xdr:colOff>137160</xdr:colOff>
      <xdr:row>239</xdr:row>
      <xdr:rowOff>30480</xdr:rowOff>
    </xdr:to>
    <xdr:sp macro="" textlink="">
      <xdr:nvSpPr>
        <xdr:cNvPr id="338" name="角丸四角形 337">
          <a:hlinkClick xmlns:r="http://schemas.openxmlformats.org/officeDocument/2006/relationships" r:id="rId7" tooltip="６月の先頭へ"/>
        </xdr:cNvPr>
        <xdr:cNvSpPr/>
      </xdr:nvSpPr>
      <xdr:spPr>
        <a:xfrm>
          <a:off x="7109460" y="127330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6</xdr:col>
      <xdr:colOff>0</xdr:colOff>
      <xdr:row>242</xdr:row>
      <xdr:rowOff>0</xdr:rowOff>
    </xdr:from>
    <xdr:to>
      <xdr:col>7</xdr:col>
      <xdr:colOff>137160</xdr:colOff>
      <xdr:row>243</xdr:row>
      <xdr:rowOff>30480</xdr:rowOff>
    </xdr:to>
    <xdr:sp macro="" textlink="">
      <xdr:nvSpPr>
        <xdr:cNvPr id="339" name="角丸四角形 338">
          <a:hlinkClick xmlns:r="http://schemas.openxmlformats.org/officeDocument/2006/relationships" r:id="rId8" tooltip="８月の先頭へ"/>
        </xdr:cNvPr>
        <xdr:cNvSpPr/>
      </xdr:nvSpPr>
      <xdr:spPr>
        <a:xfrm>
          <a:off x="7109460" y="1340358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6</xdr:col>
      <xdr:colOff>0</xdr:colOff>
      <xdr:row>246</xdr:row>
      <xdr:rowOff>0</xdr:rowOff>
    </xdr:from>
    <xdr:to>
      <xdr:col>7</xdr:col>
      <xdr:colOff>137160</xdr:colOff>
      <xdr:row>247</xdr:row>
      <xdr:rowOff>30480</xdr:rowOff>
    </xdr:to>
    <xdr:sp macro="" textlink="">
      <xdr:nvSpPr>
        <xdr:cNvPr id="340" name="角丸四角形 339">
          <a:hlinkClick xmlns:r="http://schemas.openxmlformats.org/officeDocument/2006/relationships" r:id="rId9" tooltip="１０月の先頭へ"/>
        </xdr:cNvPr>
        <xdr:cNvSpPr/>
      </xdr:nvSpPr>
      <xdr:spPr>
        <a:xfrm>
          <a:off x="7109460" y="1407414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6</xdr:col>
      <xdr:colOff>0</xdr:colOff>
      <xdr:row>236</xdr:row>
      <xdr:rowOff>0</xdr:rowOff>
    </xdr:from>
    <xdr:to>
      <xdr:col>7</xdr:col>
      <xdr:colOff>137160</xdr:colOff>
      <xdr:row>237</xdr:row>
      <xdr:rowOff>30480</xdr:rowOff>
    </xdr:to>
    <xdr:sp macro="" textlink="">
      <xdr:nvSpPr>
        <xdr:cNvPr id="341" name="角丸四角形 340">
          <a:hlinkClick xmlns:r="http://schemas.openxmlformats.org/officeDocument/2006/relationships" r:id="rId10" tooltip="５月の先頭へ"/>
        </xdr:cNvPr>
        <xdr:cNvSpPr/>
      </xdr:nvSpPr>
      <xdr:spPr>
        <a:xfrm>
          <a:off x="7109460" y="1239774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6</xdr:col>
      <xdr:colOff>0</xdr:colOff>
      <xdr:row>240</xdr:row>
      <xdr:rowOff>0</xdr:rowOff>
    </xdr:from>
    <xdr:to>
      <xdr:col>7</xdr:col>
      <xdr:colOff>137160</xdr:colOff>
      <xdr:row>241</xdr:row>
      <xdr:rowOff>30480</xdr:rowOff>
    </xdr:to>
    <xdr:sp macro="" textlink="">
      <xdr:nvSpPr>
        <xdr:cNvPr id="342" name="角丸四角形 341">
          <a:hlinkClick xmlns:r="http://schemas.openxmlformats.org/officeDocument/2006/relationships" r:id="rId11" tooltip="７月の先頭へ"/>
        </xdr:cNvPr>
        <xdr:cNvSpPr/>
      </xdr:nvSpPr>
      <xdr:spPr>
        <a:xfrm>
          <a:off x="7109460" y="1306830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6</xdr:col>
      <xdr:colOff>0</xdr:colOff>
      <xdr:row>244</xdr:row>
      <xdr:rowOff>0</xdr:rowOff>
    </xdr:from>
    <xdr:to>
      <xdr:col>7</xdr:col>
      <xdr:colOff>137160</xdr:colOff>
      <xdr:row>245</xdr:row>
      <xdr:rowOff>30480</xdr:rowOff>
    </xdr:to>
    <xdr:sp macro="" textlink="">
      <xdr:nvSpPr>
        <xdr:cNvPr id="343" name="角丸四角形 342">
          <a:hlinkClick xmlns:r="http://schemas.openxmlformats.org/officeDocument/2006/relationships" r:id="rId12" tooltip="９月の先頭へ"/>
        </xdr:cNvPr>
        <xdr:cNvSpPr/>
      </xdr:nvSpPr>
      <xdr:spPr>
        <a:xfrm>
          <a:off x="7109460" y="1373886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6</xdr:col>
      <xdr:colOff>0</xdr:colOff>
      <xdr:row>248</xdr:row>
      <xdr:rowOff>0</xdr:rowOff>
    </xdr:from>
    <xdr:to>
      <xdr:col>7</xdr:col>
      <xdr:colOff>137160</xdr:colOff>
      <xdr:row>249</xdr:row>
      <xdr:rowOff>30480</xdr:rowOff>
    </xdr:to>
    <xdr:sp macro="" textlink="">
      <xdr:nvSpPr>
        <xdr:cNvPr id="344" name="角丸四角形 343">
          <a:hlinkClick xmlns:r="http://schemas.openxmlformats.org/officeDocument/2006/relationships" r:id="rId13" tooltip="１１月の先頭へ"/>
        </xdr:cNvPr>
        <xdr:cNvSpPr/>
      </xdr:nvSpPr>
      <xdr:spPr>
        <a:xfrm>
          <a:off x="7109460" y="144094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6</xdr:col>
      <xdr:colOff>0</xdr:colOff>
      <xdr:row>250</xdr:row>
      <xdr:rowOff>0</xdr:rowOff>
    </xdr:from>
    <xdr:to>
      <xdr:col>7</xdr:col>
      <xdr:colOff>137160</xdr:colOff>
      <xdr:row>251</xdr:row>
      <xdr:rowOff>30480</xdr:rowOff>
    </xdr:to>
    <xdr:sp macro="" textlink="">
      <xdr:nvSpPr>
        <xdr:cNvPr id="345" name="角丸四角形 344">
          <a:hlinkClick xmlns:r="http://schemas.openxmlformats.org/officeDocument/2006/relationships" r:id="rId1" tooltip="12月の先頭へ"/>
        </xdr:cNvPr>
        <xdr:cNvSpPr/>
      </xdr:nvSpPr>
      <xdr:spPr>
        <a:xfrm>
          <a:off x="7109460" y="147447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6</xdr:col>
      <xdr:colOff>0</xdr:colOff>
      <xdr:row>284</xdr:row>
      <xdr:rowOff>0</xdr:rowOff>
    </xdr:from>
    <xdr:to>
      <xdr:col>7</xdr:col>
      <xdr:colOff>137160</xdr:colOff>
      <xdr:row>285</xdr:row>
      <xdr:rowOff>30480</xdr:rowOff>
    </xdr:to>
    <xdr:sp macro="" textlink="">
      <xdr:nvSpPr>
        <xdr:cNvPr id="359" name="角丸四角形 358">
          <a:hlinkClick xmlns:r="http://schemas.openxmlformats.org/officeDocument/2006/relationships" r:id="rId2" tooltip="12月の先頭へ"/>
        </xdr:cNvPr>
        <xdr:cNvSpPr/>
      </xdr:nvSpPr>
      <xdr:spPr>
        <a:xfrm>
          <a:off x="7109460" y="110566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284</xdr:row>
      <xdr:rowOff>0</xdr:rowOff>
    </xdr:from>
    <xdr:to>
      <xdr:col>7</xdr:col>
      <xdr:colOff>137160</xdr:colOff>
      <xdr:row>285</xdr:row>
      <xdr:rowOff>30480</xdr:rowOff>
    </xdr:to>
    <xdr:sp macro="" textlink="">
      <xdr:nvSpPr>
        <xdr:cNvPr id="360" name="角丸四角形 359">
          <a:hlinkClick xmlns:r="http://schemas.openxmlformats.org/officeDocument/2006/relationships" r:id="rId3" tooltip="1月の先頭へ"/>
        </xdr:cNvPr>
        <xdr:cNvSpPr/>
      </xdr:nvSpPr>
      <xdr:spPr>
        <a:xfrm>
          <a:off x="7109460" y="110566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6</xdr:col>
      <xdr:colOff>0</xdr:colOff>
      <xdr:row>286</xdr:row>
      <xdr:rowOff>0</xdr:rowOff>
    </xdr:from>
    <xdr:to>
      <xdr:col>7</xdr:col>
      <xdr:colOff>137160</xdr:colOff>
      <xdr:row>287</xdr:row>
      <xdr:rowOff>30480</xdr:rowOff>
    </xdr:to>
    <xdr:sp macro="" textlink="">
      <xdr:nvSpPr>
        <xdr:cNvPr id="361" name="角丸四角形 360">
          <a:hlinkClick xmlns:r="http://schemas.openxmlformats.org/officeDocument/2006/relationships" r:id="rId4" tooltip="2月の先頭へ"/>
        </xdr:cNvPr>
        <xdr:cNvSpPr/>
      </xdr:nvSpPr>
      <xdr:spPr>
        <a:xfrm>
          <a:off x="7109460" y="113919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288</xdr:row>
      <xdr:rowOff>0</xdr:rowOff>
    </xdr:from>
    <xdr:to>
      <xdr:col>7</xdr:col>
      <xdr:colOff>137160</xdr:colOff>
      <xdr:row>289</xdr:row>
      <xdr:rowOff>30480</xdr:rowOff>
    </xdr:to>
    <xdr:sp macro="" textlink="">
      <xdr:nvSpPr>
        <xdr:cNvPr id="362" name="角丸四角形 361">
          <a:hlinkClick xmlns:r="http://schemas.openxmlformats.org/officeDocument/2006/relationships" r:id="rId5" tooltip="３月の先頭へ"/>
        </xdr:cNvPr>
        <xdr:cNvSpPr/>
      </xdr:nvSpPr>
      <xdr:spPr>
        <a:xfrm>
          <a:off x="7109460" y="1172718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6</xdr:col>
      <xdr:colOff>0</xdr:colOff>
      <xdr:row>290</xdr:row>
      <xdr:rowOff>0</xdr:rowOff>
    </xdr:from>
    <xdr:to>
      <xdr:col>7</xdr:col>
      <xdr:colOff>137160</xdr:colOff>
      <xdr:row>291</xdr:row>
      <xdr:rowOff>30480</xdr:rowOff>
    </xdr:to>
    <xdr:sp macro="" textlink="">
      <xdr:nvSpPr>
        <xdr:cNvPr id="363" name="角丸四角形 362">
          <a:hlinkClick xmlns:r="http://schemas.openxmlformats.org/officeDocument/2006/relationships" r:id="rId6" tooltip="４月の先頭へ"/>
        </xdr:cNvPr>
        <xdr:cNvSpPr/>
      </xdr:nvSpPr>
      <xdr:spPr>
        <a:xfrm>
          <a:off x="7109460" y="120624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6</xdr:col>
      <xdr:colOff>0</xdr:colOff>
      <xdr:row>294</xdr:row>
      <xdr:rowOff>0</xdr:rowOff>
    </xdr:from>
    <xdr:to>
      <xdr:col>7</xdr:col>
      <xdr:colOff>137160</xdr:colOff>
      <xdr:row>295</xdr:row>
      <xdr:rowOff>30480</xdr:rowOff>
    </xdr:to>
    <xdr:sp macro="" textlink="">
      <xdr:nvSpPr>
        <xdr:cNvPr id="364" name="角丸四角形 363">
          <a:hlinkClick xmlns:r="http://schemas.openxmlformats.org/officeDocument/2006/relationships" r:id="rId7" tooltip="６月の先頭へ"/>
        </xdr:cNvPr>
        <xdr:cNvSpPr/>
      </xdr:nvSpPr>
      <xdr:spPr>
        <a:xfrm>
          <a:off x="7109460" y="127330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6</xdr:col>
      <xdr:colOff>0</xdr:colOff>
      <xdr:row>298</xdr:row>
      <xdr:rowOff>0</xdr:rowOff>
    </xdr:from>
    <xdr:to>
      <xdr:col>7</xdr:col>
      <xdr:colOff>137160</xdr:colOff>
      <xdr:row>299</xdr:row>
      <xdr:rowOff>30480</xdr:rowOff>
    </xdr:to>
    <xdr:sp macro="" textlink="">
      <xdr:nvSpPr>
        <xdr:cNvPr id="365" name="角丸四角形 364">
          <a:hlinkClick xmlns:r="http://schemas.openxmlformats.org/officeDocument/2006/relationships" r:id="rId8" tooltip="８月の先頭へ"/>
        </xdr:cNvPr>
        <xdr:cNvSpPr/>
      </xdr:nvSpPr>
      <xdr:spPr>
        <a:xfrm>
          <a:off x="7109460" y="1340358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6</xdr:col>
      <xdr:colOff>0</xdr:colOff>
      <xdr:row>302</xdr:row>
      <xdr:rowOff>0</xdr:rowOff>
    </xdr:from>
    <xdr:to>
      <xdr:col>7</xdr:col>
      <xdr:colOff>137160</xdr:colOff>
      <xdr:row>303</xdr:row>
      <xdr:rowOff>30480</xdr:rowOff>
    </xdr:to>
    <xdr:sp macro="" textlink="">
      <xdr:nvSpPr>
        <xdr:cNvPr id="366" name="角丸四角形 365">
          <a:hlinkClick xmlns:r="http://schemas.openxmlformats.org/officeDocument/2006/relationships" r:id="rId9" tooltip="１０月の先頭へ"/>
        </xdr:cNvPr>
        <xdr:cNvSpPr/>
      </xdr:nvSpPr>
      <xdr:spPr>
        <a:xfrm>
          <a:off x="7109460" y="1407414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6</xdr:col>
      <xdr:colOff>0</xdr:colOff>
      <xdr:row>292</xdr:row>
      <xdr:rowOff>0</xdr:rowOff>
    </xdr:from>
    <xdr:to>
      <xdr:col>7</xdr:col>
      <xdr:colOff>137160</xdr:colOff>
      <xdr:row>293</xdr:row>
      <xdr:rowOff>30480</xdr:rowOff>
    </xdr:to>
    <xdr:sp macro="" textlink="">
      <xdr:nvSpPr>
        <xdr:cNvPr id="367" name="角丸四角形 366">
          <a:hlinkClick xmlns:r="http://schemas.openxmlformats.org/officeDocument/2006/relationships" r:id="rId10" tooltip="５月の先頭へ"/>
        </xdr:cNvPr>
        <xdr:cNvSpPr/>
      </xdr:nvSpPr>
      <xdr:spPr>
        <a:xfrm>
          <a:off x="7109460" y="1239774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6</xdr:col>
      <xdr:colOff>0</xdr:colOff>
      <xdr:row>296</xdr:row>
      <xdr:rowOff>0</xdr:rowOff>
    </xdr:from>
    <xdr:to>
      <xdr:col>7</xdr:col>
      <xdr:colOff>137160</xdr:colOff>
      <xdr:row>297</xdr:row>
      <xdr:rowOff>30480</xdr:rowOff>
    </xdr:to>
    <xdr:sp macro="" textlink="">
      <xdr:nvSpPr>
        <xdr:cNvPr id="368" name="角丸四角形 367">
          <a:hlinkClick xmlns:r="http://schemas.openxmlformats.org/officeDocument/2006/relationships" r:id="rId11" tooltip="７月の先頭へ"/>
        </xdr:cNvPr>
        <xdr:cNvSpPr/>
      </xdr:nvSpPr>
      <xdr:spPr>
        <a:xfrm>
          <a:off x="7109460" y="1306830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6</xdr:col>
      <xdr:colOff>0</xdr:colOff>
      <xdr:row>300</xdr:row>
      <xdr:rowOff>0</xdr:rowOff>
    </xdr:from>
    <xdr:to>
      <xdr:col>7</xdr:col>
      <xdr:colOff>137160</xdr:colOff>
      <xdr:row>301</xdr:row>
      <xdr:rowOff>30480</xdr:rowOff>
    </xdr:to>
    <xdr:sp macro="" textlink="">
      <xdr:nvSpPr>
        <xdr:cNvPr id="369" name="角丸四角形 368">
          <a:hlinkClick xmlns:r="http://schemas.openxmlformats.org/officeDocument/2006/relationships" r:id="rId12" tooltip="９月の先頭へ"/>
        </xdr:cNvPr>
        <xdr:cNvSpPr/>
      </xdr:nvSpPr>
      <xdr:spPr>
        <a:xfrm>
          <a:off x="7109460" y="1373886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6</xdr:col>
      <xdr:colOff>0</xdr:colOff>
      <xdr:row>304</xdr:row>
      <xdr:rowOff>0</xdr:rowOff>
    </xdr:from>
    <xdr:to>
      <xdr:col>7</xdr:col>
      <xdr:colOff>137160</xdr:colOff>
      <xdr:row>305</xdr:row>
      <xdr:rowOff>30480</xdr:rowOff>
    </xdr:to>
    <xdr:sp macro="" textlink="">
      <xdr:nvSpPr>
        <xdr:cNvPr id="370" name="角丸四角形 369">
          <a:hlinkClick xmlns:r="http://schemas.openxmlformats.org/officeDocument/2006/relationships" r:id="rId13" tooltip="１１月の先頭へ"/>
        </xdr:cNvPr>
        <xdr:cNvSpPr/>
      </xdr:nvSpPr>
      <xdr:spPr>
        <a:xfrm>
          <a:off x="7109460" y="144094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6</xdr:col>
      <xdr:colOff>0</xdr:colOff>
      <xdr:row>306</xdr:row>
      <xdr:rowOff>0</xdr:rowOff>
    </xdr:from>
    <xdr:to>
      <xdr:col>7</xdr:col>
      <xdr:colOff>137160</xdr:colOff>
      <xdr:row>307</xdr:row>
      <xdr:rowOff>30480</xdr:rowOff>
    </xdr:to>
    <xdr:sp macro="" textlink="">
      <xdr:nvSpPr>
        <xdr:cNvPr id="371" name="角丸四角形 370">
          <a:hlinkClick xmlns:r="http://schemas.openxmlformats.org/officeDocument/2006/relationships" r:id="rId1" tooltip="12月の先頭へ"/>
        </xdr:cNvPr>
        <xdr:cNvSpPr/>
      </xdr:nvSpPr>
      <xdr:spPr>
        <a:xfrm>
          <a:off x="7109460" y="147447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6</xdr:col>
      <xdr:colOff>0</xdr:colOff>
      <xdr:row>340</xdr:row>
      <xdr:rowOff>0</xdr:rowOff>
    </xdr:from>
    <xdr:to>
      <xdr:col>7</xdr:col>
      <xdr:colOff>137160</xdr:colOff>
      <xdr:row>341</xdr:row>
      <xdr:rowOff>30480</xdr:rowOff>
    </xdr:to>
    <xdr:sp macro="" textlink="">
      <xdr:nvSpPr>
        <xdr:cNvPr id="385" name="角丸四角形 384">
          <a:hlinkClick xmlns:r="http://schemas.openxmlformats.org/officeDocument/2006/relationships" r:id="rId2" tooltip="12月の先頭へ"/>
        </xdr:cNvPr>
        <xdr:cNvSpPr/>
      </xdr:nvSpPr>
      <xdr:spPr>
        <a:xfrm>
          <a:off x="7109460" y="110566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340</xdr:row>
      <xdr:rowOff>0</xdr:rowOff>
    </xdr:from>
    <xdr:to>
      <xdr:col>7</xdr:col>
      <xdr:colOff>137160</xdr:colOff>
      <xdr:row>341</xdr:row>
      <xdr:rowOff>30480</xdr:rowOff>
    </xdr:to>
    <xdr:sp macro="" textlink="">
      <xdr:nvSpPr>
        <xdr:cNvPr id="386" name="角丸四角形 385">
          <a:hlinkClick xmlns:r="http://schemas.openxmlformats.org/officeDocument/2006/relationships" r:id="rId3" tooltip="1月の先頭へ"/>
        </xdr:cNvPr>
        <xdr:cNvSpPr/>
      </xdr:nvSpPr>
      <xdr:spPr>
        <a:xfrm>
          <a:off x="7109460" y="110566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6</xdr:col>
      <xdr:colOff>0</xdr:colOff>
      <xdr:row>342</xdr:row>
      <xdr:rowOff>0</xdr:rowOff>
    </xdr:from>
    <xdr:to>
      <xdr:col>7</xdr:col>
      <xdr:colOff>137160</xdr:colOff>
      <xdr:row>343</xdr:row>
      <xdr:rowOff>30480</xdr:rowOff>
    </xdr:to>
    <xdr:sp macro="" textlink="">
      <xdr:nvSpPr>
        <xdr:cNvPr id="387" name="角丸四角形 386">
          <a:hlinkClick xmlns:r="http://schemas.openxmlformats.org/officeDocument/2006/relationships" r:id="rId4" tooltip="2月の先頭へ"/>
        </xdr:cNvPr>
        <xdr:cNvSpPr/>
      </xdr:nvSpPr>
      <xdr:spPr>
        <a:xfrm>
          <a:off x="7109460" y="113919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344</xdr:row>
      <xdr:rowOff>0</xdr:rowOff>
    </xdr:from>
    <xdr:to>
      <xdr:col>7</xdr:col>
      <xdr:colOff>137160</xdr:colOff>
      <xdr:row>345</xdr:row>
      <xdr:rowOff>30480</xdr:rowOff>
    </xdr:to>
    <xdr:sp macro="" textlink="">
      <xdr:nvSpPr>
        <xdr:cNvPr id="388" name="角丸四角形 387">
          <a:hlinkClick xmlns:r="http://schemas.openxmlformats.org/officeDocument/2006/relationships" r:id="rId5" tooltip="３月の先頭へ"/>
        </xdr:cNvPr>
        <xdr:cNvSpPr/>
      </xdr:nvSpPr>
      <xdr:spPr>
        <a:xfrm>
          <a:off x="7109460" y="1172718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6</xdr:col>
      <xdr:colOff>0</xdr:colOff>
      <xdr:row>346</xdr:row>
      <xdr:rowOff>0</xdr:rowOff>
    </xdr:from>
    <xdr:to>
      <xdr:col>7</xdr:col>
      <xdr:colOff>137160</xdr:colOff>
      <xdr:row>347</xdr:row>
      <xdr:rowOff>30480</xdr:rowOff>
    </xdr:to>
    <xdr:sp macro="" textlink="">
      <xdr:nvSpPr>
        <xdr:cNvPr id="389" name="角丸四角形 388">
          <a:hlinkClick xmlns:r="http://schemas.openxmlformats.org/officeDocument/2006/relationships" r:id="rId6" tooltip="４月の先頭へ"/>
        </xdr:cNvPr>
        <xdr:cNvSpPr/>
      </xdr:nvSpPr>
      <xdr:spPr>
        <a:xfrm>
          <a:off x="7109460" y="120624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6</xdr:col>
      <xdr:colOff>0</xdr:colOff>
      <xdr:row>350</xdr:row>
      <xdr:rowOff>0</xdr:rowOff>
    </xdr:from>
    <xdr:to>
      <xdr:col>7</xdr:col>
      <xdr:colOff>137160</xdr:colOff>
      <xdr:row>351</xdr:row>
      <xdr:rowOff>30480</xdr:rowOff>
    </xdr:to>
    <xdr:sp macro="" textlink="">
      <xdr:nvSpPr>
        <xdr:cNvPr id="390" name="角丸四角形 389">
          <a:hlinkClick xmlns:r="http://schemas.openxmlformats.org/officeDocument/2006/relationships" r:id="rId7" tooltip="６月の先頭へ"/>
        </xdr:cNvPr>
        <xdr:cNvSpPr/>
      </xdr:nvSpPr>
      <xdr:spPr>
        <a:xfrm>
          <a:off x="7109460" y="127330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6</xdr:col>
      <xdr:colOff>0</xdr:colOff>
      <xdr:row>354</xdr:row>
      <xdr:rowOff>0</xdr:rowOff>
    </xdr:from>
    <xdr:to>
      <xdr:col>7</xdr:col>
      <xdr:colOff>137160</xdr:colOff>
      <xdr:row>355</xdr:row>
      <xdr:rowOff>30480</xdr:rowOff>
    </xdr:to>
    <xdr:sp macro="" textlink="">
      <xdr:nvSpPr>
        <xdr:cNvPr id="391" name="角丸四角形 390">
          <a:hlinkClick xmlns:r="http://schemas.openxmlformats.org/officeDocument/2006/relationships" r:id="rId8" tooltip="８月の先頭へ"/>
        </xdr:cNvPr>
        <xdr:cNvSpPr/>
      </xdr:nvSpPr>
      <xdr:spPr>
        <a:xfrm>
          <a:off x="7109460" y="1340358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6</xdr:col>
      <xdr:colOff>0</xdr:colOff>
      <xdr:row>358</xdr:row>
      <xdr:rowOff>0</xdr:rowOff>
    </xdr:from>
    <xdr:to>
      <xdr:col>7</xdr:col>
      <xdr:colOff>137160</xdr:colOff>
      <xdr:row>359</xdr:row>
      <xdr:rowOff>30480</xdr:rowOff>
    </xdr:to>
    <xdr:sp macro="" textlink="">
      <xdr:nvSpPr>
        <xdr:cNvPr id="392" name="角丸四角形 391">
          <a:hlinkClick xmlns:r="http://schemas.openxmlformats.org/officeDocument/2006/relationships" r:id="rId9" tooltip="１０月の先頭へ"/>
        </xdr:cNvPr>
        <xdr:cNvSpPr/>
      </xdr:nvSpPr>
      <xdr:spPr>
        <a:xfrm>
          <a:off x="7109460" y="1407414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6</xdr:col>
      <xdr:colOff>0</xdr:colOff>
      <xdr:row>348</xdr:row>
      <xdr:rowOff>0</xdr:rowOff>
    </xdr:from>
    <xdr:to>
      <xdr:col>7</xdr:col>
      <xdr:colOff>137160</xdr:colOff>
      <xdr:row>349</xdr:row>
      <xdr:rowOff>30480</xdr:rowOff>
    </xdr:to>
    <xdr:sp macro="" textlink="">
      <xdr:nvSpPr>
        <xdr:cNvPr id="393" name="角丸四角形 392">
          <a:hlinkClick xmlns:r="http://schemas.openxmlformats.org/officeDocument/2006/relationships" r:id="rId10" tooltip="５月の先頭へ"/>
        </xdr:cNvPr>
        <xdr:cNvSpPr/>
      </xdr:nvSpPr>
      <xdr:spPr>
        <a:xfrm>
          <a:off x="7109460" y="1239774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6</xdr:col>
      <xdr:colOff>0</xdr:colOff>
      <xdr:row>352</xdr:row>
      <xdr:rowOff>0</xdr:rowOff>
    </xdr:from>
    <xdr:to>
      <xdr:col>7</xdr:col>
      <xdr:colOff>137160</xdr:colOff>
      <xdr:row>353</xdr:row>
      <xdr:rowOff>30480</xdr:rowOff>
    </xdr:to>
    <xdr:sp macro="" textlink="">
      <xdr:nvSpPr>
        <xdr:cNvPr id="394" name="角丸四角形 393">
          <a:hlinkClick xmlns:r="http://schemas.openxmlformats.org/officeDocument/2006/relationships" r:id="rId11" tooltip="７月の先頭へ"/>
        </xdr:cNvPr>
        <xdr:cNvSpPr/>
      </xdr:nvSpPr>
      <xdr:spPr>
        <a:xfrm>
          <a:off x="7109460" y="1306830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6</xdr:col>
      <xdr:colOff>0</xdr:colOff>
      <xdr:row>356</xdr:row>
      <xdr:rowOff>0</xdr:rowOff>
    </xdr:from>
    <xdr:to>
      <xdr:col>7</xdr:col>
      <xdr:colOff>137160</xdr:colOff>
      <xdr:row>357</xdr:row>
      <xdr:rowOff>30480</xdr:rowOff>
    </xdr:to>
    <xdr:sp macro="" textlink="">
      <xdr:nvSpPr>
        <xdr:cNvPr id="395" name="角丸四角形 394">
          <a:hlinkClick xmlns:r="http://schemas.openxmlformats.org/officeDocument/2006/relationships" r:id="rId12" tooltip="９月の先頭へ"/>
        </xdr:cNvPr>
        <xdr:cNvSpPr/>
      </xdr:nvSpPr>
      <xdr:spPr>
        <a:xfrm>
          <a:off x="7109460" y="1373886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6</xdr:col>
      <xdr:colOff>0</xdr:colOff>
      <xdr:row>360</xdr:row>
      <xdr:rowOff>0</xdr:rowOff>
    </xdr:from>
    <xdr:to>
      <xdr:col>7</xdr:col>
      <xdr:colOff>137160</xdr:colOff>
      <xdr:row>361</xdr:row>
      <xdr:rowOff>30480</xdr:rowOff>
    </xdr:to>
    <xdr:sp macro="" textlink="">
      <xdr:nvSpPr>
        <xdr:cNvPr id="396" name="角丸四角形 395">
          <a:hlinkClick xmlns:r="http://schemas.openxmlformats.org/officeDocument/2006/relationships" r:id="rId13" tooltip="１１月の先頭へ"/>
        </xdr:cNvPr>
        <xdr:cNvSpPr/>
      </xdr:nvSpPr>
      <xdr:spPr>
        <a:xfrm>
          <a:off x="7109460" y="144094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6</xdr:col>
      <xdr:colOff>0</xdr:colOff>
      <xdr:row>362</xdr:row>
      <xdr:rowOff>0</xdr:rowOff>
    </xdr:from>
    <xdr:to>
      <xdr:col>7</xdr:col>
      <xdr:colOff>137160</xdr:colOff>
      <xdr:row>363</xdr:row>
      <xdr:rowOff>30480</xdr:rowOff>
    </xdr:to>
    <xdr:sp macro="" textlink="">
      <xdr:nvSpPr>
        <xdr:cNvPr id="397" name="角丸四角形 396">
          <a:hlinkClick xmlns:r="http://schemas.openxmlformats.org/officeDocument/2006/relationships" r:id="rId1" tooltip="12月の先頭へ"/>
        </xdr:cNvPr>
        <xdr:cNvSpPr/>
      </xdr:nvSpPr>
      <xdr:spPr>
        <a:xfrm>
          <a:off x="7109460" y="147447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6</xdr:col>
      <xdr:colOff>0</xdr:colOff>
      <xdr:row>396</xdr:row>
      <xdr:rowOff>0</xdr:rowOff>
    </xdr:from>
    <xdr:to>
      <xdr:col>7</xdr:col>
      <xdr:colOff>137160</xdr:colOff>
      <xdr:row>397</xdr:row>
      <xdr:rowOff>30480</xdr:rowOff>
    </xdr:to>
    <xdr:sp macro="" textlink="">
      <xdr:nvSpPr>
        <xdr:cNvPr id="411" name="角丸四角形 410">
          <a:hlinkClick xmlns:r="http://schemas.openxmlformats.org/officeDocument/2006/relationships" r:id="rId2" tooltip="12月の先頭へ"/>
        </xdr:cNvPr>
        <xdr:cNvSpPr/>
      </xdr:nvSpPr>
      <xdr:spPr>
        <a:xfrm>
          <a:off x="7109460" y="110566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396</xdr:row>
      <xdr:rowOff>0</xdr:rowOff>
    </xdr:from>
    <xdr:to>
      <xdr:col>7</xdr:col>
      <xdr:colOff>137160</xdr:colOff>
      <xdr:row>397</xdr:row>
      <xdr:rowOff>30480</xdr:rowOff>
    </xdr:to>
    <xdr:sp macro="" textlink="">
      <xdr:nvSpPr>
        <xdr:cNvPr id="412" name="角丸四角形 411">
          <a:hlinkClick xmlns:r="http://schemas.openxmlformats.org/officeDocument/2006/relationships" r:id="rId3" tooltip="1月の先頭へ"/>
        </xdr:cNvPr>
        <xdr:cNvSpPr/>
      </xdr:nvSpPr>
      <xdr:spPr>
        <a:xfrm>
          <a:off x="7109460" y="110566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6</xdr:col>
      <xdr:colOff>0</xdr:colOff>
      <xdr:row>398</xdr:row>
      <xdr:rowOff>0</xdr:rowOff>
    </xdr:from>
    <xdr:to>
      <xdr:col>7</xdr:col>
      <xdr:colOff>137160</xdr:colOff>
      <xdr:row>399</xdr:row>
      <xdr:rowOff>30480</xdr:rowOff>
    </xdr:to>
    <xdr:sp macro="" textlink="">
      <xdr:nvSpPr>
        <xdr:cNvPr id="413" name="角丸四角形 412">
          <a:hlinkClick xmlns:r="http://schemas.openxmlformats.org/officeDocument/2006/relationships" r:id="rId4" tooltip="2月の先頭へ"/>
        </xdr:cNvPr>
        <xdr:cNvSpPr/>
      </xdr:nvSpPr>
      <xdr:spPr>
        <a:xfrm>
          <a:off x="7109460" y="113919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400</xdr:row>
      <xdr:rowOff>0</xdr:rowOff>
    </xdr:from>
    <xdr:to>
      <xdr:col>7</xdr:col>
      <xdr:colOff>137160</xdr:colOff>
      <xdr:row>401</xdr:row>
      <xdr:rowOff>30480</xdr:rowOff>
    </xdr:to>
    <xdr:sp macro="" textlink="">
      <xdr:nvSpPr>
        <xdr:cNvPr id="414" name="角丸四角形 413">
          <a:hlinkClick xmlns:r="http://schemas.openxmlformats.org/officeDocument/2006/relationships" r:id="rId5" tooltip="３月の先頭へ"/>
        </xdr:cNvPr>
        <xdr:cNvSpPr/>
      </xdr:nvSpPr>
      <xdr:spPr>
        <a:xfrm>
          <a:off x="7109460" y="1172718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6</xdr:col>
      <xdr:colOff>0</xdr:colOff>
      <xdr:row>402</xdr:row>
      <xdr:rowOff>0</xdr:rowOff>
    </xdr:from>
    <xdr:to>
      <xdr:col>7</xdr:col>
      <xdr:colOff>137160</xdr:colOff>
      <xdr:row>403</xdr:row>
      <xdr:rowOff>30480</xdr:rowOff>
    </xdr:to>
    <xdr:sp macro="" textlink="">
      <xdr:nvSpPr>
        <xdr:cNvPr id="415" name="角丸四角形 414">
          <a:hlinkClick xmlns:r="http://schemas.openxmlformats.org/officeDocument/2006/relationships" r:id="rId6" tooltip="４月の先頭へ"/>
        </xdr:cNvPr>
        <xdr:cNvSpPr/>
      </xdr:nvSpPr>
      <xdr:spPr>
        <a:xfrm>
          <a:off x="7109460" y="120624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6</xdr:col>
      <xdr:colOff>0</xdr:colOff>
      <xdr:row>406</xdr:row>
      <xdr:rowOff>0</xdr:rowOff>
    </xdr:from>
    <xdr:to>
      <xdr:col>7</xdr:col>
      <xdr:colOff>137160</xdr:colOff>
      <xdr:row>407</xdr:row>
      <xdr:rowOff>30480</xdr:rowOff>
    </xdr:to>
    <xdr:sp macro="" textlink="">
      <xdr:nvSpPr>
        <xdr:cNvPr id="416" name="角丸四角形 415">
          <a:hlinkClick xmlns:r="http://schemas.openxmlformats.org/officeDocument/2006/relationships" r:id="rId7" tooltip="６月の先頭へ"/>
        </xdr:cNvPr>
        <xdr:cNvSpPr/>
      </xdr:nvSpPr>
      <xdr:spPr>
        <a:xfrm>
          <a:off x="7109460" y="127330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6</xdr:col>
      <xdr:colOff>0</xdr:colOff>
      <xdr:row>410</xdr:row>
      <xdr:rowOff>0</xdr:rowOff>
    </xdr:from>
    <xdr:to>
      <xdr:col>7</xdr:col>
      <xdr:colOff>137160</xdr:colOff>
      <xdr:row>411</xdr:row>
      <xdr:rowOff>30480</xdr:rowOff>
    </xdr:to>
    <xdr:sp macro="" textlink="">
      <xdr:nvSpPr>
        <xdr:cNvPr id="417" name="角丸四角形 416">
          <a:hlinkClick xmlns:r="http://schemas.openxmlformats.org/officeDocument/2006/relationships" r:id="rId8" tooltip="８月の先頭へ"/>
        </xdr:cNvPr>
        <xdr:cNvSpPr/>
      </xdr:nvSpPr>
      <xdr:spPr>
        <a:xfrm>
          <a:off x="7109460" y="1340358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6</xdr:col>
      <xdr:colOff>0</xdr:colOff>
      <xdr:row>414</xdr:row>
      <xdr:rowOff>0</xdr:rowOff>
    </xdr:from>
    <xdr:to>
      <xdr:col>7</xdr:col>
      <xdr:colOff>137160</xdr:colOff>
      <xdr:row>415</xdr:row>
      <xdr:rowOff>30480</xdr:rowOff>
    </xdr:to>
    <xdr:sp macro="" textlink="">
      <xdr:nvSpPr>
        <xdr:cNvPr id="418" name="角丸四角形 417">
          <a:hlinkClick xmlns:r="http://schemas.openxmlformats.org/officeDocument/2006/relationships" r:id="rId9" tooltip="１０月の先頭へ"/>
        </xdr:cNvPr>
        <xdr:cNvSpPr/>
      </xdr:nvSpPr>
      <xdr:spPr>
        <a:xfrm>
          <a:off x="7109460" y="1407414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6</xdr:col>
      <xdr:colOff>0</xdr:colOff>
      <xdr:row>404</xdr:row>
      <xdr:rowOff>0</xdr:rowOff>
    </xdr:from>
    <xdr:to>
      <xdr:col>7</xdr:col>
      <xdr:colOff>137160</xdr:colOff>
      <xdr:row>405</xdr:row>
      <xdr:rowOff>30480</xdr:rowOff>
    </xdr:to>
    <xdr:sp macro="" textlink="">
      <xdr:nvSpPr>
        <xdr:cNvPr id="419" name="角丸四角形 418">
          <a:hlinkClick xmlns:r="http://schemas.openxmlformats.org/officeDocument/2006/relationships" r:id="rId10" tooltip="５月の先頭へ"/>
        </xdr:cNvPr>
        <xdr:cNvSpPr/>
      </xdr:nvSpPr>
      <xdr:spPr>
        <a:xfrm>
          <a:off x="7109460" y="1239774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6</xdr:col>
      <xdr:colOff>0</xdr:colOff>
      <xdr:row>408</xdr:row>
      <xdr:rowOff>0</xdr:rowOff>
    </xdr:from>
    <xdr:to>
      <xdr:col>7</xdr:col>
      <xdr:colOff>137160</xdr:colOff>
      <xdr:row>409</xdr:row>
      <xdr:rowOff>30480</xdr:rowOff>
    </xdr:to>
    <xdr:sp macro="" textlink="">
      <xdr:nvSpPr>
        <xdr:cNvPr id="420" name="角丸四角形 419">
          <a:hlinkClick xmlns:r="http://schemas.openxmlformats.org/officeDocument/2006/relationships" r:id="rId11" tooltip="７月の先頭へ"/>
        </xdr:cNvPr>
        <xdr:cNvSpPr/>
      </xdr:nvSpPr>
      <xdr:spPr>
        <a:xfrm>
          <a:off x="7109460" y="1306830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6</xdr:col>
      <xdr:colOff>0</xdr:colOff>
      <xdr:row>412</xdr:row>
      <xdr:rowOff>0</xdr:rowOff>
    </xdr:from>
    <xdr:to>
      <xdr:col>7</xdr:col>
      <xdr:colOff>137160</xdr:colOff>
      <xdr:row>413</xdr:row>
      <xdr:rowOff>30480</xdr:rowOff>
    </xdr:to>
    <xdr:sp macro="" textlink="">
      <xdr:nvSpPr>
        <xdr:cNvPr id="421" name="角丸四角形 420">
          <a:hlinkClick xmlns:r="http://schemas.openxmlformats.org/officeDocument/2006/relationships" r:id="rId12" tooltip="９月の先頭へ"/>
        </xdr:cNvPr>
        <xdr:cNvSpPr/>
      </xdr:nvSpPr>
      <xdr:spPr>
        <a:xfrm>
          <a:off x="7109460" y="1373886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6</xdr:col>
      <xdr:colOff>0</xdr:colOff>
      <xdr:row>416</xdr:row>
      <xdr:rowOff>0</xdr:rowOff>
    </xdr:from>
    <xdr:to>
      <xdr:col>7</xdr:col>
      <xdr:colOff>137160</xdr:colOff>
      <xdr:row>417</xdr:row>
      <xdr:rowOff>30480</xdr:rowOff>
    </xdr:to>
    <xdr:sp macro="" textlink="">
      <xdr:nvSpPr>
        <xdr:cNvPr id="422" name="角丸四角形 421">
          <a:hlinkClick xmlns:r="http://schemas.openxmlformats.org/officeDocument/2006/relationships" r:id="rId13" tooltip="１１月の先頭へ"/>
        </xdr:cNvPr>
        <xdr:cNvSpPr/>
      </xdr:nvSpPr>
      <xdr:spPr>
        <a:xfrm>
          <a:off x="7109460" y="144094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6</xdr:col>
      <xdr:colOff>0</xdr:colOff>
      <xdr:row>418</xdr:row>
      <xdr:rowOff>0</xdr:rowOff>
    </xdr:from>
    <xdr:to>
      <xdr:col>7</xdr:col>
      <xdr:colOff>137160</xdr:colOff>
      <xdr:row>419</xdr:row>
      <xdr:rowOff>30480</xdr:rowOff>
    </xdr:to>
    <xdr:sp macro="" textlink="">
      <xdr:nvSpPr>
        <xdr:cNvPr id="423" name="角丸四角形 422">
          <a:hlinkClick xmlns:r="http://schemas.openxmlformats.org/officeDocument/2006/relationships" r:id="rId1" tooltip="12月の先頭へ"/>
        </xdr:cNvPr>
        <xdr:cNvSpPr/>
      </xdr:nvSpPr>
      <xdr:spPr>
        <a:xfrm>
          <a:off x="7109460" y="147447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6</xdr:col>
      <xdr:colOff>0</xdr:colOff>
      <xdr:row>452</xdr:row>
      <xdr:rowOff>0</xdr:rowOff>
    </xdr:from>
    <xdr:to>
      <xdr:col>7</xdr:col>
      <xdr:colOff>137160</xdr:colOff>
      <xdr:row>453</xdr:row>
      <xdr:rowOff>30480</xdr:rowOff>
    </xdr:to>
    <xdr:sp macro="" textlink="">
      <xdr:nvSpPr>
        <xdr:cNvPr id="437" name="角丸四角形 436">
          <a:hlinkClick xmlns:r="http://schemas.openxmlformats.org/officeDocument/2006/relationships" r:id="rId2" tooltip="12月の先頭へ"/>
        </xdr:cNvPr>
        <xdr:cNvSpPr/>
      </xdr:nvSpPr>
      <xdr:spPr>
        <a:xfrm>
          <a:off x="7109460" y="110566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452</xdr:row>
      <xdr:rowOff>0</xdr:rowOff>
    </xdr:from>
    <xdr:to>
      <xdr:col>7</xdr:col>
      <xdr:colOff>137160</xdr:colOff>
      <xdr:row>453</xdr:row>
      <xdr:rowOff>30480</xdr:rowOff>
    </xdr:to>
    <xdr:sp macro="" textlink="">
      <xdr:nvSpPr>
        <xdr:cNvPr id="438" name="角丸四角形 437">
          <a:hlinkClick xmlns:r="http://schemas.openxmlformats.org/officeDocument/2006/relationships" r:id="rId3" tooltip="1月の先頭へ"/>
        </xdr:cNvPr>
        <xdr:cNvSpPr/>
      </xdr:nvSpPr>
      <xdr:spPr>
        <a:xfrm>
          <a:off x="7109460" y="110566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6</xdr:col>
      <xdr:colOff>0</xdr:colOff>
      <xdr:row>454</xdr:row>
      <xdr:rowOff>0</xdr:rowOff>
    </xdr:from>
    <xdr:to>
      <xdr:col>7</xdr:col>
      <xdr:colOff>137160</xdr:colOff>
      <xdr:row>455</xdr:row>
      <xdr:rowOff>30480</xdr:rowOff>
    </xdr:to>
    <xdr:sp macro="" textlink="">
      <xdr:nvSpPr>
        <xdr:cNvPr id="439" name="角丸四角形 438">
          <a:hlinkClick xmlns:r="http://schemas.openxmlformats.org/officeDocument/2006/relationships" r:id="rId4" tooltip="2月の先頭へ"/>
        </xdr:cNvPr>
        <xdr:cNvSpPr/>
      </xdr:nvSpPr>
      <xdr:spPr>
        <a:xfrm>
          <a:off x="7109460" y="113919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456</xdr:row>
      <xdr:rowOff>0</xdr:rowOff>
    </xdr:from>
    <xdr:to>
      <xdr:col>7</xdr:col>
      <xdr:colOff>137160</xdr:colOff>
      <xdr:row>457</xdr:row>
      <xdr:rowOff>30480</xdr:rowOff>
    </xdr:to>
    <xdr:sp macro="" textlink="">
      <xdr:nvSpPr>
        <xdr:cNvPr id="440" name="角丸四角形 439">
          <a:hlinkClick xmlns:r="http://schemas.openxmlformats.org/officeDocument/2006/relationships" r:id="rId5" tooltip="３月の先頭へ"/>
        </xdr:cNvPr>
        <xdr:cNvSpPr/>
      </xdr:nvSpPr>
      <xdr:spPr>
        <a:xfrm>
          <a:off x="7109460" y="1172718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6</xdr:col>
      <xdr:colOff>0</xdr:colOff>
      <xdr:row>458</xdr:row>
      <xdr:rowOff>0</xdr:rowOff>
    </xdr:from>
    <xdr:to>
      <xdr:col>7</xdr:col>
      <xdr:colOff>137160</xdr:colOff>
      <xdr:row>459</xdr:row>
      <xdr:rowOff>30480</xdr:rowOff>
    </xdr:to>
    <xdr:sp macro="" textlink="">
      <xdr:nvSpPr>
        <xdr:cNvPr id="441" name="角丸四角形 440">
          <a:hlinkClick xmlns:r="http://schemas.openxmlformats.org/officeDocument/2006/relationships" r:id="rId6" tooltip="４月の先頭へ"/>
        </xdr:cNvPr>
        <xdr:cNvSpPr/>
      </xdr:nvSpPr>
      <xdr:spPr>
        <a:xfrm>
          <a:off x="7109460" y="120624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6</xdr:col>
      <xdr:colOff>0</xdr:colOff>
      <xdr:row>462</xdr:row>
      <xdr:rowOff>0</xdr:rowOff>
    </xdr:from>
    <xdr:to>
      <xdr:col>7</xdr:col>
      <xdr:colOff>137160</xdr:colOff>
      <xdr:row>463</xdr:row>
      <xdr:rowOff>30480</xdr:rowOff>
    </xdr:to>
    <xdr:sp macro="" textlink="">
      <xdr:nvSpPr>
        <xdr:cNvPr id="442" name="角丸四角形 441">
          <a:hlinkClick xmlns:r="http://schemas.openxmlformats.org/officeDocument/2006/relationships" r:id="rId7" tooltip="６月の先頭へ"/>
        </xdr:cNvPr>
        <xdr:cNvSpPr/>
      </xdr:nvSpPr>
      <xdr:spPr>
        <a:xfrm>
          <a:off x="7109460" y="127330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6</xdr:col>
      <xdr:colOff>0</xdr:colOff>
      <xdr:row>466</xdr:row>
      <xdr:rowOff>0</xdr:rowOff>
    </xdr:from>
    <xdr:to>
      <xdr:col>7</xdr:col>
      <xdr:colOff>137160</xdr:colOff>
      <xdr:row>467</xdr:row>
      <xdr:rowOff>30480</xdr:rowOff>
    </xdr:to>
    <xdr:sp macro="" textlink="">
      <xdr:nvSpPr>
        <xdr:cNvPr id="443" name="角丸四角形 442">
          <a:hlinkClick xmlns:r="http://schemas.openxmlformats.org/officeDocument/2006/relationships" r:id="rId8" tooltip="８月の先頭へ"/>
        </xdr:cNvPr>
        <xdr:cNvSpPr/>
      </xdr:nvSpPr>
      <xdr:spPr>
        <a:xfrm>
          <a:off x="7109460" y="1340358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6</xdr:col>
      <xdr:colOff>0</xdr:colOff>
      <xdr:row>470</xdr:row>
      <xdr:rowOff>0</xdr:rowOff>
    </xdr:from>
    <xdr:to>
      <xdr:col>7</xdr:col>
      <xdr:colOff>137160</xdr:colOff>
      <xdr:row>471</xdr:row>
      <xdr:rowOff>30480</xdr:rowOff>
    </xdr:to>
    <xdr:sp macro="" textlink="">
      <xdr:nvSpPr>
        <xdr:cNvPr id="444" name="角丸四角形 443">
          <a:hlinkClick xmlns:r="http://schemas.openxmlformats.org/officeDocument/2006/relationships" r:id="rId9" tooltip="１０月の先頭へ"/>
        </xdr:cNvPr>
        <xdr:cNvSpPr/>
      </xdr:nvSpPr>
      <xdr:spPr>
        <a:xfrm>
          <a:off x="7109460" y="1407414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6</xdr:col>
      <xdr:colOff>0</xdr:colOff>
      <xdr:row>460</xdr:row>
      <xdr:rowOff>0</xdr:rowOff>
    </xdr:from>
    <xdr:to>
      <xdr:col>7</xdr:col>
      <xdr:colOff>137160</xdr:colOff>
      <xdr:row>461</xdr:row>
      <xdr:rowOff>30480</xdr:rowOff>
    </xdr:to>
    <xdr:sp macro="" textlink="">
      <xdr:nvSpPr>
        <xdr:cNvPr id="445" name="角丸四角形 444">
          <a:hlinkClick xmlns:r="http://schemas.openxmlformats.org/officeDocument/2006/relationships" r:id="rId10" tooltip="５月の先頭へ"/>
        </xdr:cNvPr>
        <xdr:cNvSpPr/>
      </xdr:nvSpPr>
      <xdr:spPr>
        <a:xfrm>
          <a:off x="7109460" y="1239774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6</xdr:col>
      <xdr:colOff>0</xdr:colOff>
      <xdr:row>464</xdr:row>
      <xdr:rowOff>0</xdr:rowOff>
    </xdr:from>
    <xdr:to>
      <xdr:col>7</xdr:col>
      <xdr:colOff>137160</xdr:colOff>
      <xdr:row>465</xdr:row>
      <xdr:rowOff>30480</xdr:rowOff>
    </xdr:to>
    <xdr:sp macro="" textlink="">
      <xdr:nvSpPr>
        <xdr:cNvPr id="446" name="角丸四角形 445">
          <a:hlinkClick xmlns:r="http://schemas.openxmlformats.org/officeDocument/2006/relationships" r:id="rId11" tooltip="７月の先頭へ"/>
        </xdr:cNvPr>
        <xdr:cNvSpPr/>
      </xdr:nvSpPr>
      <xdr:spPr>
        <a:xfrm>
          <a:off x="7109460" y="1306830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6</xdr:col>
      <xdr:colOff>0</xdr:colOff>
      <xdr:row>468</xdr:row>
      <xdr:rowOff>0</xdr:rowOff>
    </xdr:from>
    <xdr:to>
      <xdr:col>7</xdr:col>
      <xdr:colOff>137160</xdr:colOff>
      <xdr:row>469</xdr:row>
      <xdr:rowOff>30480</xdr:rowOff>
    </xdr:to>
    <xdr:sp macro="" textlink="">
      <xdr:nvSpPr>
        <xdr:cNvPr id="447" name="角丸四角形 446">
          <a:hlinkClick xmlns:r="http://schemas.openxmlformats.org/officeDocument/2006/relationships" r:id="rId12" tooltip="９月の先頭へ"/>
        </xdr:cNvPr>
        <xdr:cNvSpPr/>
      </xdr:nvSpPr>
      <xdr:spPr>
        <a:xfrm>
          <a:off x="7109460" y="1373886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6</xdr:col>
      <xdr:colOff>0</xdr:colOff>
      <xdr:row>472</xdr:row>
      <xdr:rowOff>0</xdr:rowOff>
    </xdr:from>
    <xdr:to>
      <xdr:col>7</xdr:col>
      <xdr:colOff>137160</xdr:colOff>
      <xdr:row>473</xdr:row>
      <xdr:rowOff>30480</xdr:rowOff>
    </xdr:to>
    <xdr:sp macro="" textlink="">
      <xdr:nvSpPr>
        <xdr:cNvPr id="448" name="角丸四角形 447">
          <a:hlinkClick xmlns:r="http://schemas.openxmlformats.org/officeDocument/2006/relationships" r:id="rId13" tooltip="１１月の先頭へ"/>
        </xdr:cNvPr>
        <xdr:cNvSpPr/>
      </xdr:nvSpPr>
      <xdr:spPr>
        <a:xfrm>
          <a:off x="7109460" y="144094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6</xdr:col>
      <xdr:colOff>0</xdr:colOff>
      <xdr:row>474</xdr:row>
      <xdr:rowOff>0</xdr:rowOff>
    </xdr:from>
    <xdr:to>
      <xdr:col>7</xdr:col>
      <xdr:colOff>137160</xdr:colOff>
      <xdr:row>475</xdr:row>
      <xdr:rowOff>30480</xdr:rowOff>
    </xdr:to>
    <xdr:sp macro="" textlink="">
      <xdr:nvSpPr>
        <xdr:cNvPr id="449" name="角丸四角形 448">
          <a:hlinkClick xmlns:r="http://schemas.openxmlformats.org/officeDocument/2006/relationships" r:id="rId1" tooltip="12月の先頭へ"/>
        </xdr:cNvPr>
        <xdr:cNvSpPr/>
      </xdr:nvSpPr>
      <xdr:spPr>
        <a:xfrm>
          <a:off x="7109460" y="147447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6</xdr:col>
      <xdr:colOff>0</xdr:colOff>
      <xdr:row>508</xdr:row>
      <xdr:rowOff>0</xdr:rowOff>
    </xdr:from>
    <xdr:to>
      <xdr:col>7</xdr:col>
      <xdr:colOff>137160</xdr:colOff>
      <xdr:row>509</xdr:row>
      <xdr:rowOff>30480</xdr:rowOff>
    </xdr:to>
    <xdr:sp macro="" textlink="">
      <xdr:nvSpPr>
        <xdr:cNvPr id="463" name="角丸四角形 462">
          <a:hlinkClick xmlns:r="http://schemas.openxmlformats.org/officeDocument/2006/relationships" r:id="rId2" tooltip="12月の先頭へ"/>
        </xdr:cNvPr>
        <xdr:cNvSpPr/>
      </xdr:nvSpPr>
      <xdr:spPr>
        <a:xfrm>
          <a:off x="7109460" y="110566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508</xdr:row>
      <xdr:rowOff>0</xdr:rowOff>
    </xdr:from>
    <xdr:to>
      <xdr:col>7</xdr:col>
      <xdr:colOff>137160</xdr:colOff>
      <xdr:row>509</xdr:row>
      <xdr:rowOff>30480</xdr:rowOff>
    </xdr:to>
    <xdr:sp macro="" textlink="">
      <xdr:nvSpPr>
        <xdr:cNvPr id="464" name="角丸四角形 463">
          <a:hlinkClick xmlns:r="http://schemas.openxmlformats.org/officeDocument/2006/relationships" r:id="rId3" tooltip="1月の先頭へ"/>
        </xdr:cNvPr>
        <xdr:cNvSpPr/>
      </xdr:nvSpPr>
      <xdr:spPr>
        <a:xfrm>
          <a:off x="7109460" y="110566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6</xdr:col>
      <xdr:colOff>0</xdr:colOff>
      <xdr:row>510</xdr:row>
      <xdr:rowOff>0</xdr:rowOff>
    </xdr:from>
    <xdr:to>
      <xdr:col>7</xdr:col>
      <xdr:colOff>137160</xdr:colOff>
      <xdr:row>511</xdr:row>
      <xdr:rowOff>30480</xdr:rowOff>
    </xdr:to>
    <xdr:sp macro="" textlink="">
      <xdr:nvSpPr>
        <xdr:cNvPr id="465" name="角丸四角形 464">
          <a:hlinkClick xmlns:r="http://schemas.openxmlformats.org/officeDocument/2006/relationships" r:id="rId4" tooltip="2月の先頭へ"/>
        </xdr:cNvPr>
        <xdr:cNvSpPr/>
      </xdr:nvSpPr>
      <xdr:spPr>
        <a:xfrm>
          <a:off x="7109460" y="113919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512</xdr:row>
      <xdr:rowOff>0</xdr:rowOff>
    </xdr:from>
    <xdr:to>
      <xdr:col>7</xdr:col>
      <xdr:colOff>137160</xdr:colOff>
      <xdr:row>513</xdr:row>
      <xdr:rowOff>30480</xdr:rowOff>
    </xdr:to>
    <xdr:sp macro="" textlink="">
      <xdr:nvSpPr>
        <xdr:cNvPr id="466" name="角丸四角形 465">
          <a:hlinkClick xmlns:r="http://schemas.openxmlformats.org/officeDocument/2006/relationships" r:id="rId5" tooltip="３月の先頭へ"/>
        </xdr:cNvPr>
        <xdr:cNvSpPr/>
      </xdr:nvSpPr>
      <xdr:spPr>
        <a:xfrm>
          <a:off x="7109460" y="1172718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6</xdr:col>
      <xdr:colOff>0</xdr:colOff>
      <xdr:row>514</xdr:row>
      <xdr:rowOff>0</xdr:rowOff>
    </xdr:from>
    <xdr:to>
      <xdr:col>7</xdr:col>
      <xdr:colOff>137160</xdr:colOff>
      <xdr:row>515</xdr:row>
      <xdr:rowOff>30480</xdr:rowOff>
    </xdr:to>
    <xdr:sp macro="" textlink="">
      <xdr:nvSpPr>
        <xdr:cNvPr id="467" name="角丸四角形 466">
          <a:hlinkClick xmlns:r="http://schemas.openxmlformats.org/officeDocument/2006/relationships" r:id="rId6" tooltip="４月の先頭へ"/>
        </xdr:cNvPr>
        <xdr:cNvSpPr/>
      </xdr:nvSpPr>
      <xdr:spPr>
        <a:xfrm>
          <a:off x="7109460" y="120624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6</xdr:col>
      <xdr:colOff>0</xdr:colOff>
      <xdr:row>518</xdr:row>
      <xdr:rowOff>0</xdr:rowOff>
    </xdr:from>
    <xdr:to>
      <xdr:col>7</xdr:col>
      <xdr:colOff>137160</xdr:colOff>
      <xdr:row>519</xdr:row>
      <xdr:rowOff>30480</xdr:rowOff>
    </xdr:to>
    <xdr:sp macro="" textlink="">
      <xdr:nvSpPr>
        <xdr:cNvPr id="468" name="角丸四角形 467">
          <a:hlinkClick xmlns:r="http://schemas.openxmlformats.org/officeDocument/2006/relationships" r:id="rId7" tooltip="６月の先頭へ"/>
        </xdr:cNvPr>
        <xdr:cNvSpPr/>
      </xdr:nvSpPr>
      <xdr:spPr>
        <a:xfrm>
          <a:off x="7109460" y="127330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6</xdr:col>
      <xdr:colOff>0</xdr:colOff>
      <xdr:row>522</xdr:row>
      <xdr:rowOff>0</xdr:rowOff>
    </xdr:from>
    <xdr:to>
      <xdr:col>7</xdr:col>
      <xdr:colOff>137160</xdr:colOff>
      <xdr:row>523</xdr:row>
      <xdr:rowOff>30480</xdr:rowOff>
    </xdr:to>
    <xdr:sp macro="" textlink="">
      <xdr:nvSpPr>
        <xdr:cNvPr id="469" name="角丸四角形 468">
          <a:hlinkClick xmlns:r="http://schemas.openxmlformats.org/officeDocument/2006/relationships" r:id="rId8" tooltip="８月の先頭へ"/>
        </xdr:cNvPr>
        <xdr:cNvSpPr/>
      </xdr:nvSpPr>
      <xdr:spPr>
        <a:xfrm>
          <a:off x="7109460" y="1340358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6</xdr:col>
      <xdr:colOff>0</xdr:colOff>
      <xdr:row>526</xdr:row>
      <xdr:rowOff>0</xdr:rowOff>
    </xdr:from>
    <xdr:to>
      <xdr:col>7</xdr:col>
      <xdr:colOff>137160</xdr:colOff>
      <xdr:row>527</xdr:row>
      <xdr:rowOff>30480</xdr:rowOff>
    </xdr:to>
    <xdr:sp macro="" textlink="">
      <xdr:nvSpPr>
        <xdr:cNvPr id="470" name="角丸四角形 469">
          <a:hlinkClick xmlns:r="http://schemas.openxmlformats.org/officeDocument/2006/relationships" r:id="rId9" tooltip="１０月の先頭へ"/>
        </xdr:cNvPr>
        <xdr:cNvSpPr/>
      </xdr:nvSpPr>
      <xdr:spPr>
        <a:xfrm>
          <a:off x="7109460" y="1407414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6</xdr:col>
      <xdr:colOff>0</xdr:colOff>
      <xdr:row>516</xdr:row>
      <xdr:rowOff>0</xdr:rowOff>
    </xdr:from>
    <xdr:to>
      <xdr:col>7</xdr:col>
      <xdr:colOff>137160</xdr:colOff>
      <xdr:row>517</xdr:row>
      <xdr:rowOff>30480</xdr:rowOff>
    </xdr:to>
    <xdr:sp macro="" textlink="">
      <xdr:nvSpPr>
        <xdr:cNvPr id="471" name="角丸四角形 470">
          <a:hlinkClick xmlns:r="http://schemas.openxmlformats.org/officeDocument/2006/relationships" r:id="rId10" tooltip="５月の先頭へ"/>
        </xdr:cNvPr>
        <xdr:cNvSpPr/>
      </xdr:nvSpPr>
      <xdr:spPr>
        <a:xfrm>
          <a:off x="7109460" y="1239774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6</xdr:col>
      <xdr:colOff>0</xdr:colOff>
      <xdr:row>520</xdr:row>
      <xdr:rowOff>0</xdr:rowOff>
    </xdr:from>
    <xdr:to>
      <xdr:col>7</xdr:col>
      <xdr:colOff>137160</xdr:colOff>
      <xdr:row>521</xdr:row>
      <xdr:rowOff>30480</xdr:rowOff>
    </xdr:to>
    <xdr:sp macro="" textlink="">
      <xdr:nvSpPr>
        <xdr:cNvPr id="472" name="角丸四角形 471">
          <a:hlinkClick xmlns:r="http://schemas.openxmlformats.org/officeDocument/2006/relationships" r:id="rId11" tooltip="７月の先頭へ"/>
        </xdr:cNvPr>
        <xdr:cNvSpPr/>
      </xdr:nvSpPr>
      <xdr:spPr>
        <a:xfrm>
          <a:off x="7109460" y="1306830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6</xdr:col>
      <xdr:colOff>0</xdr:colOff>
      <xdr:row>524</xdr:row>
      <xdr:rowOff>0</xdr:rowOff>
    </xdr:from>
    <xdr:to>
      <xdr:col>7</xdr:col>
      <xdr:colOff>137160</xdr:colOff>
      <xdr:row>525</xdr:row>
      <xdr:rowOff>30480</xdr:rowOff>
    </xdr:to>
    <xdr:sp macro="" textlink="">
      <xdr:nvSpPr>
        <xdr:cNvPr id="473" name="角丸四角形 472">
          <a:hlinkClick xmlns:r="http://schemas.openxmlformats.org/officeDocument/2006/relationships" r:id="rId12" tooltip="９月の先頭へ"/>
        </xdr:cNvPr>
        <xdr:cNvSpPr/>
      </xdr:nvSpPr>
      <xdr:spPr>
        <a:xfrm>
          <a:off x="7109460" y="1373886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6</xdr:col>
      <xdr:colOff>0</xdr:colOff>
      <xdr:row>528</xdr:row>
      <xdr:rowOff>0</xdr:rowOff>
    </xdr:from>
    <xdr:to>
      <xdr:col>7</xdr:col>
      <xdr:colOff>137160</xdr:colOff>
      <xdr:row>529</xdr:row>
      <xdr:rowOff>30480</xdr:rowOff>
    </xdr:to>
    <xdr:sp macro="" textlink="">
      <xdr:nvSpPr>
        <xdr:cNvPr id="474" name="角丸四角形 473">
          <a:hlinkClick xmlns:r="http://schemas.openxmlformats.org/officeDocument/2006/relationships" r:id="rId13" tooltip="１１月の先頭へ"/>
        </xdr:cNvPr>
        <xdr:cNvSpPr/>
      </xdr:nvSpPr>
      <xdr:spPr>
        <a:xfrm>
          <a:off x="7109460" y="144094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6</xdr:col>
      <xdr:colOff>0</xdr:colOff>
      <xdr:row>530</xdr:row>
      <xdr:rowOff>0</xdr:rowOff>
    </xdr:from>
    <xdr:to>
      <xdr:col>7</xdr:col>
      <xdr:colOff>137160</xdr:colOff>
      <xdr:row>531</xdr:row>
      <xdr:rowOff>30480</xdr:rowOff>
    </xdr:to>
    <xdr:sp macro="" textlink="">
      <xdr:nvSpPr>
        <xdr:cNvPr id="475" name="角丸四角形 474">
          <a:hlinkClick xmlns:r="http://schemas.openxmlformats.org/officeDocument/2006/relationships" r:id="rId1" tooltip="12月の先頭へ"/>
        </xdr:cNvPr>
        <xdr:cNvSpPr/>
      </xdr:nvSpPr>
      <xdr:spPr>
        <a:xfrm>
          <a:off x="7109460" y="147447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6</xdr:col>
      <xdr:colOff>0</xdr:colOff>
      <xdr:row>564</xdr:row>
      <xdr:rowOff>0</xdr:rowOff>
    </xdr:from>
    <xdr:to>
      <xdr:col>7</xdr:col>
      <xdr:colOff>137160</xdr:colOff>
      <xdr:row>565</xdr:row>
      <xdr:rowOff>30480</xdr:rowOff>
    </xdr:to>
    <xdr:sp macro="" textlink="">
      <xdr:nvSpPr>
        <xdr:cNvPr id="489" name="角丸四角形 488">
          <a:hlinkClick xmlns:r="http://schemas.openxmlformats.org/officeDocument/2006/relationships" r:id="rId2" tooltip="12月の先頭へ"/>
        </xdr:cNvPr>
        <xdr:cNvSpPr/>
      </xdr:nvSpPr>
      <xdr:spPr>
        <a:xfrm>
          <a:off x="7109460" y="110566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564</xdr:row>
      <xdr:rowOff>0</xdr:rowOff>
    </xdr:from>
    <xdr:to>
      <xdr:col>7</xdr:col>
      <xdr:colOff>137160</xdr:colOff>
      <xdr:row>565</xdr:row>
      <xdr:rowOff>30480</xdr:rowOff>
    </xdr:to>
    <xdr:sp macro="" textlink="">
      <xdr:nvSpPr>
        <xdr:cNvPr id="490" name="角丸四角形 489">
          <a:hlinkClick xmlns:r="http://schemas.openxmlformats.org/officeDocument/2006/relationships" r:id="rId3" tooltip="1月の先頭へ"/>
        </xdr:cNvPr>
        <xdr:cNvSpPr/>
      </xdr:nvSpPr>
      <xdr:spPr>
        <a:xfrm>
          <a:off x="7109460" y="110566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6</xdr:col>
      <xdr:colOff>0</xdr:colOff>
      <xdr:row>566</xdr:row>
      <xdr:rowOff>0</xdr:rowOff>
    </xdr:from>
    <xdr:to>
      <xdr:col>7</xdr:col>
      <xdr:colOff>137160</xdr:colOff>
      <xdr:row>567</xdr:row>
      <xdr:rowOff>30480</xdr:rowOff>
    </xdr:to>
    <xdr:sp macro="" textlink="">
      <xdr:nvSpPr>
        <xdr:cNvPr id="491" name="角丸四角形 490">
          <a:hlinkClick xmlns:r="http://schemas.openxmlformats.org/officeDocument/2006/relationships" r:id="rId4" tooltip="2月の先頭へ"/>
        </xdr:cNvPr>
        <xdr:cNvSpPr/>
      </xdr:nvSpPr>
      <xdr:spPr>
        <a:xfrm>
          <a:off x="7109460" y="113919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568</xdr:row>
      <xdr:rowOff>0</xdr:rowOff>
    </xdr:from>
    <xdr:to>
      <xdr:col>7</xdr:col>
      <xdr:colOff>137160</xdr:colOff>
      <xdr:row>569</xdr:row>
      <xdr:rowOff>30480</xdr:rowOff>
    </xdr:to>
    <xdr:sp macro="" textlink="">
      <xdr:nvSpPr>
        <xdr:cNvPr id="492" name="角丸四角形 491">
          <a:hlinkClick xmlns:r="http://schemas.openxmlformats.org/officeDocument/2006/relationships" r:id="rId5" tooltip="３月の先頭へ"/>
        </xdr:cNvPr>
        <xdr:cNvSpPr/>
      </xdr:nvSpPr>
      <xdr:spPr>
        <a:xfrm>
          <a:off x="7109460" y="1172718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6</xdr:col>
      <xdr:colOff>0</xdr:colOff>
      <xdr:row>570</xdr:row>
      <xdr:rowOff>0</xdr:rowOff>
    </xdr:from>
    <xdr:to>
      <xdr:col>7</xdr:col>
      <xdr:colOff>137160</xdr:colOff>
      <xdr:row>571</xdr:row>
      <xdr:rowOff>30480</xdr:rowOff>
    </xdr:to>
    <xdr:sp macro="" textlink="">
      <xdr:nvSpPr>
        <xdr:cNvPr id="493" name="角丸四角形 492">
          <a:hlinkClick xmlns:r="http://schemas.openxmlformats.org/officeDocument/2006/relationships" r:id="rId6" tooltip="４月の先頭へ"/>
        </xdr:cNvPr>
        <xdr:cNvSpPr/>
      </xdr:nvSpPr>
      <xdr:spPr>
        <a:xfrm>
          <a:off x="7109460" y="120624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6</xdr:col>
      <xdr:colOff>0</xdr:colOff>
      <xdr:row>574</xdr:row>
      <xdr:rowOff>0</xdr:rowOff>
    </xdr:from>
    <xdr:to>
      <xdr:col>7</xdr:col>
      <xdr:colOff>137160</xdr:colOff>
      <xdr:row>575</xdr:row>
      <xdr:rowOff>30480</xdr:rowOff>
    </xdr:to>
    <xdr:sp macro="" textlink="">
      <xdr:nvSpPr>
        <xdr:cNvPr id="494" name="角丸四角形 493">
          <a:hlinkClick xmlns:r="http://schemas.openxmlformats.org/officeDocument/2006/relationships" r:id="rId7" tooltip="６月の先頭へ"/>
        </xdr:cNvPr>
        <xdr:cNvSpPr/>
      </xdr:nvSpPr>
      <xdr:spPr>
        <a:xfrm>
          <a:off x="7109460" y="127330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6</xdr:col>
      <xdr:colOff>0</xdr:colOff>
      <xdr:row>578</xdr:row>
      <xdr:rowOff>0</xdr:rowOff>
    </xdr:from>
    <xdr:to>
      <xdr:col>7</xdr:col>
      <xdr:colOff>137160</xdr:colOff>
      <xdr:row>579</xdr:row>
      <xdr:rowOff>30480</xdr:rowOff>
    </xdr:to>
    <xdr:sp macro="" textlink="">
      <xdr:nvSpPr>
        <xdr:cNvPr id="495" name="角丸四角形 494">
          <a:hlinkClick xmlns:r="http://schemas.openxmlformats.org/officeDocument/2006/relationships" r:id="rId8" tooltip="８月の先頭へ"/>
        </xdr:cNvPr>
        <xdr:cNvSpPr/>
      </xdr:nvSpPr>
      <xdr:spPr>
        <a:xfrm>
          <a:off x="7109460" y="1340358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6</xdr:col>
      <xdr:colOff>0</xdr:colOff>
      <xdr:row>582</xdr:row>
      <xdr:rowOff>0</xdr:rowOff>
    </xdr:from>
    <xdr:to>
      <xdr:col>7</xdr:col>
      <xdr:colOff>137160</xdr:colOff>
      <xdr:row>583</xdr:row>
      <xdr:rowOff>30480</xdr:rowOff>
    </xdr:to>
    <xdr:sp macro="" textlink="">
      <xdr:nvSpPr>
        <xdr:cNvPr id="496" name="角丸四角形 495">
          <a:hlinkClick xmlns:r="http://schemas.openxmlformats.org/officeDocument/2006/relationships" r:id="rId9" tooltip="１０月の先頭へ"/>
        </xdr:cNvPr>
        <xdr:cNvSpPr/>
      </xdr:nvSpPr>
      <xdr:spPr>
        <a:xfrm>
          <a:off x="7109460" y="1407414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6</xdr:col>
      <xdr:colOff>0</xdr:colOff>
      <xdr:row>572</xdr:row>
      <xdr:rowOff>0</xdr:rowOff>
    </xdr:from>
    <xdr:to>
      <xdr:col>7</xdr:col>
      <xdr:colOff>137160</xdr:colOff>
      <xdr:row>573</xdr:row>
      <xdr:rowOff>30480</xdr:rowOff>
    </xdr:to>
    <xdr:sp macro="" textlink="">
      <xdr:nvSpPr>
        <xdr:cNvPr id="497" name="角丸四角形 496">
          <a:hlinkClick xmlns:r="http://schemas.openxmlformats.org/officeDocument/2006/relationships" r:id="rId10" tooltip="５月の先頭へ"/>
        </xdr:cNvPr>
        <xdr:cNvSpPr/>
      </xdr:nvSpPr>
      <xdr:spPr>
        <a:xfrm>
          <a:off x="7109460" y="1239774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6</xdr:col>
      <xdr:colOff>0</xdr:colOff>
      <xdr:row>576</xdr:row>
      <xdr:rowOff>0</xdr:rowOff>
    </xdr:from>
    <xdr:to>
      <xdr:col>7</xdr:col>
      <xdr:colOff>137160</xdr:colOff>
      <xdr:row>577</xdr:row>
      <xdr:rowOff>30480</xdr:rowOff>
    </xdr:to>
    <xdr:sp macro="" textlink="">
      <xdr:nvSpPr>
        <xdr:cNvPr id="498" name="角丸四角形 497">
          <a:hlinkClick xmlns:r="http://schemas.openxmlformats.org/officeDocument/2006/relationships" r:id="rId11" tooltip="７月の先頭へ"/>
        </xdr:cNvPr>
        <xdr:cNvSpPr/>
      </xdr:nvSpPr>
      <xdr:spPr>
        <a:xfrm>
          <a:off x="7109460" y="1306830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6</xdr:col>
      <xdr:colOff>0</xdr:colOff>
      <xdr:row>580</xdr:row>
      <xdr:rowOff>0</xdr:rowOff>
    </xdr:from>
    <xdr:to>
      <xdr:col>7</xdr:col>
      <xdr:colOff>137160</xdr:colOff>
      <xdr:row>581</xdr:row>
      <xdr:rowOff>30480</xdr:rowOff>
    </xdr:to>
    <xdr:sp macro="" textlink="">
      <xdr:nvSpPr>
        <xdr:cNvPr id="499" name="角丸四角形 498">
          <a:hlinkClick xmlns:r="http://schemas.openxmlformats.org/officeDocument/2006/relationships" r:id="rId12" tooltip="９月の先頭へ"/>
        </xdr:cNvPr>
        <xdr:cNvSpPr/>
      </xdr:nvSpPr>
      <xdr:spPr>
        <a:xfrm>
          <a:off x="7109460" y="1373886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6</xdr:col>
      <xdr:colOff>0</xdr:colOff>
      <xdr:row>584</xdr:row>
      <xdr:rowOff>0</xdr:rowOff>
    </xdr:from>
    <xdr:to>
      <xdr:col>7</xdr:col>
      <xdr:colOff>137160</xdr:colOff>
      <xdr:row>585</xdr:row>
      <xdr:rowOff>30480</xdr:rowOff>
    </xdr:to>
    <xdr:sp macro="" textlink="">
      <xdr:nvSpPr>
        <xdr:cNvPr id="500" name="角丸四角形 499">
          <a:hlinkClick xmlns:r="http://schemas.openxmlformats.org/officeDocument/2006/relationships" r:id="rId13" tooltip="１１月の先頭へ"/>
        </xdr:cNvPr>
        <xdr:cNvSpPr/>
      </xdr:nvSpPr>
      <xdr:spPr>
        <a:xfrm>
          <a:off x="7109460" y="144094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6</xdr:col>
      <xdr:colOff>0</xdr:colOff>
      <xdr:row>586</xdr:row>
      <xdr:rowOff>0</xdr:rowOff>
    </xdr:from>
    <xdr:to>
      <xdr:col>7</xdr:col>
      <xdr:colOff>137160</xdr:colOff>
      <xdr:row>587</xdr:row>
      <xdr:rowOff>30480</xdr:rowOff>
    </xdr:to>
    <xdr:sp macro="" textlink="">
      <xdr:nvSpPr>
        <xdr:cNvPr id="501" name="角丸四角形 500">
          <a:hlinkClick xmlns:r="http://schemas.openxmlformats.org/officeDocument/2006/relationships" r:id="rId1" tooltip="12月の先頭へ"/>
        </xdr:cNvPr>
        <xdr:cNvSpPr/>
      </xdr:nvSpPr>
      <xdr:spPr>
        <a:xfrm>
          <a:off x="7109460" y="147447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１２月</a:t>
          </a:r>
        </a:p>
      </xdr:txBody>
    </xdr:sp>
    <xdr:clientData fPrintsWithSheet="0"/>
  </xdr:twoCellAnchor>
  <xdr:twoCellAnchor editAs="oneCell">
    <xdr:from>
      <xdr:col>6</xdr:col>
      <xdr:colOff>0</xdr:colOff>
      <xdr:row>620</xdr:row>
      <xdr:rowOff>0</xdr:rowOff>
    </xdr:from>
    <xdr:to>
      <xdr:col>7</xdr:col>
      <xdr:colOff>137160</xdr:colOff>
      <xdr:row>621</xdr:row>
      <xdr:rowOff>30480</xdr:rowOff>
    </xdr:to>
    <xdr:sp macro="" textlink="">
      <xdr:nvSpPr>
        <xdr:cNvPr id="515" name="角丸四角形 514">
          <a:hlinkClick xmlns:r="http://schemas.openxmlformats.org/officeDocument/2006/relationships" r:id="rId2" tooltip="12月の先頭へ"/>
        </xdr:cNvPr>
        <xdr:cNvSpPr/>
      </xdr:nvSpPr>
      <xdr:spPr>
        <a:xfrm>
          <a:off x="7109460" y="110566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620</xdr:row>
      <xdr:rowOff>0</xdr:rowOff>
    </xdr:from>
    <xdr:to>
      <xdr:col>7</xdr:col>
      <xdr:colOff>137160</xdr:colOff>
      <xdr:row>621</xdr:row>
      <xdr:rowOff>30480</xdr:rowOff>
    </xdr:to>
    <xdr:sp macro="" textlink="">
      <xdr:nvSpPr>
        <xdr:cNvPr id="516" name="角丸四角形 515">
          <a:hlinkClick xmlns:r="http://schemas.openxmlformats.org/officeDocument/2006/relationships" r:id="rId3" tooltip="1月の先頭へ"/>
        </xdr:cNvPr>
        <xdr:cNvSpPr/>
      </xdr:nvSpPr>
      <xdr:spPr>
        <a:xfrm>
          <a:off x="7109460" y="110566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１月</a:t>
          </a:r>
        </a:p>
      </xdr:txBody>
    </xdr:sp>
    <xdr:clientData fPrintsWithSheet="0"/>
  </xdr:twoCellAnchor>
  <xdr:twoCellAnchor editAs="oneCell">
    <xdr:from>
      <xdr:col>6</xdr:col>
      <xdr:colOff>0</xdr:colOff>
      <xdr:row>622</xdr:row>
      <xdr:rowOff>0</xdr:rowOff>
    </xdr:from>
    <xdr:to>
      <xdr:col>7</xdr:col>
      <xdr:colOff>137160</xdr:colOff>
      <xdr:row>623</xdr:row>
      <xdr:rowOff>30480</xdr:rowOff>
    </xdr:to>
    <xdr:sp macro="" textlink="">
      <xdr:nvSpPr>
        <xdr:cNvPr id="517" name="角丸四角形 516">
          <a:hlinkClick xmlns:r="http://schemas.openxmlformats.org/officeDocument/2006/relationships" r:id="rId4" tooltip="2月の先頭へ"/>
        </xdr:cNvPr>
        <xdr:cNvSpPr/>
      </xdr:nvSpPr>
      <xdr:spPr>
        <a:xfrm>
          <a:off x="7109460" y="113919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２月</a:t>
          </a:r>
        </a:p>
      </xdr:txBody>
    </xdr:sp>
    <xdr:clientData fPrintsWithSheet="0"/>
  </xdr:twoCellAnchor>
  <xdr:twoCellAnchor editAs="oneCell">
    <xdr:from>
      <xdr:col>6</xdr:col>
      <xdr:colOff>0</xdr:colOff>
      <xdr:row>624</xdr:row>
      <xdr:rowOff>0</xdr:rowOff>
    </xdr:from>
    <xdr:to>
      <xdr:col>7</xdr:col>
      <xdr:colOff>137160</xdr:colOff>
      <xdr:row>625</xdr:row>
      <xdr:rowOff>30480</xdr:rowOff>
    </xdr:to>
    <xdr:sp macro="" textlink="">
      <xdr:nvSpPr>
        <xdr:cNvPr id="518" name="角丸四角形 517">
          <a:hlinkClick xmlns:r="http://schemas.openxmlformats.org/officeDocument/2006/relationships" r:id="rId5" tooltip="３月の先頭へ"/>
        </xdr:cNvPr>
        <xdr:cNvSpPr/>
      </xdr:nvSpPr>
      <xdr:spPr>
        <a:xfrm>
          <a:off x="7109460" y="1172718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３月</a:t>
          </a:r>
        </a:p>
      </xdr:txBody>
    </xdr:sp>
    <xdr:clientData fPrintsWithSheet="0"/>
  </xdr:twoCellAnchor>
  <xdr:twoCellAnchor editAs="oneCell">
    <xdr:from>
      <xdr:col>6</xdr:col>
      <xdr:colOff>0</xdr:colOff>
      <xdr:row>626</xdr:row>
      <xdr:rowOff>0</xdr:rowOff>
    </xdr:from>
    <xdr:to>
      <xdr:col>7</xdr:col>
      <xdr:colOff>137160</xdr:colOff>
      <xdr:row>627</xdr:row>
      <xdr:rowOff>30480</xdr:rowOff>
    </xdr:to>
    <xdr:sp macro="" textlink="">
      <xdr:nvSpPr>
        <xdr:cNvPr id="519" name="角丸四角形 518">
          <a:hlinkClick xmlns:r="http://schemas.openxmlformats.org/officeDocument/2006/relationships" r:id="rId6" tooltip="４月の先頭へ"/>
        </xdr:cNvPr>
        <xdr:cNvSpPr/>
      </xdr:nvSpPr>
      <xdr:spPr>
        <a:xfrm>
          <a:off x="7109460" y="120624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４月</a:t>
          </a:r>
        </a:p>
      </xdr:txBody>
    </xdr:sp>
    <xdr:clientData fPrintsWithSheet="0"/>
  </xdr:twoCellAnchor>
  <xdr:twoCellAnchor editAs="oneCell">
    <xdr:from>
      <xdr:col>6</xdr:col>
      <xdr:colOff>0</xdr:colOff>
      <xdr:row>630</xdr:row>
      <xdr:rowOff>0</xdr:rowOff>
    </xdr:from>
    <xdr:to>
      <xdr:col>7</xdr:col>
      <xdr:colOff>137160</xdr:colOff>
      <xdr:row>631</xdr:row>
      <xdr:rowOff>30480</xdr:rowOff>
    </xdr:to>
    <xdr:sp macro="" textlink="">
      <xdr:nvSpPr>
        <xdr:cNvPr id="520" name="角丸四角形 519">
          <a:hlinkClick xmlns:r="http://schemas.openxmlformats.org/officeDocument/2006/relationships" r:id="rId7" tooltip="６月の先頭へ"/>
        </xdr:cNvPr>
        <xdr:cNvSpPr/>
      </xdr:nvSpPr>
      <xdr:spPr>
        <a:xfrm>
          <a:off x="7109460" y="1273302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６月</a:t>
          </a:r>
        </a:p>
      </xdr:txBody>
    </xdr:sp>
    <xdr:clientData fPrintsWithSheet="0"/>
  </xdr:twoCellAnchor>
  <xdr:twoCellAnchor editAs="oneCell">
    <xdr:from>
      <xdr:col>6</xdr:col>
      <xdr:colOff>0</xdr:colOff>
      <xdr:row>634</xdr:row>
      <xdr:rowOff>0</xdr:rowOff>
    </xdr:from>
    <xdr:to>
      <xdr:col>7</xdr:col>
      <xdr:colOff>137160</xdr:colOff>
      <xdr:row>635</xdr:row>
      <xdr:rowOff>30480</xdr:rowOff>
    </xdr:to>
    <xdr:sp macro="" textlink="">
      <xdr:nvSpPr>
        <xdr:cNvPr id="521" name="角丸四角形 520">
          <a:hlinkClick xmlns:r="http://schemas.openxmlformats.org/officeDocument/2006/relationships" r:id="rId8" tooltip="８月の先頭へ"/>
        </xdr:cNvPr>
        <xdr:cNvSpPr/>
      </xdr:nvSpPr>
      <xdr:spPr>
        <a:xfrm>
          <a:off x="7109460" y="1340358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８月</a:t>
          </a:r>
        </a:p>
      </xdr:txBody>
    </xdr:sp>
    <xdr:clientData fPrintsWithSheet="0"/>
  </xdr:twoCellAnchor>
  <xdr:twoCellAnchor editAs="oneCell">
    <xdr:from>
      <xdr:col>6</xdr:col>
      <xdr:colOff>0</xdr:colOff>
      <xdr:row>638</xdr:row>
      <xdr:rowOff>0</xdr:rowOff>
    </xdr:from>
    <xdr:to>
      <xdr:col>7</xdr:col>
      <xdr:colOff>137160</xdr:colOff>
      <xdr:row>639</xdr:row>
      <xdr:rowOff>30480</xdr:rowOff>
    </xdr:to>
    <xdr:sp macro="" textlink="">
      <xdr:nvSpPr>
        <xdr:cNvPr id="522" name="角丸四角形 521">
          <a:hlinkClick xmlns:r="http://schemas.openxmlformats.org/officeDocument/2006/relationships" r:id="rId9" tooltip="１０月の先頭へ"/>
        </xdr:cNvPr>
        <xdr:cNvSpPr/>
      </xdr:nvSpPr>
      <xdr:spPr>
        <a:xfrm>
          <a:off x="7109460" y="1407414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１０月</a:t>
          </a:r>
        </a:p>
      </xdr:txBody>
    </xdr:sp>
    <xdr:clientData fPrintsWithSheet="0"/>
  </xdr:twoCellAnchor>
  <xdr:twoCellAnchor editAs="oneCell">
    <xdr:from>
      <xdr:col>6</xdr:col>
      <xdr:colOff>0</xdr:colOff>
      <xdr:row>628</xdr:row>
      <xdr:rowOff>0</xdr:rowOff>
    </xdr:from>
    <xdr:to>
      <xdr:col>7</xdr:col>
      <xdr:colOff>137160</xdr:colOff>
      <xdr:row>629</xdr:row>
      <xdr:rowOff>30480</xdr:rowOff>
    </xdr:to>
    <xdr:sp macro="" textlink="">
      <xdr:nvSpPr>
        <xdr:cNvPr id="523" name="角丸四角形 522">
          <a:hlinkClick xmlns:r="http://schemas.openxmlformats.org/officeDocument/2006/relationships" r:id="rId10" tooltip="５月の先頭へ"/>
        </xdr:cNvPr>
        <xdr:cNvSpPr/>
      </xdr:nvSpPr>
      <xdr:spPr>
        <a:xfrm>
          <a:off x="7109460" y="1239774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５月</a:t>
          </a:r>
        </a:p>
      </xdr:txBody>
    </xdr:sp>
    <xdr:clientData fPrintsWithSheet="0"/>
  </xdr:twoCellAnchor>
  <xdr:twoCellAnchor editAs="oneCell">
    <xdr:from>
      <xdr:col>6</xdr:col>
      <xdr:colOff>0</xdr:colOff>
      <xdr:row>632</xdr:row>
      <xdr:rowOff>0</xdr:rowOff>
    </xdr:from>
    <xdr:to>
      <xdr:col>7</xdr:col>
      <xdr:colOff>137160</xdr:colOff>
      <xdr:row>633</xdr:row>
      <xdr:rowOff>30480</xdr:rowOff>
    </xdr:to>
    <xdr:sp macro="" textlink="">
      <xdr:nvSpPr>
        <xdr:cNvPr id="524" name="角丸四角形 523">
          <a:hlinkClick xmlns:r="http://schemas.openxmlformats.org/officeDocument/2006/relationships" r:id="rId11" tooltip="７月の先頭へ"/>
        </xdr:cNvPr>
        <xdr:cNvSpPr/>
      </xdr:nvSpPr>
      <xdr:spPr>
        <a:xfrm>
          <a:off x="7109460" y="1306830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７月</a:t>
          </a:r>
        </a:p>
      </xdr:txBody>
    </xdr:sp>
    <xdr:clientData fPrintsWithSheet="0"/>
  </xdr:twoCellAnchor>
  <xdr:twoCellAnchor editAs="oneCell">
    <xdr:from>
      <xdr:col>6</xdr:col>
      <xdr:colOff>0</xdr:colOff>
      <xdr:row>636</xdr:row>
      <xdr:rowOff>0</xdr:rowOff>
    </xdr:from>
    <xdr:to>
      <xdr:col>7</xdr:col>
      <xdr:colOff>137160</xdr:colOff>
      <xdr:row>637</xdr:row>
      <xdr:rowOff>30480</xdr:rowOff>
    </xdr:to>
    <xdr:sp macro="" textlink="">
      <xdr:nvSpPr>
        <xdr:cNvPr id="525" name="角丸四角形 524">
          <a:hlinkClick xmlns:r="http://schemas.openxmlformats.org/officeDocument/2006/relationships" r:id="rId12" tooltip="９月の先頭へ"/>
        </xdr:cNvPr>
        <xdr:cNvSpPr/>
      </xdr:nvSpPr>
      <xdr:spPr>
        <a:xfrm>
          <a:off x="7109460" y="1373886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９月</a:t>
          </a:r>
        </a:p>
      </xdr:txBody>
    </xdr:sp>
    <xdr:clientData fPrintsWithSheet="0"/>
  </xdr:twoCellAnchor>
  <xdr:twoCellAnchor editAs="oneCell">
    <xdr:from>
      <xdr:col>6</xdr:col>
      <xdr:colOff>0</xdr:colOff>
      <xdr:row>640</xdr:row>
      <xdr:rowOff>0</xdr:rowOff>
    </xdr:from>
    <xdr:to>
      <xdr:col>7</xdr:col>
      <xdr:colOff>137160</xdr:colOff>
      <xdr:row>641</xdr:row>
      <xdr:rowOff>30480</xdr:rowOff>
    </xdr:to>
    <xdr:sp macro="" textlink="">
      <xdr:nvSpPr>
        <xdr:cNvPr id="526" name="角丸四角形 525">
          <a:hlinkClick xmlns:r="http://schemas.openxmlformats.org/officeDocument/2006/relationships" r:id="rId13" tooltip="１１月の先頭へ"/>
        </xdr:cNvPr>
        <xdr:cNvSpPr/>
      </xdr:nvSpPr>
      <xdr:spPr>
        <a:xfrm>
          <a:off x="7109460" y="14409420"/>
          <a:ext cx="762000" cy="198120"/>
        </a:xfrm>
        <a:prstGeom prst="round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１１月</a:t>
          </a:r>
        </a:p>
      </xdr:txBody>
    </xdr:sp>
    <xdr:clientData fPrintsWithSheet="0"/>
  </xdr:twoCellAnchor>
  <xdr:twoCellAnchor editAs="oneCell">
    <xdr:from>
      <xdr:col>6</xdr:col>
      <xdr:colOff>0</xdr:colOff>
      <xdr:row>642</xdr:row>
      <xdr:rowOff>0</xdr:rowOff>
    </xdr:from>
    <xdr:to>
      <xdr:col>7</xdr:col>
      <xdr:colOff>137160</xdr:colOff>
      <xdr:row>643</xdr:row>
      <xdr:rowOff>30480</xdr:rowOff>
    </xdr:to>
    <xdr:sp macro="" textlink="">
      <xdr:nvSpPr>
        <xdr:cNvPr id="527" name="角丸四角形 526">
          <a:hlinkClick xmlns:r="http://schemas.openxmlformats.org/officeDocument/2006/relationships" r:id="rId1" tooltip="12月の先頭へ"/>
        </xdr:cNvPr>
        <xdr:cNvSpPr/>
      </xdr:nvSpPr>
      <xdr:spPr>
        <a:xfrm>
          <a:off x="7109460" y="147447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１２月</a:t>
          </a:r>
        </a:p>
      </xdr:txBody>
    </xdr:sp>
    <xdr:clientData fPrintsWithSheet="0"/>
  </xdr:twoCellAnchor>
  <xdr:twoCellAnchor>
    <xdr:from>
      <xdr:col>3</xdr:col>
      <xdr:colOff>15240</xdr:colOff>
      <xdr:row>1</xdr:row>
      <xdr:rowOff>11361</xdr:rowOff>
    </xdr:from>
    <xdr:to>
      <xdr:col>3</xdr:col>
      <xdr:colOff>911105</xdr:colOff>
      <xdr:row>1</xdr:row>
      <xdr:rowOff>413162</xdr:rowOff>
    </xdr:to>
    <xdr:sp macro="" textlink="">
      <xdr:nvSpPr>
        <xdr:cNvPr id="175" name="正方形/長方形 174"/>
        <xdr:cNvSpPr/>
      </xdr:nvSpPr>
      <xdr:spPr>
        <a:xfrm>
          <a:off x="4381500" y="438081"/>
          <a:ext cx="895865" cy="401801"/>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4</xdr:col>
      <xdr:colOff>12495</xdr:colOff>
      <xdr:row>1</xdr:row>
      <xdr:rowOff>7620</xdr:rowOff>
    </xdr:from>
    <xdr:to>
      <xdr:col>4</xdr:col>
      <xdr:colOff>908360</xdr:colOff>
      <xdr:row>1</xdr:row>
      <xdr:rowOff>409421</xdr:rowOff>
    </xdr:to>
    <xdr:sp macro="" textlink="">
      <xdr:nvSpPr>
        <xdr:cNvPr id="176" name="正方形/長方形 175"/>
        <xdr:cNvSpPr/>
      </xdr:nvSpPr>
      <xdr:spPr>
        <a:xfrm>
          <a:off x="5293155" y="434340"/>
          <a:ext cx="895865" cy="401801"/>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editAs="oneCell">
    <xdr:from>
      <xdr:col>2</xdr:col>
      <xdr:colOff>1051560</xdr:colOff>
      <xdr:row>282</xdr:row>
      <xdr:rowOff>83820</xdr:rowOff>
    </xdr:from>
    <xdr:to>
      <xdr:col>4</xdr:col>
      <xdr:colOff>335280</xdr:colOff>
      <xdr:row>282</xdr:row>
      <xdr:rowOff>259080</xdr:rowOff>
    </xdr:to>
    <xdr:sp macro="" textlink="">
      <xdr:nvSpPr>
        <xdr:cNvPr id="216" name="角丸四角形 215"/>
        <xdr:cNvSpPr/>
      </xdr:nvSpPr>
      <xdr:spPr>
        <a:xfrm>
          <a:off x="1722120" y="50391060"/>
          <a:ext cx="3893820" cy="175260"/>
        </a:xfrm>
        <a:prstGeom prst="roundRect">
          <a:avLst/>
        </a:prstGeom>
        <a:solidFill>
          <a:schemeClr val="accent1">
            <a:lumMod val="20000"/>
            <a:lumOff val="8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a:solidFill>
                <a:schemeClr val="tx2">
                  <a:lumMod val="75000"/>
                </a:schemeClr>
              </a:solidFill>
              <a:latin typeface="AR P丸ゴシック体M" pitchFamily="50" charset="-128"/>
              <a:ea typeface="AR P丸ゴシック体M" pitchFamily="50" charset="-128"/>
            </a:rPr>
            <a:t>金額が少なくても、１ページにひと月分ずつ記入します</a:t>
          </a:r>
        </a:p>
      </xdr:txBody>
    </xdr:sp>
    <xdr:clientData fPrintsWithSheet="0"/>
  </xdr:twoCellAnchor>
  <xdr:twoCellAnchor editAs="oneCell">
    <xdr:from>
      <xdr:col>2</xdr:col>
      <xdr:colOff>1051560</xdr:colOff>
      <xdr:row>338</xdr:row>
      <xdr:rowOff>83820</xdr:rowOff>
    </xdr:from>
    <xdr:to>
      <xdr:col>4</xdr:col>
      <xdr:colOff>335280</xdr:colOff>
      <xdr:row>338</xdr:row>
      <xdr:rowOff>259080</xdr:rowOff>
    </xdr:to>
    <xdr:sp macro="" textlink="">
      <xdr:nvSpPr>
        <xdr:cNvPr id="218" name="角丸四角形 217"/>
        <xdr:cNvSpPr/>
      </xdr:nvSpPr>
      <xdr:spPr>
        <a:xfrm>
          <a:off x="1722120" y="50391060"/>
          <a:ext cx="3893820" cy="175260"/>
        </a:xfrm>
        <a:prstGeom prst="roundRect">
          <a:avLst/>
        </a:prstGeom>
        <a:solidFill>
          <a:schemeClr val="accent1">
            <a:lumMod val="20000"/>
            <a:lumOff val="8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a:solidFill>
                <a:schemeClr val="tx2">
                  <a:lumMod val="75000"/>
                </a:schemeClr>
              </a:solidFill>
              <a:latin typeface="AR P丸ゴシック体M" pitchFamily="50" charset="-128"/>
              <a:ea typeface="AR P丸ゴシック体M" pitchFamily="50" charset="-128"/>
            </a:rPr>
            <a:t>金額が少なくても、１ページにひと月分ずつ記入します</a:t>
          </a:r>
        </a:p>
      </xdr:txBody>
    </xdr:sp>
    <xdr:clientData fPrintsWithSheet="0"/>
  </xdr:twoCellAnchor>
  <xdr:twoCellAnchor editAs="oneCell">
    <xdr:from>
      <xdr:col>2</xdr:col>
      <xdr:colOff>1051560</xdr:colOff>
      <xdr:row>394</xdr:row>
      <xdr:rowOff>83820</xdr:rowOff>
    </xdr:from>
    <xdr:to>
      <xdr:col>4</xdr:col>
      <xdr:colOff>335280</xdr:colOff>
      <xdr:row>394</xdr:row>
      <xdr:rowOff>259080</xdr:rowOff>
    </xdr:to>
    <xdr:sp macro="" textlink="">
      <xdr:nvSpPr>
        <xdr:cNvPr id="219" name="角丸四角形 218"/>
        <xdr:cNvSpPr/>
      </xdr:nvSpPr>
      <xdr:spPr>
        <a:xfrm>
          <a:off x="1722120" y="50391060"/>
          <a:ext cx="3893820" cy="175260"/>
        </a:xfrm>
        <a:prstGeom prst="roundRect">
          <a:avLst/>
        </a:prstGeom>
        <a:solidFill>
          <a:schemeClr val="accent1">
            <a:lumMod val="20000"/>
            <a:lumOff val="8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a:solidFill>
                <a:schemeClr val="tx2">
                  <a:lumMod val="75000"/>
                </a:schemeClr>
              </a:solidFill>
              <a:latin typeface="AR P丸ゴシック体M" pitchFamily="50" charset="-128"/>
              <a:ea typeface="AR P丸ゴシック体M" pitchFamily="50" charset="-128"/>
            </a:rPr>
            <a:t>金額が少なくても、１ページにひと月分ずつ記入します</a:t>
          </a:r>
        </a:p>
      </xdr:txBody>
    </xdr:sp>
    <xdr:clientData fPrintsWithSheet="0"/>
  </xdr:twoCellAnchor>
  <xdr:twoCellAnchor editAs="oneCell">
    <xdr:from>
      <xdr:col>2</xdr:col>
      <xdr:colOff>1051560</xdr:colOff>
      <xdr:row>450</xdr:row>
      <xdr:rowOff>83820</xdr:rowOff>
    </xdr:from>
    <xdr:to>
      <xdr:col>4</xdr:col>
      <xdr:colOff>335280</xdr:colOff>
      <xdr:row>450</xdr:row>
      <xdr:rowOff>259080</xdr:rowOff>
    </xdr:to>
    <xdr:sp macro="" textlink="">
      <xdr:nvSpPr>
        <xdr:cNvPr id="220" name="角丸四角形 219"/>
        <xdr:cNvSpPr/>
      </xdr:nvSpPr>
      <xdr:spPr>
        <a:xfrm>
          <a:off x="1722120" y="50391060"/>
          <a:ext cx="3893820" cy="175260"/>
        </a:xfrm>
        <a:prstGeom prst="roundRect">
          <a:avLst/>
        </a:prstGeom>
        <a:solidFill>
          <a:schemeClr val="accent1">
            <a:lumMod val="20000"/>
            <a:lumOff val="8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a:solidFill>
                <a:schemeClr val="tx2">
                  <a:lumMod val="75000"/>
                </a:schemeClr>
              </a:solidFill>
              <a:latin typeface="AR P丸ゴシック体M" pitchFamily="50" charset="-128"/>
              <a:ea typeface="AR P丸ゴシック体M" pitchFamily="50" charset="-128"/>
            </a:rPr>
            <a:t>金額が少なくても、１ページにひと月分ずつ記入します</a:t>
          </a:r>
        </a:p>
      </xdr:txBody>
    </xdr:sp>
    <xdr:clientData fPrintsWithSheet="0"/>
  </xdr:twoCellAnchor>
  <xdr:twoCellAnchor editAs="oneCell">
    <xdr:from>
      <xdr:col>2</xdr:col>
      <xdr:colOff>1051560</xdr:colOff>
      <xdr:row>506</xdr:row>
      <xdr:rowOff>83820</xdr:rowOff>
    </xdr:from>
    <xdr:to>
      <xdr:col>4</xdr:col>
      <xdr:colOff>335280</xdr:colOff>
      <xdr:row>506</xdr:row>
      <xdr:rowOff>259080</xdr:rowOff>
    </xdr:to>
    <xdr:sp macro="" textlink="">
      <xdr:nvSpPr>
        <xdr:cNvPr id="222" name="角丸四角形 221"/>
        <xdr:cNvSpPr/>
      </xdr:nvSpPr>
      <xdr:spPr>
        <a:xfrm>
          <a:off x="1722120" y="50391060"/>
          <a:ext cx="3893820" cy="175260"/>
        </a:xfrm>
        <a:prstGeom prst="roundRect">
          <a:avLst/>
        </a:prstGeom>
        <a:solidFill>
          <a:schemeClr val="accent1">
            <a:lumMod val="20000"/>
            <a:lumOff val="8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a:solidFill>
                <a:schemeClr val="tx2">
                  <a:lumMod val="75000"/>
                </a:schemeClr>
              </a:solidFill>
              <a:latin typeface="AR P丸ゴシック体M" pitchFamily="50" charset="-128"/>
              <a:ea typeface="AR P丸ゴシック体M" pitchFamily="50" charset="-128"/>
            </a:rPr>
            <a:t>金額が少なくても、１ページにひと月分ずつ記入します</a:t>
          </a:r>
        </a:p>
      </xdr:txBody>
    </xdr:sp>
    <xdr:clientData fPrintsWithSheet="0"/>
  </xdr:twoCellAnchor>
  <xdr:twoCellAnchor editAs="oneCell">
    <xdr:from>
      <xdr:col>2</xdr:col>
      <xdr:colOff>1051560</xdr:colOff>
      <xdr:row>562</xdr:row>
      <xdr:rowOff>83820</xdr:rowOff>
    </xdr:from>
    <xdr:to>
      <xdr:col>4</xdr:col>
      <xdr:colOff>335280</xdr:colOff>
      <xdr:row>562</xdr:row>
      <xdr:rowOff>259080</xdr:rowOff>
    </xdr:to>
    <xdr:sp macro="" textlink="">
      <xdr:nvSpPr>
        <xdr:cNvPr id="224" name="角丸四角形 223"/>
        <xdr:cNvSpPr/>
      </xdr:nvSpPr>
      <xdr:spPr>
        <a:xfrm>
          <a:off x="1722120" y="50391060"/>
          <a:ext cx="3893820" cy="175260"/>
        </a:xfrm>
        <a:prstGeom prst="roundRect">
          <a:avLst/>
        </a:prstGeom>
        <a:solidFill>
          <a:schemeClr val="accent1">
            <a:lumMod val="20000"/>
            <a:lumOff val="8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a:solidFill>
                <a:schemeClr val="tx2">
                  <a:lumMod val="75000"/>
                </a:schemeClr>
              </a:solidFill>
              <a:latin typeface="AR P丸ゴシック体M" pitchFamily="50" charset="-128"/>
              <a:ea typeface="AR P丸ゴシック体M" pitchFamily="50" charset="-128"/>
            </a:rPr>
            <a:t>金額が少なくても、１ページにひと月分ずつ記入します</a:t>
          </a:r>
        </a:p>
      </xdr:txBody>
    </xdr:sp>
    <xdr:clientData fPrintsWithSheet="0"/>
  </xdr:twoCellAnchor>
  <xdr:twoCellAnchor editAs="oneCell">
    <xdr:from>
      <xdr:col>2</xdr:col>
      <xdr:colOff>1051560</xdr:colOff>
      <xdr:row>618</xdr:row>
      <xdr:rowOff>83820</xdr:rowOff>
    </xdr:from>
    <xdr:to>
      <xdr:col>4</xdr:col>
      <xdr:colOff>335280</xdr:colOff>
      <xdr:row>618</xdr:row>
      <xdr:rowOff>259080</xdr:rowOff>
    </xdr:to>
    <xdr:sp macro="" textlink="">
      <xdr:nvSpPr>
        <xdr:cNvPr id="225" name="角丸四角形 224"/>
        <xdr:cNvSpPr/>
      </xdr:nvSpPr>
      <xdr:spPr>
        <a:xfrm>
          <a:off x="1722120" y="50391060"/>
          <a:ext cx="3893820" cy="175260"/>
        </a:xfrm>
        <a:prstGeom prst="roundRect">
          <a:avLst/>
        </a:prstGeom>
        <a:solidFill>
          <a:schemeClr val="accent1">
            <a:lumMod val="20000"/>
            <a:lumOff val="8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a:solidFill>
                <a:schemeClr val="tx2">
                  <a:lumMod val="75000"/>
                </a:schemeClr>
              </a:solidFill>
              <a:latin typeface="AR P丸ゴシック体M" pitchFamily="50" charset="-128"/>
              <a:ea typeface="AR P丸ゴシック体M" pitchFamily="50" charset="-128"/>
            </a:rPr>
            <a:t>金額が少なくても、１ページにひと月分ずつ記入します</a:t>
          </a:r>
        </a:p>
      </xdr:txBody>
    </xdr:sp>
    <xdr:clientData fPrintsWithSheet="0"/>
  </xdr:twoCellAnchor>
  <xdr:twoCellAnchor editAs="oneCell">
    <xdr:from>
      <xdr:col>2</xdr:col>
      <xdr:colOff>1051560</xdr:colOff>
      <xdr:row>226</xdr:row>
      <xdr:rowOff>83820</xdr:rowOff>
    </xdr:from>
    <xdr:to>
      <xdr:col>4</xdr:col>
      <xdr:colOff>335280</xdr:colOff>
      <xdr:row>226</xdr:row>
      <xdr:rowOff>259080</xdr:rowOff>
    </xdr:to>
    <xdr:sp macro="" textlink="">
      <xdr:nvSpPr>
        <xdr:cNvPr id="226" name="角丸四角形 225"/>
        <xdr:cNvSpPr/>
      </xdr:nvSpPr>
      <xdr:spPr>
        <a:xfrm>
          <a:off x="1722120" y="50391060"/>
          <a:ext cx="3893820" cy="175260"/>
        </a:xfrm>
        <a:prstGeom prst="roundRect">
          <a:avLst/>
        </a:prstGeom>
        <a:solidFill>
          <a:schemeClr val="accent1">
            <a:lumMod val="20000"/>
            <a:lumOff val="8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a:solidFill>
                <a:schemeClr val="tx2">
                  <a:lumMod val="75000"/>
                </a:schemeClr>
              </a:solidFill>
              <a:latin typeface="AR P丸ゴシック体M" pitchFamily="50" charset="-128"/>
              <a:ea typeface="AR P丸ゴシック体M" pitchFamily="50" charset="-128"/>
            </a:rPr>
            <a:t>金額が少なくても、１ページにひと月分ずつ記入します</a:t>
          </a:r>
        </a:p>
      </xdr:txBody>
    </xdr:sp>
    <xdr:clientData fPrintsWithSheet="0"/>
  </xdr:twoCellAnchor>
  <xdr:twoCellAnchor editAs="oneCell">
    <xdr:from>
      <xdr:col>2</xdr:col>
      <xdr:colOff>1051560</xdr:colOff>
      <xdr:row>170</xdr:row>
      <xdr:rowOff>83820</xdr:rowOff>
    </xdr:from>
    <xdr:to>
      <xdr:col>4</xdr:col>
      <xdr:colOff>335280</xdr:colOff>
      <xdr:row>170</xdr:row>
      <xdr:rowOff>259080</xdr:rowOff>
    </xdr:to>
    <xdr:sp macro="" textlink="">
      <xdr:nvSpPr>
        <xdr:cNvPr id="228" name="角丸四角形 227"/>
        <xdr:cNvSpPr/>
      </xdr:nvSpPr>
      <xdr:spPr>
        <a:xfrm>
          <a:off x="1722120" y="50391060"/>
          <a:ext cx="3893820" cy="175260"/>
        </a:xfrm>
        <a:prstGeom prst="roundRect">
          <a:avLst/>
        </a:prstGeom>
        <a:solidFill>
          <a:schemeClr val="accent1">
            <a:lumMod val="20000"/>
            <a:lumOff val="8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a:solidFill>
                <a:schemeClr val="tx2">
                  <a:lumMod val="75000"/>
                </a:schemeClr>
              </a:solidFill>
              <a:latin typeface="AR P丸ゴシック体M" pitchFamily="50" charset="-128"/>
              <a:ea typeface="AR P丸ゴシック体M" pitchFamily="50" charset="-128"/>
            </a:rPr>
            <a:t>金額が少なくても、１ページにひと月分ずつ記入します</a:t>
          </a:r>
        </a:p>
      </xdr:txBody>
    </xdr:sp>
    <xdr:clientData fPrintsWithSheet="0"/>
  </xdr:twoCellAnchor>
  <xdr:twoCellAnchor editAs="oneCell">
    <xdr:from>
      <xdr:col>2</xdr:col>
      <xdr:colOff>1051560</xdr:colOff>
      <xdr:row>114</xdr:row>
      <xdr:rowOff>83820</xdr:rowOff>
    </xdr:from>
    <xdr:to>
      <xdr:col>4</xdr:col>
      <xdr:colOff>335280</xdr:colOff>
      <xdr:row>114</xdr:row>
      <xdr:rowOff>259080</xdr:rowOff>
    </xdr:to>
    <xdr:sp macro="" textlink="">
      <xdr:nvSpPr>
        <xdr:cNvPr id="230" name="角丸四角形 229"/>
        <xdr:cNvSpPr/>
      </xdr:nvSpPr>
      <xdr:spPr>
        <a:xfrm>
          <a:off x="1722120" y="50391060"/>
          <a:ext cx="3893820" cy="175260"/>
        </a:xfrm>
        <a:prstGeom prst="roundRect">
          <a:avLst/>
        </a:prstGeom>
        <a:solidFill>
          <a:schemeClr val="accent1">
            <a:lumMod val="20000"/>
            <a:lumOff val="8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a:solidFill>
                <a:schemeClr val="tx2">
                  <a:lumMod val="75000"/>
                </a:schemeClr>
              </a:solidFill>
              <a:latin typeface="AR P丸ゴシック体M" pitchFamily="50" charset="-128"/>
              <a:ea typeface="AR P丸ゴシック体M" pitchFamily="50" charset="-128"/>
            </a:rPr>
            <a:t>金額が少なくても、１ページにひと月分ずつ記入します</a:t>
          </a:r>
        </a:p>
      </xdr:txBody>
    </xdr:sp>
    <xdr:clientData fPrintsWithSheet="0"/>
  </xdr:twoCellAnchor>
  <xdr:twoCellAnchor editAs="oneCell">
    <xdr:from>
      <xdr:col>2</xdr:col>
      <xdr:colOff>1051560</xdr:colOff>
      <xdr:row>58</xdr:row>
      <xdr:rowOff>83820</xdr:rowOff>
    </xdr:from>
    <xdr:to>
      <xdr:col>4</xdr:col>
      <xdr:colOff>335280</xdr:colOff>
      <xdr:row>58</xdr:row>
      <xdr:rowOff>259080</xdr:rowOff>
    </xdr:to>
    <xdr:sp macro="" textlink="">
      <xdr:nvSpPr>
        <xdr:cNvPr id="231" name="角丸四角形 230"/>
        <xdr:cNvSpPr/>
      </xdr:nvSpPr>
      <xdr:spPr>
        <a:xfrm>
          <a:off x="1722120" y="50391060"/>
          <a:ext cx="3893820" cy="175260"/>
        </a:xfrm>
        <a:prstGeom prst="roundRect">
          <a:avLst/>
        </a:prstGeom>
        <a:solidFill>
          <a:schemeClr val="accent1">
            <a:lumMod val="20000"/>
            <a:lumOff val="8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a:solidFill>
                <a:schemeClr val="tx2">
                  <a:lumMod val="75000"/>
                </a:schemeClr>
              </a:solidFill>
              <a:latin typeface="AR P丸ゴシック体M" pitchFamily="50" charset="-128"/>
              <a:ea typeface="AR P丸ゴシック体M" pitchFamily="50" charset="-128"/>
            </a:rPr>
            <a:t>金額が少なくても、１ページにひと月分ずつ記入します</a:t>
          </a:r>
        </a:p>
      </xdr:txBody>
    </xdr:sp>
    <xdr:clientData fPrintsWithSheet="0"/>
  </xdr:twoCellAnchor>
  <xdr:twoCellAnchor editAs="oneCell">
    <xdr:from>
      <xdr:col>2</xdr:col>
      <xdr:colOff>1051560</xdr:colOff>
      <xdr:row>0</xdr:row>
      <xdr:rowOff>144780</xdr:rowOff>
    </xdr:from>
    <xdr:to>
      <xdr:col>4</xdr:col>
      <xdr:colOff>335280</xdr:colOff>
      <xdr:row>0</xdr:row>
      <xdr:rowOff>320040</xdr:rowOff>
    </xdr:to>
    <xdr:sp macro="" textlink="">
      <xdr:nvSpPr>
        <xdr:cNvPr id="233" name="角丸四角形 232"/>
        <xdr:cNvSpPr/>
      </xdr:nvSpPr>
      <xdr:spPr>
        <a:xfrm>
          <a:off x="1722120" y="144780"/>
          <a:ext cx="3893820" cy="175260"/>
        </a:xfrm>
        <a:prstGeom prst="roundRect">
          <a:avLst/>
        </a:prstGeom>
        <a:solidFill>
          <a:schemeClr val="accent1">
            <a:lumMod val="20000"/>
            <a:lumOff val="8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a:solidFill>
                <a:schemeClr val="tx2">
                  <a:lumMod val="75000"/>
                </a:schemeClr>
              </a:solidFill>
              <a:latin typeface="AR P丸ゴシック体M" pitchFamily="50" charset="-128"/>
              <a:ea typeface="AR P丸ゴシック体M" pitchFamily="50" charset="-128"/>
            </a:rPr>
            <a:t>金額が少なくても、１ページにひと月分ずつ記入します</a:t>
          </a:r>
        </a:p>
      </xdr:txBody>
    </xdr:sp>
    <xdr:clientData fPrintsWithSheet="0"/>
  </xdr:twoCellAnchor>
  <xdr:twoCellAnchor editAs="oneCell">
    <xdr:from>
      <xdr:col>0</xdr:col>
      <xdr:colOff>15240</xdr:colOff>
      <xdr:row>0</xdr:row>
      <xdr:rowOff>38100</xdr:rowOff>
    </xdr:from>
    <xdr:to>
      <xdr:col>2</xdr:col>
      <xdr:colOff>106680</xdr:colOff>
      <xdr:row>0</xdr:row>
      <xdr:rowOff>236220</xdr:rowOff>
    </xdr:to>
    <xdr:sp macro="" textlink="">
      <xdr:nvSpPr>
        <xdr:cNvPr id="244" name="角丸四角形 243">
          <a:hlinkClick xmlns:r="http://schemas.openxmlformats.org/officeDocument/2006/relationships" r:id="rId14" tooltip="グローバルメニュー（表の一覧）へ"/>
        </xdr:cNvPr>
        <xdr:cNvSpPr/>
      </xdr:nvSpPr>
      <xdr:spPr>
        <a:xfrm>
          <a:off x="15240" y="381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メニュー</a:t>
          </a:r>
        </a:p>
      </xdr:txBody>
    </xdr:sp>
    <xdr:clientData fPrintsWithSheet="0"/>
  </xdr:twoCellAnchor>
  <xdr:twoCellAnchor editAs="oneCell">
    <xdr:from>
      <xdr:col>2</xdr:col>
      <xdr:colOff>190500</xdr:colOff>
      <xdr:row>0</xdr:row>
      <xdr:rowOff>38100</xdr:rowOff>
    </xdr:from>
    <xdr:to>
      <xdr:col>2</xdr:col>
      <xdr:colOff>952500</xdr:colOff>
      <xdr:row>0</xdr:row>
      <xdr:rowOff>236220</xdr:rowOff>
    </xdr:to>
    <xdr:sp macro="" textlink="">
      <xdr:nvSpPr>
        <xdr:cNvPr id="245" name="角丸四角形 244">
          <a:hlinkClick xmlns:r="http://schemas.openxmlformats.org/officeDocument/2006/relationships" r:id="rId15" tooltip="記帳ガイドへ"/>
        </xdr:cNvPr>
        <xdr:cNvSpPr/>
      </xdr:nvSpPr>
      <xdr:spPr>
        <a:xfrm>
          <a:off x="861060" y="38100"/>
          <a:ext cx="762000" cy="198120"/>
        </a:xfrm>
        <a:prstGeom prst="roundRect">
          <a:avLst/>
        </a:prstGeom>
        <a:solidFill>
          <a:schemeClr val="accent1">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ガイド</a:t>
          </a:r>
        </a:p>
      </xdr:txBody>
    </xdr:sp>
    <xdr:clientData fPrintsWithSheet="0"/>
  </xdr:twoCellAnchor>
  <xdr:twoCellAnchor>
    <xdr:from>
      <xdr:col>3</xdr:col>
      <xdr:colOff>0</xdr:colOff>
      <xdr:row>59</xdr:row>
      <xdr:rowOff>3741</xdr:rowOff>
    </xdr:from>
    <xdr:to>
      <xdr:col>4</xdr:col>
      <xdr:colOff>2822</xdr:colOff>
      <xdr:row>59</xdr:row>
      <xdr:rowOff>417689</xdr:rowOff>
    </xdr:to>
    <xdr:sp macro="" textlink="">
      <xdr:nvSpPr>
        <xdr:cNvPr id="269" name="正方形/長方形 268"/>
        <xdr:cNvSpPr/>
      </xdr:nvSpPr>
      <xdr:spPr>
        <a:xfrm>
          <a:off x="4368800" y="10671741"/>
          <a:ext cx="917222" cy="413948"/>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3</xdr:col>
      <xdr:colOff>911655</xdr:colOff>
      <xdr:row>59</xdr:row>
      <xdr:rowOff>0</xdr:rowOff>
    </xdr:from>
    <xdr:to>
      <xdr:col>4</xdr:col>
      <xdr:colOff>911578</xdr:colOff>
      <xdr:row>59</xdr:row>
      <xdr:rowOff>414867</xdr:rowOff>
    </xdr:to>
    <xdr:sp macro="" textlink="">
      <xdr:nvSpPr>
        <xdr:cNvPr id="270" name="正方形/長方形 269"/>
        <xdr:cNvSpPr/>
      </xdr:nvSpPr>
      <xdr:spPr>
        <a:xfrm>
          <a:off x="5280455" y="10668000"/>
          <a:ext cx="914323" cy="414867"/>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3</xdr:col>
      <xdr:colOff>0</xdr:colOff>
      <xdr:row>115</xdr:row>
      <xdr:rowOff>3741</xdr:rowOff>
    </xdr:from>
    <xdr:to>
      <xdr:col>4</xdr:col>
      <xdr:colOff>2822</xdr:colOff>
      <xdr:row>115</xdr:row>
      <xdr:rowOff>417689</xdr:rowOff>
    </xdr:to>
    <xdr:sp macro="" textlink="">
      <xdr:nvSpPr>
        <xdr:cNvPr id="273" name="正方形/長方形 272"/>
        <xdr:cNvSpPr/>
      </xdr:nvSpPr>
      <xdr:spPr>
        <a:xfrm>
          <a:off x="4366260" y="10732701"/>
          <a:ext cx="917222" cy="413948"/>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3</xdr:col>
      <xdr:colOff>911655</xdr:colOff>
      <xdr:row>115</xdr:row>
      <xdr:rowOff>0</xdr:rowOff>
    </xdr:from>
    <xdr:to>
      <xdr:col>4</xdr:col>
      <xdr:colOff>911578</xdr:colOff>
      <xdr:row>115</xdr:row>
      <xdr:rowOff>414867</xdr:rowOff>
    </xdr:to>
    <xdr:sp macro="" textlink="">
      <xdr:nvSpPr>
        <xdr:cNvPr id="274" name="正方形/長方形 273"/>
        <xdr:cNvSpPr/>
      </xdr:nvSpPr>
      <xdr:spPr>
        <a:xfrm>
          <a:off x="5277915" y="10728960"/>
          <a:ext cx="914323" cy="414867"/>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3</xdr:col>
      <xdr:colOff>0</xdr:colOff>
      <xdr:row>171</xdr:row>
      <xdr:rowOff>3741</xdr:rowOff>
    </xdr:from>
    <xdr:to>
      <xdr:col>4</xdr:col>
      <xdr:colOff>2822</xdr:colOff>
      <xdr:row>171</xdr:row>
      <xdr:rowOff>417689</xdr:rowOff>
    </xdr:to>
    <xdr:sp macro="" textlink="">
      <xdr:nvSpPr>
        <xdr:cNvPr id="356" name="正方形/長方形 355"/>
        <xdr:cNvSpPr/>
      </xdr:nvSpPr>
      <xdr:spPr>
        <a:xfrm>
          <a:off x="4366260" y="10732701"/>
          <a:ext cx="917222" cy="413948"/>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3</xdr:col>
      <xdr:colOff>911655</xdr:colOff>
      <xdr:row>171</xdr:row>
      <xdr:rowOff>0</xdr:rowOff>
    </xdr:from>
    <xdr:to>
      <xdr:col>4</xdr:col>
      <xdr:colOff>911578</xdr:colOff>
      <xdr:row>171</xdr:row>
      <xdr:rowOff>414867</xdr:rowOff>
    </xdr:to>
    <xdr:sp macro="" textlink="">
      <xdr:nvSpPr>
        <xdr:cNvPr id="357" name="正方形/長方形 356"/>
        <xdr:cNvSpPr/>
      </xdr:nvSpPr>
      <xdr:spPr>
        <a:xfrm>
          <a:off x="5277915" y="10728960"/>
          <a:ext cx="914323" cy="414867"/>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3</xdr:col>
      <xdr:colOff>0</xdr:colOff>
      <xdr:row>227</xdr:row>
      <xdr:rowOff>3741</xdr:rowOff>
    </xdr:from>
    <xdr:to>
      <xdr:col>4</xdr:col>
      <xdr:colOff>2822</xdr:colOff>
      <xdr:row>227</xdr:row>
      <xdr:rowOff>417689</xdr:rowOff>
    </xdr:to>
    <xdr:sp macro="" textlink="">
      <xdr:nvSpPr>
        <xdr:cNvPr id="373" name="正方形/長方形 372"/>
        <xdr:cNvSpPr/>
      </xdr:nvSpPr>
      <xdr:spPr>
        <a:xfrm>
          <a:off x="4366260" y="10732701"/>
          <a:ext cx="917222" cy="413948"/>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3</xdr:col>
      <xdr:colOff>911655</xdr:colOff>
      <xdr:row>227</xdr:row>
      <xdr:rowOff>0</xdr:rowOff>
    </xdr:from>
    <xdr:to>
      <xdr:col>4</xdr:col>
      <xdr:colOff>911578</xdr:colOff>
      <xdr:row>227</xdr:row>
      <xdr:rowOff>414867</xdr:rowOff>
    </xdr:to>
    <xdr:sp macro="" textlink="">
      <xdr:nvSpPr>
        <xdr:cNvPr id="374" name="正方形/長方形 373"/>
        <xdr:cNvSpPr/>
      </xdr:nvSpPr>
      <xdr:spPr>
        <a:xfrm>
          <a:off x="5277915" y="10728960"/>
          <a:ext cx="914323" cy="414867"/>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3</xdr:col>
      <xdr:colOff>0</xdr:colOff>
      <xdr:row>283</xdr:row>
      <xdr:rowOff>3741</xdr:rowOff>
    </xdr:from>
    <xdr:to>
      <xdr:col>4</xdr:col>
      <xdr:colOff>2822</xdr:colOff>
      <xdr:row>283</xdr:row>
      <xdr:rowOff>417689</xdr:rowOff>
    </xdr:to>
    <xdr:sp macro="" textlink="">
      <xdr:nvSpPr>
        <xdr:cNvPr id="377" name="正方形/長方形 376"/>
        <xdr:cNvSpPr/>
      </xdr:nvSpPr>
      <xdr:spPr>
        <a:xfrm>
          <a:off x="4366260" y="10732701"/>
          <a:ext cx="917222" cy="413948"/>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3</xdr:col>
      <xdr:colOff>911655</xdr:colOff>
      <xdr:row>283</xdr:row>
      <xdr:rowOff>0</xdr:rowOff>
    </xdr:from>
    <xdr:to>
      <xdr:col>4</xdr:col>
      <xdr:colOff>911578</xdr:colOff>
      <xdr:row>283</xdr:row>
      <xdr:rowOff>414867</xdr:rowOff>
    </xdr:to>
    <xdr:sp macro="" textlink="">
      <xdr:nvSpPr>
        <xdr:cNvPr id="378" name="正方形/長方形 377"/>
        <xdr:cNvSpPr/>
      </xdr:nvSpPr>
      <xdr:spPr>
        <a:xfrm>
          <a:off x="5277915" y="10728960"/>
          <a:ext cx="914323" cy="414867"/>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3</xdr:col>
      <xdr:colOff>0</xdr:colOff>
      <xdr:row>339</xdr:row>
      <xdr:rowOff>3741</xdr:rowOff>
    </xdr:from>
    <xdr:to>
      <xdr:col>4</xdr:col>
      <xdr:colOff>2822</xdr:colOff>
      <xdr:row>339</xdr:row>
      <xdr:rowOff>417689</xdr:rowOff>
    </xdr:to>
    <xdr:sp macro="" textlink="">
      <xdr:nvSpPr>
        <xdr:cNvPr id="381" name="正方形/長方形 380"/>
        <xdr:cNvSpPr/>
      </xdr:nvSpPr>
      <xdr:spPr>
        <a:xfrm>
          <a:off x="4366260" y="10732701"/>
          <a:ext cx="917222" cy="413948"/>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3</xdr:col>
      <xdr:colOff>911655</xdr:colOff>
      <xdr:row>339</xdr:row>
      <xdr:rowOff>0</xdr:rowOff>
    </xdr:from>
    <xdr:to>
      <xdr:col>4</xdr:col>
      <xdr:colOff>911578</xdr:colOff>
      <xdr:row>339</xdr:row>
      <xdr:rowOff>414867</xdr:rowOff>
    </xdr:to>
    <xdr:sp macro="" textlink="">
      <xdr:nvSpPr>
        <xdr:cNvPr id="382" name="正方形/長方形 381"/>
        <xdr:cNvSpPr/>
      </xdr:nvSpPr>
      <xdr:spPr>
        <a:xfrm>
          <a:off x="5277915" y="10728960"/>
          <a:ext cx="914323" cy="414867"/>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3</xdr:col>
      <xdr:colOff>0</xdr:colOff>
      <xdr:row>395</xdr:row>
      <xdr:rowOff>3741</xdr:rowOff>
    </xdr:from>
    <xdr:to>
      <xdr:col>4</xdr:col>
      <xdr:colOff>2822</xdr:colOff>
      <xdr:row>395</xdr:row>
      <xdr:rowOff>417689</xdr:rowOff>
    </xdr:to>
    <xdr:sp macro="" textlink="">
      <xdr:nvSpPr>
        <xdr:cNvPr id="398" name="正方形/長方形 397"/>
        <xdr:cNvSpPr/>
      </xdr:nvSpPr>
      <xdr:spPr>
        <a:xfrm>
          <a:off x="4366260" y="10732701"/>
          <a:ext cx="917222" cy="413948"/>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3</xdr:col>
      <xdr:colOff>911655</xdr:colOff>
      <xdr:row>395</xdr:row>
      <xdr:rowOff>0</xdr:rowOff>
    </xdr:from>
    <xdr:to>
      <xdr:col>4</xdr:col>
      <xdr:colOff>911578</xdr:colOff>
      <xdr:row>395</xdr:row>
      <xdr:rowOff>414867</xdr:rowOff>
    </xdr:to>
    <xdr:sp macro="" textlink="">
      <xdr:nvSpPr>
        <xdr:cNvPr id="399" name="正方形/長方形 398"/>
        <xdr:cNvSpPr/>
      </xdr:nvSpPr>
      <xdr:spPr>
        <a:xfrm>
          <a:off x="5277915" y="10728960"/>
          <a:ext cx="914323" cy="414867"/>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3</xdr:col>
      <xdr:colOff>0</xdr:colOff>
      <xdr:row>451</xdr:row>
      <xdr:rowOff>3741</xdr:rowOff>
    </xdr:from>
    <xdr:to>
      <xdr:col>4</xdr:col>
      <xdr:colOff>2822</xdr:colOff>
      <xdr:row>451</xdr:row>
      <xdr:rowOff>417689</xdr:rowOff>
    </xdr:to>
    <xdr:sp macro="" textlink="">
      <xdr:nvSpPr>
        <xdr:cNvPr id="402" name="正方形/長方形 401"/>
        <xdr:cNvSpPr/>
      </xdr:nvSpPr>
      <xdr:spPr>
        <a:xfrm>
          <a:off x="4366260" y="10732701"/>
          <a:ext cx="917222" cy="413948"/>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3</xdr:col>
      <xdr:colOff>911655</xdr:colOff>
      <xdr:row>451</xdr:row>
      <xdr:rowOff>0</xdr:rowOff>
    </xdr:from>
    <xdr:to>
      <xdr:col>4</xdr:col>
      <xdr:colOff>911578</xdr:colOff>
      <xdr:row>451</xdr:row>
      <xdr:rowOff>414867</xdr:rowOff>
    </xdr:to>
    <xdr:sp macro="" textlink="">
      <xdr:nvSpPr>
        <xdr:cNvPr id="403" name="正方形/長方形 402"/>
        <xdr:cNvSpPr/>
      </xdr:nvSpPr>
      <xdr:spPr>
        <a:xfrm>
          <a:off x="5277915" y="10728960"/>
          <a:ext cx="914323" cy="414867"/>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3</xdr:col>
      <xdr:colOff>0</xdr:colOff>
      <xdr:row>507</xdr:row>
      <xdr:rowOff>3741</xdr:rowOff>
    </xdr:from>
    <xdr:to>
      <xdr:col>4</xdr:col>
      <xdr:colOff>2822</xdr:colOff>
      <xdr:row>507</xdr:row>
      <xdr:rowOff>417689</xdr:rowOff>
    </xdr:to>
    <xdr:sp macro="" textlink="">
      <xdr:nvSpPr>
        <xdr:cNvPr id="406" name="正方形/長方形 405"/>
        <xdr:cNvSpPr/>
      </xdr:nvSpPr>
      <xdr:spPr>
        <a:xfrm>
          <a:off x="4366260" y="10732701"/>
          <a:ext cx="917222" cy="413948"/>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3</xdr:col>
      <xdr:colOff>911655</xdr:colOff>
      <xdr:row>507</xdr:row>
      <xdr:rowOff>0</xdr:rowOff>
    </xdr:from>
    <xdr:to>
      <xdr:col>4</xdr:col>
      <xdr:colOff>911578</xdr:colOff>
      <xdr:row>507</xdr:row>
      <xdr:rowOff>414867</xdr:rowOff>
    </xdr:to>
    <xdr:sp macro="" textlink="">
      <xdr:nvSpPr>
        <xdr:cNvPr id="407" name="正方形/長方形 406"/>
        <xdr:cNvSpPr/>
      </xdr:nvSpPr>
      <xdr:spPr>
        <a:xfrm>
          <a:off x="5277915" y="10728960"/>
          <a:ext cx="914323" cy="414867"/>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3</xdr:col>
      <xdr:colOff>0</xdr:colOff>
      <xdr:row>563</xdr:row>
      <xdr:rowOff>3741</xdr:rowOff>
    </xdr:from>
    <xdr:to>
      <xdr:col>4</xdr:col>
      <xdr:colOff>2822</xdr:colOff>
      <xdr:row>563</xdr:row>
      <xdr:rowOff>417689</xdr:rowOff>
    </xdr:to>
    <xdr:sp macro="" textlink="">
      <xdr:nvSpPr>
        <xdr:cNvPr id="410" name="正方形/長方形 409"/>
        <xdr:cNvSpPr/>
      </xdr:nvSpPr>
      <xdr:spPr>
        <a:xfrm>
          <a:off x="4366260" y="10732701"/>
          <a:ext cx="917222" cy="413948"/>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3</xdr:col>
      <xdr:colOff>911655</xdr:colOff>
      <xdr:row>563</xdr:row>
      <xdr:rowOff>0</xdr:rowOff>
    </xdr:from>
    <xdr:to>
      <xdr:col>4</xdr:col>
      <xdr:colOff>911578</xdr:colOff>
      <xdr:row>563</xdr:row>
      <xdr:rowOff>414867</xdr:rowOff>
    </xdr:to>
    <xdr:sp macro="" textlink="">
      <xdr:nvSpPr>
        <xdr:cNvPr id="424" name="正方形/長方形 423"/>
        <xdr:cNvSpPr/>
      </xdr:nvSpPr>
      <xdr:spPr>
        <a:xfrm>
          <a:off x="5277915" y="10728960"/>
          <a:ext cx="914323" cy="414867"/>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3</xdr:col>
      <xdr:colOff>0</xdr:colOff>
      <xdr:row>619</xdr:row>
      <xdr:rowOff>3741</xdr:rowOff>
    </xdr:from>
    <xdr:to>
      <xdr:col>4</xdr:col>
      <xdr:colOff>2822</xdr:colOff>
      <xdr:row>619</xdr:row>
      <xdr:rowOff>417689</xdr:rowOff>
    </xdr:to>
    <xdr:sp macro="" textlink="">
      <xdr:nvSpPr>
        <xdr:cNvPr id="427" name="正方形/長方形 426"/>
        <xdr:cNvSpPr/>
      </xdr:nvSpPr>
      <xdr:spPr>
        <a:xfrm>
          <a:off x="4366260" y="10732701"/>
          <a:ext cx="917222" cy="413948"/>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3</xdr:col>
      <xdr:colOff>911655</xdr:colOff>
      <xdr:row>619</xdr:row>
      <xdr:rowOff>0</xdr:rowOff>
    </xdr:from>
    <xdr:to>
      <xdr:col>4</xdr:col>
      <xdr:colOff>911578</xdr:colOff>
      <xdr:row>619</xdr:row>
      <xdr:rowOff>414867</xdr:rowOff>
    </xdr:to>
    <xdr:sp macro="" textlink="">
      <xdr:nvSpPr>
        <xdr:cNvPr id="428" name="正方形/長方形 427"/>
        <xdr:cNvSpPr/>
      </xdr:nvSpPr>
      <xdr:spPr>
        <a:xfrm>
          <a:off x="5277915" y="10728960"/>
          <a:ext cx="914323" cy="414867"/>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wsDr>
</file>

<file path=xl/drawings/drawing60.xml><?xml version="1.0" encoding="utf-8"?>
<xdr:wsDr xmlns:xdr="http://schemas.openxmlformats.org/drawingml/2006/spreadsheetDrawing" xmlns:a="http://schemas.openxmlformats.org/drawingml/2006/main">
  <xdr:twoCellAnchor>
    <xdr:from>
      <xdr:col>3</xdr:col>
      <xdr:colOff>7620</xdr:colOff>
      <xdr:row>1</xdr:row>
      <xdr:rowOff>0</xdr:rowOff>
    </xdr:from>
    <xdr:to>
      <xdr:col>4</xdr:col>
      <xdr:colOff>906780</xdr:colOff>
      <xdr:row>2</xdr:row>
      <xdr:rowOff>167640</xdr:rowOff>
    </xdr:to>
    <xdr:sp macro="" textlink="">
      <xdr:nvSpPr>
        <xdr:cNvPr id="4" name="正方形/長方形 3"/>
        <xdr:cNvSpPr/>
      </xdr:nvSpPr>
      <xdr:spPr>
        <a:xfrm>
          <a:off x="4671060" y="327660"/>
          <a:ext cx="1813560" cy="335280"/>
        </a:xfrm>
        <a:prstGeom prst="rect">
          <a:avLst/>
        </a:prstGeom>
        <a:solidFill>
          <a:schemeClr val="accent3">
            <a:lumMod val="40000"/>
            <a:lumOff val="60000"/>
            <a:alpha val="5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3</xdr:col>
      <xdr:colOff>7620</xdr:colOff>
      <xdr:row>59</xdr:row>
      <xdr:rowOff>0</xdr:rowOff>
    </xdr:from>
    <xdr:to>
      <xdr:col>4</xdr:col>
      <xdr:colOff>906780</xdr:colOff>
      <xdr:row>60</xdr:row>
      <xdr:rowOff>167640</xdr:rowOff>
    </xdr:to>
    <xdr:sp macro="" textlink="">
      <xdr:nvSpPr>
        <xdr:cNvPr id="6" name="正方形/長方形 5"/>
        <xdr:cNvSpPr/>
      </xdr:nvSpPr>
      <xdr:spPr>
        <a:xfrm>
          <a:off x="4671060" y="10248900"/>
          <a:ext cx="1813560" cy="335280"/>
        </a:xfrm>
        <a:prstGeom prst="rect">
          <a:avLst/>
        </a:prstGeom>
        <a:solidFill>
          <a:schemeClr val="accent3">
            <a:lumMod val="40000"/>
            <a:lumOff val="60000"/>
            <a:alpha val="5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editAs="oneCell">
    <xdr:from>
      <xdr:col>0</xdr:col>
      <xdr:colOff>30480</xdr:colOff>
      <xdr:row>0</xdr:row>
      <xdr:rowOff>60960</xdr:rowOff>
    </xdr:from>
    <xdr:to>
      <xdr:col>2</xdr:col>
      <xdr:colOff>121920</xdr:colOff>
      <xdr:row>0</xdr:row>
      <xdr:rowOff>259080</xdr:rowOff>
    </xdr:to>
    <xdr:sp macro="" textlink="">
      <xdr:nvSpPr>
        <xdr:cNvPr id="11" name="角丸四角形 10">
          <a:hlinkClick xmlns:r="http://schemas.openxmlformats.org/officeDocument/2006/relationships" r:id="rId1" tooltip="グローバルメニュー（表の一覧）へ"/>
        </xdr:cNvPr>
        <xdr:cNvSpPr/>
      </xdr:nvSpPr>
      <xdr:spPr>
        <a:xfrm>
          <a:off x="30480" y="60960"/>
          <a:ext cx="762000" cy="198120"/>
        </a:xfrm>
        <a:prstGeom prst="round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050" baseline="0">
              <a:solidFill>
                <a:srgbClr val="A75809"/>
              </a:solidFill>
              <a:latin typeface="AR丸ゴシック体M" pitchFamily="49" charset="-128"/>
              <a:ea typeface="AR丸ゴシック体M" pitchFamily="49" charset="-128"/>
            </a:rPr>
            <a:t>メニュー</a:t>
          </a:r>
        </a:p>
      </xdr:txBody>
    </xdr:sp>
    <xdr:clientData fPrintsWithSheet="0"/>
  </xdr:twoCellAnchor>
  <xdr:twoCellAnchor editAs="oneCell">
    <xdr:from>
      <xdr:col>2</xdr:col>
      <xdr:colOff>205740</xdr:colOff>
      <xdr:row>0</xdr:row>
      <xdr:rowOff>60960</xdr:rowOff>
    </xdr:from>
    <xdr:to>
      <xdr:col>2</xdr:col>
      <xdr:colOff>967740</xdr:colOff>
      <xdr:row>0</xdr:row>
      <xdr:rowOff>259080</xdr:rowOff>
    </xdr:to>
    <xdr:sp macro="" textlink="">
      <xdr:nvSpPr>
        <xdr:cNvPr id="12" name="角丸四角形 11">
          <a:hlinkClick xmlns:r="http://schemas.openxmlformats.org/officeDocument/2006/relationships" r:id="rId2" tooltip="記帳ガイドへ"/>
        </xdr:cNvPr>
        <xdr:cNvSpPr/>
      </xdr:nvSpPr>
      <xdr:spPr>
        <a:xfrm>
          <a:off x="876300" y="60960"/>
          <a:ext cx="762000" cy="198120"/>
        </a:xfrm>
        <a:prstGeom prst="roundRect">
          <a:avLst/>
        </a:prstGeom>
        <a:solidFill>
          <a:schemeClr val="accent6">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rgbClr val="A75809"/>
              </a:solidFill>
              <a:latin typeface="AR丸ゴシック体M" pitchFamily="49" charset="-128"/>
              <a:ea typeface="AR丸ゴシック体M" pitchFamily="49" charset="-128"/>
            </a:rPr>
            <a:t>ガイド</a:t>
          </a:r>
        </a:p>
      </xdr:txBody>
    </xdr:sp>
    <xdr:clientData fPrintsWithSheet="0"/>
  </xdr:twoCellAnchor>
</xdr:wsDr>
</file>

<file path=xl/drawings/drawing61.xml><?xml version="1.0" encoding="utf-8"?>
<xdr:wsDr xmlns:xdr="http://schemas.openxmlformats.org/drawingml/2006/spreadsheetDrawing" xmlns:a="http://schemas.openxmlformats.org/drawingml/2006/main">
  <xdr:twoCellAnchor>
    <xdr:from>
      <xdr:col>3</xdr:col>
      <xdr:colOff>7620</xdr:colOff>
      <xdr:row>1</xdr:row>
      <xdr:rowOff>0</xdr:rowOff>
    </xdr:from>
    <xdr:to>
      <xdr:col>4</xdr:col>
      <xdr:colOff>906780</xdr:colOff>
      <xdr:row>2</xdr:row>
      <xdr:rowOff>167640</xdr:rowOff>
    </xdr:to>
    <xdr:sp macro="" textlink="">
      <xdr:nvSpPr>
        <xdr:cNvPr id="9" name="正方形/長方形 8"/>
        <xdr:cNvSpPr/>
      </xdr:nvSpPr>
      <xdr:spPr>
        <a:xfrm>
          <a:off x="4671060" y="327660"/>
          <a:ext cx="1813560" cy="335280"/>
        </a:xfrm>
        <a:prstGeom prst="rect">
          <a:avLst/>
        </a:prstGeom>
        <a:solidFill>
          <a:schemeClr val="accent3">
            <a:lumMod val="40000"/>
            <a:lumOff val="60000"/>
            <a:alpha val="5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3</xdr:col>
      <xdr:colOff>7620</xdr:colOff>
      <xdr:row>59</xdr:row>
      <xdr:rowOff>0</xdr:rowOff>
    </xdr:from>
    <xdr:to>
      <xdr:col>4</xdr:col>
      <xdr:colOff>906780</xdr:colOff>
      <xdr:row>60</xdr:row>
      <xdr:rowOff>167640</xdr:rowOff>
    </xdr:to>
    <xdr:sp macro="" textlink="">
      <xdr:nvSpPr>
        <xdr:cNvPr id="11" name="正方形/長方形 10"/>
        <xdr:cNvSpPr/>
      </xdr:nvSpPr>
      <xdr:spPr>
        <a:xfrm>
          <a:off x="4671060" y="10248900"/>
          <a:ext cx="1813560" cy="335280"/>
        </a:xfrm>
        <a:prstGeom prst="rect">
          <a:avLst/>
        </a:prstGeom>
        <a:solidFill>
          <a:schemeClr val="accent3">
            <a:lumMod val="40000"/>
            <a:lumOff val="60000"/>
            <a:alpha val="5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editAs="oneCell">
    <xdr:from>
      <xdr:col>0</xdr:col>
      <xdr:colOff>30480</xdr:colOff>
      <xdr:row>0</xdr:row>
      <xdr:rowOff>60960</xdr:rowOff>
    </xdr:from>
    <xdr:to>
      <xdr:col>2</xdr:col>
      <xdr:colOff>121920</xdr:colOff>
      <xdr:row>0</xdr:row>
      <xdr:rowOff>259080</xdr:rowOff>
    </xdr:to>
    <xdr:sp macro="" textlink="">
      <xdr:nvSpPr>
        <xdr:cNvPr id="8" name="角丸四角形 7">
          <a:hlinkClick xmlns:r="http://schemas.openxmlformats.org/officeDocument/2006/relationships" r:id="rId1" tooltip="グローバルメニュー（表の一覧）へ"/>
        </xdr:cNvPr>
        <xdr:cNvSpPr/>
      </xdr:nvSpPr>
      <xdr:spPr>
        <a:xfrm>
          <a:off x="30480" y="60960"/>
          <a:ext cx="762000" cy="198120"/>
        </a:xfrm>
        <a:prstGeom prst="round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050" baseline="0">
              <a:solidFill>
                <a:srgbClr val="A75809"/>
              </a:solidFill>
              <a:latin typeface="AR丸ゴシック体M" pitchFamily="49" charset="-128"/>
              <a:ea typeface="AR丸ゴシック体M" pitchFamily="49" charset="-128"/>
            </a:rPr>
            <a:t>メニュー</a:t>
          </a:r>
        </a:p>
      </xdr:txBody>
    </xdr:sp>
    <xdr:clientData fPrintsWithSheet="0"/>
  </xdr:twoCellAnchor>
  <xdr:twoCellAnchor editAs="oneCell">
    <xdr:from>
      <xdr:col>2</xdr:col>
      <xdr:colOff>205740</xdr:colOff>
      <xdr:row>0</xdr:row>
      <xdr:rowOff>60960</xdr:rowOff>
    </xdr:from>
    <xdr:to>
      <xdr:col>2</xdr:col>
      <xdr:colOff>967740</xdr:colOff>
      <xdr:row>0</xdr:row>
      <xdr:rowOff>259080</xdr:rowOff>
    </xdr:to>
    <xdr:sp macro="" textlink="">
      <xdr:nvSpPr>
        <xdr:cNvPr id="10" name="角丸四角形 9">
          <a:hlinkClick xmlns:r="http://schemas.openxmlformats.org/officeDocument/2006/relationships" r:id="rId2" tooltip="記帳ガイドへ"/>
        </xdr:cNvPr>
        <xdr:cNvSpPr/>
      </xdr:nvSpPr>
      <xdr:spPr>
        <a:xfrm>
          <a:off x="876300" y="60960"/>
          <a:ext cx="762000" cy="198120"/>
        </a:xfrm>
        <a:prstGeom prst="roundRect">
          <a:avLst/>
        </a:prstGeom>
        <a:solidFill>
          <a:schemeClr val="accent6">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rgbClr val="A75809"/>
              </a:solidFill>
              <a:latin typeface="AR丸ゴシック体M" pitchFamily="49" charset="-128"/>
              <a:ea typeface="AR丸ゴシック体M" pitchFamily="49" charset="-128"/>
            </a:rPr>
            <a:t>ガイド</a:t>
          </a:r>
        </a:p>
      </xdr:txBody>
    </xdr:sp>
    <xdr:clientData fPrintsWithSheet="0"/>
  </xdr:twoCellAnchor>
</xdr:wsDr>
</file>

<file path=xl/drawings/drawing62.xml><?xml version="1.0" encoding="utf-8"?>
<xdr:wsDr xmlns:xdr="http://schemas.openxmlformats.org/drawingml/2006/spreadsheetDrawing" xmlns:a="http://schemas.openxmlformats.org/drawingml/2006/main">
  <xdr:twoCellAnchor>
    <xdr:from>
      <xdr:col>3</xdr:col>
      <xdr:colOff>7620</xdr:colOff>
      <xdr:row>59</xdr:row>
      <xdr:rowOff>0</xdr:rowOff>
    </xdr:from>
    <xdr:to>
      <xdr:col>4</xdr:col>
      <xdr:colOff>906780</xdr:colOff>
      <xdr:row>60</xdr:row>
      <xdr:rowOff>167640</xdr:rowOff>
    </xdr:to>
    <xdr:sp macro="" textlink="">
      <xdr:nvSpPr>
        <xdr:cNvPr id="6" name="正方形/長方形 5"/>
        <xdr:cNvSpPr/>
      </xdr:nvSpPr>
      <xdr:spPr>
        <a:xfrm>
          <a:off x="4671060" y="10248900"/>
          <a:ext cx="1813560" cy="335280"/>
        </a:xfrm>
        <a:prstGeom prst="rect">
          <a:avLst/>
        </a:prstGeom>
        <a:solidFill>
          <a:schemeClr val="accent3">
            <a:lumMod val="40000"/>
            <a:lumOff val="60000"/>
            <a:alpha val="5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editAs="oneCell">
    <xdr:from>
      <xdr:col>0</xdr:col>
      <xdr:colOff>30480</xdr:colOff>
      <xdr:row>0</xdr:row>
      <xdr:rowOff>60960</xdr:rowOff>
    </xdr:from>
    <xdr:to>
      <xdr:col>2</xdr:col>
      <xdr:colOff>121920</xdr:colOff>
      <xdr:row>0</xdr:row>
      <xdr:rowOff>259080</xdr:rowOff>
    </xdr:to>
    <xdr:sp macro="" textlink="">
      <xdr:nvSpPr>
        <xdr:cNvPr id="8" name="角丸四角形 7">
          <a:hlinkClick xmlns:r="http://schemas.openxmlformats.org/officeDocument/2006/relationships" r:id="rId1" tooltip="グローバルメニュー（表の一覧）へ"/>
        </xdr:cNvPr>
        <xdr:cNvSpPr/>
      </xdr:nvSpPr>
      <xdr:spPr>
        <a:xfrm>
          <a:off x="30480" y="60960"/>
          <a:ext cx="762000" cy="198120"/>
        </a:xfrm>
        <a:prstGeom prst="round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000" baseline="0">
              <a:solidFill>
                <a:srgbClr val="A75809"/>
              </a:solidFill>
              <a:latin typeface="AR丸ゴシック体M" pitchFamily="49" charset="-128"/>
              <a:ea typeface="AR丸ゴシック体M" pitchFamily="49" charset="-128"/>
            </a:rPr>
            <a:t>メニュー</a:t>
          </a:r>
        </a:p>
      </xdr:txBody>
    </xdr:sp>
    <xdr:clientData fPrintsWithSheet="0"/>
  </xdr:twoCellAnchor>
  <xdr:twoCellAnchor editAs="oneCell">
    <xdr:from>
      <xdr:col>2</xdr:col>
      <xdr:colOff>205740</xdr:colOff>
      <xdr:row>0</xdr:row>
      <xdr:rowOff>60960</xdr:rowOff>
    </xdr:from>
    <xdr:to>
      <xdr:col>2</xdr:col>
      <xdr:colOff>967740</xdr:colOff>
      <xdr:row>0</xdr:row>
      <xdr:rowOff>259080</xdr:rowOff>
    </xdr:to>
    <xdr:sp macro="" textlink="">
      <xdr:nvSpPr>
        <xdr:cNvPr id="9" name="角丸四角形 8">
          <a:hlinkClick xmlns:r="http://schemas.openxmlformats.org/officeDocument/2006/relationships" r:id="rId2" tooltip="記帳ガイドへ"/>
        </xdr:cNvPr>
        <xdr:cNvSpPr/>
      </xdr:nvSpPr>
      <xdr:spPr>
        <a:xfrm>
          <a:off x="876300" y="60960"/>
          <a:ext cx="762000" cy="198120"/>
        </a:xfrm>
        <a:prstGeom prst="roundRect">
          <a:avLst/>
        </a:prstGeom>
        <a:solidFill>
          <a:schemeClr val="accent6">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rgbClr val="A75809"/>
              </a:solidFill>
              <a:latin typeface="AR丸ゴシック体M" pitchFamily="49" charset="-128"/>
              <a:ea typeface="AR丸ゴシック体M" pitchFamily="49" charset="-128"/>
            </a:rPr>
            <a:t>ガイド</a:t>
          </a:r>
        </a:p>
      </xdr:txBody>
    </xdr:sp>
    <xdr:clientData fPrintsWithSheet="0"/>
  </xdr:twoCellAnchor>
  <xdr:twoCellAnchor>
    <xdr:from>
      <xdr:col>3</xdr:col>
      <xdr:colOff>13854</xdr:colOff>
      <xdr:row>1</xdr:row>
      <xdr:rowOff>0</xdr:rowOff>
    </xdr:from>
    <xdr:to>
      <xdr:col>4</xdr:col>
      <xdr:colOff>913014</xdr:colOff>
      <xdr:row>3</xdr:row>
      <xdr:rowOff>1385</xdr:rowOff>
    </xdr:to>
    <xdr:sp macro="" textlink="">
      <xdr:nvSpPr>
        <xdr:cNvPr id="14" name="正方形/長方形 13"/>
        <xdr:cNvSpPr/>
      </xdr:nvSpPr>
      <xdr:spPr>
        <a:xfrm>
          <a:off x="4668981" y="325582"/>
          <a:ext cx="1813560" cy="333894"/>
        </a:xfrm>
        <a:prstGeom prst="rect">
          <a:avLst/>
        </a:prstGeom>
        <a:solidFill>
          <a:schemeClr val="accent3">
            <a:lumMod val="40000"/>
            <a:lumOff val="60000"/>
            <a:alpha val="5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wsDr>
</file>

<file path=xl/drawings/drawing63.xml><?xml version="1.0" encoding="utf-8"?>
<xdr:wsDr xmlns:xdr="http://schemas.openxmlformats.org/drawingml/2006/spreadsheetDrawing" xmlns:a="http://schemas.openxmlformats.org/drawingml/2006/main">
  <xdr:twoCellAnchor>
    <xdr:from>
      <xdr:col>3</xdr:col>
      <xdr:colOff>0</xdr:colOff>
      <xdr:row>1</xdr:row>
      <xdr:rowOff>0</xdr:rowOff>
    </xdr:from>
    <xdr:to>
      <xdr:col>4</xdr:col>
      <xdr:colOff>899160</xdr:colOff>
      <xdr:row>2</xdr:row>
      <xdr:rowOff>167640</xdr:rowOff>
    </xdr:to>
    <xdr:sp macro="" textlink="">
      <xdr:nvSpPr>
        <xdr:cNvPr id="6" name="正方形/長方形 5"/>
        <xdr:cNvSpPr/>
      </xdr:nvSpPr>
      <xdr:spPr>
        <a:xfrm>
          <a:off x="4663440" y="327660"/>
          <a:ext cx="1813560" cy="335280"/>
        </a:xfrm>
        <a:prstGeom prst="rect">
          <a:avLst/>
        </a:prstGeom>
        <a:solidFill>
          <a:schemeClr val="accent3">
            <a:lumMod val="40000"/>
            <a:lumOff val="60000"/>
            <a:alpha val="5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3</xdr:col>
      <xdr:colOff>7620</xdr:colOff>
      <xdr:row>59</xdr:row>
      <xdr:rowOff>0</xdr:rowOff>
    </xdr:from>
    <xdr:to>
      <xdr:col>4</xdr:col>
      <xdr:colOff>906780</xdr:colOff>
      <xdr:row>61</xdr:row>
      <xdr:rowOff>1386</xdr:rowOff>
    </xdr:to>
    <xdr:sp macro="" textlink="">
      <xdr:nvSpPr>
        <xdr:cNvPr id="5" name="正方形/長方形 4"/>
        <xdr:cNvSpPr/>
      </xdr:nvSpPr>
      <xdr:spPr>
        <a:xfrm>
          <a:off x="4662747" y="10141527"/>
          <a:ext cx="1813560" cy="333895"/>
        </a:xfrm>
        <a:prstGeom prst="rect">
          <a:avLst/>
        </a:prstGeom>
        <a:solidFill>
          <a:schemeClr val="accent3">
            <a:lumMod val="40000"/>
            <a:lumOff val="60000"/>
            <a:alpha val="5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editAs="oneCell">
    <xdr:from>
      <xdr:col>0</xdr:col>
      <xdr:colOff>30480</xdr:colOff>
      <xdr:row>0</xdr:row>
      <xdr:rowOff>60960</xdr:rowOff>
    </xdr:from>
    <xdr:to>
      <xdr:col>2</xdr:col>
      <xdr:colOff>121920</xdr:colOff>
      <xdr:row>0</xdr:row>
      <xdr:rowOff>259080</xdr:rowOff>
    </xdr:to>
    <xdr:sp macro="" textlink="">
      <xdr:nvSpPr>
        <xdr:cNvPr id="13" name="角丸四角形 12">
          <a:hlinkClick xmlns:r="http://schemas.openxmlformats.org/officeDocument/2006/relationships" r:id="rId1" tooltip="グローバルメニュー（表の一覧）へ"/>
        </xdr:cNvPr>
        <xdr:cNvSpPr/>
      </xdr:nvSpPr>
      <xdr:spPr>
        <a:xfrm>
          <a:off x="30480" y="60960"/>
          <a:ext cx="762000" cy="198120"/>
        </a:xfrm>
        <a:prstGeom prst="round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050" baseline="0">
              <a:solidFill>
                <a:srgbClr val="A75809"/>
              </a:solidFill>
              <a:latin typeface="AR丸ゴシック体M" pitchFamily="49" charset="-128"/>
              <a:ea typeface="AR丸ゴシック体M" pitchFamily="49" charset="-128"/>
            </a:rPr>
            <a:t>メニュー</a:t>
          </a:r>
        </a:p>
      </xdr:txBody>
    </xdr:sp>
    <xdr:clientData fPrintsWithSheet="0"/>
  </xdr:twoCellAnchor>
  <xdr:twoCellAnchor editAs="oneCell">
    <xdr:from>
      <xdr:col>2</xdr:col>
      <xdr:colOff>205740</xdr:colOff>
      <xdr:row>0</xdr:row>
      <xdr:rowOff>60960</xdr:rowOff>
    </xdr:from>
    <xdr:to>
      <xdr:col>2</xdr:col>
      <xdr:colOff>967740</xdr:colOff>
      <xdr:row>0</xdr:row>
      <xdr:rowOff>259080</xdr:rowOff>
    </xdr:to>
    <xdr:sp macro="" textlink="">
      <xdr:nvSpPr>
        <xdr:cNvPr id="14" name="角丸四角形 13">
          <a:hlinkClick xmlns:r="http://schemas.openxmlformats.org/officeDocument/2006/relationships" r:id="rId2" tooltip="記帳ガイドへ"/>
        </xdr:cNvPr>
        <xdr:cNvSpPr/>
      </xdr:nvSpPr>
      <xdr:spPr>
        <a:xfrm>
          <a:off x="876300" y="60960"/>
          <a:ext cx="762000" cy="198120"/>
        </a:xfrm>
        <a:prstGeom prst="roundRect">
          <a:avLst/>
        </a:prstGeom>
        <a:solidFill>
          <a:schemeClr val="accent6">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rgbClr val="A75809"/>
              </a:solidFill>
              <a:latin typeface="AR丸ゴシック体M" pitchFamily="49" charset="-128"/>
              <a:ea typeface="AR丸ゴシック体M" pitchFamily="49" charset="-128"/>
            </a:rPr>
            <a:t>ガイド</a:t>
          </a:r>
        </a:p>
      </xdr:txBody>
    </xdr:sp>
    <xdr:clientData fPrintsWithSheet="0"/>
  </xdr:twoCellAnchor>
</xdr:wsDr>
</file>

<file path=xl/drawings/drawing64.xml><?xml version="1.0" encoding="utf-8"?>
<xdr:wsDr xmlns:xdr="http://schemas.openxmlformats.org/drawingml/2006/spreadsheetDrawing" xmlns:a="http://schemas.openxmlformats.org/drawingml/2006/main">
  <xdr:twoCellAnchor>
    <xdr:from>
      <xdr:col>3</xdr:col>
      <xdr:colOff>0</xdr:colOff>
      <xdr:row>1</xdr:row>
      <xdr:rowOff>1</xdr:rowOff>
    </xdr:from>
    <xdr:to>
      <xdr:col>4</xdr:col>
      <xdr:colOff>899160</xdr:colOff>
      <xdr:row>3</xdr:row>
      <xdr:rowOff>1386</xdr:rowOff>
    </xdr:to>
    <xdr:sp macro="" textlink="">
      <xdr:nvSpPr>
        <xdr:cNvPr id="6" name="正方形/長方形 5"/>
        <xdr:cNvSpPr/>
      </xdr:nvSpPr>
      <xdr:spPr>
        <a:xfrm>
          <a:off x="4655127" y="325583"/>
          <a:ext cx="1813560" cy="333894"/>
        </a:xfrm>
        <a:prstGeom prst="rect">
          <a:avLst/>
        </a:prstGeom>
        <a:solidFill>
          <a:schemeClr val="accent3">
            <a:lumMod val="40000"/>
            <a:lumOff val="60000"/>
            <a:alpha val="5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3</xdr:col>
      <xdr:colOff>7620</xdr:colOff>
      <xdr:row>59</xdr:row>
      <xdr:rowOff>0</xdr:rowOff>
    </xdr:from>
    <xdr:to>
      <xdr:col>4</xdr:col>
      <xdr:colOff>906780</xdr:colOff>
      <xdr:row>60</xdr:row>
      <xdr:rowOff>167640</xdr:rowOff>
    </xdr:to>
    <xdr:sp macro="" textlink="">
      <xdr:nvSpPr>
        <xdr:cNvPr id="7" name="正方形/長方形 6"/>
        <xdr:cNvSpPr/>
      </xdr:nvSpPr>
      <xdr:spPr>
        <a:xfrm>
          <a:off x="4671060" y="10248900"/>
          <a:ext cx="1813560" cy="335280"/>
        </a:xfrm>
        <a:prstGeom prst="rect">
          <a:avLst/>
        </a:prstGeom>
        <a:solidFill>
          <a:schemeClr val="accent3">
            <a:lumMod val="40000"/>
            <a:lumOff val="60000"/>
            <a:alpha val="5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editAs="oneCell">
    <xdr:from>
      <xdr:col>0</xdr:col>
      <xdr:colOff>30480</xdr:colOff>
      <xdr:row>0</xdr:row>
      <xdr:rowOff>60960</xdr:rowOff>
    </xdr:from>
    <xdr:to>
      <xdr:col>2</xdr:col>
      <xdr:colOff>121920</xdr:colOff>
      <xdr:row>0</xdr:row>
      <xdr:rowOff>259080</xdr:rowOff>
    </xdr:to>
    <xdr:sp macro="" textlink="">
      <xdr:nvSpPr>
        <xdr:cNvPr id="10" name="角丸四角形 9">
          <a:hlinkClick xmlns:r="http://schemas.openxmlformats.org/officeDocument/2006/relationships" r:id="rId1" tooltip="グローバルメニュー（表の一覧）へ"/>
        </xdr:cNvPr>
        <xdr:cNvSpPr/>
      </xdr:nvSpPr>
      <xdr:spPr>
        <a:xfrm>
          <a:off x="30480" y="60960"/>
          <a:ext cx="762000" cy="198120"/>
        </a:xfrm>
        <a:prstGeom prst="round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050" baseline="0">
              <a:solidFill>
                <a:srgbClr val="A75809"/>
              </a:solidFill>
              <a:latin typeface="AR丸ゴシック体M" pitchFamily="49" charset="-128"/>
              <a:ea typeface="AR丸ゴシック体M" pitchFamily="49" charset="-128"/>
            </a:rPr>
            <a:t>メニュー</a:t>
          </a:r>
        </a:p>
      </xdr:txBody>
    </xdr:sp>
    <xdr:clientData fPrintsWithSheet="0"/>
  </xdr:twoCellAnchor>
  <xdr:twoCellAnchor editAs="oneCell">
    <xdr:from>
      <xdr:col>2</xdr:col>
      <xdr:colOff>205740</xdr:colOff>
      <xdr:row>0</xdr:row>
      <xdr:rowOff>60960</xdr:rowOff>
    </xdr:from>
    <xdr:to>
      <xdr:col>2</xdr:col>
      <xdr:colOff>967740</xdr:colOff>
      <xdr:row>0</xdr:row>
      <xdr:rowOff>259080</xdr:rowOff>
    </xdr:to>
    <xdr:sp macro="" textlink="">
      <xdr:nvSpPr>
        <xdr:cNvPr id="11" name="角丸四角形 10">
          <a:hlinkClick xmlns:r="http://schemas.openxmlformats.org/officeDocument/2006/relationships" r:id="rId2" tooltip="記帳ガイドへ"/>
        </xdr:cNvPr>
        <xdr:cNvSpPr/>
      </xdr:nvSpPr>
      <xdr:spPr>
        <a:xfrm>
          <a:off x="876300" y="60960"/>
          <a:ext cx="762000" cy="198120"/>
        </a:xfrm>
        <a:prstGeom prst="roundRect">
          <a:avLst/>
        </a:prstGeom>
        <a:solidFill>
          <a:schemeClr val="accent6">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rgbClr val="A75809"/>
              </a:solidFill>
              <a:latin typeface="AR丸ゴシック体M" pitchFamily="49" charset="-128"/>
              <a:ea typeface="AR丸ゴシック体M" pitchFamily="49" charset="-128"/>
            </a:rPr>
            <a:t>ガイド</a:t>
          </a:r>
        </a:p>
      </xdr:txBody>
    </xdr:sp>
    <xdr:clientData fPrintsWithSheet="0"/>
  </xdr:twoCellAnchor>
</xdr:wsDr>
</file>

<file path=xl/drawings/drawing65.xml><?xml version="1.0" encoding="utf-8"?>
<xdr:wsDr xmlns:xdr="http://schemas.openxmlformats.org/drawingml/2006/spreadsheetDrawing" xmlns:a="http://schemas.openxmlformats.org/drawingml/2006/main">
  <xdr:twoCellAnchor>
    <xdr:from>
      <xdr:col>3</xdr:col>
      <xdr:colOff>7620</xdr:colOff>
      <xdr:row>59</xdr:row>
      <xdr:rowOff>0</xdr:rowOff>
    </xdr:from>
    <xdr:to>
      <xdr:col>4</xdr:col>
      <xdr:colOff>906780</xdr:colOff>
      <xdr:row>60</xdr:row>
      <xdr:rowOff>167640</xdr:rowOff>
    </xdr:to>
    <xdr:sp macro="" textlink="">
      <xdr:nvSpPr>
        <xdr:cNvPr id="6" name="正方形/長方形 5"/>
        <xdr:cNvSpPr/>
      </xdr:nvSpPr>
      <xdr:spPr>
        <a:xfrm>
          <a:off x="4671060" y="10248900"/>
          <a:ext cx="1813560" cy="335280"/>
        </a:xfrm>
        <a:prstGeom prst="rect">
          <a:avLst/>
        </a:prstGeom>
        <a:solidFill>
          <a:schemeClr val="accent3">
            <a:lumMod val="40000"/>
            <a:lumOff val="60000"/>
            <a:alpha val="5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3</xdr:col>
      <xdr:colOff>7620</xdr:colOff>
      <xdr:row>1</xdr:row>
      <xdr:rowOff>0</xdr:rowOff>
    </xdr:from>
    <xdr:to>
      <xdr:col>4</xdr:col>
      <xdr:colOff>906780</xdr:colOff>
      <xdr:row>2</xdr:row>
      <xdr:rowOff>167640</xdr:rowOff>
    </xdr:to>
    <xdr:sp macro="" textlink="">
      <xdr:nvSpPr>
        <xdr:cNvPr id="8" name="正方形/長方形 7"/>
        <xdr:cNvSpPr/>
      </xdr:nvSpPr>
      <xdr:spPr>
        <a:xfrm>
          <a:off x="4671060" y="327660"/>
          <a:ext cx="1813560" cy="335280"/>
        </a:xfrm>
        <a:prstGeom prst="rect">
          <a:avLst/>
        </a:prstGeom>
        <a:solidFill>
          <a:schemeClr val="accent3">
            <a:lumMod val="40000"/>
            <a:lumOff val="60000"/>
            <a:alpha val="5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editAs="oneCell">
    <xdr:from>
      <xdr:col>0</xdr:col>
      <xdr:colOff>30480</xdr:colOff>
      <xdr:row>0</xdr:row>
      <xdr:rowOff>60960</xdr:rowOff>
    </xdr:from>
    <xdr:to>
      <xdr:col>2</xdr:col>
      <xdr:colOff>121920</xdr:colOff>
      <xdr:row>0</xdr:row>
      <xdr:rowOff>259080</xdr:rowOff>
    </xdr:to>
    <xdr:sp macro="" textlink="">
      <xdr:nvSpPr>
        <xdr:cNvPr id="10" name="角丸四角形 9">
          <a:hlinkClick xmlns:r="http://schemas.openxmlformats.org/officeDocument/2006/relationships" r:id="rId1" tooltip="グローバルメニュー（表の一覧）へ"/>
        </xdr:cNvPr>
        <xdr:cNvSpPr/>
      </xdr:nvSpPr>
      <xdr:spPr>
        <a:xfrm>
          <a:off x="30480" y="60960"/>
          <a:ext cx="762000" cy="198120"/>
        </a:xfrm>
        <a:prstGeom prst="round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050" baseline="0">
              <a:solidFill>
                <a:srgbClr val="A75809"/>
              </a:solidFill>
              <a:latin typeface="AR丸ゴシック体M" pitchFamily="49" charset="-128"/>
              <a:ea typeface="AR丸ゴシック体M" pitchFamily="49" charset="-128"/>
            </a:rPr>
            <a:t>メニュー</a:t>
          </a:r>
        </a:p>
      </xdr:txBody>
    </xdr:sp>
    <xdr:clientData fPrintsWithSheet="0"/>
  </xdr:twoCellAnchor>
  <xdr:twoCellAnchor editAs="oneCell">
    <xdr:from>
      <xdr:col>2</xdr:col>
      <xdr:colOff>205740</xdr:colOff>
      <xdr:row>0</xdr:row>
      <xdr:rowOff>60960</xdr:rowOff>
    </xdr:from>
    <xdr:to>
      <xdr:col>2</xdr:col>
      <xdr:colOff>967740</xdr:colOff>
      <xdr:row>0</xdr:row>
      <xdr:rowOff>259080</xdr:rowOff>
    </xdr:to>
    <xdr:sp macro="" textlink="">
      <xdr:nvSpPr>
        <xdr:cNvPr id="11" name="角丸四角形 10">
          <a:hlinkClick xmlns:r="http://schemas.openxmlformats.org/officeDocument/2006/relationships" r:id="rId2" tooltip="記帳ガイドへ"/>
        </xdr:cNvPr>
        <xdr:cNvSpPr/>
      </xdr:nvSpPr>
      <xdr:spPr>
        <a:xfrm>
          <a:off x="876300" y="60960"/>
          <a:ext cx="762000" cy="198120"/>
        </a:xfrm>
        <a:prstGeom prst="roundRect">
          <a:avLst/>
        </a:prstGeom>
        <a:solidFill>
          <a:schemeClr val="accent6">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rgbClr val="A75809"/>
              </a:solidFill>
              <a:latin typeface="AR丸ゴシック体M" pitchFamily="49" charset="-128"/>
              <a:ea typeface="AR丸ゴシック体M" pitchFamily="49" charset="-128"/>
            </a:rPr>
            <a:t>ガイド</a:t>
          </a:r>
        </a:p>
      </xdr:txBody>
    </xdr:sp>
    <xdr:clientData fPrintsWithSheet="0"/>
  </xdr:twoCellAnchor>
</xdr:wsDr>
</file>

<file path=xl/drawings/drawing66.xml><?xml version="1.0" encoding="utf-8"?>
<xdr:wsDr xmlns:xdr="http://schemas.openxmlformats.org/drawingml/2006/spreadsheetDrawing" xmlns:a="http://schemas.openxmlformats.org/drawingml/2006/main">
  <xdr:twoCellAnchor>
    <xdr:from>
      <xdr:col>3</xdr:col>
      <xdr:colOff>7620</xdr:colOff>
      <xdr:row>1</xdr:row>
      <xdr:rowOff>0</xdr:rowOff>
    </xdr:from>
    <xdr:to>
      <xdr:col>4</xdr:col>
      <xdr:colOff>906780</xdr:colOff>
      <xdr:row>2</xdr:row>
      <xdr:rowOff>167640</xdr:rowOff>
    </xdr:to>
    <xdr:sp macro="" textlink="">
      <xdr:nvSpPr>
        <xdr:cNvPr id="5" name="正方形/長方形 4"/>
        <xdr:cNvSpPr/>
      </xdr:nvSpPr>
      <xdr:spPr>
        <a:xfrm>
          <a:off x="4671060" y="327660"/>
          <a:ext cx="1813560" cy="335280"/>
        </a:xfrm>
        <a:prstGeom prst="rect">
          <a:avLst/>
        </a:prstGeom>
        <a:solidFill>
          <a:schemeClr val="accent3">
            <a:lumMod val="40000"/>
            <a:lumOff val="60000"/>
            <a:alpha val="5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3</xdr:col>
      <xdr:colOff>7620</xdr:colOff>
      <xdr:row>59</xdr:row>
      <xdr:rowOff>0</xdr:rowOff>
    </xdr:from>
    <xdr:to>
      <xdr:col>4</xdr:col>
      <xdr:colOff>906780</xdr:colOff>
      <xdr:row>60</xdr:row>
      <xdr:rowOff>167640</xdr:rowOff>
    </xdr:to>
    <xdr:sp macro="" textlink="">
      <xdr:nvSpPr>
        <xdr:cNvPr id="7" name="正方形/長方形 6"/>
        <xdr:cNvSpPr/>
      </xdr:nvSpPr>
      <xdr:spPr>
        <a:xfrm>
          <a:off x="4671060" y="10248900"/>
          <a:ext cx="1813560" cy="335280"/>
        </a:xfrm>
        <a:prstGeom prst="rect">
          <a:avLst/>
        </a:prstGeom>
        <a:solidFill>
          <a:schemeClr val="accent3">
            <a:lumMod val="40000"/>
            <a:lumOff val="60000"/>
            <a:alpha val="5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editAs="oneCell">
    <xdr:from>
      <xdr:col>0</xdr:col>
      <xdr:colOff>30480</xdr:colOff>
      <xdr:row>0</xdr:row>
      <xdr:rowOff>60960</xdr:rowOff>
    </xdr:from>
    <xdr:to>
      <xdr:col>2</xdr:col>
      <xdr:colOff>121920</xdr:colOff>
      <xdr:row>0</xdr:row>
      <xdr:rowOff>259080</xdr:rowOff>
    </xdr:to>
    <xdr:sp macro="" textlink="">
      <xdr:nvSpPr>
        <xdr:cNvPr id="9" name="角丸四角形 8">
          <a:hlinkClick xmlns:r="http://schemas.openxmlformats.org/officeDocument/2006/relationships" r:id="rId1" tooltip="グローバルメニュー（表の一覧）へ"/>
        </xdr:cNvPr>
        <xdr:cNvSpPr/>
      </xdr:nvSpPr>
      <xdr:spPr>
        <a:xfrm>
          <a:off x="30480" y="60960"/>
          <a:ext cx="762000" cy="198120"/>
        </a:xfrm>
        <a:prstGeom prst="round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050" baseline="0">
              <a:solidFill>
                <a:srgbClr val="A75809"/>
              </a:solidFill>
              <a:latin typeface="AR丸ゴシック体M" pitchFamily="49" charset="-128"/>
              <a:ea typeface="AR丸ゴシック体M" pitchFamily="49" charset="-128"/>
            </a:rPr>
            <a:t>メニュー</a:t>
          </a:r>
        </a:p>
      </xdr:txBody>
    </xdr:sp>
    <xdr:clientData fPrintsWithSheet="0"/>
  </xdr:twoCellAnchor>
  <xdr:twoCellAnchor editAs="oneCell">
    <xdr:from>
      <xdr:col>2</xdr:col>
      <xdr:colOff>205740</xdr:colOff>
      <xdr:row>0</xdr:row>
      <xdr:rowOff>60960</xdr:rowOff>
    </xdr:from>
    <xdr:to>
      <xdr:col>2</xdr:col>
      <xdr:colOff>967740</xdr:colOff>
      <xdr:row>0</xdr:row>
      <xdr:rowOff>259080</xdr:rowOff>
    </xdr:to>
    <xdr:sp macro="" textlink="">
      <xdr:nvSpPr>
        <xdr:cNvPr id="10" name="角丸四角形 9">
          <a:hlinkClick xmlns:r="http://schemas.openxmlformats.org/officeDocument/2006/relationships" r:id="rId2" tooltip="記帳ガイドへ"/>
        </xdr:cNvPr>
        <xdr:cNvSpPr/>
      </xdr:nvSpPr>
      <xdr:spPr>
        <a:xfrm>
          <a:off x="876300" y="60960"/>
          <a:ext cx="762000" cy="198120"/>
        </a:xfrm>
        <a:prstGeom prst="roundRect">
          <a:avLst/>
        </a:prstGeom>
        <a:solidFill>
          <a:schemeClr val="accent6">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rgbClr val="A75809"/>
              </a:solidFill>
              <a:latin typeface="AR丸ゴシック体M" pitchFamily="49" charset="-128"/>
              <a:ea typeface="AR丸ゴシック体M" pitchFamily="49" charset="-128"/>
            </a:rPr>
            <a:t>ガイド</a:t>
          </a:r>
        </a:p>
      </xdr:txBody>
    </xdr:sp>
    <xdr:clientData fPrintsWithSheet="0"/>
  </xdr:twoCellAnchor>
</xdr:wsDr>
</file>

<file path=xl/drawings/drawing67.xml><?xml version="1.0" encoding="utf-8"?>
<xdr:wsDr xmlns:xdr="http://schemas.openxmlformats.org/drawingml/2006/spreadsheetDrawing" xmlns:a="http://schemas.openxmlformats.org/drawingml/2006/main">
  <xdr:twoCellAnchor>
    <xdr:from>
      <xdr:col>3</xdr:col>
      <xdr:colOff>7620</xdr:colOff>
      <xdr:row>59</xdr:row>
      <xdr:rowOff>0</xdr:rowOff>
    </xdr:from>
    <xdr:to>
      <xdr:col>4</xdr:col>
      <xdr:colOff>906780</xdr:colOff>
      <xdr:row>60</xdr:row>
      <xdr:rowOff>167640</xdr:rowOff>
    </xdr:to>
    <xdr:sp macro="" textlink="">
      <xdr:nvSpPr>
        <xdr:cNvPr id="5" name="正方形/長方形 4"/>
        <xdr:cNvSpPr/>
      </xdr:nvSpPr>
      <xdr:spPr>
        <a:xfrm>
          <a:off x="4662747" y="10141527"/>
          <a:ext cx="1813560" cy="333895"/>
        </a:xfrm>
        <a:prstGeom prst="rect">
          <a:avLst/>
        </a:prstGeom>
        <a:solidFill>
          <a:schemeClr val="accent3">
            <a:lumMod val="40000"/>
            <a:lumOff val="60000"/>
            <a:alpha val="5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editAs="oneCell">
    <xdr:from>
      <xdr:col>0</xdr:col>
      <xdr:colOff>30480</xdr:colOff>
      <xdr:row>0</xdr:row>
      <xdr:rowOff>60960</xdr:rowOff>
    </xdr:from>
    <xdr:to>
      <xdr:col>2</xdr:col>
      <xdr:colOff>121920</xdr:colOff>
      <xdr:row>0</xdr:row>
      <xdr:rowOff>259080</xdr:rowOff>
    </xdr:to>
    <xdr:sp macro="" textlink="">
      <xdr:nvSpPr>
        <xdr:cNvPr id="10" name="角丸四角形 9">
          <a:hlinkClick xmlns:r="http://schemas.openxmlformats.org/officeDocument/2006/relationships" r:id="rId1" tooltip="グローバルメニュー（表の一覧）へ"/>
        </xdr:cNvPr>
        <xdr:cNvSpPr/>
      </xdr:nvSpPr>
      <xdr:spPr>
        <a:xfrm>
          <a:off x="30480" y="60960"/>
          <a:ext cx="762000" cy="198120"/>
        </a:xfrm>
        <a:prstGeom prst="round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050" baseline="0">
              <a:solidFill>
                <a:srgbClr val="A75809"/>
              </a:solidFill>
              <a:latin typeface="AR丸ゴシック体M" pitchFamily="49" charset="-128"/>
              <a:ea typeface="AR丸ゴシック体M" pitchFamily="49" charset="-128"/>
            </a:rPr>
            <a:t>メニュー</a:t>
          </a:r>
        </a:p>
      </xdr:txBody>
    </xdr:sp>
    <xdr:clientData fPrintsWithSheet="0"/>
  </xdr:twoCellAnchor>
  <xdr:twoCellAnchor editAs="oneCell">
    <xdr:from>
      <xdr:col>2</xdr:col>
      <xdr:colOff>205740</xdr:colOff>
      <xdr:row>0</xdr:row>
      <xdr:rowOff>60960</xdr:rowOff>
    </xdr:from>
    <xdr:to>
      <xdr:col>2</xdr:col>
      <xdr:colOff>967740</xdr:colOff>
      <xdr:row>0</xdr:row>
      <xdr:rowOff>259080</xdr:rowOff>
    </xdr:to>
    <xdr:sp macro="" textlink="">
      <xdr:nvSpPr>
        <xdr:cNvPr id="11" name="角丸四角形 10">
          <a:hlinkClick xmlns:r="http://schemas.openxmlformats.org/officeDocument/2006/relationships" r:id="rId2" tooltip="記帳ガイドへ"/>
        </xdr:cNvPr>
        <xdr:cNvSpPr/>
      </xdr:nvSpPr>
      <xdr:spPr>
        <a:xfrm>
          <a:off x="876300" y="60960"/>
          <a:ext cx="762000" cy="198120"/>
        </a:xfrm>
        <a:prstGeom prst="roundRect">
          <a:avLst/>
        </a:prstGeom>
        <a:solidFill>
          <a:schemeClr val="accent6">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rgbClr val="A75809"/>
              </a:solidFill>
              <a:latin typeface="AR丸ゴシック体M" pitchFamily="49" charset="-128"/>
              <a:ea typeface="AR丸ゴシック体M" pitchFamily="49" charset="-128"/>
            </a:rPr>
            <a:t>ガイド</a:t>
          </a:r>
        </a:p>
      </xdr:txBody>
    </xdr:sp>
    <xdr:clientData fPrintsWithSheet="0"/>
  </xdr:twoCellAnchor>
  <xdr:twoCellAnchor>
    <xdr:from>
      <xdr:col>3</xdr:col>
      <xdr:colOff>0</xdr:colOff>
      <xdr:row>1</xdr:row>
      <xdr:rowOff>0</xdr:rowOff>
    </xdr:from>
    <xdr:to>
      <xdr:col>4</xdr:col>
      <xdr:colOff>899160</xdr:colOff>
      <xdr:row>3</xdr:row>
      <xdr:rowOff>1385</xdr:rowOff>
    </xdr:to>
    <xdr:sp macro="" textlink="">
      <xdr:nvSpPr>
        <xdr:cNvPr id="9" name="正方形/長方形 8"/>
        <xdr:cNvSpPr/>
      </xdr:nvSpPr>
      <xdr:spPr>
        <a:xfrm>
          <a:off x="4655127" y="325582"/>
          <a:ext cx="1813560" cy="333894"/>
        </a:xfrm>
        <a:prstGeom prst="rect">
          <a:avLst/>
        </a:prstGeom>
        <a:solidFill>
          <a:schemeClr val="accent3">
            <a:lumMod val="40000"/>
            <a:lumOff val="60000"/>
            <a:alpha val="5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wsDr>
</file>

<file path=xl/drawings/drawing68.xml><?xml version="1.0" encoding="utf-8"?>
<xdr:wsDr xmlns:xdr="http://schemas.openxmlformats.org/drawingml/2006/spreadsheetDrawing" xmlns:a="http://schemas.openxmlformats.org/drawingml/2006/main">
  <xdr:twoCellAnchor>
    <xdr:from>
      <xdr:col>3</xdr:col>
      <xdr:colOff>7620</xdr:colOff>
      <xdr:row>1</xdr:row>
      <xdr:rowOff>0</xdr:rowOff>
    </xdr:from>
    <xdr:to>
      <xdr:col>4</xdr:col>
      <xdr:colOff>906780</xdr:colOff>
      <xdr:row>2</xdr:row>
      <xdr:rowOff>167640</xdr:rowOff>
    </xdr:to>
    <xdr:sp macro="" textlink="">
      <xdr:nvSpPr>
        <xdr:cNvPr id="4" name="正方形/長方形 3"/>
        <xdr:cNvSpPr/>
      </xdr:nvSpPr>
      <xdr:spPr>
        <a:xfrm>
          <a:off x="4671060" y="327660"/>
          <a:ext cx="1813560" cy="335280"/>
        </a:xfrm>
        <a:prstGeom prst="rect">
          <a:avLst/>
        </a:prstGeom>
        <a:solidFill>
          <a:schemeClr val="accent3">
            <a:lumMod val="40000"/>
            <a:lumOff val="60000"/>
            <a:alpha val="5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3</xdr:col>
      <xdr:colOff>7620</xdr:colOff>
      <xdr:row>59</xdr:row>
      <xdr:rowOff>0</xdr:rowOff>
    </xdr:from>
    <xdr:to>
      <xdr:col>4</xdr:col>
      <xdr:colOff>906780</xdr:colOff>
      <xdr:row>60</xdr:row>
      <xdr:rowOff>167640</xdr:rowOff>
    </xdr:to>
    <xdr:sp macro="" textlink="">
      <xdr:nvSpPr>
        <xdr:cNvPr id="6" name="正方形/長方形 5"/>
        <xdr:cNvSpPr/>
      </xdr:nvSpPr>
      <xdr:spPr>
        <a:xfrm>
          <a:off x="4671060" y="10248900"/>
          <a:ext cx="1813560" cy="335280"/>
        </a:xfrm>
        <a:prstGeom prst="rect">
          <a:avLst/>
        </a:prstGeom>
        <a:solidFill>
          <a:schemeClr val="accent3">
            <a:lumMod val="40000"/>
            <a:lumOff val="60000"/>
            <a:alpha val="5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editAs="oneCell">
    <xdr:from>
      <xdr:col>0</xdr:col>
      <xdr:colOff>30480</xdr:colOff>
      <xdr:row>0</xdr:row>
      <xdr:rowOff>60960</xdr:rowOff>
    </xdr:from>
    <xdr:to>
      <xdr:col>2</xdr:col>
      <xdr:colOff>121920</xdr:colOff>
      <xdr:row>0</xdr:row>
      <xdr:rowOff>259080</xdr:rowOff>
    </xdr:to>
    <xdr:sp macro="" textlink="">
      <xdr:nvSpPr>
        <xdr:cNvPr id="12" name="角丸四角形 11">
          <a:hlinkClick xmlns:r="http://schemas.openxmlformats.org/officeDocument/2006/relationships" r:id="rId1" tooltip="グローバルメニュー（表の一覧）へ"/>
        </xdr:cNvPr>
        <xdr:cNvSpPr/>
      </xdr:nvSpPr>
      <xdr:spPr>
        <a:xfrm>
          <a:off x="30480" y="60960"/>
          <a:ext cx="762000" cy="198120"/>
        </a:xfrm>
        <a:prstGeom prst="round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050" baseline="0">
              <a:solidFill>
                <a:srgbClr val="A75809"/>
              </a:solidFill>
              <a:latin typeface="AR丸ゴシック体M" pitchFamily="49" charset="-128"/>
              <a:ea typeface="AR丸ゴシック体M" pitchFamily="49" charset="-128"/>
            </a:rPr>
            <a:t>メニュー</a:t>
          </a:r>
        </a:p>
      </xdr:txBody>
    </xdr:sp>
    <xdr:clientData fPrintsWithSheet="0"/>
  </xdr:twoCellAnchor>
  <xdr:twoCellAnchor editAs="oneCell">
    <xdr:from>
      <xdr:col>2</xdr:col>
      <xdr:colOff>205740</xdr:colOff>
      <xdr:row>0</xdr:row>
      <xdr:rowOff>60960</xdr:rowOff>
    </xdr:from>
    <xdr:to>
      <xdr:col>2</xdr:col>
      <xdr:colOff>967740</xdr:colOff>
      <xdr:row>0</xdr:row>
      <xdr:rowOff>259080</xdr:rowOff>
    </xdr:to>
    <xdr:sp macro="" textlink="">
      <xdr:nvSpPr>
        <xdr:cNvPr id="13" name="角丸四角形 12">
          <a:hlinkClick xmlns:r="http://schemas.openxmlformats.org/officeDocument/2006/relationships" r:id="rId2" tooltip="記帳ガイドへ"/>
        </xdr:cNvPr>
        <xdr:cNvSpPr/>
      </xdr:nvSpPr>
      <xdr:spPr>
        <a:xfrm>
          <a:off x="876300" y="60960"/>
          <a:ext cx="762000" cy="198120"/>
        </a:xfrm>
        <a:prstGeom prst="roundRect">
          <a:avLst/>
        </a:prstGeom>
        <a:solidFill>
          <a:schemeClr val="accent6">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rgbClr val="A75809"/>
              </a:solidFill>
              <a:latin typeface="AR丸ゴシック体M" pitchFamily="49" charset="-128"/>
              <a:ea typeface="AR丸ゴシック体M" pitchFamily="49" charset="-128"/>
            </a:rPr>
            <a:t>ガイド</a:t>
          </a:r>
        </a:p>
      </xdr:txBody>
    </xdr:sp>
    <xdr:clientData fPrintsWithSheet="0"/>
  </xdr:twoCellAnchor>
</xdr:wsDr>
</file>

<file path=xl/drawings/drawing69.xml><?xml version="1.0" encoding="utf-8"?>
<xdr:wsDr xmlns:xdr="http://schemas.openxmlformats.org/drawingml/2006/spreadsheetDrawing" xmlns:a="http://schemas.openxmlformats.org/drawingml/2006/main">
  <xdr:twoCellAnchor>
    <xdr:from>
      <xdr:col>3</xdr:col>
      <xdr:colOff>7620</xdr:colOff>
      <xdr:row>59</xdr:row>
      <xdr:rowOff>0</xdr:rowOff>
    </xdr:from>
    <xdr:to>
      <xdr:col>4</xdr:col>
      <xdr:colOff>906780</xdr:colOff>
      <xdr:row>60</xdr:row>
      <xdr:rowOff>167640</xdr:rowOff>
    </xdr:to>
    <xdr:sp macro="" textlink="">
      <xdr:nvSpPr>
        <xdr:cNvPr id="5" name="正方形/長方形 4"/>
        <xdr:cNvSpPr/>
      </xdr:nvSpPr>
      <xdr:spPr>
        <a:xfrm>
          <a:off x="4671060" y="10248900"/>
          <a:ext cx="1813560" cy="335280"/>
        </a:xfrm>
        <a:prstGeom prst="rect">
          <a:avLst/>
        </a:prstGeom>
        <a:solidFill>
          <a:schemeClr val="accent3">
            <a:lumMod val="40000"/>
            <a:lumOff val="60000"/>
            <a:alpha val="5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3</xdr:col>
      <xdr:colOff>7620</xdr:colOff>
      <xdr:row>1</xdr:row>
      <xdr:rowOff>0</xdr:rowOff>
    </xdr:from>
    <xdr:to>
      <xdr:col>4</xdr:col>
      <xdr:colOff>906780</xdr:colOff>
      <xdr:row>2</xdr:row>
      <xdr:rowOff>167640</xdr:rowOff>
    </xdr:to>
    <xdr:sp macro="" textlink="">
      <xdr:nvSpPr>
        <xdr:cNvPr id="7" name="正方形/長方形 6"/>
        <xdr:cNvSpPr/>
      </xdr:nvSpPr>
      <xdr:spPr>
        <a:xfrm>
          <a:off x="4671060" y="327660"/>
          <a:ext cx="1813560" cy="335280"/>
        </a:xfrm>
        <a:prstGeom prst="rect">
          <a:avLst/>
        </a:prstGeom>
        <a:solidFill>
          <a:schemeClr val="accent3">
            <a:lumMod val="40000"/>
            <a:lumOff val="60000"/>
            <a:alpha val="5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editAs="oneCell">
    <xdr:from>
      <xdr:col>0</xdr:col>
      <xdr:colOff>30480</xdr:colOff>
      <xdr:row>0</xdr:row>
      <xdr:rowOff>60960</xdr:rowOff>
    </xdr:from>
    <xdr:to>
      <xdr:col>2</xdr:col>
      <xdr:colOff>121920</xdr:colOff>
      <xdr:row>0</xdr:row>
      <xdr:rowOff>259080</xdr:rowOff>
    </xdr:to>
    <xdr:sp macro="" textlink="">
      <xdr:nvSpPr>
        <xdr:cNvPr id="11" name="角丸四角形 10">
          <a:hlinkClick xmlns:r="http://schemas.openxmlformats.org/officeDocument/2006/relationships" r:id="rId1" tooltip="グローバルメニュー（表の一覧）へ"/>
        </xdr:cNvPr>
        <xdr:cNvSpPr/>
      </xdr:nvSpPr>
      <xdr:spPr>
        <a:xfrm>
          <a:off x="30480" y="60960"/>
          <a:ext cx="762000" cy="198120"/>
        </a:xfrm>
        <a:prstGeom prst="round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050" baseline="0">
              <a:solidFill>
                <a:srgbClr val="A75809"/>
              </a:solidFill>
              <a:latin typeface="AR丸ゴシック体M" pitchFamily="49" charset="-128"/>
              <a:ea typeface="AR丸ゴシック体M" pitchFamily="49" charset="-128"/>
            </a:rPr>
            <a:t>メニュー</a:t>
          </a:r>
        </a:p>
      </xdr:txBody>
    </xdr:sp>
    <xdr:clientData fPrintsWithSheet="0"/>
  </xdr:twoCellAnchor>
  <xdr:twoCellAnchor editAs="oneCell">
    <xdr:from>
      <xdr:col>2</xdr:col>
      <xdr:colOff>205740</xdr:colOff>
      <xdr:row>0</xdr:row>
      <xdr:rowOff>60960</xdr:rowOff>
    </xdr:from>
    <xdr:to>
      <xdr:col>2</xdr:col>
      <xdr:colOff>967740</xdr:colOff>
      <xdr:row>0</xdr:row>
      <xdr:rowOff>259080</xdr:rowOff>
    </xdr:to>
    <xdr:sp macro="" textlink="">
      <xdr:nvSpPr>
        <xdr:cNvPr id="12" name="角丸四角形 11">
          <a:hlinkClick xmlns:r="http://schemas.openxmlformats.org/officeDocument/2006/relationships" r:id="rId2" tooltip="記帳ガイドへ"/>
        </xdr:cNvPr>
        <xdr:cNvSpPr/>
      </xdr:nvSpPr>
      <xdr:spPr>
        <a:xfrm>
          <a:off x="876300" y="60960"/>
          <a:ext cx="762000" cy="198120"/>
        </a:xfrm>
        <a:prstGeom prst="roundRect">
          <a:avLst/>
        </a:prstGeom>
        <a:solidFill>
          <a:schemeClr val="accent6">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rgbClr val="A75809"/>
              </a:solidFill>
              <a:latin typeface="AR丸ゴシック体M" pitchFamily="49" charset="-128"/>
              <a:ea typeface="AR丸ゴシック体M" pitchFamily="49" charset="-128"/>
            </a:rPr>
            <a:t>ガイド</a:t>
          </a:r>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editAs="oneCell">
    <xdr:from>
      <xdr:col>3</xdr:col>
      <xdr:colOff>914400</xdr:colOff>
      <xdr:row>0</xdr:row>
      <xdr:rowOff>45720</xdr:rowOff>
    </xdr:from>
    <xdr:to>
      <xdr:col>7</xdr:col>
      <xdr:colOff>342900</xdr:colOff>
      <xdr:row>0</xdr:row>
      <xdr:rowOff>281940</xdr:rowOff>
    </xdr:to>
    <xdr:sp macro="" textlink="">
      <xdr:nvSpPr>
        <xdr:cNvPr id="5" name="角丸四角形 4"/>
        <xdr:cNvSpPr/>
      </xdr:nvSpPr>
      <xdr:spPr>
        <a:xfrm>
          <a:off x="2118360" y="45720"/>
          <a:ext cx="4305300" cy="236220"/>
        </a:xfrm>
        <a:prstGeom prst="roundRect">
          <a:avLst/>
        </a:prstGeom>
        <a:solidFill>
          <a:schemeClr val="accent2">
            <a:lumMod val="20000"/>
            <a:lumOff val="8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b="1">
              <a:solidFill>
                <a:schemeClr val="accent2">
                  <a:lumMod val="50000"/>
                </a:schemeClr>
              </a:solidFill>
              <a:latin typeface="AR P丸ゴシック体M" pitchFamily="50" charset="-128"/>
              <a:ea typeface="AR P丸ゴシック体M" pitchFamily="50" charset="-128"/>
            </a:rPr>
            <a:t>種別</a:t>
          </a:r>
          <a:r>
            <a:rPr kumimoji="1" lang="ja-JP" altLang="en-US" sz="1100">
              <a:solidFill>
                <a:schemeClr val="accent2">
                  <a:lumMod val="50000"/>
                </a:schemeClr>
              </a:solidFill>
              <a:latin typeface="AR P丸ゴシック体M" pitchFamily="50" charset="-128"/>
              <a:ea typeface="AR P丸ゴシック体M" pitchFamily="50" charset="-128"/>
            </a:rPr>
            <a:t>欄には　為替差益</a:t>
          </a:r>
          <a:r>
            <a:rPr kumimoji="1" lang="en-US" altLang="ja-JP" sz="1100">
              <a:solidFill>
                <a:schemeClr val="accent2">
                  <a:lumMod val="50000"/>
                </a:schemeClr>
              </a:solidFill>
              <a:latin typeface="AR P丸ゴシック体M" pitchFamily="50" charset="-128"/>
              <a:ea typeface="AR P丸ゴシック体M" pitchFamily="50" charset="-128"/>
            </a:rPr>
            <a:t>=1</a:t>
          </a:r>
          <a:r>
            <a:rPr kumimoji="1" lang="ja-JP" altLang="en-US" sz="1100">
              <a:solidFill>
                <a:schemeClr val="accent2">
                  <a:lumMod val="50000"/>
                </a:schemeClr>
              </a:solidFill>
              <a:latin typeface="AR P丸ゴシック体M" pitchFamily="50" charset="-128"/>
              <a:ea typeface="AR P丸ゴシック体M" pitchFamily="50" charset="-128"/>
            </a:rPr>
            <a:t>　為替差損</a:t>
          </a:r>
          <a:r>
            <a:rPr kumimoji="1" lang="en-US" altLang="ja-JP" sz="1100">
              <a:solidFill>
                <a:schemeClr val="accent2">
                  <a:lumMod val="50000"/>
                </a:schemeClr>
              </a:solidFill>
              <a:latin typeface="AR P丸ゴシック体M" pitchFamily="50" charset="-128"/>
              <a:ea typeface="AR P丸ゴシック体M" pitchFamily="50" charset="-128"/>
            </a:rPr>
            <a:t>=2</a:t>
          </a:r>
          <a:r>
            <a:rPr kumimoji="1" lang="ja-JP" altLang="en-US" sz="1100">
              <a:solidFill>
                <a:schemeClr val="accent2">
                  <a:lumMod val="50000"/>
                </a:schemeClr>
              </a:solidFill>
              <a:latin typeface="AR P丸ゴシック体M" pitchFamily="50" charset="-128"/>
              <a:ea typeface="AR P丸ゴシック体M" pitchFamily="50" charset="-128"/>
            </a:rPr>
            <a:t>　と入力</a:t>
          </a:r>
        </a:p>
      </xdr:txBody>
    </xdr:sp>
    <xdr:clientData fPrintsWithSheet="0"/>
  </xdr:twoCellAnchor>
  <xdr:twoCellAnchor>
    <xdr:from>
      <xdr:col>4</xdr:col>
      <xdr:colOff>10364</xdr:colOff>
      <xdr:row>1</xdr:row>
      <xdr:rowOff>10091</xdr:rowOff>
    </xdr:from>
    <xdr:to>
      <xdr:col>4</xdr:col>
      <xdr:colOff>1068764</xdr:colOff>
      <xdr:row>2</xdr:row>
      <xdr:rowOff>172591</xdr:rowOff>
    </xdr:to>
    <xdr:sp macro="" textlink="">
      <xdr:nvSpPr>
        <xdr:cNvPr id="8" name="正方形/長方形 7"/>
        <xdr:cNvSpPr/>
      </xdr:nvSpPr>
      <xdr:spPr>
        <a:xfrm>
          <a:off x="2861514" y="340291"/>
          <a:ext cx="1058400" cy="327600"/>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5</xdr:col>
      <xdr:colOff>8890</xdr:colOff>
      <xdr:row>1</xdr:row>
      <xdr:rowOff>12701</xdr:rowOff>
    </xdr:from>
    <xdr:to>
      <xdr:col>5</xdr:col>
      <xdr:colOff>1066800</xdr:colOff>
      <xdr:row>2</xdr:row>
      <xdr:rowOff>175201</xdr:rowOff>
    </xdr:to>
    <xdr:sp macro="" textlink="">
      <xdr:nvSpPr>
        <xdr:cNvPr id="9" name="正方形/長方形 8"/>
        <xdr:cNvSpPr/>
      </xdr:nvSpPr>
      <xdr:spPr>
        <a:xfrm>
          <a:off x="3933190" y="342901"/>
          <a:ext cx="1057910" cy="327600"/>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4</xdr:col>
      <xdr:colOff>10364</xdr:colOff>
      <xdr:row>58</xdr:row>
      <xdr:rowOff>10091</xdr:rowOff>
    </xdr:from>
    <xdr:to>
      <xdr:col>4</xdr:col>
      <xdr:colOff>1068764</xdr:colOff>
      <xdr:row>59</xdr:row>
      <xdr:rowOff>172591</xdr:rowOff>
    </xdr:to>
    <xdr:sp macro="" textlink="">
      <xdr:nvSpPr>
        <xdr:cNvPr id="18" name="正方形/長方形 17"/>
        <xdr:cNvSpPr/>
      </xdr:nvSpPr>
      <xdr:spPr>
        <a:xfrm>
          <a:off x="2861514" y="340291"/>
          <a:ext cx="1058400" cy="327600"/>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5</xdr:col>
      <xdr:colOff>8890</xdr:colOff>
      <xdr:row>58</xdr:row>
      <xdr:rowOff>12701</xdr:rowOff>
    </xdr:from>
    <xdr:to>
      <xdr:col>5</xdr:col>
      <xdr:colOff>1066800</xdr:colOff>
      <xdr:row>59</xdr:row>
      <xdr:rowOff>175201</xdr:rowOff>
    </xdr:to>
    <xdr:sp macro="" textlink="">
      <xdr:nvSpPr>
        <xdr:cNvPr id="19" name="正方形/長方形 18"/>
        <xdr:cNvSpPr/>
      </xdr:nvSpPr>
      <xdr:spPr>
        <a:xfrm>
          <a:off x="3933190" y="342901"/>
          <a:ext cx="1057910" cy="327600"/>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editAs="oneCell">
    <xdr:from>
      <xdr:col>3</xdr:col>
      <xdr:colOff>0</xdr:colOff>
      <xdr:row>57</xdr:row>
      <xdr:rowOff>38100</xdr:rowOff>
    </xdr:from>
    <xdr:to>
      <xdr:col>6</xdr:col>
      <xdr:colOff>502920</xdr:colOff>
      <xdr:row>57</xdr:row>
      <xdr:rowOff>274320</xdr:rowOff>
    </xdr:to>
    <xdr:sp macro="" textlink="">
      <xdr:nvSpPr>
        <xdr:cNvPr id="21" name="角丸四角形 20"/>
        <xdr:cNvSpPr/>
      </xdr:nvSpPr>
      <xdr:spPr>
        <a:xfrm>
          <a:off x="1203960" y="9951720"/>
          <a:ext cx="4305300" cy="236220"/>
        </a:xfrm>
        <a:prstGeom prst="roundRect">
          <a:avLst/>
        </a:prstGeom>
        <a:solidFill>
          <a:schemeClr val="accent2">
            <a:lumMod val="20000"/>
            <a:lumOff val="8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b="1">
              <a:solidFill>
                <a:schemeClr val="accent2">
                  <a:lumMod val="50000"/>
                </a:schemeClr>
              </a:solidFill>
              <a:latin typeface="AR P丸ゴシック体M" pitchFamily="50" charset="-128"/>
              <a:ea typeface="AR P丸ゴシック体M" pitchFamily="50" charset="-128"/>
            </a:rPr>
            <a:t>種別</a:t>
          </a:r>
          <a:r>
            <a:rPr kumimoji="1" lang="ja-JP" altLang="en-US" sz="1100">
              <a:solidFill>
                <a:schemeClr val="accent2">
                  <a:lumMod val="50000"/>
                </a:schemeClr>
              </a:solidFill>
              <a:latin typeface="AR P丸ゴシック体M" pitchFamily="50" charset="-128"/>
              <a:ea typeface="AR P丸ゴシック体M" pitchFamily="50" charset="-128"/>
            </a:rPr>
            <a:t>欄には　為替差益</a:t>
          </a:r>
          <a:r>
            <a:rPr kumimoji="1" lang="en-US" altLang="ja-JP" sz="1100">
              <a:solidFill>
                <a:schemeClr val="accent2">
                  <a:lumMod val="50000"/>
                </a:schemeClr>
              </a:solidFill>
              <a:latin typeface="AR P丸ゴシック体M" pitchFamily="50" charset="-128"/>
              <a:ea typeface="AR P丸ゴシック体M" pitchFamily="50" charset="-128"/>
            </a:rPr>
            <a:t>=1</a:t>
          </a:r>
          <a:r>
            <a:rPr kumimoji="1" lang="ja-JP" altLang="en-US" sz="1100">
              <a:solidFill>
                <a:schemeClr val="accent2">
                  <a:lumMod val="50000"/>
                </a:schemeClr>
              </a:solidFill>
              <a:latin typeface="AR P丸ゴシック体M" pitchFamily="50" charset="-128"/>
              <a:ea typeface="AR P丸ゴシック体M" pitchFamily="50" charset="-128"/>
            </a:rPr>
            <a:t>　為替差損</a:t>
          </a:r>
          <a:r>
            <a:rPr kumimoji="1" lang="en-US" altLang="ja-JP" sz="1100">
              <a:solidFill>
                <a:schemeClr val="accent2">
                  <a:lumMod val="50000"/>
                </a:schemeClr>
              </a:solidFill>
              <a:latin typeface="AR P丸ゴシック体M" pitchFamily="50" charset="-128"/>
              <a:ea typeface="AR P丸ゴシック体M" pitchFamily="50" charset="-128"/>
            </a:rPr>
            <a:t>=2</a:t>
          </a:r>
          <a:r>
            <a:rPr kumimoji="1" lang="ja-JP" altLang="en-US" sz="1100">
              <a:solidFill>
                <a:schemeClr val="accent2">
                  <a:lumMod val="50000"/>
                </a:schemeClr>
              </a:solidFill>
              <a:latin typeface="AR P丸ゴシック体M" pitchFamily="50" charset="-128"/>
              <a:ea typeface="AR P丸ゴシック体M" pitchFamily="50" charset="-128"/>
            </a:rPr>
            <a:t>　と入力</a:t>
          </a:r>
        </a:p>
      </xdr:txBody>
    </xdr:sp>
    <xdr:clientData fPrintsWithSheet="0"/>
  </xdr:twoCellAnchor>
  <xdr:twoCellAnchor editAs="oneCell">
    <xdr:from>
      <xdr:col>0</xdr:col>
      <xdr:colOff>22860</xdr:colOff>
      <xdr:row>0</xdr:row>
      <xdr:rowOff>45720</xdr:rowOff>
    </xdr:from>
    <xdr:to>
      <xdr:col>2</xdr:col>
      <xdr:colOff>89260</xdr:colOff>
      <xdr:row>0</xdr:row>
      <xdr:rowOff>243840</xdr:rowOff>
    </xdr:to>
    <xdr:sp macro="" textlink="">
      <xdr:nvSpPr>
        <xdr:cNvPr id="13" name="角丸四角形 12">
          <a:hlinkClick xmlns:r="http://schemas.openxmlformats.org/officeDocument/2006/relationships" r:id="rId1" tooltip="グローバルメニュー（表の一覧）へ"/>
        </xdr:cNvPr>
        <xdr:cNvSpPr/>
      </xdr:nvSpPr>
      <xdr:spPr>
        <a:xfrm>
          <a:off x="22860" y="45720"/>
          <a:ext cx="78268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メニュー</a:t>
          </a:r>
        </a:p>
      </xdr:txBody>
    </xdr:sp>
    <xdr:clientData fPrintsWithSheet="0"/>
  </xdr:twoCellAnchor>
  <xdr:twoCellAnchor editAs="oneCell">
    <xdr:from>
      <xdr:col>2</xdr:col>
      <xdr:colOff>152400</xdr:colOff>
      <xdr:row>0</xdr:row>
      <xdr:rowOff>45720</xdr:rowOff>
    </xdr:from>
    <xdr:to>
      <xdr:col>3</xdr:col>
      <xdr:colOff>447400</xdr:colOff>
      <xdr:row>0</xdr:row>
      <xdr:rowOff>243840</xdr:rowOff>
    </xdr:to>
    <xdr:sp macro="" textlink="">
      <xdr:nvSpPr>
        <xdr:cNvPr id="14" name="角丸四角形 13">
          <a:hlinkClick xmlns:r="http://schemas.openxmlformats.org/officeDocument/2006/relationships" r:id="rId2" tooltip="記帳ガイドへ"/>
        </xdr:cNvPr>
        <xdr:cNvSpPr/>
      </xdr:nvSpPr>
      <xdr:spPr>
        <a:xfrm>
          <a:off x="868680" y="45720"/>
          <a:ext cx="782680" cy="198120"/>
        </a:xfrm>
        <a:prstGeom prst="roundRect">
          <a:avLst/>
        </a:prstGeom>
        <a:solidFill>
          <a:schemeClr val="accent2">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ガイド</a:t>
          </a:r>
        </a:p>
      </xdr:txBody>
    </xdr:sp>
    <xdr:clientData fPrintsWithSheet="0"/>
  </xdr:twoCellAnchor>
  <xdr:twoCellAnchor editAs="oneCell">
    <xdr:from>
      <xdr:col>6</xdr:col>
      <xdr:colOff>266700</xdr:colOff>
      <xdr:row>112</xdr:row>
      <xdr:rowOff>22860</xdr:rowOff>
    </xdr:from>
    <xdr:to>
      <xdr:col>6</xdr:col>
      <xdr:colOff>1049380</xdr:colOff>
      <xdr:row>113</xdr:row>
      <xdr:rowOff>53340</xdr:rowOff>
    </xdr:to>
    <xdr:sp macro="" textlink="">
      <xdr:nvSpPr>
        <xdr:cNvPr id="20" name="角丸四角形 19">
          <a:hlinkClick xmlns:r="http://schemas.openxmlformats.org/officeDocument/2006/relationships" r:id="rId3" tooltip="為替差損益の先頭ページヘ"/>
        </xdr:cNvPr>
        <xdr:cNvSpPr/>
      </xdr:nvSpPr>
      <xdr:spPr>
        <a:xfrm>
          <a:off x="5273040" y="19575780"/>
          <a:ext cx="78268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50000"/>
                </a:schemeClr>
              </a:solidFill>
              <a:latin typeface="AR丸ゴシック体M" pitchFamily="49" charset="-128"/>
              <a:ea typeface="AR丸ゴシック体M" pitchFamily="49" charset="-128"/>
            </a:rPr>
            <a:t>先頭へ</a:t>
          </a:r>
        </a:p>
      </xdr:txBody>
    </xdr:sp>
    <xdr:clientData fPrintsWithSheet="0"/>
  </xdr:twoCellAnchor>
</xdr:wsDr>
</file>

<file path=xl/drawings/drawing70.xml><?xml version="1.0" encoding="utf-8"?>
<xdr:wsDr xmlns:xdr="http://schemas.openxmlformats.org/drawingml/2006/spreadsheetDrawing" xmlns:a="http://schemas.openxmlformats.org/drawingml/2006/main">
  <xdr:twoCellAnchor>
    <xdr:from>
      <xdr:col>3</xdr:col>
      <xdr:colOff>7620</xdr:colOff>
      <xdr:row>59</xdr:row>
      <xdr:rowOff>0</xdr:rowOff>
    </xdr:from>
    <xdr:to>
      <xdr:col>4</xdr:col>
      <xdr:colOff>906780</xdr:colOff>
      <xdr:row>60</xdr:row>
      <xdr:rowOff>167640</xdr:rowOff>
    </xdr:to>
    <xdr:sp macro="" textlink="">
      <xdr:nvSpPr>
        <xdr:cNvPr id="6" name="正方形/長方形 5"/>
        <xdr:cNvSpPr/>
      </xdr:nvSpPr>
      <xdr:spPr>
        <a:xfrm>
          <a:off x="4671060" y="10248900"/>
          <a:ext cx="1813560" cy="335280"/>
        </a:xfrm>
        <a:prstGeom prst="rect">
          <a:avLst/>
        </a:prstGeom>
        <a:solidFill>
          <a:schemeClr val="accent3">
            <a:lumMod val="40000"/>
            <a:lumOff val="60000"/>
            <a:alpha val="5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3</xdr:col>
      <xdr:colOff>7620</xdr:colOff>
      <xdr:row>1</xdr:row>
      <xdr:rowOff>0</xdr:rowOff>
    </xdr:from>
    <xdr:to>
      <xdr:col>4</xdr:col>
      <xdr:colOff>906780</xdr:colOff>
      <xdr:row>2</xdr:row>
      <xdr:rowOff>167640</xdr:rowOff>
    </xdr:to>
    <xdr:sp macro="" textlink="">
      <xdr:nvSpPr>
        <xdr:cNvPr id="8" name="正方形/長方形 7"/>
        <xdr:cNvSpPr/>
      </xdr:nvSpPr>
      <xdr:spPr>
        <a:xfrm>
          <a:off x="4671060" y="327660"/>
          <a:ext cx="1813560" cy="335280"/>
        </a:xfrm>
        <a:prstGeom prst="rect">
          <a:avLst/>
        </a:prstGeom>
        <a:solidFill>
          <a:schemeClr val="accent3">
            <a:lumMod val="40000"/>
            <a:lumOff val="60000"/>
            <a:alpha val="5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editAs="oneCell">
    <xdr:from>
      <xdr:col>0</xdr:col>
      <xdr:colOff>30480</xdr:colOff>
      <xdr:row>0</xdr:row>
      <xdr:rowOff>60960</xdr:rowOff>
    </xdr:from>
    <xdr:to>
      <xdr:col>2</xdr:col>
      <xdr:colOff>121920</xdr:colOff>
      <xdr:row>0</xdr:row>
      <xdr:rowOff>259080</xdr:rowOff>
    </xdr:to>
    <xdr:sp macro="" textlink="">
      <xdr:nvSpPr>
        <xdr:cNvPr id="10" name="角丸四角形 9">
          <a:hlinkClick xmlns:r="http://schemas.openxmlformats.org/officeDocument/2006/relationships" r:id="rId1" tooltip="グローバルメニュー（表の一覧）へ"/>
        </xdr:cNvPr>
        <xdr:cNvSpPr/>
      </xdr:nvSpPr>
      <xdr:spPr>
        <a:xfrm>
          <a:off x="30480" y="60960"/>
          <a:ext cx="762000" cy="198120"/>
        </a:xfrm>
        <a:prstGeom prst="round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050" baseline="0">
              <a:solidFill>
                <a:srgbClr val="A75809"/>
              </a:solidFill>
              <a:latin typeface="AR丸ゴシック体M" pitchFamily="49" charset="-128"/>
              <a:ea typeface="AR丸ゴシック体M" pitchFamily="49" charset="-128"/>
            </a:rPr>
            <a:t>メニュー</a:t>
          </a:r>
        </a:p>
      </xdr:txBody>
    </xdr:sp>
    <xdr:clientData fPrintsWithSheet="0"/>
  </xdr:twoCellAnchor>
  <xdr:twoCellAnchor editAs="oneCell">
    <xdr:from>
      <xdr:col>2</xdr:col>
      <xdr:colOff>205740</xdr:colOff>
      <xdr:row>0</xdr:row>
      <xdr:rowOff>60960</xdr:rowOff>
    </xdr:from>
    <xdr:to>
      <xdr:col>2</xdr:col>
      <xdr:colOff>967740</xdr:colOff>
      <xdr:row>0</xdr:row>
      <xdr:rowOff>259080</xdr:rowOff>
    </xdr:to>
    <xdr:sp macro="" textlink="">
      <xdr:nvSpPr>
        <xdr:cNvPr id="11" name="角丸四角形 10">
          <a:hlinkClick xmlns:r="http://schemas.openxmlformats.org/officeDocument/2006/relationships" r:id="rId2" tooltip="記帳ガイドへ"/>
        </xdr:cNvPr>
        <xdr:cNvSpPr/>
      </xdr:nvSpPr>
      <xdr:spPr>
        <a:xfrm>
          <a:off x="876300" y="60960"/>
          <a:ext cx="762000" cy="198120"/>
        </a:xfrm>
        <a:prstGeom prst="roundRect">
          <a:avLst/>
        </a:prstGeom>
        <a:solidFill>
          <a:schemeClr val="accent6">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rgbClr val="A75809"/>
              </a:solidFill>
              <a:latin typeface="AR丸ゴシック体M" pitchFamily="49" charset="-128"/>
              <a:ea typeface="AR丸ゴシック体M" pitchFamily="49" charset="-128"/>
            </a:rPr>
            <a:t>ガイド</a:t>
          </a:r>
        </a:p>
      </xdr:txBody>
    </xdr:sp>
    <xdr:clientData fPrintsWithSheet="0"/>
  </xdr:twoCellAnchor>
</xdr:wsDr>
</file>

<file path=xl/drawings/drawing71.xml><?xml version="1.0" encoding="utf-8"?>
<xdr:wsDr xmlns:xdr="http://schemas.openxmlformats.org/drawingml/2006/spreadsheetDrawing" xmlns:a="http://schemas.openxmlformats.org/drawingml/2006/main">
  <xdr:twoCellAnchor>
    <xdr:from>
      <xdr:col>3</xdr:col>
      <xdr:colOff>7620</xdr:colOff>
      <xdr:row>59</xdr:row>
      <xdr:rowOff>0</xdr:rowOff>
    </xdr:from>
    <xdr:to>
      <xdr:col>4</xdr:col>
      <xdr:colOff>906780</xdr:colOff>
      <xdr:row>60</xdr:row>
      <xdr:rowOff>167640</xdr:rowOff>
    </xdr:to>
    <xdr:sp macro="" textlink="">
      <xdr:nvSpPr>
        <xdr:cNvPr id="7" name="正方形/長方形 6"/>
        <xdr:cNvSpPr/>
      </xdr:nvSpPr>
      <xdr:spPr>
        <a:xfrm>
          <a:off x="4671060" y="10248900"/>
          <a:ext cx="1813560" cy="335280"/>
        </a:xfrm>
        <a:prstGeom prst="rect">
          <a:avLst/>
        </a:prstGeom>
        <a:solidFill>
          <a:schemeClr val="accent3">
            <a:lumMod val="40000"/>
            <a:lumOff val="60000"/>
            <a:alpha val="5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3</xdr:col>
      <xdr:colOff>7620</xdr:colOff>
      <xdr:row>1</xdr:row>
      <xdr:rowOff>0</xdr:rowOff>
    </xdr:from>
    <xdr:to>
      <xdr:col>4</xdr:col>
      <xdr:colOff>906780</xdr:colOff>
      <xdr:row>2</xdr:row>
      <xdr:rowOff>167640</xdr:rowOff>
    </xdr:to>
    <xdr:sp macro="" textlink="">
      <xdr:nvSpPr>
        <xdr:cNvPr id="9" name="正方形/長方形 8"/>
        <xdr:cNvSpPr/>
      </xdr:nvSpPr>
      <xdr:spPr>
        <a:xfrm>
          <a:off x="4671060" y="327660"/>
          <a:ext cx="1813560" cy="335280"/>
        </a:xfrm>
        <a:prstGeom prst="rect">
          <a:avLst/>
        </a:prstGeom>
        <a:solidFill>
          <a:schemeClr val="accent3">
            <a:lumMod val="40000"/>
            <a:lumOff val="60000"/>
            <a:alpha val="5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editAs="oneCell">
    <xdr:from>
      <xdr:col>0</xdr:col>
      <xdr:colOff>30480</xdr:colOff>
      <xdr:row>0</xdr:row>
      <xdr:rowOff>60960</xdr:rowOff>
    </xdr:from>
    <xdr:to>
      <xdr:col>2</xdr:col>
      <xdr:colOff>121920</xdr:colOff>
      <xdr:row>0</xdr:row>
      <xdr:rowOff>259080</xdr:rowOff>
    </xdr:to>
    <xdr:sp macro="" textlink="">
      <xdr:nvSpPr>
        <xdr:cNvPr id="11" name="角丸四角形 10">
          <a:hlinkClick xmlns:r="http://schemas.openxmlformats.org/officeDocument/2006/relationships" r:id="rId1" tooltip="グローバルメニュー（表の一覧）へ"/>
        </xdr:cNvPr>
        <xdr:cNvSpPr/>
      </xdr:nvSpPr>
      <xdr:spPr>
        <a:xfrm>
          <a:off x="30480" y="60960"/>
          <a:ext cx="762000" cy="198120"/>
        </a:xfrm>
        <a:prstGeom prst="round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050" baseline="0">
              <a:solidFill>
                <a:srgbClr val="A75809"/>
              </a:solidFill>
              <a:latin typeface="AR丸ゴシック体M" pitchFamily="49" charset="-128"/>
              <a:ea typeface="AR丸ゴシック体M" pitchFamily="49" charset="-128"/>
            </a:rPr>
            <a:t>メニュー</a:t>
          </a:r>
        </a:p>
      </xdr:txBody>
    </xdr:sp>
    <xdr:clientData fPrintsWithSheet="0"/>
  </xdr:twoCellAnchor>
  <xdr:twoCellAnchor editAs="oneCell">
    <xdr:from>
      <xdr:col>2</xdr:col>
      <xdr:colOff>205740</xdr:colOff>
      <xdr:row>0</xdr:row>
      <xdr:rowOff>60960</xdr:rowOff>
    </xdr:from>
    <xdr:to>
      <xdr:col>2</xdr:col>
      <xdr:colOff>967740</xdr:colOff>
      <xdr:row>0</xdr:row>
      <xdr:rowOff>259080</xdr:rowOff>
    </xdr:to>
    <xdr:sp macro="" textlink="">
      <xdr:nvSpPr>
        <xdr:cNvPr id="12" name="角丸四角形 11">
          <a:hlinkClick xmlns:r="http://schemas.openxmlformats.org/officeDocument/2006/relationships" r:id="rId2" tooltip="記帳ガイドへ"/>
        </xdr:cNvPr>
        <xdr:cNvSpPr/>
      </xdr:nvSpPr>
      <xdr:spPr>
        <a:xfrm>
          <a:off x="876300" y="60960"/>
          <a:ext cx="762000" cy="198120"/>
        </a:xfrm>
        <a:prstGeom prst="roundRect">
          <a:avLst/>
        </a:prstGeom>
        <a:solidFill>
          <a:schemeClr val="accent6">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rgbClr val="A75809"/>
              </a:solidFill>
              <a:latin typeface="AR丸ゴシック体M" pitchFamily="49" charset="-128"/>
              <a:ea typeface="AR丸ゴシック体M" pitchFamily="49" charset="-128"/>
            </a:rPr>
            <a:t>ガイド</a:t>
          </a:r>
        </a:p>
      </xdr:txBody>
    </xdr:sp>
    <xdr:clientData fPrintsWithSheet="0"/>
  </xdr:twoCellAnchor>
</xdr:wsDr>
</file>

<file path=xl/drawings/drawing72.xml><?xml version="1.0" encoding="utf-8"?>
<xdr:wsDr xmlns:xdr="http://schemas.openxmlformats.org/drawingml/2006/spreadsheetDrawing" xmlns:a="http://schemas.openxmlformats.org/drawingml/2006/main">
  <xdr:twoCellAnchor editAs="oneCell">
    <xdr:from>
      <xdr:col>0</xdr:col>
      <xdr:colOff>101600</xdr:colOff>
      <xdr:row>0</xdr:row>
      <xdr:rowOff>71120</xdr:rowOff>
    </xdr:from>
    <xdr:to>
      <xdr:col>2</xdr:col>
      <xdr:colOff>233680</xdr:colOff>
      <xdr:row>0</xdr:row>
      <xdr:rowOff>269240</xdr:rowOff>
    </xdr:to>
    <xdr:sp macro="" textlink="">
      <xdr:nvSpPr>
        <xdr:cNvPr id="2" name="角丸四角形 1">
          <a:hlinkClick xmlns:r="http://schemas.openxmlformats.org/officeDocument/2006/relationships" r:id="rId1" tooltip="グローバルメニュー（表の一覧）へ"/>
        </xdr:cNvPr>
        <xdr:cNvSpPr/>
      </xdr:nvSpPr>
      <xdr:spPr>
        <a:xfrm>
          <a:off x="101600" y="71120"/>
          <a:ext cx="762000" cy="198120"/>
        </a:xfrm>
        <a:prstGeom prst="roundRect">
          <a:avLst/>
        </a:prstGeom>
        <a:solidFill>
          <a:schemeClr val="accent4">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050">
              <a:solidFill>
                <a:schemeClr val="accent3">
                  <a:lumMod val="50000"/>
                </a:schemeClr>
              </a:solidFill>
              <a:latin typeface="AR丸ゴシック体M" pitchFamily="49" charset="-128"/>
              <a:ea typeface="AR丸ゴシック体M" pitchFamily="49" charset="-128"/>
            </a:rPr>
            <a:t>メニュー</a:t>
          </a:r>
        </a:p>
      </xdr:txBody>
    </xdr:sp>
    <xdr:clientData fPrintsWithSheet="0"/>
  </xdr:twoCellAnchor>
  <xdr:twoCellAnchor editAs="oneCell">
    <xdr:from>
      <xdr:col>3</xdr:col>
      <xdr:colOff>40640</xdr:colOff>
      <xdr:row>0</xdr:row>
      <xdr:rowOff>71120</xdr:rowOff>
    </xdr:from>
    <xdr:to>
      <xdr:col>3</xdr:col>
      <xdr:colOff>802640</xdr:colOff>
      <xdr:row>0</xdr:row>
      <xdr:rowOff>269240</xdr:rowOff>
    </xdr:to>
    <xdr:sp macro="" textlink="">
      <xdr:nvSpPr>
        <xdr:cNvPr id="3" name="角丸四角形 2">
          <a:hlinkClick xmlns:r="http://schemas.openxmlformats.org/officeDocument/2006/relationships" r:id="rId2" tooltip="記帳ガイドへ"/>
        </xdr:cNvPr>
        <xdr:cNvSpPr/>
      </xdr:nvSpPr>
      <xdr:spPr>
        <a:xfrm>
          <a:off x="985520" y="71120"/>
          <a:ext cx="762000" cy="198120"/>
        </a:xfrm>
        <a:prstGeom prst="roundRect">
          <a:avLst/>
        </a:prstGeom>
        <a:solidFill>
          <a:schemeClr val="accent4">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a:solidFill>
                <a:schemeClr val="accent3">
                  <a:lumMod val="50000"/>
                </a:schemeClr>
              </a:solidFill>
              <a:latin typeface="AR丸ゴシック体M" pitchFamily="49" charset="-128"/>
              <a:ea typeface="AR丸ゴシック体M" pitchFamily="49" charset="-128"/>
            </a:rPr>
            <a:t>ガイド</a:t>
          </a:r>
        </a:p>
      </xdr:txBody>
    </xdr:sp>
    <xdr:clientData fPrintsWithSheet="0"/>
  </xdr:twoCellAnchor>
</xdr:wsDr>
</file>

<file path=xl/drawings/drawing73.xml><?xml version="1.0" encoding="utf-8"?>
<xdr:wsDr xmlns:xdr="http://schemas.openxmlformats.org/drawingml/2006/spreadsheetDrawing" xmlns:a="http://schemas.openxmlformats.org/drawingml/2006/main">
  <xdr:twoCellAnchor editAs="oneCell">
    <xdr:from>
      <xdr:col>0</xdr:col>
      <xdr:colOff>101600</xdr:colOff>
      <xdr:row>0</xdr:row>
      <xdr:rowOff>71120</xdr:rowOff>
    </xdr:from>
    <xdr:to>
      <xdr:col>2</xdr:col>
      <xdr:colOff>233680</xdr:colOff>
      <xdr:row>0</xdr:row>
      <xdr:rowOff>269240</xdr:rowOff>
    </xdr:to>
    <xdr:sp macro="" textlink="">
      <xdr:nvSpPr>
        <xdr:cNvPr id="6" name="角丸四角形 5">
          <a:hlinkClick xmlns:r="http://schemas.openxmlformats.org/officeDocument/2006/relationships" r:id="rId1" tooltip="グローバルメニュー（表の一覧）へ"/>
        </xdr:cNvPr>
        <xdr:cNvSpPr/>
      </xdr:nvSpPr>
      <xdr:spPr>
        <a:xfrm>
          <a:off x="101600" y="71120"/>
          <a:ext cx="756920" cy="198120"/>
        </a:xfrm>
        <a:prstGeom prst="roundRect">
          <a:avLst/>
        </a:prstGeom>
        <a:solidFill>
          <a:schemeClr val="accent4">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050">
              <a:solidFill>
                <a:schemeClr val="accent3">
                  <a:lumMod val="50000"/>
                </a:schemeClr>
              </a:solidFill>
              <a:latin typeface="AR丸ゴシック体M" pitchFamily="49" charset="-128"/>
              <a:ea typeface="AR丸ゴシック体M" pitchFamily="49" charset="-128"/>
            </a:rPr>
            <a:t>メニュー</a:t>
          </a:r>
        </a:p>
      </xdr:txBody>
    </xdr:sp>
    <xdr:clientData fPrintsWithSheet="0"/>
  </xdr:twoCellAnchor>
  <xdr:twoCellAnchor editAs="oneCell">
    <xdr:from>
      <xdr:col>3</xdr:col>
      <xdr:colOff>40640</xdr:colOff>
      <xdr:row>0</xdr:row>
      <xdr:rowOff>71120</xdr:rowOff>
    </xdr:from>
    <xdr:to>
      <xdr:col>3</xdr:col>
      <xdr:colOff>802640</xdr:colOff>
      <xdr:row>0</xdr:row>
      <xdr:rowOff>269240</xdr:rowOff>
    </xdr:to>
    <xdr:sp macro="" textlink="">
      <xdr:nvSpPr>
        <xdr:cNvPr id="7" name="角丸四角形 6">
          <a:hlinkClick xmlns:r="http://schemas.openxmlformats.org/officeDocument/2006/relationships" r:id="rId2" tooltip="記帳ガイドへ"/>
        </xdr:cNvPr>
        <xdr:cNvSpPr/>
      </xdr:nvSpPr>
      <xdr:spPr>
        <a:xfrm>
          <a:off x="977900" y="71120"/>
          <a:ext cx="762000" cy="198120"/>
        </a:xfrm>
        <a:prstGeom prst="roundRect">
          <a:avLst/>
        </a:prstGeom>
        <a:solidFill>
          <a:schemeClr val="accent4">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a:solidFill>
                <a:schemeClr val="accent3">
                  <a:lumMod val="50000"/>
                </a:schemeClr>
              </a:solidFill>
              <a:latin typeface="AR丸ゴシック体M" pitchFamily="49" charset="-128"/>
              <a:ea typeface="AR丸ゴシック体M" pitchFamily="49" charset="-128"/>
            </a:rPr>
            <a:t>ガイド</a:t>
          </a:r>
        </a:p>
      </xdr:txBody>
    </xdr:sp>
    <xdr:clientData fPrintsWithSheet="0"/>
  </xdr:twoCellAnchor>
</xdr:wsDr>
</file>

<file path=xl/drawings/drawing74.xml><?xml version="1.0" encoding="utf-8"?>
<xdr:wsDr xmlns:xdr="http://schemas.openxmlformats.org/drawingml/2006/spreadsheetDrawing" xmlns:a="http://schemas.openxmlformats.org/drawingml/2006/main">
  <xdr:twoCellAnchor editAs="oneCell">
    <xdr:from>
      <xdr:col>0</xdr:col>
      <xdr:colOff>101600</xdr:colOff>
      <xdr:row>0</xdr:row>
      <xdr:rowOff>71120</xdr:rowOff>
    </xdr:from>
    <xdr:to>
      <xdr:col>2</xdr:col>
      <xdr:colOff>233680</xdr:colOff>
      <xdr:row>0</xdr:row>
      <xdr:rowOff>269240</xdr:rowOff>
    </xdr:to>
    <xdr:sp macro="" textlink="">
      <xdr:nvSpPr>
        <xdr:cNvPr id="4" name="角丸四角形 3">
          <a:hlinkClick xmlns:r="http://schemas.openxmlformats.org/officeDocument/2006/relationships" r:id="rId1" tooltip="グローバルメニュー（表の一覧）へ"/>
        </xdr:cNvPr>
        <xdr:cNvSpPr/>
      </xdr:nvSpPr>
      <xdr:spPr>
        <a:xfrm>
          <a:off x="101600" y="71120"/>
          <a:ext cx="756920" cy="198120"/>
        </a:xfrm>
        <a:prstGeom prst="roundRect">
          <a:avLst/>
        </a:prstGeom>
        <a:solidFill>
          <a:schemeClr val="accent4">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050">
              <a:solidFill>
                <a:schemeClr val="accent3">
                  <a:lumMod val="50000"/>
                </a:schemeClr>
              </a:solidFill>
              <a:latin typeface="AR丸ゴシック体M" pitchFamily="49" charset="-128"/>
              <a:ea typeface="AR丸ゴシック体M" pitchFamily="49" charset="-128"/>
            </a:rPr>
            <a:t>メニュー</a:t>
          </a:r>
        </a:p>
      </xdr:txBody>
    </xdr:sp>
    <xdr:clientData fPrintsWithSheet="0"/>
  </xdr:twoCellAnchor>
  <xdr:twoCellAnchor editAs="oneCell">
    <xdr:from>
      <xdr:col>3</xdr:col>
      <xdr:colOff>40640</xdr:colOff>
      <xdr:row>0</xdr:row>
      <xdr:rowOff>71120</xdr:rowOff>
    </xdr:from>
    <xdr:to>
      <xdr:col>3</xdr:col>
      <xdr:colOff>802640</xdr:colOff>
      <xdr:row>0</xdr:row>
      <xdr:rowOff>269240</xdr:rowOff>
    </xdr:to>
    <xdr:sp macro="" textlink="">
      <xdr:nvSpPr>
        <xdr:cNvPr id="5" name="角丸四角形 4">
          <a:hlinkClick xmlns:r="http://schemas.openxmlformats.org/officeDocument/2006/relationships" r:id="rId2" tooltip="記帳ガイドへ"/>
        </xdr:cNvPr>
        <xdr:cNvSpPr/>
      </xdr:nvSpPr>
      <xdr:spPr>
        <a:xfrm>
          <a:off x="977900" y="71120"/>
          <a:ext cx="762000" cy="198120"/>
        </a:xfrm>
        <a:prstGeom prst="roundRect">
          <a:avLst/>
        </a:prstGeom>
        <a:solidFill>
          <a:schemeClr val="accent4">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a:solidFill>
                <a:schemeClr val="accent3">
                  <a:lumMod val="50000"/>
                </a:schemeClr>
              </a:solidFill>
              <a:latin typeface="AR丸ゴシック体M" pitchFamily="49" charset="-128"/>
              <a:ea typeface="AR丸ゴシック体M" pitchFamily="49" charset="-128"/>
            </a:rPr>
            <a:t>ガイド</a:t>
          </a:r>
        </a:p>
      </xdr:txBody>
    </xdr:sp>
    <xdr:clientData fPrintsWithSheet="0"/>
  </xdr:twoCellAnchor>
</xdr:wsDr>
</file>

<file path=xl/drawings/drawing75.xml><?xml version="1.0" encoding="utf-8"?>
<xdr:wsDr xmlns:xdr="http://schemas.openxmlformats.org/drawingml/2006/spreadsheetDrawing" xmlns:a="http://schemas.openxmlformats.org/drawingml/2006/main">
  <xdr:twoCellAnchor editAs="oneCell">
    <xdr:from>
      <xdr:col>0</xdr:col>
      <xdr:colOff>101600</xdr:colOff>
      <xdr:row>0</xdr:row>
      <xdr:rowOff>71120</xdr:rowOff>
    </xdr:from>
    <xdr:to>
      <xdr:col>2</xdr:col>
      <xdr:colOff>233680</xdr:colOff>
      <xdr:row>0</xdr:row>
      <xdr:rowOff>269240</xdr:rowOff>
    </xdr:to>
    <xdr:sp macro="" textlink="">
      <xdr:nvSpPr>
        <xdr:cNvPr id="6" name="角丸四角形 5">
          <a:hlinkClick xmlns:r="http://schemas.openxmlformats.org/officeDocument/2006/relationships" r:id="rId1" tooltip="グローバルメニュー（表の一覧）へ"/>
        </xdr:cNvPr>
        <xdr:cNvSpPr/>
      </xdr:nvSpPr>
      <xdr:spPr>
        <a:xfrm>
          <a:off x="101600" y="71120"/>
          <a:ext cx="756920" cy="198120"/>
        </a:xfrm>
        <a:prstGeom prst="roundRect">
          <a:avLst/>
        </a:prstGeom>
        <a:solidFill>
          <a:schemeClr val="accent4">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050">
              <a:solidFill>
                <a:schemeClr val="accent3">
                  <a:lumMod val="50000"/>
                </a:schemeClr>
              </a:solidFill>
              <a:latin typeface="AR丸ゴシック体M" pitchFamily="49" charset="-128"/>
              <a:ea typeface="AR丸ゴシック体M" pitchFamily="49" charset="-128"/>
            </a:rPr>
            <a:t>メニュー</a:t>
          </a:r>
        </a:p>
      </xdr:txBody>
    </xdr:sp>
    <xdr:clientData fPrintsWithSheet="0"/>
  </xdr:twoCellAnchor>
  <xdr:twoCellAnchor editAs="oneCell">
    <xdr:from>
      <xdr:col>3</xdr:col>
      <xdr:colOff>40640</xdr:colOff>
      <xdr:row>0</xdr:row>
      <xdr:rowOff>71120</xdr:rowOff>
    </xdr:from>
    <xdr:to>
      <xdr:col>3</xdr:col>
      <xdr:colOff>802640</xdr:colOff>
      <xdr:row>0</xdr:row>
      <xdr:rowOff>269240</xdr:rowOff>
    </xdr:to>
    <xdr:sp macro="" textlink="">
      <xdr:nvSpPr>
        <xdr:cNvPr id="7" name="角丸四角形 6">
          <a:hlinkClick xmlns:r="http://schemas.openxmlformats.org/officeDocument/2006/relationships" r:id="rId2" tooltip="記帳ガイドへ"/>
        </xdr:cNvPr>
        <xdr:cNvSpPr/>
      </xdr:nvSpPr>
      <xdr:spPr>
        <a:xfrm>
          <a:off x="977900" y="71120"/>
          <a:ext cx="762000" cy="198120"/>
        </a:xfrm>
        <a:prstGeom prst="roundRect">
          <a:avLst/>
        </a:prstGeom>
        <a:solidFill>
          <a:schemeClr val="accent4">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a:solidFill>
                <a:schemeClr val="accent3">
                  <a:lumMod val="50000"/>
                </a:schemeClr>
              </a:solidFill>
              <a:latin typeface="AR丸ゴシック体M" pitchFamily="49" charset="-128"/>
              <a:ea typeface="AR丸ゴシック体M" pitchFamily="49" charset="-128"/>
            </a:rPr>
            <a:t>ガイド</a:t>
          </a:r>
        </a:p>
      </xdr:txBody>
    </xdr:sp>
    <xdr:clientData fPrintsWithSheet="0"/>
  </xdr:twoCellAnchor>
</xdr:wsDr>
</file>

<file path=xl/drawings/drawing76.xml><?xml version="1.0" encoding="utf-8"?>
<xdr:wsDr xmlns:xdr="http://schemas.openxmlformats.org/drawingml/2006/spreadsheetDrawing" xmlns:a="http://schemas.openxmlformats.org/drawingml/2006/main">
  <xdr:twoCellAnchor editAs="oneCell">
    <xdr:from>
      <xdr:col>0</xdr:col>
      <xdr:colOff>101600</xdr:colOff>
      <xdr:row>0</xdr:row>
      <xdr:rowOff>71120</xdr:rowOff>
    </xdr:from>
    <xdr:to>
      <xdr:col>2</xdr:col>
      <xdr:colOff>233680</xdr:colOff>
      <xdr:row>0</xdr:row>
      <xdr:rowOff>269240</xdr:rowOff>
    </xdr:to>
    <xdr:sp macro="" textlink="">
      <xdr:nvSpPr>
        <xdr:cNvPr id="6" name="角丸四角形 5">
          <a:hlinkClick xmlns:r="http://schemas.openxmlformats.org/officeDocument/2006/relationships" r:id="rId1" tooltip="グローバルメニュー（表の一覧）へ"/>
        </xdr:cNvPr>
        <xdr:cNvSpPr/>
      </xdr:nvSpPr>
      <xdr:spPr>
        <a:xfrm>
          <a:off x="101600" y="71120"/>
          <a:ext cx="756920" cy="198120"/>
        </a:xfrm>
        <a:prstGeom prst="roundRect">
          <a:avLst/>
        </a:prstGeom>
        <a:solidFill>
          <a:schemeClr val="accent4">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a:solidFill>
                <a:schemeClr val="accent3">
                  <a:lumMod val="50000"/>
                </a:schemeClr>
              </a:solidFill>
              <a:latin typeface="AR丸ゴシック体M" pitchFamily="49" charset="-128"/>
              <a:ea typeface="AR丸ゴシック体M" pitchFamily="49" charset="-128"/>
            </a:rPr>
            <a:t>メニュー</a:t>
          </a:r>
        </a:p>
      </xdr:txBody>
    </xdr:sp>
    <xdr:clientData fPrintsWithSheet="0"/>
  </xdr:twoCellAnchor>
  <xdr:twoCellAnchor editAs="oneCell">
    <xdr:from>
      <xdr:col>3</xdr:col>
      <xdr:colOff>40640</xdr:colOff>
      <xdr:row>0</xdr:row>
      <xdr:rowOff>71120</xdr:rowOff>
    </xdr:from>
    <xdr:to>
      <xdr:col>3</xdr:col>
      <xdr:colOff>802640</xdr:colOff>
      <xdr:row>0</xdr:row>
      <xdr:rowOff>269240</xdr:rowOff>
    </xdr:to>
    <xdr:sp macro="" textlink="">
      <xdr:nvSpPr>
        <xdr:cNvPr id="7" name="角丸四角形 6">
          <a:hlinkClick xmlns:r="http://schemas.openxmlformats.org/officeDocument/2006/relationships" r:id="rId2" tooltip="記帳ガイドへ"/>
        </xdr:cNvPr>
        <xdr:cNvSpPr/>
      </xdr:nvSpPr>
      <xdr:spPr>
        <a:xfrm>
          <a:off x="977900" y="71120"/>
          <a:ext cx="762000" cy="198120"/>
        </a:xfrm>
        <a:prstGeom prst="roundRect">
          <a:avLst/>
        </a:prstGeom>
        <a:solidFill>
          <a:schemeClr val="accent4">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a:solidFill>
                <a:schemeClr val="accent3">
                  <a:lumMod val="50000"/>
                </a:schemeClr>
              </a:solidFill>
              <a:latin typeface="AR丸ゴシック体M" pitchFamily="49" charset="-128"/>
              <a:ea typeface="AR丸ゴシック体M" pitchFamily="49" charset="-128"/>
            </a:rPr>
            <a:t>ガイド</a:t>
          </a:r>
        </a:p>
      </xdr:txBody>
    </xdr:sp>
    <xdr:clientData fPrintsWithSheet="0"/>
  </xdr:twoCellAnchor>
</xdr:wsDr>
</file>

<file path=xl/drawings/drawing77.xml><?xml version="1.0" encoding="utf-8"?>
<xdr:wsDr xmlns:xdr="http://schemas.openxmlformats.org/drawingml/2006/spreadsheetDrawing" xmlns:a="http://schemas.openxmlformats.org/drawingml/2006/main">
  <xdr:twoCellAnchor editAs="oneCell">
    <xdr:from>
      <xdr:col>0</xdr:col>
      <xdr:colOff>101600</xdr:colOff>
      <xdr:row>0</xdr:row>
      <xdr:rowOff>71120</xdr:rowOff>
    </xdr:from>
    <xdr:to>
      <xdr:col>2</xdr:col>
      <xdr:colOff>233680</xdr:colOff>
      <xdr:row>0</xdr:row>
      <xdr:rowOff>269240</xdr:rowOff>
    </xdr:to>
    <xdr:sp macro="" textlink="">
      <xdr:nvSpPr>
        <xdr:cNvPr id="6" name="角丸四角形 5">
          <a:hlinkClick xmlns:r="http://schemas.openxmlformats.org/officeDocument/2006/relationships" r:id="rId1" tooltip="グローバルメニュー（表の一覧）へ"/>
        </xdr:cNvPr>
        <xdr:cNvSpPr/>
      </xdr:nvSpPr>
      <xdr:spPr>
        <a:xfrm>
          <a:off x="101600" y="71120"/>
          <a:ext cx="756920" cy="198120"/>
        </a:xfrm>
        <a:prstGeom prst="roundRect">
          <a:avLst/>
        </a:prstGeom>
        <a:solidFill>
          <a:schemeClr val="accent4">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a:solidFill>
                <a:schemeClr val="accent3">
                  <a:lumMod val="50000"/>
                </a:schemeClr>
              </a:solidFill>
              <a:latin typeface="AR丸ゴシック体M" pitchFamily="49" charset="-128"/>
              <a:ea typeface="AR丸ゴシック体M" pitchFamily="49" charset="-128"/>
            </a:rPr>
            <a:t>メニュー</a:t>
          </a:r>
        </a:p>
      </xdr:txBody>
    </xdr:sp>
    <xdr:clientData fPrintsWithSheet="0"/>
  </xdr:twoCellAnchor>
  <xdr:twoCellAnchor editAs="oneCell">
    <xdr:from>
      <xdr:col>3</xdr:col>
      <xdr:colOff>40640</xdr:colOff>
      <xdr:row>0</xdr:row>
      <xdr:rowOff>71120</xdr:rowOff>
    </xdr:from>
    <xdr:to>
      <xdr:col>3</xdr:col>
      <xdr:colOff>802640</xdr:colOff>
      <xdr:row>0</xdr:row>
      <xdr:rowOff>269240</xdr:rowOff>
    </xdr:to>
    <xdr:sp macro="" textlink="">
      <xdr:nvSpPr>
        <xdr:cNvPr id="7" name="角丸四角形 6">
          <a:hlinkClick xmlns:r="http://schemas.openxmlformats.org/officeDocument/2006/relationships" r:id="rId2" tooltip="記帳ガイドへ"/>
        </xdr:cNvPr>
        <xdr:cNvSpPr/>
      </xdr:nvSpPr>
      <xdr:spPr>
        <a:xfrm>
          <a:off x="977900" y="71120"/>
          <a:ext cx="762000" cy="198120"/>
        </a:xfrm>
        <a:prstGeom prst="roundRect">
          <a:avLst/>
        </a:prstGeom>
        <a:solidFill>
          <a:schemeClr val="accent4">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a:solidFill>
                <a:schemeClr val="accent3">
                  <a:lumMod val="50000"/>
                </a:schemeClr>
              </a:solidFill>
              <a:latin typeface="AR丸ゴシック体M" pitchFamily="49" charset="-128"/>
              <a:ea typeface="AR丸ゴシック体M" pitchFamily="49" charset="-128"/>
            </a:rPr>
            <a:t>ガイド</a:t>
          </a:r>
        </a:p>
      </xdr:txBody>
    </xdr:sp>
    <xdr:clientData fPrintsWithSheet="0"/>
  </xdr:twoCellAnchor>
</xdr:wsDr>
</file>

<file path=xl/drawings/drawing78.xml><?xml version="1.0" encoding="utf-8"?>
<xdr:wsDr xmlns:xdr="http://schemas.openxmlformats.org/drawingml/2006/spreadsheetDrawing" xmlns:a="http://schemas.openxmlformats.org/drawingml/2006/main">
  <xdr:twoCellAnchor editAs="oneCell">
    <xdr:from>
      <xdr:col>0</xdr:col>
      <xdr:colOff>101600</xdr:colOff>
      <xdr:row>0</xdr:row>
      <xdr:rowOff>71120</xdr:rowOff>
    </xdr:from>
    <xdr:to>
      <xdr:col>2</xdr:col>
      <xdr:colOff>233680</xdr:colOff>
      <xdr:row>0</xdr:row>
      <xdr:rowOff>269240</xdr:rowOff>
    </xdr:to>
    <xdr:sp macro="" textlink="">
      <xdr:nvSpPr>
        <xdr:cNvPr id="2" name="角丸四角形 1">
          <a:hlinkClick xmlns:r="http://schemas.openxmlformats.org/officeDocument/2006/relationships" r:id="rId1" tooltip="グローバルメニュー（表の一覧）へ"/>
        </xdr:cNvPr>
        <xdr:cNvSpPr/>
      </xdr:nvSpPr>
      <xdr:spPr>
        <a:xfrm>
          <a:off x="101600" y="71120"/>
          <a:ext cx="756920" cy="198120"/>
        </a:xfrm>
        <a:prstGeom prst="roundRect">
          <a:avLst/>
        </a:prstGeom>
        <a:solidFill>
          <a:schemeClr val="accent4">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a:solidFill>
                <a:schemeClr val="accent3">
                  <a:lumMod val="50000"/>
                </a:schemeClr>
              </a:solidFill>
              <a:latin typeface="AR丸ゴシック体M" pitchFamily="49" charset="-128"/>
              <a:ea typeface="AR丸ゴシック体M" pitchFamily="49" charset="-128"/>
            </a:rPr>
            <a:t>メニュー</a:t>
          </a:r>
        </a:p>
      </xdr:txBody>
    </xdr:sp>
    <xdr:clientData fPrintsWithSheet="0"/>
  </xdr:twoCellAnchor>
  <xdr:twoCellAnchor editAs="oneCell">
    <xdr:from>
      <xdr:col>3</xdr:col>
      <xdr:colOff>40640</xdr:colOff>
      <xdr:row>0</xdr:row>
      <xdr:rowOff>71120</xdr:rowOff>
    </xdr:from>
    <xdr:to>
      <xdr:col>3</xdr:col>
      <xdr:colOff>802640</xdr:colOff>
      <xdr:row>0</xdr:row>
      <xdr:rowOff>269240</xdr:rowOff>
    </xdr:to>
    <xdr:sp macro="" textlink="">
      <xdr:nvSpPr>
        <xdr:cNvPr id="3" name="角丸四角形 2">
          <a:hlinkClick xmlns:r="http://schemas.openxmlformats.org/officeDocument/2006/relationships" r:id="rId2" tooltip="記帳ガイドへ"/>
        </xdr:cNvPr>
        <xdr:cNvSpPr/>
      </xdr:nvSpPr>
      <xdr:spPr>
        <a:xfrm>
          <a:off x="977900" y="71120"/>
          <a:ext cx="762000" cy="198120"/>
        </a:xfrm>
        <a:prstGeom prst="roundRect">
          <a:avLst/>
        </a:prstGeom>
        <a:solidFill>
          <a:schemeClr val="accent4">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1100">
              <a:solidFill>
                <a:schemeClr val="accent3">
                  <a:lumMod val="50000"/>
                </a:schemeClr>
              </a:solidFill>
              <a:latin typeface="AR丸ゴシック体M" pitchFamily="49" charset="-128"/>
              <a:ea typeface="AR丸ゴシック体M" pitchFamily="49" charset="-128"/>
            </a:rPr>
            <a:t>ガイド</a:t>
          </a:r>
        </a:p>
      </xdr:txBody>
    </xdr:sp>
    <xdr:clientData fPrintsWithSheet="0"/>
  </xdr:twoCellAnchor>
  <xdr:twoCellAnchor>
    <xdr:from>
      <xdr:col>12</xdr:col>
      <xdr:colOff>619760</xdr:colOff>
      <xdr:row>0</xdr:row>
      <xdr:rowOff>182880</xdr:rowOff>
    </xdr:from>
    <xdr:to>
      <xdr:col>12</xdr:col>
      <xdr:colOff>619760</xdr:colOff>
      <xdr:row>1</xdr:row>
      <xdr:rowOff>101600</xdr:rowOff>
    </xdr:to>
    <xdr:cxnSp macro="">
      <xdr:nvCxnSpPr>
        <xdr:cNvPr id="8" name="直線矢印コネクタ 7"/>
        <xdr:cNvCxnSpPr/>
      </xdr:nvCxnSpPr>
      <xdr:spPr>
        <a:xfrm>
          <a:off x="9794240" y="182880"/>
          <a:ext cx="0" cy="264160"/>
        </a:xfrm>
        <a:prstGeom prst="straightConnector1">
          <a:avLst/>
        </a:prstGeom>
        <a:ln>
          <a:tailEnd type="arrow"/>
        </a:ln>
      </xdr:spPr>
      <xdr:style>
        <a:lnRef idx="1">
          <a:schemeClr val="accent4"/>
        </a:lnRef>
        <a:fillRef idx="0">
          <a:schemeClr val="accent4"/>
        </a:fillRef>
        <a:effectRef idx="0">
          <a:schemeClr val="accent4"/>
        </a:effectRef>
        <a:fontRef idx="minor">
          <a:schemeClr val="tx1"/>
        </a:fontRef>
      </xdr:style>
    </xdr:cxnSp>
    <xdr:clientData/>
  </xdr:twoCellAnchor>
  <xdr:twoCellAnchor>
    <xdr:from>
      <xdr:col>12</xdr:col>
      <xdr:colOff>345440</xdr:colOff>
      <xdr:row>0</xdr:row>
      <xdr:rowOff>264160</xdr:rowOff>
    </xdr:from>
    <xdr:to>
      <xdr:col>12</xdr:col>
      <xdr:colOff>528320</xdr:colOff>
      <xdr:row>2</xdr:row>
      <xdr:rowOff>101600</xdr:rowOff>
    </xdr:to>
    <xdr:grpSp>
      <xdr:nvGrpSpPr>
        <xdr:cNvPr id="16" name="グループ化 15"/>
        <xdr:cNvGrpSpPr/>
      </xdr:nvGrpSpPr>
      <xdr:grpSpPr>
        <a:xfrm>
          <a:off x="9519920" y="264160"/>
          <a:ext cx="182880" cy="355600"/>
          <a:chOff x="9519920" y="264160"/>
          <a:chExt cx="182880" cy="355600"/>
        </a:xfrm>
      </xdr:grpSpPr>
      <xdr:cxnSp macro="">
        <xdr:nvCxnSpPr>
          <xdr:cNvPr id="9" name="直線矢印コネクタ 8"/>
          <xdr:cNvCxnSpPr/>
        </xdr:nvCxnSpPr>
        <xdr:spPr>
          <a:xfrm>
            <a:off x="9702800" y="266700"/>
            <a:ext cx="0" cy="353060"/>
          </a:xfrm>
          <a:prstGeom prst="straightConnector1">
            <a:avLst/>
          </a:prstGeom>
          <a:ln>
            <a:tailEnd type="arrow"/>
          </a:ln>
        </xdr:spPr>
        <xdr:style>
          <a:lnRef idx="1">
            <a:schemeClr val="accent4"/>
          </a:lnRef>
          <a:fillRef idx="0">
            <a:schemeClr val="accent4"/>
          </a:fillRef>
          <a:effectRef idx="0">
            <a:schemeClr val="accent4"/>
          </a:effectRef>
          <a:fontRef idx="minor">
            <a:schemeClr val="tx1"/>
          </a:fontRef>
        </xdr:style>
      </xdr:cxnSp>
      <xdr:cxnSp macro="">
        <xdr:nvCxnSpPr>
          <xdr:cNvPr id="13" name="直線コネクタ 12"/>
          <xdr:cNvCxnSpPr/>
        </xdr:nvCxnSpPr>
        <xdr:spPr>
          <a:xfrm>
            <a:off x="9519920" y="264160"/>
            <a:ext cx="182880" cy="0"/>
          </a:xfrm>
          <a:prstGeom prst="line">
            <a:avLst/>
          </a:prstGeom>
        </xdr:spPr>
        <xdr:style>
          <a:lnRef idx="1">
            <a:schemeClr val="accent4"/>
          </a:lnRef>
          <a:fillRef idx="0">
            <a:schemeClr val="accent4"/>
          </a:fillRef>
          <a:effectRef idx="0">
            <a:schemeClr val="accent4"/>
          </a:effectRef>
          <a:fontRef idx="minor">
            <a:schemeClr val="tx1"/>
          </a:fontRef>
        </xdr:style>
      </xdr:cxnSp>
    </xdr:grpSp>
    <xdr:clientData/>
  </xdr:twoCellAnchor>
  <xdr:twoCellAnchor>
    <xdr:from>
      <xdr:col>10</xdr:col>
      <xdr:colOff>640080</xdr:colOff>
      <xdr:row>6</xdr:row>
      <xdr:rowOff>321734</xdr:rowOff>
    </xdr:from>
    <xdr:to>
      <xdr:col>10</xdr:col>
      <xdr:colOff>640080</xdr:colOff>
      <xdr:row>7</xdr:row>
      <xdr:rowOff>60960</xdr:rowOff>
    </xdr:to>
    <xdr:cxnSp macro="">
      <xdr:nvCxnSpPr>
        <xdr:cNvPr id="18" name="直線矢印コネクタ 17"/>
        <xdr:cNvCxnSpPr/>
      </xdr:nvCxnSpPr>
      <xdr:spPr>
        <a:xfrm>
          <a:off x="8361680" y="1684867"/>
          <a:ext cx="0" cy="162560"/>
        </a:xfrm>
        <a:prstGeom prst="straightConnector1">
          <a:avLst/>
        </a:prstGeom>
        <a:ln>
          <a:tailEnd type="arrow"/>
        </a:ln>
      </xdr:spPr>
      <xdr:style>
        <a:lnRef idx="1">
          <a:schemeClr val="accent4"/>
        </a:lnRef>
        <a:fillRef idx="0">
          <a:schemeClr val="accent4"/>
        </a:fillRef>
        <a:effectRef idx="0">
          <a:schemeClr val="accent4"/>
        </a:effectRef>
        <a:fontRef idx="minor">
          <a:schemeClr val="tx1"/>
        </a:fontRef>
      </xdr:style>
    </xdr:cxnSp>
    <xdr:clientData/>
  </xdr:twoCellAnchor>
  <xdr:twoCellAnchor>
    <xdr:from>
      <xdr:col>6</xdr:col>
      <xdr:colOff>751840</xdr:colOff>
      <xdr:row>6</xdr:row>
      <xdr:rowOff>318347</xdr:rowOff>
    </xdr:from>
    <xdr:to>
      <xdr:col>10</xdr:col>
      <xdr:colOff>643467</xdr:colOff>
      <xdr:row>6</xdr:row>
      <xdr:rowOff>318347</xdr:rowOff>
    </xdr:to>
    <xdr:cxnSp macro="">
      <xdr:nvCxnSpPr>
        <xdr:cNvPr id="21" name="直線コネクタ 20"/>
        <xdr:cNvCxnSpPr/>
      </xdr:nvCxnSpPr>
      <xdr:spPr>
        <a:xfrm>
          <a:off x="5831840" y="1681480"/>
          <a:ext cx="2533227" cy="0"/>
        </a:xfrm>
        <a:prstGeom prst="line">
          <a:avLst/>
        </a:prstGeom>
      </xdr:spPr>
      <xdr:style>
        <a:lnRef idx="1">
          <a:schemeClr val="accent4"/>
        </a:lnRef>
        <a:fillRef idx="0">
          <a:schemeClr val="accent4"/>
        </a:fillRef>
        <a:effectRef idx="0">
          <a:schemeClr val="accent4"/>
        </a:effectRef>
        <a:fontRef idx="minor">
          <a:schemeClr val="tx1"/>
        </a:fontRef>
      </xdr:style>
    </xdr:cxnSp>
    <xdr:clientData/>
  </xdr:twoCellAnchor>
  <xdr:twoCellAnchor>
    <xdr:from>
      <xdr:col>6</xdr:col>
      <xdr:colOff>751840</xdr:colOff>
      <xdr:row>6</xdr:row>
      <xdr:rowOff>321734</xdr:rowOff>
    </xdr:from>
    <xdr:to>
      <xdr:col>6</xdr:col>
      <xdr:colOff>751840</xdr:colOff>
      <xdr:row>7</xdr:row>
      <xdr:rowOff>101600</xdr:rowOff>
    </xdr:to>
    <xdr:cxnSp macro="">
      <xdr:nvCxnSpPr>
        <xdr:cNvPr id="23" name="直線コネクタ 22"/>
        <xdr:cNvCxnSpPr/>
      </xdr:nvCxnSpPr>
      <xdr:spPr>
        <a:xfrm flipV="1">
          <a:off x="5831840" y="1684867"/>
          <a:ext cx="0" cy="203200"/>
        </a:xfrm>
        <a:prstGeom prst="line">
          <a:avLst/>
        </a:prstGeom>
      </xdr:spPr>
      <xdr:style>
        <a:lnRef idx="1">
          <a:schemeClr val="accent4"/>
        </a:lnRef>
        <a:fillRef idx="0">
          <a:schemeClr val="accent4"/>
        </a:fillRef>
        <a:effectRef idx="0">
          <a:schemeClr val="accent4"/>
        </a:effectRef>
        <a:fontRef idx="minor">
          <a:schemeClr val="tx1"/>
        </a:fontRef>
      </xdr:style>
    </xdr:cxnSp>
    <xdr:clientData/>
  </xdr:twoCellAnchor>
  <xdr:twoCellAnchor>
    <xdr:from>
      <xdr:col>0</xdr:col>
      <xdr:colOff>10160</xdr:colOff>
      <xdr:row>9</xdr:row>
      <xdr:rowOff>20320</xdr:rowOff>
    </xdr:from>
    <xdr:to>
      <xdr:col>12</xdr:col>
      <xdr:colOff>670560</xdr:colOff>
      <xdr:row>10</xdr:row>
      <xdr:rowOff>0</xdr:rowOff>
    </xdr:to>
    <xdr:sp macro="" textlink="">
      <xdr:nvSpPr>
        <xdr:cNvPr id="32" name="正方形/長方形 31"/>
        <xdr:cNvSpPr/>
      </xdr:nvSpPr>
      <xdr:spPr>
        <a:xfrm>
          <a:off x="10160" y="2458720"/>
          <a:ext cx="9834880" cy="304800"/>
        </a:xfrm>
        <a:prstGeom prst="rect">
          <a:avLst/>
        </a:prstGeom>
        <a:noFill/>
      </xdr:spPr>
      <xdr:style>
        <a:lnRef idx="2">
          <a:schemeClr val="accent4"/>
        </a:lnRef>
        <a:fillRef idx="1">
          <a:schemeClr val="lt1"/>
        </a:fillRef>
        <a:effectRef idx="0">
          <a:schemeClr val="accent4"/>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xdr:col>
      <xdr:colOff>426720</xdr:colOff>
      <xdr:row>9</xdr:row>
      <xdr:rowOff>182880</xdr:rowOff>
    </xdr:from>
    <xdr:to>
      <xdr:col>5</xdr:col>
      <xdr:colOff>426720</xdr:colOff>
      <xdr:row>12</xdr:row>
      <xdr:rowOff>101600</xdr:rowOff>
    </xdr:to>
    <xdr:cxnSp macro="">
      <xdr:nvCxnSpPr>
        <xdr:cNvPr id="34" name="直線矢印コネクタ 33"/>
        <xdr:cNvCxnSpPr/>
      </xdr:nvCxnSpPr>
      <xdr:spPr>
        <a:xfrm>
          <a:off x="4744720" y="2621280"/>
          <a:ext cx="0" cy="894080"/>
        </a:xfrm>
        <a:prstGeom prst="straightConnector1">
          <a:avLst/>
        </a:prstGeom>
        <a:ln>
          <a:prstDash val="sysDot"/>
          <a:tailEnd type="arrow"/>
        </a:ln>
      </xdr:spPr>
      <xdr:style>
        <a:lnRef idx="2">
          <a:schemeClr val="accent4"/>
        </a:lnRef>
        <a:fillRef idx="0">
          <a:schemeClr val="accent4"/>
        </a:fillRef>
        <a:effectRef idx="1">
          <a:schemeClr val="accent4"/>
        </a:effectRef>
        <a:fontRef idx="minor">
          <a:schemeClr val="tx1"/>
        </a:fontRef>
      </xdr:style>
    </xdr:cxnSp>
    <xdr:clientData/>
  </xdr:twoCellAnchor>
  <xdr:twoCellAnchor>
    <xdr:from>
      <xdr:col>5</xdr:col>
      <xdr:colOff>609600</xdr:colOff>
      <xdr:row>10</xdr:row>
      <xdr:rowOff>254000</xdr:rowOff>
    </xdr:from>
    <xdr:to>
      <xdr:col>9</xdr:col>
      <xdr:colOff>254000</xdr:colOff>
      <xdr:row>14</xdr:row>
      <xdr:rowOff>152400</xdr:rowOff>
    </xdr:to>
    <xdr:sp macro="" textlink="">
      <xdr:nvSpPr>
        <xdr:cNvPr id="35" name="テキスト ボックス 34"/>
        <xdr:cNvSpPr txBox="1"/>
      </xdr:nvSpPr>
      <xdr:spPr>
        <a:xfrm>
          <a:off x="4927600" y="3017520"/>
          <a:ext cx="2529840" cy="1198880"/>
        </a:xfrm>
        <a:prstGeom prst="rect">
          <a:avLst/>
        </a:prstGeom>
        <a:ln w="12700"/>
      </xdr:spPr>
      <xdr:style>
        <a:lnRef idx="2">
          <a:schemeClr val="accent4"/>
        </a:lnRef>
        <a:fillRef idx="1">
          <a:schemeClr val="lt1"/>
        </a:fillRef>
        <a:effectRef idx="0">
          <a:schemeClr val="accent4"/>
        </a:effectRef>
        <a:fontRef idx="minor">
          <a:schemeClr val="dk1"/>
        </a:fontRef>
      </xdr:style>
      <xdr:txBody>
        <a:bodyPr vertOverflow="clip" horzOverflow="clip" wrap="square" rtlCol="0" anchor="t"/>
        <a:lstStyle/>
        <a:p>
          <a:r>
            <a:rPr kumimoji="1" lang="ja-JP" altLang="en-US" sz="1100" b="1">
              <a:solidFill>
                <a:schemeClr val="accent4">
                  <a:lumMod val="50000"/>
                </a:schemeClr>
              </a:solidFill>
              <a:latin typeface="HG丸ｺﾞｼｯｸM-PRO" panose="020F0600000000000000" pitchFamily="50" charset="-128"/>
              <a:ea typeface="HG丸ｺﾞｼｯｸM-PRO" panose="020F0600000000000000" pitchFamily="50" charset="-128"/>
            </a:rPr>
            <a:t>「現在」の「金額」が０になるまで</a:t>
          </a:r>
          <a:endParaRPr kumimoji="1" lang="en-US" altLang="ja-JP" sz="1100" b="1">
            <a:solidFill>
              <a:schemeClr val="accent4">
                <a:lumMod val="50000"/>
              </a:schemeClr>
            </a:solidFill>
            <a:latin typeface="HG丸ｺﾞｼｯｸM-PRO" panose="020F0600000000000000" pitchFamily="50" charset="-128"/>
            <a:ea typeface="HG丸ｺﾞｼｯｸM-PRO" panose="020F0600000000000000" pitchFamily="50" charset="-128"/>
          </a:endParaRPr>
        </a:p>
        <a:p>
          <a:r>
            <a:rPr kumimoji="1" lang="ja-JP" altLang="en-US" sz="1100" b="1">
              <a:solidFill>
                <a:schemeClr val="accent4">
                  <a:lumMod val="50000"/>
                </a:schemeClr>
              </a:solidFill>
              <a:latin typeface="HG丸ｺﾞｼｯｸM-PRO" panose="020F0600000000000000" pitchFamily="50" charset="-128"/>
              <a:ea typeface="HG丸ｺﾞｼｯｸM-PRO" panose="020F0600000000000000" pitchFamily="50" charset="-128"/>
            </a:rPr>
            <a:t>記入し続ける</a:t>
          </a:r>
          <a:endParaRPr kumimoji="1" lang="en-US" altLang="ja-JP" sz="1100" b="1">
            <a:solidFill>
              <a:schemeClr val="accent4">
                <a:lumMod val="50000"/>
              </a:schemeClr>
            </a:solidFill>
            <a:latin typeface="HG丸ｺﾞｼｯｸM-PRO" panose="020F0600000000000000" pitchFamily="50" charset="-128"/>
            <a:ea typeface="HG丸ｺﾞｼｯｸM-PRO" panose="020F0600000000000000" pitchFamily="50" charset="-128"/>
          </a:endParaRPr>
        </a:p>
        <a:p>
          <a:endParaRPr kumimoji="1" lang="en-US" altLang="ja-JP" sz="1100" b="1">
            <a:solidFill>
              <a:schemeClr val="accent4">
                <a:lumMod val="50000"/>
              </a:schemeClr>
            </a:solidFill>
            <a:latin typeface="HG丸ｺﾞｼｯｸM-PRO" panose="020F0600000000000000" pitchFamily="50" charset="-128"/>
            <a:ea typeface="HG丸ｺﾞｼｯｸM-PRO" panose="020F0600000000000000" pitchFamily="50" charset="-128"/>
          </a:endParaRPr>
        </a:p>
        <a:p>
          <a:r>
            <a:rPr kumimoji="1" lang="en-US" altLang="ja-JP" sz="1100" b="1">
              <a:solidFill>
                <a:schemeClr val="accent4">
                  <a:lumMod val="50000"/>
                </a:schemeClr>
              </a:solidFill>
              <a:latin typeface="HG丸ｺﾞｼｯｸM-PRO" panose="020F0600000000000000" pitchFamily="50" charset="-128"/>
              <a:ea typeface="HG丸ｺﾞｼｯｸM-PRO" panose="020F0600000000000000" pitchFamily="50" charset="-128"/>
            </a:rPr>
            <a:t>※</a:t>
          </a:r>
          <a:r>
            <a:rPr kumimoji="1" lang="ja-JP" altLang="en-US" sz="1100" b="1">
              <a:solidFill>
                <a:schemeClr val="accent4">
                  <a:lumMod val="50000"/>
                </a:schemeClr>
              </a:solidFill>
              <a:latin typeface="HG丸ｺﾞｼｯｸM-PRO" panose="020F0600000000000000" pitchFamily="50" charset="-128"/>
              <a:ea typeface="HG丸ｺﾞｼｯｸM-PRO" panose="020F0600000000000000" pitchFamily="50" charset="-128"/>
            </a:rPr>
            <a:t>一番最新の行を計算に使うので、</a:t>
          </a:r>
          <a:endParaRPr kumimoji="1" lang="en-US" altLang="ja-JP" sz="1100" b="1">
            <a:solidFill>
              <a:schemeClr val="accent4">
                <a:lumMod val="50000"/>
              </a:schemeClr>
            </a:solidFill>
            <a:latin typeface="HG丸ｺﾞｼｯｸM-PRO" panose="020F0600000000000000" pitchFamily="50" charset="-128"/>
            <a:ea typeface="HG丸ｺﾞｼｯｸM-PRO" panose="020F0600000000000000" pitchFamily="50" charset="-128"/>
          </a:endParaRPr>
        </a:p>
        <a:p>
          <a:r>
            <a:rPr kumimoji="1" lang="ja-JP" altLang="en-US" sz="1100" b="1">
              <a:solidFill>
                <a:schemeClr val="accent4">
                  <a:lumMod val="50000"/>
                </a:schemeClr>
              </a:solidFill>
              <a:latin typeface="HG丸ｺﾞｼｯｸM-PRO" panose="020F0600000000000000" pitchFamily="50" charset="-128"/>
              <a:ea typeface="HG丸ｺﾞｼｯｸM-PRO" panose="020F0600000000000000" pitchFamily="50" charset="-128"/>
            </a:rPr>
            <a:t>　０になるまで購入時に記入せず</a:t>
          </a:r>
          <a:endParaRPr kumimoji="1" lang="en-US" altLang="ja-JP" sz="1100" b="1">
            <a:solidFill>
              <a:schemeClr val="accent4">
                <a:lumMod val="50000"/>
              </a:schemeClr>
            </a:solidFill>
            <a:latin typeface="HG丸ｺﾞｼｯｸM-PRO" panose="020F0600000000000000" pitchFamily="50" charset="-128"/>
            <a:ea typeface="HG丸ｺﾞｼｯｸM-PRO" panose="020F0600000000000000" pitchFamily="50" charset="-128"/>
          </a:endParaRPr>
        </a:p>
        <a:p>
          <a:r>
            <a:rPr kumimoji="1" lang="ja-JP" altLang="en-US" sz="1100" b="1">
              <a:solidFill>
                <a:schemeClr val="accent4">
                  <a:lumMod val="50000"/>
                </a:schemeClr>
              </a:solidFill>
              <a:latin typeface="HG丸ｺﾞｼｯｸM-PRO" panose="020F0600000000000000" pitchFamily="50" charset="-128"/>
              <a:ea typeface="HG丸ｺﾞｼｯｸM-PRO" panose="020F0600000000000000" pitchFamily="50" charset="-128"/>
            </a:rPr>
            <a:t>　必ず毎年ごとに記入する</a:t>
          </a:r>
        </a:p>
      </xdr:txBody>
    </xdr:sp>
    <xdr:clientData/>
  </xdr:twoCellAnchor>
  <xdr:twoCellAnchor>
    <xdr:from>
      <xdr:col>3</xdr:col>
      <xdr:colOff>894080</xdr:colOff>
      <xdr:row>0</xdr:row>
      <xdr:rowOff>50800</xdr:rowOff>
    </xdr:from>
    <xdr:to>
      <xdr:col>3</xdr:col>
      <xdr:colOff>2824480</xdr:colOff>
      <xdr:row>1</xdr:row>
      <xdr:rowOff>101600</xdr:rowOff>
    </xdr:to>
    <xdr:sp macro="" textlink="">
      <xdr:nvSpPr>
        <xdr:cNvPr id="36" name="テキスト ボックス 35"/>
        <xdr:cNvSpPr txBox="1"/>
      </xdr:nvSpPr>
      <xdr:spPr>
        <a:xfrm>
          <a:off x="1838960" y="50800"/>
          <a:ext cx="1930400" cy="396240"/>
        </a:xfrm>
        <a:prstGeom prst="rect">
          <a:avLst/>
        </a:prstGeom>
        <a:ln w="12700"/>
      </xdr:spPr>
      <xdr:style>
        <a:lnRef idx="2">
          <a:schemeClr val="accent4"/>
        </a:lnRef>
        <a:fillRef idx="1">
          <a:schemeClr val="lt1"/>
        </a:fillRef>
        <a:effectRef idx="0">
          <a:schemeClr val="accent4"/>
        </a:effectRef>
        <a:fontRef idx="minor">
          <a:schemeClr val="dk1"/>
        </a:fontRef>
      </xdr:style>
      <xdr:txBody>
        <a:bodyPr vertOverflow="clip" horzOverflow="clip" wrap="square" rtlCol="0" anchor="t"/>
        <a:lstStyle/>
        <a:p>
          <a:r>
            <a:rPr kumimoji="1" lang="ja-JP" altLang="en-US" sz="900" b="1">
              <a:solidFill>
                <a:schemeClr val="accent4">
                  <a:lumMod val="50000"/>
                </a:schemeClr>
              </a:solidFill>
              <a:latin typeface="HG丸ｺﾞｼｯｸM-PRO" panose="020F0600000000000000" pitchFamily="50" charset="-128"/>
              <a:ea typeface="HG丸ｺﾞｼｯｸM-PRO" panose="020F0600000000000000" pitchFamily="50" charset="-128"/>
            </a:rPr>
            <a:t>紫の字は説明。　　の色がついている欄に、黒字の部分を記入</a:t>
          </a:r>
        </a:p>
      </xdr:txBody>
    </xdr:sp>
    <xdr:clientData/>
  </xdr:twoCellAnchor>
  <xdr:twoCellAnchor>
    <xdr:from>
      <xdr:col>3</xdr:col>
      <xdr:colOff>1798320</xdr:colOff>
      <xdr:row>0</xdr:row>
      <xdr:rowOff>101600</xdr:rowOff>
    </xdr:from>
    <xdr:to>
      <xdr:col>3</xdr:col>
      <xdr:colOff>1991360</xdr:colOff>
      <xdr:row>0</xdr:row>
      <xdr:rowOff>223520</xdr:rowOff>
    </xdr:to>
    <xdr:sp macro="" textlink="">
      <xdr:nvSpPr>
        <xdr:cNvPr id="37" name="正方形/長方形 36"/>
        <xdr:cNvSpPr/>
      </xdr:nvSpPr>
      <xdr:spPr>
        <a:xfrm>
          <a:off x="2743200" y="101600"/>
          <a:ext cx="193040" cy="121920"/>
        </a:xfrm>
        <a:prstGeom prst="rect">
          <a:avLst/>
        </a:prstGeom>
        <a:solidFill>
          <a:schemeClr val="accent4">
            <a:lumMod val="20000"/>
            <a:lumOff val="80000"/>
          </a:schemeClr>
        </a:solidFill>
        <a:ln>
          <a:noFill/>
        </a:ln>
        <a:effectLst/>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drawings/drawing79.xml><?xml version="1.0" encoding="utf-8"?>
<xdr:wsDr xmlns:xdr="http://schemas.openxmlformats.org/drawingml/2006/spreadsheetDrawing" xmlns:a="http://schemas.openxmlformats.org/drawingml/2006/main">
  <xdr:twoCellAnchor>
    <xdr:from>
      <xdr:col>5</xdr:col>
      <xdr:colOff>20320</xdr:colOff>
      <xdr:row>10</xdr:row>
      <xdr:rowOff>10160</xdr:rowOff>
    </xdr:from>
    <xdr:to>
      <xdr:col>7</xdr:col>
      <xdr:colOff>1016000</xdr:colOff>
      <xdr:row>15</xdr:row>
      <xdr:rowOff>314960</xdr:rowOff>
    </xdr:to>
    <xdr:sp macro="" textlink="">
      <xdr:nvSpPr>
        <xdr:cNvPr id="2" name="正方形/長方形 1"/>
        <xdr:cNvSpPr/>
      </xdr:nvSpPr>
      <xdr:spPr>
        <a:xfrm>
          <a:off x="3271520" y="3291840"/>
          <a:ext cx="2529840" cy="1930400"/>
        </a:xfrm>
        <a:prstGeom prst="rect">
          <a:avLst/>
        </a:prstGeom>
        <a:solidFill>
          <a:schemeClr val="accent3">
            <a:lumMod val="20000"/>
            <a:lumOff val="80000"/>
            <a:alpha val="36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editAs="oneCell">
    <xdr:from>
      <xdr:col>0</xdr:col>
      <xdr:colOff>71120</xdr:colOff>
      <xdr:row>0</xdr:row>
      <xdr:rowOff>71120</xdr:rowOff>
    </xdr:from>
    <xdr:to>
      <xdr:col>1</xdr:col>
      <xdr:colOff>487680</xdr:colOff>
      <xdr:row>0</xdr:row>
      <xdr:rowOff>269240</xdr:rowOff>
    </xdr:to>
    <xdr:sp macro="" textlink="">
      <xdr:nvSpPr>
        <xdr:cNvPr id="3" name="角丸四角形 2">
          <a:hlinkClick xmlns:r="http://schemas.openxmlformats.org/officeDocument/2006/relationships" r:id="rId1" tooltip="グローバルメニュー（表の一覧）へ"/>
        </xdr:cNvPr>
        <xdr:cNvSpPr/>
      </xdr:nvSpPr>
      <xdr:spPr>
        <a:xfrm>
          <a:off x="71120" y="71120"/>
          <a:ext cx="762000" cy="198120"/>
        </a:xfrm>
        <a:prstGeom prst="roundRect">
          <a:avLst/>
        </a:prstGeom>
        <a:solidFill>
          <a:schemeClr val="accent3">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100">
              <a:solidFill>
                <a:schemeClr val="accent3">
                  <a:lumMod val="50000"/>
                </a:schemeClr>
              </a:solidFill>
              <a:latin typeface="AR丸ゴシック体M" pitchFamily="49" charset="-128"/>
              <a:ea typeface="AR丸ゴシック体M" pitchFamily="49" charset="-128"/>
            </a:rPr>
            <a:t>メニュー</a:t>
          </a:r>
        </a:p>
      </xdr:txBody>
    </xdr:sp>
    <xdr:clientData fPrintsWithSheet="0"/>
  </xdr:twoCellAnchor>
  <xdr:twoCellAnchor editAs="oneCell">
    <xdr:from>
      <xdr:col>1</xdr:col>
      <xdr:colOff>609600</xdr:colOff>
      <xdr:row>0</xdr:row>
      <xdr:rowOff>71120</xdr:rowOff>
    </xdr:from>
    <xdr:to>
      <xdr:col>2</xdr:col>
      <xdr:colOff>101600</xdr:colOff>
      <xdr:row>0</xdr:row>
      <xdr:rowOff>269240</xdr:rowOff>
    </xdr:to>
    <xdr:sp macro="" textlink="">
      <xdr:nvSpPr>
        <xdr:cNvPr id="4" name="角丸四角形 3">
          <a:hlinkClick xmlns:r="http://schemas.openxmlformats.org/officeDocument/2006/relationships" r:id="rId2" tooltip="記帳ガイドへ"/>
        </xdr:cNvPr>
        <xdr:cNvSpPr/>
      </xdr:nvSpPr>
      <xdr:spPr>
        <a:xfrm>
          <a:off x="955040" y="71120"/>
          <a:ext cx="762000" cy="198120"/>
        </a:xfrm>
        <a:prstGeom prst="roundRect">
          <a:avLst/>
        </a:prstGeom>
        <a:solidFill>
          <a:schemeClr val="accent3">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100">
              <a:solidFill>
                <a:schemeClr val="accent3">
                  <a:lumMod val="50000"/>
                </a:schemeClr>
              </a:solidFill>
              <a:latin typeface="AR丸ゴシック体M" pitchFamily="49" charset="-128"/>
              <a:ea typeface="AR丸ゴシック体M" pitchFamily="49" charset="-128"/>
            </a:rPr>
            <a:t>ガイド</a:t>
          </a:r>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2</xdr:col>
      <xdr:colOff>129540</xdr:colOff>
      <xdr:row>0</xdr:row>
      <xdr:rowOff>236220</xdr:rowOff>
    </xdr:to>
    <xdr:sp macro="" textlink="">
      <xdr:nvSpPr>
        <xdr:cNvPr id="2" name="角丸四角形 1">
          <a:hlinkClick xmlns:r="http://schemas.openxmlformats.org/officeDocument/2006/relationships" r:id="rId1" tooltip="グローバルメニュー（表の一覧）へ"/>
        </xdr:cNvPr>
        <xdr:cNvSpPr/>
      </xdr:nvSpPr>
      <xdr:spPr>
        <a:xfrm>
          <a:off x="38100" y="381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メニュー</a:t>
          </a:r>
        </a:p>
      </xdr:txBody>
    </xdr:sp>
    <xdr:clientData fPrintsWithSheet="0"/>
  </xdr:twoCellAnchor>
  <xdr:twoCellAnchor>
    <xdr:from>
      <xdr:col>4</xdr:col>
      <xdr:colOff>7620</xdr:colOff>
      <xdr:row>1</xdr:row>
      <xdr:rowOff>11361</xdr:rowOff>
    </xdr:from>
    <xdr:to>
      <xdr:col>5</xdr:col>
      <xdr:colOff>4325</xdr:colOff>
      <xdr:row>1</xdr:row>
      <xdr:rowOff>413162</xdr:rowOff>
    </xdr:to>
    <xdr:sp macro="" textlink="">
      <xdr:nvSpPr>
        <xdr:cNvPr id="8" name="正方形/長方形 7"/>
        <xdr:cNvSpPr/>
      </xdr:nvSpPr>
      <xdr:spPr>
        <a:xfrm>
          <a:off x="4922520" y="339021"/>
          <a:ext cx="895865" cy="401801"/>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3</xdr:col>
      <xdr:colOff>4875</xdr:colOff>
      <xdr:row>1</xdr:row>
      <xdr:rowOff>7620</xdr:rowOff>
    </xdr:from>
    <xdr:to>
      <xdr:col>4</xdr:col>
      <xdr:colOff>1580</xdr:colOff>
      <xdr:row>1</xdr:row>
      <xdr:rowOff>409421</xdr:rowOff>
    </xdr:to>
    <xdr:sp macro="" textlink="">
      <xdr:nvSpPr>
        <xdr:cNvPr id="9" name="正方形/長方形 8"/>
        <xdr:cNvSpPr/>
      </xdr:nvSpPr>
      <xdr:spPr>
        <a:xfrm>
          <a:off x="4020615" y="335280"/>
          <a:ext cx="895865" cy="401801"/>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4</xdr:col>
      <xdr:colOff>7620</xdr:colOff>
      <xdr:row>57</xdr:row>
      <xdr:rowOff>11361</xdr:rowOff>
    </xdr:from>
    <xdr:to>
      <xdr:col>5</xdr:col>
      <xdr:colOff>4325</xdr:colOff>
      <xdr:row>57</xdr:row>
      <xdr:rowOff>413162</xdr:rowOff>
    </xdr:to>
    <xdr:sp macro="" textlink="">
      <xdr:nvSpPr>
        <xdr:cNvPr id="11" name="正方形/長方形 10"/>
        <xdr:cNvSpPr/>
      </xdr:nvSpPr>
      <xdr:spPr>
        <a:xfrm>
          <a:off x="4928870" y="341561"/>
          <a:ext cx="898405" cy="401801"/>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3</xdr:col>
      <xdr:colOff>4875</xdr:colOff>
      <xdr:row>57</xdr:row>
      <xdr:rowOff>7620</xdr:rowOff>
    </xdr:from>
    <xdr:to>
      <xdr:col>4</xdr:col>
      <xdr:colOff>1580</xdr:colOff>
      <xdr:row>57</xdr:row>
      <xdr:rowOff>409421</xdr:rowOff>
    </xdr:to>
    <xdr:sp macro="" textlink="">
      <xdr:nvSpPr>
        <xdr:cNvPr id="12" name="正方形/長方形 11"/>
        <xdr:cNvSpPr/>
      </xdr:nvSpPr>
      <xdr:spPr>
        <a:xfrm>
          <a:off x="4024425" y="337820"/>
          <a:ext cx="898405" cy="401801"/>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4</xdr:col>
      <xdr:colOff>7620</xdr:colOff>
      <xdr:row>114</xdr:row>
      <xdr:rowOff>11361</xdr:rowOff>
    </xdr:from>
    <xdr:to>
      <xdr:col>5</xdr:col>
      <xdr:colOff>4325</xdr:colOff>
      <xdr:row>114</xdr:row>
      <xdr:rowOff>413162</xdr:rowOff>
    </xdr:to>
    <xdr:sp macro="" textlink="">
      <xdr:nvSpPr>
        <xdr:cNvPr id="15" name="正方形/長方形 14"/>
        <xdr:cNvSpPr/>
      </xdr:nvSpPr>
      <xdr:spPr>
        <a:xfrm>
          <a:off x="4928870" y="341561"/>
          <a:ext cx="898405" cy="401801"/>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3</xdr:col>
      <xdr:colOff>4875</xdr:colOff>
      <xdr:row>114</xdr:row>
      <xdr:rowOff>7620</xdr:rowOff>
    </xdr:from>
    <xdr:to>
      <xdr:col>4</xdr:col>
      <xdr:colOff>1580</xdr:colOff>
      <xdr:row>114</xdr:row>
      <xdr:rowOff>409421</xdr:rowOff>
    </xdr:to>
    <xdr:sp macro="" textlink="">
      <xdr:nvSpPr>
        <xdr:cNvPr id="16" name="正方形/長方形 15"/>
        <xdr:cNvSpPr/>
      </xdr:nvSpPr>
      <xdr:spPr>
        <a:xfrm>
          <a:off x="4024425" y="337820"/>
          <a:ext cx="898405" cy="401801"/>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editAs="oneCell">
    <xdr:from>
      <xdr:col>2</xdr:col>
      <xdr:colOff>243840</xdr:colOff>
      <xdr:row>0</xdr:row>
      <xdr:rowOff>38100</xdr:rowOff>
    </xdr:from>
    <xdr:to>
      <xdr:col>2</xdr:col>
      <xdr:colOff>1005840</xdr:colOff>
      <xdr:row>0</xdr:row>
      <xdr:rowOff>236220</xdr:rowOff>
    </xdr:to>
    <xdr:sp macro="" textlink="">
      <xdr:nvSpPr>
        <xdr:cNvPr id="13" name="角丸四角形 12">
          <a:hlinkClick xmlns:r="http://schemas.openxmlformats.org/officeDocument/2006/relationships" r:id="rId2" tooltip="記帳ガイドへ"/>
        </xdr:cNvPr>
        <xdr:cNvSpPr/>
      </xdr:nvSpPr>
      <xdr:spPr>
        <a:xfrm>
          <a:off x="914400" y="38100"/>
          <a:ext cx="762000" cy="198120"/>
        </a:xfrm>
        <a:prstGeom prst="roundRect">
          <a:avLst/>
        </a:prstGeom>
        <a:solidFill>
          <a:schemeClr val="accent1">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ガイド</a:t>
          </a:r>
        </a:p>
      </xdr:txBody>
    </xdr:sp>
    <xdr:clientData fPrintsWithSheet="0"/>
  </xdr:twoCellAnchor>
</xdr:wsDr>
</file>

<file path=xl/drawings/drawing80.xml><?xml version="1.0" encoding="utf-8"?>
<xdr:wsDr xmlns:xdr="http://schemas.openxmlformats.org/drawingml/2006/spreadsheetDrawing" xmlns:a="http://schemas.openxmlformats.org/drawingml/2006/main">
  <xdr:twoCellAnchor editAs="oneCell">
    <xdr:from>
      <xdr:col>0</xdr:col>
      <xdr:colOff>45720</xdr:colOff>
      <xdr:row>0</xdr:row>
      <xdr:rowOff>60960</xdr:rowOff>
    </xdr:from>
    <xdr:to>
      <xdr:col>0</xdr:col>
      <xdr:colOff>807720</xdr:colOff>
      <xdr:row>0</xdr:row>
      <xdr:rowOff>259080</xdr:rowOff>
    </xdr:to>
    <xdr:sp macro="" textlink="">
      <xdr:nvSpPr>
        <xdr:cNvPr id="3" name="角丸四角形 2">
          <a:hlinkClick xmlns:r="http://schemas.openxmlformats.org/officeDocument/2006/relationships" r:id="rId1" tooltip="グローバルメニュー（表の一覧）へ"/>
        </xdr:cNvPr>
        <xdr:cNvSpPr/>
      </xdr:nvSpPr>
      <xdr:spPr>
        <a:xfrm>
          <a:off x="45720" y="60960"/>
          <a:ext cx="762000" cy="198120"/>
        </a:xfrm>
        <a:prstGeom prst="roundRect">
          <a:avLst/>
        </a:prstGeom>
        <a:solidFill>
          <a:schemeClr val="accent3">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100">
              <a:solidFill>
                <a:schemeClr val="accent3">
                  <a:lumMod val="50000"/>
                </a:schemeClr>
              </a:solidFill>
              <a:latin typeface="AR丸ゴシック体M" pitchFamily="49" charset="-128"/>
              <a:ea typeface="AR丸ゴシック体M" pitchFamily="49" charset="-128"/>
            </a:rPr>
            <a:t>メニュー</a:t>
          </a:r>
        </a:p>
      </xdr:txBody>
    </xdr:sp>
    <xdr:clientData fPrintsWithSheet="0"/>
  </xdr:twoCellAnchor>
  <xdr:twoCellAnchor editAs="oneCell">
    <xdr:from>
      <xdr:col>0</xdr:col>
      <xdr:colOff>45720</xdr:colOff>
      <xdr:row>1</xdr:row>
      <xdr:rowOff>76200</xdr:rowOff>
    </xdr:from>
    <xdr:to>
      <xdr:col>0</xdr:col>
      <xdr:colOff>807720</xdr:colOff>
      <xdr:row>1</xdr:row>
      <xdr:rowOff>274320</xdr:rowOff>
    </xdr:to>
    <xdr:sp macro="" textlink="">
      <xdr:nvSpPr>
        <xdr:cNvPr id="4" name="角丸四角形 3">
          <a:hlinkClick xmlns:r="http://schemas.openxmlformats.org/officeDocument/2006/relationships" r:id="rId2" tooltip="記帳ガイドへ"/>
        </xdr:cNvPr>
        <xdr:cNvSpPr/>
      </xdr:nvSpPr>
      <xdr:spPr>
        <a:xfrm>
          <a:off x="45720" y="419100"/>
          <a:ext cx="762000" cy="198120"/>
        </a:xfrm>
        <a:prstGeom prst="roundRect">
          <a:avLst/>
        </a:prstGeom>
        <a:solidFill>
          <a:schemeClr val="accent3">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100">
              <a:solidFill>
                <a:schemeClr val="accent3">
                  <a:lumMod val="50000"/>
                </a:schemeClr>
              </a:solidFill>
              <a:latin typeface="AR丸ゴシック体M" pitchFamily="49" charset="-128"/>
              <a:ea typeface="AR丸ゴシック体M" pitchFamily="49" charset="-128"/>
            </a:rPr>
            <a:t>ガイド</a:t>
          </a:r>
        </a:p>
      </xdr:txBody>
    </xdr:sp>
    <xdr:clientData fPrintsWithSheet="0"/>
  </xdr:twoCellAnchor>
</xdr:wsDr>
</file>

<file path=xl/drawings/drawing81.xml><?xml version="1.0" encoding="utf-8"?>
<xdr:wsDr xmlns:xdr="http://schemas.openxmlformats.org/drawingml/2006/spreadsheetDrawing" xmlns:a="http://schemas.openxmlformats.org/drawingml/2006/main">
  <xdr:twoCellAnchor editAs="oneCell">
    <xdr:from>
      <xdr:col>0</xdr:col>
      <xdr:colOff>83820</xdr:colOff>
      <xdr:row>0</xdr:row>
      <xdr:rowOff>175260</xdr:rowOff>
    </xdr:from>
    <xdr:to>
      <xdr:col>0</xdr:col>
      <xdr:colOff>845820</xdr:colOff>
      <xdr:row>0</xdr:row>
      <xdr:rowOff>373380</xdr:rowOff>
    </xdr:to>
    <xdr:sp macro="" textlink="">
      <xdr:nvSpPr>
        <xdr:cNvPr id="3" name="角丸四角形 2">
          <a:hlinkClick xmlns:r="http://schemas.openxmlformats.org/officeDocument/2006/relationships" r:id="rId1" tooltip="グローバルメニュー（表の一覧）へ"/>
        </xdr:cNvPr>
        <xdr:cNvSpPr/>
      </xdr:nvSpPr>
      <xdr:spPr>
        <a:xfrm>
          <a:off x="83820" y="175260"/>
          <a:ext cx="762000" cy="198120"/>
        </a:xfrm>
        <a:prstGeom prst="roundRect">
          <a:avLst/>
        </a:prstGeom>
        <a:solidFill>
          <a:schemeClr val="accent3">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100">
              <a:solidFill>
                <a:schemeClr val="accent3">
                  <a:lumMod val="50000"/>
                </a:schemeClr>
              </a:solidFill>
              <a:latin typeface="AR丸ゴシック体M" pitchFamily="49" charset="-128"/>
              <a:ea typeface="AR丸ゴシック体M" pitchFamily="49" charset="-128"/>
            </a:rPr>
            <a:t>メニュー</a:t>
          </a:r>
        </a:p>
      </xdr:txBody>
    </xdr:sp>
    <xdr:clientData fPrintsWithSheet="0"/>
  </xdr:twoCellAnchor>
  <xdr:twoCellAnchor editAs="oneCell">
    <xdr:from>
      <xdr:col>0</xdr:col>
      <xdr:colOff>960120</xdr:colOff>
      <xdr:row>0</xdr:row>
      <xdr:rowOff>175260</xdr:rowOff>
    </xdr:from>
    <xdr:to>
      <xdr:col>1</xdr:col>
      <xdr:colOff>670560</xdr:colOff>
      <xdr:row>0</xdr:row>
      <xdr:rowOff>373380</xdr:rowOff>
    </xdr:to>
    <xdr:sp macro="" textlink="">
      <xdr:nvSpPr>
        <xdr:cNvPr id="4" name="角丸四角形 3">
          <a:hlinkClick xmlns:r="http://schemas.openxmlformats.org/officeDocument/2006/relationships" r:id="rId2" tooltip="記帳ガイドへ"/>
        </xdr:cNvPr>
        <xdr:cNvSpPr/>
      </xdr:nvSpPr>
      <xdr:spPr>
        <a:xfrm>
          <a:off x="960120" y="175260"/>
          <a:ext cx="762000" cy="198120"/>
        </a:xfrm>
        <a:prstGeom prst="roundRect">
          <a:avLst/>
        </a:prstGeom>
        <a:solidFill>
          <a:schemeClr val="accent3">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100">
              <a:solidFill>
                <a:schemeClr val="accent3">
                  <a:lumMod val="50000"/>
                </a:schemeClr>
              </a:solidFill>
              <a:latin typeface="AR丸ゴシック体M" pitchFamily="49" charset="-128"/>
              <a:ea typeface="AR丸ゴシック体M" pitchFamily="49" charset="-128"/>
            </a:rPr>
            <a:t>ガイド</a:t>
          </a:r>
        </a:p>
      </xdr:txBody>
    </xdr:sp>
    <xdr:clientData fPrintsWithSheet="0"/>
  </xdr:twoCellAnchor>
</xdr:wsDr>
</file>

<file path=xl/drawings/drawing82.xml><?xml version="1.0" encoding="utf-8"?>
<xdr:wsDr xmlns:xdr="http://schemas.openxmlformats.org/drawingml/2006/spreadsheetDrawing" xmlns:a="http://schemas.openxmlformats.org/drawingml/2006/main">
  <xdr:twoCellAnchor editAs="oneCell">
    <xdr:from>
      <xdr:col>0</xdr:col>
      <xdr:colOff>40640</xdr:colOff>
      <xdr:row>0</xdr:row>
      <xdr:rowOff>50800</xdr:rowOff>
    </xdr:from>
    <xdr:to>
      <xdr:col>1</xdr:col>
      <xdr:colOff>508000</xdr:colOff>
      <xdr:row>0</xdr:row>
      <xdr:rowOff>248920</xdr:rowOff>
    </xdr:to>
    <xdr:sp macro="" textlink="">
      <xdr:nvSpPr>
        <xdr:cNvPr id="5" name="角丸四角形 4">
          <a:hlinkClick xmlns:r="http://schemas.openxmlformats.org/officeDocument/2006/relationships" r:id="rId1" tooltip="グローバルメニュー（表の一覧）へ"/>
        </xdr:cNvPr>
        <xdr:cNvSpPr/>
      </xdr:nvSpPr>
      <xdr:spPr>
        <a:xfrm>
          <a:off x="40640" y="50800"/>
          <a:ext cx="762000" cy="198120"/>
        </a:xfrm>
        <a:prstGeom prst="roundRect">
          <a:avLst/>
        </a:prstGeom>
        <a:solidFill>
          <a:schemeClr val="accent3">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100">
              <a:solidFill>
                <a:schemeClr val="accent3">
                  <a:lumMod val="50000"/>
                </a:schemeClr>
              </a:solidFill>
              <a:latin typeface="AR丸ゴシック体M" pitchFamily="49" charset="-128"/>
              <a:ea typeface="AR丸ゴシック体M" pitchFamily="49" charset="-128"/>
            </a:rPr>
            <a:t>メニュー</a:t>
          </a:r>
        </a:p>
      </xdr:txBody>
    </xdr:sp>
    <xdr:clientData fPrintsWithSheet="0"/>
  </xdr:twoCellAnchor>
  <xdr:twoCellAnchor editAs="oneCell">
    <xdr:from>
      <xdr:col>1</xdr:col>
      <xdr:colOff>609600</xdr:colOff>
      <xdr:row>0</xdr:row>
      <xdr:rowOff>50800</xdr:rowOff>
    </xdr:from>
    <xdr:to>
      <xdr:col>2</xdr:col>
      <xdr:colOff>172720</xdr:colOff>
      <xdr:row>0</xdr:row>
      <xdr:rowOff>248920</xdr:rowOff>
    </xdr:to>
    <xdr:sp macro="" textlink="">
      <xdr:nvSpPr>
        <xdr:cNvPr id="3" name="角丸四角形 2">
          <a:hlinkClick xmlns:r="http://schemas.openxmlformats.org/officeDocument/2006/relationships" r:id="rId2" tooltip="記帳ガイドへ"/>
        </xdr:cNvPr>
        <xdr:cNvSpPr/>
      </xdr:nvSpPr>
      <xdr:spPr>
        <a:xfrm>
          <a:off x="904240" y="50800"/>
          <a:ext cx="762000" cy="198120"/>
        </a:xfrm>
        <a:prstGeom prst="roundRect">
          <a:avLst/>
        </a:prstGeom>
        <a:solidFill>
          <a:schemeClr val="accent3">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100">
              <a:solidFill>
                <a:schemeClr val="accent3">
                  <a:lumMod val="50000"/>
                </a:schemeClr>
              </a:solidFill>
              <a:latin typeface="AR丸ゴシック体M" pitchFamily="49" charset="-128"/>
              <a:ea typeface="AR丸ゴシック体M" pitchFamily="49" charset="-128"/>
            </a:rPr>
            <a:t>ガイド</a:t>
          </a:r>
        </a:p>
      </xdr:txBody>
    </xdr:sp>
    <xdr:clientData fPrintsWithSheet="0"/>
  </xdr:twoCellAnchor>
  <xdr:twoCellAnchor editAs="oneCell">
    <xdr:from>
      <xdr:col>1</xdr:col>
      <xdr:colOff>599440</xdr:colOff>
      <xdr:row>11</xdr:row>
      <xdr:rowOff>304800</xdr:rowOff>
    </xdr:from>
    <xdr:to>
      <xdr:col>15</xdr:col>
      <xdr:colOff>477520</xdr:colOff>
      <xdr:row>12</xdr:row>
      <xdr:rowOff>284480</xdr:rowOff>
    </xdr:to>
    <xdr:sp macro="" textlink="">
      <xdr:nvSpPr>
        <xdr:cNvPr id="6" name="角丸四角形 5"/>
        <xdr:cNvSpPr/>
      </xdr:nvSpPr>
      <xdr:spPr>
        <a:xfrm>
          <a:off x="894080" y="4124960"/>
          <a:ext cx="8666480" cy="304800"/>
        </a:xfrm>
        <a:prstGeom prst="roundRect">
          <a:avLst/>
        </a:prstGeom>
        <a:solidFill>
          <a:schemeClr val="accent4">
            <a:lumMod val="20000"/>
            <a:lumOff val="8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nchorCtr="0"/>
        <a:lstStyle/>
        <a:p>
          <a:pPr algn="ctr"/>
          <a:r>
            <a:rPr kumimoji="1" lang="ja-JP" altLang="en-US" sz="1100">
              <a:solidFill>
                <a:schemeClr val="accent4">
                  <a:lumMod val="50000"/>
                </a:schemeClr>
              </a:solidFill>
              <a:latin typeface="AR P丸ゴシック体M" pitchFamily="50" charset="-128"/>
              <a:ea typeface="AR P丸ゴシック体M" pitchFamily="50" charset="-128"/>
            </a:rPr>
            <a:t>減価償却資産に家事使用（事業に関係ない個人のための使用）割合が混ざっている場合の、減価償却に含まれ目家事使用額の計算</a:t>
          </a:r>
        </a:p>
      </xdr:txBody>
    </xdr:sp>
    <xdr:clientData/>
  </xdr:twoCellAnchor>
  <xdr:twoCellAnchor editAs="oneCell">
    <xdr:from>
      <xdr:col>12</xdr:col>
      <xdr:colOff>142240</xdr:colOff>
      <xdr:row>14</xdr:row>
      <xdr:rowOff>30480</xdr:rowOff>
    </xdr:from>
    <xdr:to>
      <xdr:col>14</xdr:col>
      <xdr:colOff>751840</xdr:colOff>
      <xdr:row>14</xdr:row>
      <xdr:rowOff>284480</xdr:rowOff>
    </xdr:to>
    <xdr:sp macro="" textlink="">
      <xdr:nvSpPr>
        <xdr:cNvPr id="8" name="角丸四角形 7"/>
        <xdr:cNvSpPr/>
      </xdr:nvSpPr>
      <xdr:spPr>
        <a:xfrm>
          <a:off x="7315200" y="4826000"/>
          <a:ext cx="1757680" cy="254000"/>
        </a:xfrm>
        <a:prstGeom prst="roundRect">
          <a:avLst/>
        </a:prstGeom>
        <a:solidFill>
          <a:schemeClr val="accent4">
            <a:lumMod val="60000"/>
            <a:lumOff val="4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nchorCtr="0"/>
        <a:lstStyle/>
        <a:p>
          <a:pPr algn="l"/>
          <a:r>
            <a:rPr kumimoji="1" lang="ja-JP" altLang="en-US" sz="1100" b="0">
              <a:solidFill>
                <a:schemeClr val="accent4">
                  <a:lumMod val="50000"/>
                </a:schemeClr>
              </a:solidFill>
              <a:latin typeface="AR P丸ゴシック体M" pitchFamily="50" charset="-128"/>
              <a:ea typeface="AR P丸ゴシック体M" pitchFamily="50" charset="-128"/>
            </a:rPr>
            <a:t>に以下の金額を記入　↓</a:t>
          </a:r>
        </a:p>
      </xdr:txBody>
    </xdr:sp>
    <xdr:clientData/>
  </xdr:twoCellAnchor>
  <xdr:twoCellAnchor editAs="oneCell">
    <xdr:from>
      <xdr:col>1</xdr:col>
      <xdr:colOff>508000</xdr:colOff>
      <xdr:row>13</xdr:row>
      <xdr:rowOff>30480</xdr:rowOff>
    </xdr:from>
    <xdr:to>
      <xdr:col>16</xdr:col>
      <xdr:colOff>81280</xdr:colOff>
      <xdr:row>13</xdr:row>
      <xdr:rowOff>284480</xdr:rowOff>
    </xdr:to>
    <xdr:sp macro="" textlink="">
      <xdr:nvSpPr>
        <xdr:cNvPr id="9" name="角丸四角形 8"/>
        <xdr:cNvSpPr/>
      </xdr:nvSpPr>
      <xdr:spPr>
        <a:xfrm>
          <a:off x="802640" y="4500880"/>
          <a:ext cx="9113520" cy="254000"/>
        </a:xfrm>
        <a:prstGeom prst="roundRect">
          <a:avLst/>
        </a:prstGeom>
        <a:solidFill>
          <a:schemeClr val="accent4">
            <a:lumMod val="60000"/>
            <a:lumOff val="4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nchorCtr="0"/>
        <a:lstStyle/>
        <a:p>
          <a:pPr algn="ctr"/>
          <a:r>
            <a:rPr kumimoji="1" lang="ja-JP" altLang="en-US" sz="1100">
              <a:solidFill>
                <a:schemeClr val="accent4">
                  <a:lumMod val="50000"/>
                </a:schemeClr>
              </a:solidFill>
              <a:latin typeface="AR P丸ゴシック体M" pitchFamily="50" charset="-128"/>
              <a:ea typeface="AR P丸ゴシック体M" pitchFamily="50" charset="-128"/>
            </a:rPr>
            <a:t>最終的に引き落としをされる口座、支払いの現金を出す財布が、</a:t>
          </a:r>
          <a:r>
            <a:rPr kumimoji="1" lang="ja-JP" altLang="en-US" sz="1100" b="1">
              <a:solidFill>
                <a:schemeClr val="accent4">
                  <a:lumMod val="50000"/>
                </a:schemeClr>
              </a:solidFill>
              <a:latin typeface="AR P丸ゴシック体M" pitchFamily="50" charset="-128"/>
              <a:ea typeface="AR P丸ゴシック体M" pitchFamily="50" charset="-128"/>
            </a:rPr>
            <a:t>事業専用</a:t>
          </a:r>
          <a:r>
            <a:rPr kumimoji="1" lang="ja-JP" altLang="en-US" sz="1100">
              <a:solidFill>
                <a:schemeClr val="accent4">
                  <a:lumMod val="50000"/>
                </a:schemeClr>
              </a:solidFill>
              <a:latin typeface="AR P丸ゴシック体M" pitchFamily="50" charset="-128"/>
              <a:ea typeface="AR P丸ゴシック体M" pitchFamily="50" charset="-128"/>
            </a:rPr>
            <a:t>のものの場合、購入金額を支払い方法に応じ該当する表に記入したうえで、</a:t>
          </a:r>
        </a:p>
      </xdr:txBody>
    </xdr:sp>
    <xdr:clientData/>
  </xdr:twoCellAnchor>
  <xdr:twoCellAnchor editAs="oneCell">
    <xdr:from>
      <xdr:col>11</xdr:col>
      <xdr:colOff>30480</xdr:colOff>
      <xdr:row>14</xdr:row>
      <xdr:rowOff>30480</xdr:rowOff>
    </xdr:from>
    <xdr:to>
      <xdr:col>12</xdr:col>
      <xdr:colOff>81280</xdr:colOff>
      <xdr:row>14</xdr:row>
      <xdr:rowOff>259080</xdr:rowOff>
    </xdr:to>
    <xdr:sp macro="" textlink="">
      <xdr:nvSpPr>
        <xdr:cNvPr id="15" name="角丸四角形 14">
          <a:hlinkClick xmlns:r="http://schemas.openxmlformats.org/officeDocument/2006/relationships" r:id="rId3" tooltip="事業主貸の先頭へ"/>
        </xdr:cNvPr>
        <xdr:cNvSpPr/>
      </xdr:nvSpPr>
      <xdr:spPr>
        <a:xfrm>
          <a:off x="6451600" y="4826000"/>
          <a:ext cx="802640" cy="228600"/>
        </a:xfrm>
        <a:prstGeom prst="roundRect">
          <a:avLst/>
        </a:prstGeom>
        <a:solidFill>
          <a:schemeClr val="accent4">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4">
                  <a:lumMod val="50000"/>
                </a:schemeClr>
              </a:solidFill>
              <a:latin typeface="AR丸ゴシック体M" pitchFamily="49" charset="-128"/>
              <a:ea typeface="AR丸ゴシック体M" pitchFamily="49" charset="-128"/>
            </a:rPr>
            <a:t>事業主貸</a:t>
          </a:r>
          <a:endParaRPr kumimoji="1" lang="en-US" altLang="ja-JP" sz="1100" baseline="0">
            <a:solidFill>
              <a:schemeClr val="accent4">
                <a:lumMod val="50000"/>
              </a:schemeClr>
            </a:solidFill>
            <a:latin typeface="AR丸ゴシック体M" pitchFamily="49" charset="-128"/>
            <a:ea typeface="AR丸ゴシック体M" pitchFamily="49" charset="-128"/>
          </a:endParaRPr>
        </a:p>
      </xdr:txBody>
    </xdr:sp>
    <xdr:clientData fPrintsWithSheet="0"/>
  </xdr:twoCellAnchor>
  <xdr:twoCellAnchor editAs="oneCell">
    <xdr:from>
      <xdr:col>1</xdr:col>
      <xdr:colOff>538480</xdr:colOff>
      <xdr:row>16</xdr:row>
      <xdr:rowOff>40640</xdr:rowOff>
    </xdr:from>
    <xdr:to>
      <xdr:col>11</xdr:col>
      <xdr:colOff>0</xdr:colOff>
      <xdr:row>16</xdr:row>
      <xdr:rowOff>294800</xdr:rowOff>
    </xdr:to>
    <xdr:sp macro="" textlink="">
      <xdr:nvSpPr>
        <xdr:cNvPr id="17" name="角丸四角形 16"/>
        <xdr:cNvSpPr/>
      </xdr:nvSpPr>
      <xdr:spPr>
        <a:xfrm>
          <a:off x="833120" y="5486400"/>
          <a:ext cx="5588000" cy="254160"/>
        </a:xfrm>
        <a:prstGeom prst="roundRect">
          <a:avLst/>
        </a:prstGeom>
        <a:solidFill>
          <a:schemeClr val="accent4">
            <a:lumMod val="5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nchorCtr="0"/>
        <a:lstStyle/>
        <a:p>
          <a:pPr algn="r"/>
          <a:r>
            <a:rPr kumimoji="1" lang="ja-JP" altLang="en-US" sz="1100">
              <a:solidFill>
                <a:schemeClr val="accent4">
                  <a:lumMod val="20000"/>
                  <a:lumOff val="80000"/>
                </a:schemeClr>
              </a:solidFill>
              <a:latin typeface="AR P丸ゴシック体M" pitchFamily="50" charset="-128"/>
              <a:ea typeface="AR P丸ゴシック体M" pitchFamily="50" charset="-128"/>
            </a:rPr>
            <a:t>最終的に引き落としをされる口座、支払いの現金を出す財布が、</a:t>
          </a:r>
          <a:r>
            <a:rPr kumimoji="1" lang="ja-JP" altLang="en-US" sz="1100" b="1">
              <a:solidFill>
                <a:schemeClr val="accent4">
                  <a:lumMod val="20000"/>
                  <a:lumOff val="80000"/>
                </a:schemeClr>
              </a:solidFill>
              <a:latin typeface="AR P丸ゴシック体M" pitchFamily="50" charset="-128"/>
              <a:ea typeface="AR P丸ゴシック体M" pitchFamily="50" charset="-128"/>
            </a:rPr>
            <a:t>個人と兼用</a:t>
          </a:r>
          <a:r>
            <a:rPr kumimoji="1" lang="ja-JP" altLang="en-US" sz="1100">
              <a:solidFill>
                <a:schemeClr val="accent4">
                  <a:lumMod val="20000"/>
                  <a:lumOff val="80000"/>
                </a:schemeClr>
              </a:solidFill>
              <a:latin typeface="AR P丸ゴシック体M" pitchFamily="50" charset="-128"/>
              <a:ea typeface="AR P丸ゴシック体M" pitchFamily="50" charset="-128"/>
            </a:rPr>
            <a:t>のものの場合</a:t>
          </a:r>
        </a:p>
      </xdr:txBody>
    </xdr:sp>
    <xdr:clientData/>
  </xdr:twoCellAnchor>
  <xdr:twoCellAnchor editAs="oneCell">
    <xdr:from>
      <xdr:col>12</xdr:col>
      <xdr:colOff>152400</xdr:colOff>
      <xdr:row>16</xdr:row>
      <xdr:rowOff>30480</xdr:rowOff>
    </xdr:from>
    <xdr:to>
      <xdr:col>16</xdr:col>
      <xdr:colOff>121920</xdr:colOff>
      <xdr:row>17</xdr:row>
      <xdr:rowOff>304800</xdr:rowOff>
    </xdr:to>
    <xdr:sp macro="" textlink="">
      <xdr:nvSpPr>
        <xdr:cNvPr id="18" name="角丸四角形 17"/>
        <xdr:cNvSpPr/>
      </xdr:nvSpPr>
      <xdr:spPr>
        <a:xfrm>
          <a:off x="7325360" y="5476240"/>
          <a:ext cx="2631440" cy="599440"/>
        </a:xfrm>
        <a:prstGeom prst="roundRect">
          <a:avLst/>
        </a:prstGeom>
        <a:solidFill>
          <a:schemeClr val="accent4">
            <a:lumMod val="5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nchorCtr="0"/>
        <a:lstStyle/>
        <a:p>
          <a:pPr algn="l">
            <a:spcAft>
              <a:spcPts val="600"/>
            </a:spcAft>
          </a:pPr>
          <a:r>
            <a:rPr kumimoji="1" lang="ja-JP" altLang="en-US" sz="1100">
              <a:solidFill>
                <a:schemeClr val="accent4">
                  <a:lumMod val="20000"/>
                  <a:lumOff val="80000"/>
                </a:schemeClr>
              </a:solidFill>
              <a:latin typeface="AR P丸ゴシック体M" pitchFamily="50" charset="-128"/>
              <a:ea typeface="AR P丸ゴシック体M" pitchFamily="50" charset="-128"/>
            </a:rPr>
            <a:t>に購入金額をそのまま記入したうえで、</a:t>
          </a:r>
          <a:endParaRPr kumimoji="1" lang="en-US" altLang="ja-JP" sz="1100">
            <a:solidFill>
              <a:schemeClr val="accent4">
                <a:lumMod val="20000"/>
                <a:lumOff val="80000"/>
              </a:schemeClr>
            </a:solidFill>
            <a:latin typeface="AR P丸ゴシック体M" pitchFamily="50" charset="-128"/>
            <a:ea typeface="AR P丸ゴシック体M" pitchFamily="50" charset="-128"/>
          </a:endParaRPr>
        </a:p>
        <a:p>
          <a:pPr algn="l"/>
          <a:r>
            <a:rPr kumimoji="1" lang="ja-JP" altLang="en-US" sz="1100">
              <a:solidFill>
                <a:schemeClr val="accent4">
                  <a:lumMod val="20000"/>
                  <a:lumOff val="80000"/>
                </a:schemeClr>
              </a:solidFill>
              <a:latin typeface="AR P丸ゴシック体M" pitchFamily="50" charset="-128"/>
              <a:ea typeface="AR P丸ゴシック体M" pitchFamily="50" charset="-128"/>
            </a:rPr>
            <a:t>に以下の金額を記入　↓</a:t>
          </a:r>
          <a:endParaRPr kumimoji="1" lang="en-US" altLang="ja-JP" sz="1100">
            <a:solidFill>
              <a:schemeClr val="accent4">
                <a:lumMod val="20000"/>
                <a:lumOff val="80000"/>
              </a:schemeClr>
            </a:solidFill>
            <a:latin typeface="AR P丸ゴシック体M" pitchFamily="50" charset="-128"/>
            <a:ea typeface="AR P丸ゴシック体M" pitchFamily="50" charset="-128"/>
          </a:endParaRPr>
        </a:p>
      </xdr:txBody>
    </xdr:sp>
    <xdr:clientData/>
  </xdr:twoCellAnchor>
  <xdr:twoCellAnchor editAs="oneCell">
    <xdr:from>
      <xdr:col>11</xdr:col>
      <xdr:colOff>50800</xdr:colOff>
      <xdr:row>16</xdr:row>
      <xdr:rowOff>40640</xdr:rowOff>
    </xdr:from>
    <xdr:to>
      <xdr:col>12</xdr:col>
      <xdr:colOff>101600</xdr:colOff>
      <xdr:row>16</xdr:row>
      <xdr:rowOff>269240</xdr:rowOff>
    </xdr:to>
    <xdr:sp macro="" textlink="">
      <xdr:nvSpPr>
        <xdr:cNvPr id="19" name="角丸四角形 18">
          <a:hlinkClick xmlns:r="http://schemas.openxmlformats.org/officeDocument/2006/relationships" r:id="rId4" tooltip="事業主借の先頭へ"/>
        </xdr:cNvPr>
        <xdr:cNvSpPr/>
      </xdr:nvSpPr>
      <xdr:spPr>
        <a:xfrm>
          <a:off x="6471920" y="5486400"/>
          <a:ext cx="802640" cy="228600"/>
        </a:xfrm>
        <a:prstGeom prst="roundRect">
          <a:avLst/>
        </a:prstGeom>
        <a:solidFill>
          <a:schemeClr val="accent4">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4">
                  <a:lumMod val="50000"/>
                </a:schemeClr>
              </a:solidFill>
              <a:latin typeface="AR丸ゴシック体M" pitchFamily="49" charset="-128"/>
              <a:ea typeface="AR丸ゴシック体M" pitchFamily="49" charset="-128"/>
            </a:rPr>
            <a:t>事業主借</a:t>
          </a:r>
          <a:endParaRPr kumimoji="1" lang="en-US" altLang="ja-JP" sz="1100" baseline="0">
            <a:solidFill>
              <a:schemeClr val="accent4">
                <a:lumMod val="50000"/>
              </a:schemeClr>
            </a:solidFill>
            <a:latin typeface="AR丸ゴシック体M" pitchFamily="49" charset="-128"/>
            <a:ea typeface="AR丸ゴシック体M" pitchFamily="49" charset="-128"/>
          </a:endParaRPr>
        </a:p>
      </xdr:txBody>
    </xdr:sp>
    <xdr:clientData fPrintsWithSheet="0"/>
  </xdr:twoCellAnchor>
  <xdr:twoCellAnchor editAs="oneCell">
    <xdr:from>
      <xdr:col>11</xdr:col>
      <xdr:colOff>50800</xdr:colOff>
      <xdr:row>17</xdr:row>
      <xdr:rowOff>20320</xdr:rowOff>
    </xdr:from>
    <xdr:to>
      <xdr:col>12</xdr:col>
      <xdr:colOff>101600</xdr:colOff>
      <xdr:row>17</xdr:row>
      <xdr:rowOff>248920</xdr:rowOff>
    </xdr:to>
    <xdr:sp macro="" textlink="">
      <xdr:nvSpPr>
        <xdr:cNvPr id="20" name="角丸四角形 19">
          <a:hlinkClick xmlns:r="http://schemas.openxmlformats.org/officeDocument/2006/relationships" r:id="rId3" tooltip="事業主貸の先頭へ"/>
        </xdr:cNvPr>
        <xdr:cNvSpPr/>
      </xdr:nvSpPr>
      <xdr:spPr>
        <a:xfrm>
          <a:off x="6471920" y="5791200"/>
          <a:ext cx="802640" cy="228600"/>
        </a:xfrm>
        <a:prstGeom prst="roundRect">
          <a:avLst/>
        </a:prstGeom>
        <a:solidFill>
          <a:schemeClr val="accent4">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4">
                  <a:lumMod val="50000"/>
                </a:schemeClr>
              </a:solidFill>
              <a:latin typeface="AR丸ゴシック体M" pitchFamily="49" charset="-128"/>
              <a:ea typeface="AR丸ゴシック体M" pitchFamily="49" charset="-128"/>
            </a:rPr>
            <a:t>事業主貸</a:t>
          </a:r>
          <a:endParaRPr kumimoji="1" lang="en-US" altLang="ja-JP" sz="1100" baseline="0">
            <a:solidFill>
              <a:schemeClr val="accent4">
                <a:lumMod val="50000"/>
              </a:schemeClr>
            </a:solidFill>
            <a:latin typeface="AR丸ゴシック体M" pitchFamily="49" charset="-128"/>
            <a:ea typeface="AR丸ゴシック体M" pitchFamily="49" charset="-128"/>
          </a:endParaRPr>
        </a:p>
      </xdr:txBody>
    </xdr:sp>
    <xdr:clientData fPrintsWithSheet="0"/>
  </xdr:twoCellAnchor>
</xdr:wsDr>
</file>

<file path=xl/drawings/drawing83.xml><?xml version="1.0" encoding="utf-8"?>
<xdr:wsDr xmlns:xdr="http://schemas.openxmlformats.org/drawingml/2006/spreadsheetDrawing" xmlns:a="http://schemas.openxmlformats.org/drawingml/2006/main">
  <xdr:twoCellAnchor editAs="oneCell">
    <xdr:from>
      <xdr:col>1</xdr:col>
      <xdr:colOff>30480</xdr:colOff>
      <xdr:row>0</xdr:row>
      <xdr:rowOff>45720</xdr:rowOff>
    </xdr:from>
    <xdr:to>
      <xdr:col>1</xdr:col>
      <xdr:colOff>792480</xdr:colOff>
      <xdr:row>0</xdr:row>
      <xdr:rowOff>243840</xdr:rowOff>
    </xdr:to>
    <xdr:sp macro="" textlink="">
      <xdr:nvSpPr>
        <xdr:cNvPr id="6" name="角丸四角形 5">
          <a:hlinkClick xmlns:r="http://schemas.openxmlformats.org/officeDocument/2006/relationships" r:id="rId1" tooltip="グローバルメニュー（表の一覧）へ"/>
        </xdr:cNvPr>
        <xdr:cNvSpPr/>
      </xdr:nvSpPr>
      <xdr:spPr>
        <a:xfrm>
          <a:off x="30480" y="45720"/>
          <a:ext cx="762000" cy="198120"/>
        </a:xfrm>
        <a:prstGeom prst="roundRect">
          <a:avLst/>
        </a:prstGeom>
        <a:solidFill>
          <a:schemeClr val="accent3">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100">
              <a:solidFill>
                <a:schemeClr val="accent3">
                  <a:lumMod val="50000"/>
                </a:schemeClr>
              </a:solidFill>
              <a:latin typeface="AR丸ゴシック体M" pitchFamily="49" charset="-128"/>
              <a:ea typeface="AR丸ゴシック体M" pitchFamily="49" charset="-128"/>
            </a:rPr>
            <a:t>メニュー</a:t>
          </a:r>
        </a:p>
      </xdr:txBody>
    </xdr:sp>
    <xdr:clientData fPrintsWithSheet="0"/>
  </xdr:twoCellAnchor>
  <xdr:twoCellAnchor>
    <xdr:from>
      <xdr:col>1</xdr:col>
      <xdr:colOff>7620</xdr:colOff>
      <xdr:row>18</xdr:row>
      <xdr:rowOff>15240</xdr:rowOff>
    </xdr:from>
    <xdr:to>
      <xdr:col>2</xdr:col>
      <xdr:colOff>7620</xdr:colOff>
      <xdr:row>19</xdr:row>
      <xdr:rowOff>7620</xdr:rowOff>
    </xdr:to>
    <xdr:sp macro="" textlink="">
      <xdr:nvSpPr>
        <xdr:cNvPr id="4" name="正方形/長方形 3"/>
        <xdr:cNvSpPr/>
      </xdr:nvSpPr>
      <xdr:spPr>
        <a:xfrm>
          <a:off x="632460" y="4716780"/>
          <a:ext cx="1325880" cy="251460"/>
        </a:xfrm>
        <a:prstGeom prst="rect">
          <a:avLst/>
        </a:prstGeom>
        <a:solidFill>
          <a:schemeClr val="accent3">
            <a:lumMod val="20000"/>
            <a:lumOff val="80000"/>
            <a:alpha val="36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editAs="oneCell">
    <xdr:from>
      <xdr:col>1</xdr:col>
      <xdr:colOff>914400</xdr:colOff>
      <xdr:row>0</xdr:row>
      <xdr:rowOff>45720</xdr:rowOff>
    </xdr:from>
    <xdr:to>
      <xdr:col>2</xdr:col>
      <xdr:colOff>350520</xdr:colOff>
      <xdr:row>0</xdr:row>
      <xdr:rowOff>243840</xdr:rowOff>
    </xdr:to>
    <xdr:sp macro="" textlink="">
      <xdr:nvSpPr>
        <xdr:cNvPr id="5" name="角丸四角形 4">
          <a:hlinkClick xmlns:r="http://schemas.openxmlformats.org/officeDocument/2006/relationships" r:id="rId2" tooltip="記帳ガイドへ"/>
        </xdr:cNvPr>
        <xdr:cNvSpPr/>
      </xdr:nvSpPr>
      <xdr:spPr>
        <a:xfrm>
          <a:off x="1539240" y="45720"/>
          <a:ext cx="762000" cy="198120"/>
        </a:xfrm>
        <a:prstGeom prst="roundRect">
          <a:avLst/>
        </a:prstGeom>
        <a:solidFill>
          <a:schemeClr val="accent3">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100">
              <a:solidFill>
                <a:schemeClr val="accent3">
                  <a:lumMod val="50000"/>
                </a:schemeClr>
              </a:solidFill>
              <a:latin typeface="AR丸ゴシック体M" pitchFamily="49" charset="-128"/>
              <a:ea typeface="AR丸ゴシック体M" pitchFamily="49" charset="-128"/>
            </a:rPr>
            <a:t>ガイド</a:t>
          </a:r>
        </a:p>
      </xdr:txBody>
    </xdr:sp>
    <xdr:clientData fPrintsWithSheet="0"/>
  </xdr:twoCellAnchor>
</xdr:wsDr>
</file>

<file path=xl/drawings/drawing84.xml><?xml version="1.0" encoding="utf-8"?>
<xdr:wsDr xmlns:xdr="http://schemas.openxmlformats.org/drawingml/2006/spreadsheetDrawing" xmlns:a="http://schemas.openxmlformats.org/drawingml/2006/main">
  <xdr:twoCellAnchor editAs="oneCell">
    <xdr:from>
      <xdr:col>0</xdr:col>
      <xdr:colOff>45720</xdr:colOff>
      <xdr:row>0</xdr:row>
      <xdr:rowOff>99060</xdr:rowOff>
    </xdr:from>
    <xdr:to>
      <xdr:col>0</xdr:col>
      <xdr:colOff>807720</xdr:colOff>
      <xdr:row>0</xdr:row>
      <xdr:rowOff>297180</xdr:rowOff>
    </xdr:to>
    <xdr:sp macro="" textlink="">
      <xdr:nvSpPr>
        <xdr:cNvPr id="4" name="角丸四角形 3">
          <a:hlinkClick xmlns:r="http://schemas.openxmlformats.org/officeDocument/2006/relationships" r:id="rId1" tooltip="グローバルメニュー（表の一覧）へ"/>
        </xdr:cNvPr>
        <xdr:cNvSpPr/>
      </xdr:nvSpPr>
      <xdr:spPr>
        <a:xfrm>
          <a:off x="45720" y="990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kumimoji="1" lang="ja-JP" altLang="en-US" sz="1100">
              <a:solidFill>
                <a:schemeClr val="accent1">
                  <a:lumMod val="50000"/>
                </a:schemeClr>
              </a:solidFill>
              <a:latin typeface="AR丸ゴシック体M" pitchFamily="49" charset="-128"/>
              <a:ea typeface="AR丸ゴシック体M" pitchFamily="49" charset="-128"/>
            </a:rPr>
            <a:t>メニュー</a:t>
          </a:r>
        </a:p>
      </xdr:txBody>
    </xdr:sp>
    <xdr:clientData fPrintsWithSheet="0"/>
  </xdr:twoCellAnchor>
  <xdr:twoCellAnchor editAs="oneCell">
    <xdr:from>
      <xdr:col>0</xdr:col>
      <xdr:colOff>906780</xdr:colOff>
      <xdr:row>0</xdr:row>
      <xdr:rowOff>99060</xdr:rowOff>
    </xdr:from>
    <xdr:to>
      <xdr:col>2</xdr:col>
      <xdr:colOff>76200</xdr:colOff>
      <xdr:row>0</xdr:row>
      <xdr:rowOff>297180</xdr:rowOff>
    </xdr:to>
    <xdr:sp macro="" textlink="">
      <xdr:nvSpPr>
        <xdr:cNvPr id="3" name="角丸四角形 2">
          <a:hlinkClick xmlns:r="http://schemas.openxmlformats.org/officeDocument/2006/relationships" r:id="rId2" tooltip="記帳ガイドへ"/>
        </xdr:cNvPr>
        <xdr:cNvSpPr/>
      </xdr:nvSpPr>
      <xdr:spPr>
        <a:xfrm>
          <a:off x="906780" y="99060"/>
          <a:ext cx="762000" cy="198120"/>
        </a:xfrm>
        <a:prstGeom prst="roundRect">
          <a:avLst/>
        </a:prstGeom>
        <a:solidFill>
          <a:schemeClr val="accent1">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kumimoji="1" lang="ja-JP" altLang="en-US" sz="1100">
              <a:solidFill>
                <a:schemeClr val="accent1">
                  <a:lumMod val="50000"/>
                </a:schemeClr>
              </a:solidFill>
              <a:latin typeface="AR丸ゴシック体M" pitchFamily="49" charset="-128"/>
              <a:ea typeface="AR丸ゴシック体M" pitchFamily="49" charset="-128"/>
            </a:rPr>
            <a:t>ガイド</a:t>
          </a:r>
        </a:p>
      </xdr:txBody>
    </xdr:sp>
    <xdr:clientData fPrintsWithSheet="0"/>
  </xdr:twoCellAnchor>
</xdr:wsDr>
</file>

<file path=xl/drawings/drawing85.xml><?xml version="1.0" encoding="utf-8"?>
<xdr:wsDr xmlns:xdr="http://schemas.openxmlformats.org/drawingml/2006/spreadsheetDrawing" xmlns:a="http://schemas.openxmlformats.org/drawingml/2006/main">
  <xdr:twoCellAnchor editAs="oneCell">
    <xdr:from>
      <xdr:col>0</xdr:col>
      <xdr:colOff>0</xdr:colOff>
      <xdr:row>0</xdr:row>
      <xdr:rowOff>22860</xdr:rowOff>
    </xdr:from>
    <xdr:to>
      <xdr:col>1</xdr:col>
      <xdr:colOff>114300</xdr:colOff>
      <xdr:row>0</xdr:row>
      <xdr:rowOff>220980</xdr:rowOff>
    </xdr:to>
    <xdr:sp macro="" textlink="">
      <xdr:nvSpPr>
        <xdr:cNvPr id="3" name="角丸四角形 2">
          <a:hlinkClick xmlns:r="http://schemas.openxmlformats.org/officeDocument/2006/relationships" r:id="rId1" tooltip="記帳ガイド　あ行の先頭へ"/>
        </xdr:cNvPr>
        <xdr:cNvSpPr/>
      </xdr:nvSpPr>
      <xdr:spPr>
        <a:xfrm>
          <a:off x="0" y="22860"/>
          <a:ext cx="533400" cy="198120"/>
        </a:xfrm>
        <a:prstGeom prst="roundRect">
          <a:avLst/>
        </a:prstGeom>
        <a:solidFill>
          <a:schemeClr val="accent3">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あ行</a:t>
          </a:r>
          <a:endParaRPr kumimoji="1" lang="en-US" altLang="ja-JP" sz="1100" baseline="0">
            <a:solidFill>
              <a:schemeClr val="accent3">
                <a:lumMod val="50000"/>
              </a:schemeClr>
            </a:solidFill>
            <a:latin typeface="AR丸ゴシック体M" pitchFamily="49" charset="-128"/>
            <a:ea typeface="AR丸ゴシック体M" pitchFamily="49" charset="-128"/>
          </a:endParaRPr>
        </a:p>
      </xdr:txBody>
    </xdr:sp>
    <xdr:clientData fPrintsWithSheet="0"/>
  </xdr:twoCellAnchor>
  <xdr:twoCellAnchor editAs="oneCell">
    <xdr:from>
      <xdr:col>1</xdr:col>
      <xdr:colOff>157843</xdr:colOff>
      <xdr:row>0</xdr:row>
      <xdr:rowOff>22860</xdr:rowOff>
    </xdr:from>
    <xdr:to>
      <xdr:col>1</xdr:col>
      <xdr:colOff>691243</xdr:colOff>
      <xdr:row>0</xdr:row>
      <xdr:rowOff>220980</xdr:rowOff>
    </xdr:to>
    <xdr:sp macro="" textlink="">
      <xdr:nvSpPr>
        <xdr:cNvPr id="7" name="角丸四角形 6">
          <a:hlinkClick xmlns:r="http://schemas.openxmlformats.org/officeDocument/2006/relationships" r:id="rId2" tooltip="記帳ガイド　か行の先頭へ"/>
        </xdr:cNvPr>
        <xdr:cNvSpPr/>
      </xdr:nvSpPr>
      <xdr:spPr>
        <a:xfrm>
          <a:off x="576943" y="22860"/>
          <a:ext cx="533400" cy="198120"/>
        </a:xfrm>
        <a:prstGeom prst="roundRect">
          <a:avLst/>
        </a:prstGeom>
        <a:solidFill>
          <a:schemeClr val="accent4">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4">
                  <a:lumMod val="50000"/>
                </a:schemeClr>
              </a:solidFill>
              <a:latin typeface="AR丸ゴシック体M" pitchFamily="49" charset="-128"/>
              <a:ea typeface="AR丸ゴシック体M" pitchFamily="49" charset="-128"/>
            </a:rPr>
            <a:t>か行</a:t>
          </a:r>
          <a:endParaRPr kumimoji="1" lang="en-US" altLang="ja-JP" sz="1100" baseline="0">
            <a:solidFill>
              <a:schemeClr val="accent4">
                <a:lumMod val="50000"/>
              </a:schemeClr>
            </a:solidFill>
            <a:latin typeface="AR丸ゴシック体M" pitchFamily="49" charset="-128"/>
            <a:ea typeface="AR丸ゴシック体M" pitchFamily="49" charset="-128"/>
          </a:endParaRPr>
        </a:p>
      </xdr:txBody>
    </xdr:sp>
    <xdr:clientData fPrintsWithSheet="0"/>
  </xdr:twoCellAnchor>
  <xdr:twoCellAnchor editAs="oneCell">
    <xdr:from>
      <xdr:col>1</xdr:col>
      <xdr:colOff>734786</xdr:colOff>
      <xdr:row>0</xdr:row>
      <xdr:rowOff>22860</xdr:rowOff>
    </xdr:from>
    <xdr:to>
      <xdr:col>1</xdr:col>
      <xdr:colOff>1268186</xdr:colOff>
      <xdr:row>0</xdr:row>
      <xdr:rowOff>220980</xdr:rowOff>
    </xdr:to>
    <xdr:sp macro="" textlink="">
      <xdr:nvSpPr>
        <xdr:cNvPr id="10" name="角丸四角形 9">
          <a:hlinkClick xmlns:r="http://schemas.openxmlformats.org/officeDocument/2006/relationships" r:id="rId3" tooltip="記帳ガイド　さ行の先頭へ"/>
        </xdr:cNvPr>
        <xdr:cNvSpPr/>
      </xdr:nvSpPr>
      <xdr:spPr>
        <a:xfrm>
          <a:off x="1153886" y="22860"/>
          <a:ext cx="533400" cy="198120"/>
        </a:xfrm>
        <a:prstGeom prst="roundRect">
          <a:avLst/>
        </a:prstGeom>
        <a:solidFill>
          <a:schemeClr val="accent5">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5">
                  <a:lumMod val="50000"/>
                </a:schemeClr>
              </a:solidFill>
              <a:latin typeface="AR丸ゴシック体M" pitchFamily="49" charset="-128"/>
              <a:ea typeface="AR丸ゴシック体M" pitchFamily="49" charset="-128"/>
            </a:rPr>
            <a:t>さ行</a:t>
          </a:r>
          <a:endParaRPr kumimoji="1" lang="en-US" altLang="ja-JP" sz="1100" baseline="0">
            <a:solidFill>
              <a:schemeClr val="accent5">
                <a:lumMod val="50000"/>
              </a:schemeClr>
            </a:solidFill>
            <a:latin typeface="AR丸ゴシック体M" pitchFamily="49" charset="-128"/>
            <a:ea typeface="AR丸ゴシック体M" pitchFamily="49" charset="-128"/>
          </a:endParaRPr>
        </a:p>
      </xdr:txBody>
    </xdr:sp>
    <xdr:clientData fPrintsWithSheet="0"/>
  </xdr:twoCellAnchor>
  <xdr:twoCellAnchor editAs="oneCell">
    <xdr:from>
      <xdr:col>2</xdr:col>
      <xdr:colOff>29392</xdr:colOff>
      <xdr:row>0</xdr:row>
      <xdr:rowOff>22860</xdr:rowOff>
    </xdr:from>
    <xdr:to>
      <xdr:col>2</xdr:col>
      <xdr:colOff>562792</xdr:colOff>
      <xdr:row>0</xdr:row>
      <xdr:rowOff>220980</xdr:rowOff>
    </xdr:to>
    <xdr:sp macro="" textlink="">
      <xdr:nvSpPr>
        <xdr:cNvPr id="12" name="角丸四角形 11">
          <a:hlinkClick xmlns:r="http://schemas.openxmlformats.org/officeDocument/2006/relationships" r:id="rId4" tooltip="記帳ガイド　な行の先頭へ"/>
        </xdr:cNvPr>
        <xdr:cNvSpPr/>
      </xdr:nvSpPr>
      <xdr:spPr>
        <a:xfrm>
          <a:off x="2307772" y="22860"/>
          <a:ext cx="533400" cy="198120"/>
        </a:xfrm>
        <a:prstGeom prst="roundRect">
          <a:avLst/>
        </a:prstGeom>
        <a:solidFill>
          <a:schemeClr val="bg2">
            <a:lumMod val="9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bg2">
                  <a:lumMod val="25000"/>
                </a:schemeClr>
              </a:solidFill>
              <a:latin typeface="AR丸ゴシック体M" pitchFamily="49" charset="-128"/>
              <a:ea typeface="AR丸ゴシック体M" pitchFamily="49" charset="-128"/>
            </a:rPr>
            <a:t>な行</a:t>
          </a:r>
          <a:endParaRPr kumimoji="1" lang="en-US" altLang="ja-JP" sz="1100" baseline="0">
            <a:solidFill>
              <a:schemeClr val="bg2">
                <a:lumMod val="25000"/>
              </a:schemeClr>
            </a:solidFill>
            <a:latin typeface="AR丸ゴシック体M" pitchFamily="49" charset="-128"/>
            <a:ea typeface="AR丸ゴシック体M" pitchFamily="49" charset="-128"/>
          </a:endParaRPr>
        </a:p>
      </xdr:txBody>
    </xdr:sp>
    <xdr:clientData fPrintsWithSheet="0"/>
  </xdr:twoCellAnchor>
  <xdr:twoCellAnchor editAs="oneCell">
    <xdr:from>
      <xdr:col>2</xdr:col>
      <xdr:colOff>606335</xdr:colOff>
      <xdr:row>0</xdr:row>
      <xdr:rowOff>22860</xdr:rowOff>
    </xdr:from>
    <xdr:to>
      <xdr:col>2</xdr:col>
      <xdr:colOff>1139735</xdr:colOff>
      <xdr:row>0</xdr:row>
      <xdr:rowOff>220980</xdr:rowOff>
    </xdr:to>
    <xdr:sp macro="" textlink="">
      <xdr:nvSpPr>
        <xdr:cNvPr id="13" name="角丸四角形 12">
          <a:hlinkClick xmlns:r="http://schemas.openxmlformats.org/officeDocument/2006/relationships" r:id="rId5" tooltip="記帳ガイド　は行の先頭へ"/>
        </xdr:cNvPr>
        <xdr:cNvSpPr/>
      </xdr:nvSpPr>
      <xdr:spPr>
        <a:xfrm>
          <a:off x="2884715" y="22860"/>
          <a:ext cx="533400" cy="198120"/>
        </a:xfrm>
        <a:prstGeom prst="round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tx2">
                  <a:lumMod val="75000"/>
                </a:schemeClr>
              </a:solidFill>
              <a:latin typeface="AR丸ゴシック体M" pitchFamily="49" charset="-128"/>
              <a:ea typeface="AR丸ゴシック体M" pitchFamily="49" charset="-128"/>
            </a:rPr>
            <a:t>は行</a:t>
          </a:r>
          <a:endParaRPr kumimoji="1" lang="en-US" altLang="ja-JP" sz="1100" baseline="0">
            <a:solidFill>
              <a:schemeClr val="tx2">
                <a:lumMod val="75000"/>
              </a:schemeClr>
            </a:solidFill>
            <a:latin typeface="AR丸ゴシック体M" pitchFamily="49" charset="-128"/>
            <a:ea typeface="AR丸ゴシック体M" pitchFamily="49" charset="-128"/>
          </a:endParaRPr>
        </a:p>
      </xdr:txBody>
    </xdr:sp>
    <xdr:clientData fPrintsWithSheet="0"/>
  </xdr:twoCellAnchor>
  <xdr:twoCellAnchor editAs="oneCell">
    <xdr:from>
      <xdr:col>2</xdr:col>
      <xdr:colOff>1183278</xdr:colOff>
      <xdr:row>0</xdr:row>
      <xdr:rowOff>22860</xdr:rowOff>
    </xdr:from>
    <xdr:to>
      <xdr:col>2</xdr:col>
      <xdr:colOff>1716678</xdr:colOff>
      <xdr:row>0</xdr:row>
      <xdr:rowOff>220980</xdr:rowOff>
    </xdr:to>
    <xdr:sp macro="" textlink="">
      <xdr:nvSpPr>
        <xdr:cNvPr id="14" name="角丸四角形 13">
          <a:hlinkClick xmlns:r="http://schemas.openxmlformats.org/officeDocument/2006/relationships" r:id="rId6" tooltip="記帳ガイド　ま行の先頭へ"/>
        </xdr:cNvPr>
        <xdr:cNvSpPr/>
      </xdr:nvSpPr>
      <xdr:spPr>
        <a:xfrm>
          <a:off x="3461658" y="22860"/>
          <a:ext cx="5334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75000"/>
                </a:schemeClr>
              </a:solidFill>
              <a:latin typeface="AR丸ゴシック体M" pitchFamily="49" charset="-128"/>
              <a:ea typeface="AR丸ゴシック体M" pitchFamily="49" charset="-128"/>
            </a:rPr>
            <a:t>ま行</a:t>
          </a:r>
          <a:endParaRPr kumimoji="1" lang="en-US" altLang="ja-JP" sz="1100" baseline="0">
            <a:solidFill>
              <a:schemeClr val="accent1">
                <a:lumMod val="75000"/>
              </a:schemeClr>
            </a:solidFill>
            <a:latin typeface="AR丸ゴシック体M" pitchFamily="49" charset="-128"/>
            <a:ea typeface="AR丸ゴシック体M" pitchFamily="49" charset="-128"/>
          </a:endParaRPr>
        </a:p>
      </xdr:txBody>
    </xdr:sp>
    <xdr:clientData fPrintsWithSheet="0"/>
  </xdr:twoCellAnchor>
  <xdr:twoCellAnchor editAs="oneCell">
    <xdr:from>
      <xdr:col>2</xdr:col>
      <xdr:colOff>1760220</xdr:colOff>
      <xdr:row>0</xdr:row>
      <xdr:rowOff>22860</xdr:rowOff>
    </xdr:from>
    <xdr:to>
      <xdr:col>2</xdr:col>
      <xdr:colOff>2293620</xdr:colOff>
      <xdr:row>0</xdr:row>
      <xdr:rowOff>220980</xdr:rowOff>
    </xdr:to>
    <xdr:sp macro="" textlink="">
      <xdr:nvSpPr>
        <xdr:cNvPr id="15" name="角丸四角形 14">
          <a:hlinkClick xmlns:r="http://schemas.openxmlformats.org/officeDocument/2006/relationships" r:id="rId7" tooltip="記帳ガイド　や行の先頭へ"/>
        </xdr:cNvPr>
        <xdr:cNvSpPr/>
      </xdr:nvSpPr>
      <xdr:spPr>
        <a:xfrm>
          <a:off x="4038600" y="22860"/>
          <a:ext cx="533400" cy="198120"/>
        </a:xfrm>
        <a:prstGeom prst="roundRect">
          <a:avLst/>
        </a:prstGeom>
        <a:solidFill>
          <a:schemeClr val="accent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2">
                  <a:lumMod val="75000"/>
                </a:schemeClr>
              </a:solidFill>
              <a:latin typeface="AR丸ゴシック体M" pitchFamily="49" charset="-128"/>
              <a:ea typeface="AR丸ゴシック体M" pitchFamily="49" charset="-128"/>
            </a:rPr>
            <a:t>や行</a:t>
          </a:r>
          <a:endParaRPr kumimoji="1" lang="en-US" altLang="ja-JP" sz="1100" baseline="0">
            <a:solidFill>
              <a:schemeClr val="accent2">
                <a:lumMod val="75000"/>
              </a:schemeClr>
            </a:solidFill>
            <a:latin typeface="AR丸ゴシック体M" pitchFamily="49" charset="-128"/>
            <a:ea typeface="AR丸ゴシック体M" pitchFamily="49" charset="-128"/>
          </a:endParaRPr>
        </a:p>
      </xdr:txBody>
    </xdr:sp>
    <xdr:clientData fPrintsWithSheet="0"/>
  </xdr:twoCellAnchor>
  <xdr:twoCellAnchor editAs="oneCell">
    <xdr:from>
      <xdr:col>0</xdr:col>
      <xdr:colOff>0</xdr:colOff>
      <xdr:row>1</xdr:row>
      <xdr:rowOff>30480</xdr:rowOff>
    </xdr:from>
    <xdr:to>
      <xdr:col>1</xdr:col>
      <xdr:colOff>114300</xdr:colOff>
      <xdr:row>1</xdr:row>
      <xdr:rowOff>228600</xdr:rowOff>
    </xdr:to>
    <xdr:sp macro="" textlink="">
      <xdr:nvSpPr>
        <xdr:cNvPr id="16" name="角丸四角形 15">
          <a:hlinkClick xmlns:r="http://schemas.openxmlformats.org/officeDocument/2006/relationships" r:id="rId8" tooltip="記帳ガイド　ら行の先頭へ"/>
        </xdr:cNvPr>
        <xdr:cNvSpPr/>
      </xdr:nvSpPr>
      <xdr:spPr>
        <a:xfrm>
          <a:off x="0" y="289560"/>
          <a:ext cx="533400" cy="198120"/>
        </a:xfrm>
        <a:prstGeom prst="roundRect">
          <a:avLst/>
        </a:prstGeom>
        <a:solidFill>
          <a:schemeClr val="accent3">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3">
                  <a:lumMod val="50000"/>
                </a:schemeClr>
              </a:solidFill>
              <a:latin typeface="AR丸ゴシック体M" pitchFamily="49" charset="-128"/>
              <a:ea typeface="AR丸ゴシック体M" pitchFamily="49" charset="-128"/>
            </a:rPr>
            <a:t>ら行</a:t>
          </a:r>
          <a:endParaRPr kumimoji="1" lang="en-US" altLang="ja-JP" sz="1100" baseline="0">
            <a:solidFill>
              <a:schemeClr val="accent3">
                <a:lumMod val="50000"/>
              </a:schemeClr>
            </a:solidFill>
            <a:latin typeface="AR丸ゴシック体M" pitchFamily="49" charset="-128"/>
            <a:ea typeface="AR丸ゴシック体M" pitchFamily="49" charset="-128"/>
          </a:endParaRPr>
        </a:p>
      </xdr:txBody>
    </xdr:sp>
    <xdr:clientData fPrintsWithSheet="0"/>
  </xdr:twoCellAnchor>
  <xdr:twoCellAnchor editAs="oneCell">
    <xdr:from>
      <xdr:col>1</xdr:col>
      <xdr:colOff>160020</xdr:colOff>
      <xdr:row>1</xdr:row>
      <xdr:rowOff>30480</xdr:rowOff>
    </xdr:from>
    <xdr:to>
      <xdr:col>1</xdr:col>
      <xdr:colOff>693420</xdr:colOff>
      <xdr:row>1</xdr:row>
      <xdr:rowOff>228600</xdr:rowOff>
    </xdr:to>
    <xdr:sp macro="" textlink="">
      <xdr:nvSpPr>
        <xdr:cNvPr id="17" name="角丸四角形 16">
          <a:hlinkClick xmlns:r="http://schemas.openxmlformats.org/officeDocument/2006/relationships" r:id="rId9" tooltip="記帳ガイド　わ行の先頭へ"/>
        </xdr:cNvPr>
        <xdr:cNvSpPr/>
      </xdr:nvSpPr>
      <xdr:spPr>
        <a:xfrm>
          <a:off x="579120" y="289560"/>
          <a:ext cx="533400" cy="198120"/>
        </a:xfrm>
        <a:prstGeom prst="roundRect">
          <a:avLst/>
        </a:prstGeom>
        <a:solidFill>
          <a:schemeClr val="accent4">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4">
                  <a:lumMod val="50000"/>
                </a:schemeClr>
              </a:solidFill>
              <a:latin typeface="AR丸ゴシック体M" pitchFamily="49" charset="-128"/>
              <a:ea typeface="AR丸ゴシック体M" pitchFamily="49" charset="-128"/>
            </a:rPr>
            <a:t>わ行</a:t>
          </a:r>
          <a:endParaRPr kumimoji="1" lang="en-US" altLang="ja-JP" sz="1100" baseline="0">
            <a:solidFill>
              <a:schemeClr val="accent4">
                <a:lumMod val="50000"/>
              </a:schemeClr>
            </a:solidFill>
            <a:latin typeface="AR丸ゴシック体M" pitchFamily="49" charset="-128"/>
            <a:ea typeface="AR丸ゴシック体M" pitchFamily="49" charset="-128"/>
          </a:endParaRPr>
        </a:p>
      </xdr:txBody>
    </xdr:sp>
    <xdr:clientData fPrintsWithSheet="0"/>
  </xdr:twoCellAnchor>
  <xdr:twoCellAnchor editAs="oneCell">
    <xdr:from>
      <xdr:col>1</xdr:col>
      <xdr:colOff>723900</xdr:colOff>
      <xdr:row>1</xdr:row>
      <xdr:rowOff>30480</xdr:rowOff>
    </xdr:from>
    <xdr:to>
      <xdr:col>1</xdr:col>
      <xdr:colOff>1257300</xdr:colOff>
      <xdr:row>1</xdr:row>
      <xdr:rowOff>228600</xdr:rowOff>
    </xdr:to>
    <xdr:sp macro="" textlink="">
      <xdr:nvSpPr>
        <xdr:cNvPr id="18" name="角丸四角形 17">
          <a:hlinkClick xmlns:r="http://schemas.openxmlformats.org/officeDocument/2006/relationships" r:id="rId10" tooltip="記帳ガイド　英数字の先頭へ"/>
        </xdr:cNvPr>
        <xdr:cNvSpPr/>
      </xdr:nvSpPr>
      <xdr:spPr>
        <a:xfrm>
          <a:off x="1143000" y="289560"/>
          <a:ext cx="533400" cy="198120"/>
        </a:xfrm>
        <a:prstGeom prst="roundRect">
          <a:avLst/>
        </a:prstGeom>
        <a:solidFill>
          <a:schemeClr val="accent5">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800" baseline="0">
              <a:solidFill>
                <a:schemeClr val="accent5">
                  <a:lumMod val="50000"/>
                </a:schemeClr>
              </a:solidFill>
              <a:latin typeface="AR丸ゴシック体M" pitchFamily="49" charset="-128"/>
              <a:ea typeface="AR丸ゴシック体M" pitchFamily="49" charset="-128"/>
            </a:rPr>
            <a:t>英数字</a:t>
          </a:r>
          <a:endParaRPr kumimoji="1" lang="en-US" altLang="ja-JP" sz="800" baseline="0">
            <a:solidFill>
              <a:schemeClr val="accent5">
                <a:lumMod val="50000"/>
              </a:schemeClr>
            </a:solidFill>
            <a:latin typeface="AR丸ゴシック体M" pitchFamily="49" charset="-128"/>
            <a:ea typeface="AR丸ゴシック体M" pitchFamily="49" charset="-128"/>
          </a:endParaRPr>
        </a:p>
      </xdr:txBody>
    </xdr:sp>
    <xdr:clientData fPrintsWithSheet="0"/>
  </xdr:twoCellAnchor>
  <xdr:twoCellAnchor editAs="oneCell">
    <xdr:from>
      <xdr:col>1</xdr:col>
      <xdr:colOff>1311729</xdr:colOff>
      <xdr:row>0</xdr:row>
      <xdr:rowOff>22860</xdr:rowOff>
    </xdr:from>
    <xdr:to>
      <xdr:col>1</xdr:col>
      <xdr:colOff>1845129</xdr:colOff>
      <xdr:row>0</xdr:row>
      <xdr:rowOff>220980</xdr:rowOff>
    </xdr:to>
    <xdr:sp macro="" textlink="">
      <xdr:nvSpPr>
        <xdr:cNvPr id="19" name="角丸四角形 18">
          <a:hlinkClick xmlns:r="http://schemas.openxmlformats.org/officeDocument/2006/relationships" r:id="rId11" tooltip="記帳ガイド　た行の先頭へ"/>
        </xdr:cNvPr>
        <xdr:cNvSpPr/>
      </xdr:nvSpPr>
      <xdr:spPr>
        <a:xfrm>
          <a:off x="1730829" y="22860"/>
          <a:ext cx="533400" cy="198120"/>
        </a:xfrm>
        <a:prstGeom prst="round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6">
                  <a:lumMod val="50000"/>
                </a:schemeClr>
              </a:solidFill>
              <a:latin typeface="AR丸ゴシック体M" pitchFamily="49" charset="-128"/>
              <a:ea typeface="AR丸ゴシック体M" pitchFamily="49" charset="-128"/>
            </a:rPr>
            <a:t>た行</a:t>
          </a:r>
          <a:endParaRPr kumimoji="1" lang="en-US" altLang="ja-JP" sz="1100" baseline="0">
            <a:solidFill>
              <a:schemeClr val="accent6">
                <a:lumMod val="50000"/>
              </a:schemeClr>
            </a:solidFill>
            <a:latin typeface="AR丸ゴシック体M" pitchFamily="49" charset="-128"/>
            <a:ea typeface="AR丸ゴシック体M" pitchFamily="49" charset="-128"/>
          </a:endParaRPr>
        </a:p>
      </xdr:txBody>
    </xdr:sp>
    <xdr:clientData fPrintsWithSheet="0"/>
  </xdr:twoCellAnchor>
</xdr:wsDr>
</file>

<file path=xl/drawings/drawing86.xml><?xml version="1.0" encoding="utf-8"?>
<xdr:wsDr xmlns:xdr="http://schemas.openxmlformats.org/drawingml/2006/spreadsheetDrawing" xmlns:a="http://schemas.openxmlformats.org/drawingml/2006/main">
  <xdr:twoCellAnchor editAs="oneCell">
    <xdr:from>
      <xdr:col>0</xdr:col>
      <xdr:colOff>53340</xdr:colOff>
      <xdr:row>0</xdr:row>
      <xdr:rowOff>60960</xdr:rowOff>
    </xdr:from>
    <xdr:to>
      <xdr:col>0</xdr:col>
      <xdr:colOff>815340</xdr:colOff>
      <xdr:row>0</xdr:row>
      <xdr:rowOff>259080</xdr:rowOff>
    </xdr:to>
    <xdr:sp macro="" textlink="">
      <xdr:nvSpPr>
        <xdr:cNvPr id="2" name="角丸四角形 1">
          <a:hlinkClick xmlns:r="http://schemas.openxmlformats.org/officeDocument/2006/relationships" r:id="rId1" tooltip="グローバルメニュー（表の一覧）へ"/>
        </xdr:cNvPr>
        <xdr:cNvSpPr/>
      </xdr:nvSpPr>
      <xdr:spPr>
        <a:xfrm>
          <a:off x="53340" y="609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メニュー</a:t>
          </a:r>
        </a:p>
      </xdr:txBody>
    </xdr:sp>
    <xdr:clientData fPrintsWithSheet="0"/>
  </xdr:twoCellAnchor>
  <xdr:twoCellAnchor editAs="oneCell">
    <xdr:from>
      <xdr:col>0</xdr:col>
      <xdr:colOff>53340</xdr:colOff>
      <xdr:row>0</xdr:row>
      <xdr:rowOff>381000</xdr:rowOff>
    </xdr:from>
    <xdr:to>
      <xdr:col>0</xdr:col>
      <xdr:colOff>815340</xdr:colOff>
      <xdr:row>0</xdr:row>
      <xdr:rowOff>579120</xdr:rowOff>
    </xdr:to>
    <xdr:sp macro="" textlink="">
      <xdr:nvSpPr>
        <xdr:cNvPr id="3" name="角丸四角形 2">
          <a:hlinkClick xmlns:r="http://schemas.openxmlformats.org/officeDocument/2006/relationships" r:id="rId2" tooltip="記帳ガイドへ"/>
        </xdr:cNvPr>
        <xdr:cNvSpPr/>
      </xdr:nvSpPr>
      <xdr:spPr>
        <a:xfrm>
          <a:off x="53340" y="381000"/>
          <a:ext cx="762000" cy="198120"/>
        </a:xfrm>
        <a:prstGeom prst="roundRect">
          <a:avLst/>
        </a:prstGeom>
        <a:solidFill>
          <a:schemeClr val="accent1">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ガイド</a:t>
          </a:r>
        </a:p>
      </xdr:txBody>
    </xdr:sp>
    <xdr:clientData fPrintsWithSheet="0"/>
  </xdr:twoCellAnchor>
  <xdr:twoCellAnchor>
    <xdr:from>
      <xdr:col>1</xdr:col>
      <xdr:colOff>0</xdr:colOff>
      <xdr:row>0</xdr:row>
      <xdr:rowOff>99060</xdr:rowOff>
    </xdr:from>
    <xdr:to>
      <xdr:col>4</xdr:col>
      <xdr:colOff>30480</xdr:colOff>
      <xdr:row>0</xdr:row>
      <xdr:rowOff>1386840</xdr:rowOff>
    </xdr:to>
    <xdr:grpSp>
      <xdr:nvGrpSpPr>
        <xdr:cNvPr id="7" name="グループ化 6"/>
        <xdr:cNvGrpSpPr/>
      </xdr:nvGrpSpPr>
      <xdr:grpSpPr>
        <a:xfrm>
          <a:off x="1424940" y="99060"/>
          <a:ext cx="4305300" cy="1287780"/>
          <a:chOff x="1424940" y="99060"/>
          <a:chExt cx="4305300" cy="1287780"/>
        </a:xfrm>
      </xdr:grpSpPr>
      <xdr:sp macro="" textlink="">
        <xdr:nvSpPr>
          <xdr:cNvPr id="8" name="角丸四角形 7"/>
          <xdr:cNvSpPr/>
        </xdr:nvSpPr>
        <xdr:spPr>
          <a:xfrm>
            <a:off x="1424940" y="99060"/>
            <a:ext cx="4305300" cy="1287780"/>
          </a:xfrm>
          <a:prstGeom prst="roundRect">
            <a:avLst/>
          </a:prstGeom>
          <a:solidFill>
            <a:schemeClr val="accent1">
              <a:lumMod val="20000"/>
              <a:lumOff val="8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ctr"/>
            <a:r>
              <a:rPr kumimoji="1" lang="ja-JP" altLang="en-US" sz="1100">
                <a:solidFill>
                  <a:schemeClr val="accent1">
                    <a:lumMod val="50000"/>
                  </a:schemeClr>
                </a:solidFill>
                <a:latin typeface="AR P丸ゴシック体M" pitchFamily="50" charset="-128"/>
                <a:ea typeface="AR P丸ゴシック体M" pitchFamily="50" charset="-128"/>
              </a:rPr>
              <a:t>セル</a:t>
            </a:r>
            <a:r>
              <a:rPr kumimoji="1" lang="en-US" altLang="ja-JP" sz="1100">
                <a:solidFill>
                  <a:schemeClr val="accent1">
                    <a:lumMod val="50000"/>
                  </a:schemeClr>
                </a:solidFill>
                <a:latin typeface="AR P丸ゴシック体M" pitchFamily="50" charset="-128"/>
                <a:ea typeface="AR P丸ゴシック体M" pitchFamily="50" charset="-128"/>
              </a:rPr>
              <a:t>A2</a:t>
            </a:r>
            <a:r>
              <a:rPr kumimoji="1" lang="ja-JP" altLang="en-US" sz="1100">
                <a:solidFill>
                  <a:schemeClr val="accent1">
                    <a:lumMod val="50000"/>
                  </a:schemeClr>
                </a:solidFill>
                <a:latin typeface="AR P丸ゴシック体M" pitchFamily="50" charset="-128"/>
                <a:ea typeface="AR P丸ゴシック体M" pitchFamily="50" charset="-128"/>
              </a:rPr>
              <a:t>に前年度のファイル</a:t>
            </a:r>
            <a:endParaRPr kumimoji="1" lang="en-US" altLang="ja-JP" sz="1100">
              <a:solidFill>
                <a:schemeClr val="accent1">
                  <a:lumMod val="50000"/>
                </a:schemeClr>
              </a:solidFill>
              <a:latin typeface="AR P丸ゴシック体M" pitchFamily="50" charset="-128"/>
              <a:ea typeface="AR P丸ゴシック体M" pitchFamily="50" charset="-128"/>
            </a:endParaRPr>
          </a:p>
          <a:p>
            <a:pPr algn="ctr"/>
            <a:r>
              <a:rPr kumimoji="1" lang="ja-JP" altLang="en-US" sz="1100">
                <a:solidFill>
                  <a:schemeClr val="accent1">
                    <a:lumMod val="50000"/>
                  </a:schemeClr>
                </a:solidFill>
                <a:latin typeface="AR P丸ゴシック体M" pitchFamily="50" charset="-128"/>
                <a:ea typeface="AR P丸ゴシック体M" pitchFamily="50" charset="-128"/>
              </a:rPr>
              <a:t>（前年度の記帳・青色申告に使用した古い「</a:t>
            </a:r>
            <a:r>
              <a:rPr kumimoji="1" lang="en-US" altLang="ja-JP" sz="1100">
                <a:solidFill>
                  <a:schemeClr val="accent1">
                    <a:lumMod val="50000"/>
                  </a:schemeClr>
                </a:solidFill>
                <a:latin typeface="AR P丸ゴシック体M" pitchFamily="50" charset="-128"/>
                <a:ea typeface="AR P丸ゴシック体M" pitchFamily="50" charset="-128"/>
              </a:rPr>
              <a:t>aoiroafi</a:t>
            </a:r>
            <a:r>
              <a:rPr kumimoji="1" lang="ja-JP" altLang="en-US" sz="1100">
                <a:solidFill>
                  <a:schemeClr val="accent1">
                    <a:lumMod val="50000"/>
                  </a:schemeClr>
                </a:solidFill>
                <a:latin typeface="AR P丸ゴシック体M" pitchFamily="50" charset="-128"/>
                <a:ea typeface="AR P丸ゴシック体M" pitchFamily="50" charset="-128"/>
              </a:rPr>
              <a:t>」ファイル）の「次年度」シートのセル</a:t>
            </a:r>
            <a:r>
              <a:rPr kumimoji="1" lang="en-US" altLang="ja-JP" sz="1100">
                <a:solidFill>
                  <a:schemeClr val="accent1">
                    <a:lumMod val="50000"/>
                  </a:schemeClr>
                </a:solidFill>
                <a:latin typeface="AR P丸ゴシック体M" pitchFamily="50" charset="-128"/>
                <a:ea typeface="AR P丸ゴシック体M" pitchFamily="50" charset="-128"/>
              </a:rPr>
              <a:t>A2</a:t>
            </a:r>
            <a:r>
              <a:rPr kumimoji="1" lang="ja-JP" altLang="en-US" sz="1100">
                <a:solidFill>
                  <a:schemeClr val="accent1">
                    <a:lumMod val="50000"/>
                  </a:schemeClr>
                </a:solidFill>
                <a:latin typeface="AR P丸ゴシック体M" pitchFamily="50" charset="-128"/>
                <a:ea typeface="AR P丸ゴシック体M" pitchFamily="50" charset="-128"/>
              </a:rPr>
              <a:t>から</a:t>
            </a:r>
            <a:r>
              <a:rPr kumimoji="1" lang="en-US" altLang="ja-JP" sz="1100">
                <a:solidFill>
                  <a:schemeClr val="accent1">
                    <a:lumMod val="50000"/>
                  </a:schemeClr>
                </a:solidFill>
                <a:latin typeface="AR P丸ゴシック体M" pitchFamily="50" charset="-128"/>
                <a:ea typeface="AR P丸ゴシック体M" pitchFamily="50" charset="-128"/>
              </a:rPr>
              <a:t>D56</a:t>
            </a:r>
            <a:r>
              <a:rPr kumimoji="1" lang="ja-JP" altLang="en-US" sz="1100">
                <a:solidFill>
                  <a:schemeClr val="accent1">
                    <a:lumMod val="50000"/>
                  </a:schemeClr>
                </a:solidFill>
                <a:latin typeface="AR P丸ゴシック体M" pitchFamily="50" charset="-128"/>
                <a:ea typeface="AR P丸ゴシック体M" pitchFamily="50" charset="-128"/>
              </a:rPr>
              <a:t>を「</a:t>
            </a:r>
            <a:r>
              <a:rPr kumimoji="1" lang="ja-JP" altLang="en-US" sz="1100" b="1" u="sng">
                <a:solidFill>
                  <a:schemeClr val="accent1">
                    <a:lumMod val="50000"/>
                  </a:schemeClr>
                </a:solidFill>
                <a:latin typeface="AR P丸ゴシック体M" pitchFamily="50" charset="-128"/>
                <a:ea typeface="AR P丸ゴシック体M" pitchFamily="50" charset="-128"/>
              </a:rPr>
              <a:t>値</a:t>
            </a:r>
            <a:r>
              <a:rPr kumimoji="1" lang="ja-JP" altLang="en-US" sz="1100">
                <a:solidFill>
                  <a:schemeClr val="accent1">
                    <a:lumMod val="50000"/>
                  </a:schemeClr>
                </a:solidFill>
                <a:latin typeface="AR P丸ゴシック体M" pitchFamily="50" charset="-128"/>
                <a:ea typeface="AR P丸ゴシック体M" pitchFamily="50" charset="-128"/>
              </a:rPr>
              <a:t>」で貼り付け</a:t>
            </a:r>
          </a:p>
        </xdr:txBody>
      </xdr:sp>
      <xdr:pic>
        <xdr:nvPicPr>
          <xdr:cNvPr id="9" name="図 8"/>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682240" y="815340"/>
            <a:ext cx="1828800" cy="495300"/>
          </a:xfrm>
          <a:prstGeom prst="rect">
            <a:avLst/>
          </a:prstGeom>
        </xdr:spPr>
      </xdr:pic>
    </xdr:grpSp>
    <xdr:clientData fPrintsWithSheet="0"/>
  </xdr:twoCellAnchor>
</xdr:wsDr>
</file>

<file path=xl/drawings/drawing87.xml><?xml version="1.0" encoding="utf-8"?>
<xdr:wsDr xmlns:xdr="http://schemas.openxmlformats.org/drawingml/2006/spreadsheetDrawing" xmlns:a="http://schemas.openxmlformats.org/drawingml/2006/main">
  <xdr:twoCellAnchor>
    <xdr:from>
      <xdr:col>1</xdr:col>
      <xdr:colOff>0</xdr:colOff>
      <xdr:row>0</xdr:row>
      <xdr:rowOff>99060</xdr:rowOff>
    </xdr:from>
    <xdr:to>
      <xdr:col>4</xdr:col>
      <xdr:colOff>30480</xdr:colOff>
      <xdr:row>0</xdr:row>
      <xdr:rowOff>1386840</xdr:rowOff>
    </xdr:to>
    <xdr:grpSp>
      <xdr:nvGrpSpPr>
        <xdr:cNvPr id="6" name="グループ化 5"/>
        <xdr:cNvGrpSpPr/>
      </xdr:nvGrpSpPr>
      <xdr:grpSpPr>
        <a:xfrm>
          <a:off x="1424940" y="99060"/>
          <a:ext cx="4305300" cy="1287780"/>
          <a:chOff x="1424940" y="99060"/>
          <a:chExt cx="4305300" cy="1287780"/>
        </a:xfrm>
      </xdr:grpSpPr>
      <xdr:sp macro="" textlink="">
        <xdr:nvSpPr>
          <xdr:cNvPr id="4" name="角丸四角形 3"/>
          <xdr:cNvSpPr/>
        </xdr:nvSpPr>
        <xdr:spPr>
          <a:xfrm>
            <a:off x="1424940" y="99060"/>
            <a:ext cx="4305300" cy="1287780"/>
          </a:xfrm>
          <a:prstGeom prst="roundRect">
            <a:avLst/>
          </a:prstGeom>
          <a:solidFill>
            <a:schemeClr val="accent1">
              <a:lumMod val="20000"/>
              <a:lumOff val="8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ctr"/>
            <a:r>
              <a:rPr kumimoji="1" lang="ja-JP" altLang="en-US" sz="1100">
                <a:solidFill>
                  <a:schemeClr val="accent1">
                    <a:lumMod val="50000"/>
                  </a:schemeClr>
                </a:solidFill>
                <a:latin typeface="AR P丸ゴシック体M" pitchFamily="50" charset="-128"/>
                <a:ea typeface="AR P丸ゴシック体M" pitchFamily="50" charset="-128"/>
              </a:rPr>
              <a:t>セル</a:t>
            </a:r>
            <a:r>
              <a:rPr kumimoji="1" lang="en-US" altLang="ja-JP" sz="1100">
                <a:solidFill>
                  <a:schemeClr val="accent1">
                    <a:lumMod val="50000"/>
                  </a:schemeClr>
                </a:solidFill>
                <a:latin typeface="AR P丸ゴシック体M" pitchFamily="50" charset="-128"/>
                <a:ea typeface="AR P丸ゴシック体M" pitchFamily="50" charset="-128"/>
              </a:rPr>
              <a:t>A2</a:t>
            </a:r>
            <a:r>
              <a:rPr kumimoji="1" lang="ja-JP" altLang="en-US" sz="1100">
                <a:solidFill>
                  <a:schemeClr val="accent1">
                    <a:lumMod val="50000"/>
                  </a:schemeClr>
                </a:solidFill>
                <a:latin typeface="AR P丸ゴシック体M" pitchFamily="50" charset="-128"/>
                <a:ea typeface="AR P丸ゴシック体M" pitchFamily="50" charset="-128"/>
              </a:rPr>
              <a:t>からセル</a:t>
            </a:r>
            <a:r>
              <a:rPr kumimoji="1" lang="en-US" altLang="ja-JP" sz="1100">
                <a:solidFill>
                  <a:schemeClr val="accent1">
                    <a:lumMod val="50000"/>
                  </a:schemeClr>
                </a:solidFill>
                <a:latin typeface="AR P丸ゴシック体M" pitchFamily="50" charset="-128"/>
                <a:ea typeface="AR P丸ゴシック体M" pitchFamily="50" charset="-128"/>
              </a:rPr>
              <a:t>D56</a:t>
            </a:r>
            <a:r>
              <a:rPr kumimoji="1" lang="ja-JP" altLang="en-US" sz="1100">
                <a:solidFill>
                  <a:schemeClr val="accent1">
                    <a:lumMod val="50000"/>
                  </a:schemeClr>
                </a:solidFill>
                <a:latin typeface="AR P丸ゴシック体M" pitchFamily="50" charset="-128"/>
                <a:ea typeface="AR P丸ゴシック体M" pitchFamily="50" charset="-128"/>
              </a:rPr>
              <a:t>までをコピーし</a:t>
            </a:r>
            <a:endParaRPr kumimoji="1" lang="en-US" altLang="ja-JP" sz="1100">
              <a:solidFill>
                <a:schemeClr val="accent1">
                  <a:lumMod val="50000"/>
                </a:schemeClr>
              </a:solidFill>
              <a:latin typeface="AR P丸ゴシック体M" pitchFamily="50" charset="-128"/>
              <a:ea typeface="AR P丸ゴシック体M" pitchFamily="50" charset="-128"/>
            </a:endParaRPr>
          </a:p>
          <a:p>
            <a:pPr algn="ctr"/>
            <a:r>
              <a:rPr kumimoji="1" lang="ja-JP" altLang="en-US" sz="1100">
                <a:solidFill>
                  <a:schemeClr val="accent1">
                    <a:lumMod val="50000"/>
                  </a:schemeClr>
                </a:solidFill>
                <a:latin typeface="AR P丸ゴシック体M" pitchFamily="50" charset="-128"/>
                <a:ea typeface="AR P丸ゴシック体M" pitchFamily="50" charset="-128"/>
              </a:rPr>
              <a:t>次年度のファイル（新しい「</a:t>
            </a:r>
            <a:r>
              <a:rPr kumimoji="1" lang="en-US" altLang="ja-JP" sz="1100">
                <a:solidFill>
                  <a:schemeClr val="accent1">
                    <a:lumMod val="50000"/>
                  </a:schemeClr>
                </a:solidFill>
                <a:latin typeface="AR P丸ゴシック体M" pitchFamily="50" charset="-128"/>
                <a:ea typeface="AR P丸ゴシック体M" pitchFamily="50" charset="-128"/>
              </a:rPr>
              <a:t>aoiroafi</a:t>
            </a:r>
            <a:r>
              <a:rPr kumimoji="1" lang="ja-JP" altLang="en-US" sz="1100">
                <a:solidFill>
                  <a:schemeClr val="accent1">
                    <a:lumMod val="50000"/>
                  </a:schemeClr>
                </a:solidFill>
                <a:latin typeface="AR P丸ゴシック体M" pitchFamily="50" charset="-128"/>
                <a:ea typeface="AR P丸ゴシック体M" pitchFamily="50" charset="-128"/>
              </a:rPr>
              <a:t>」ファイル）の「前年度」シートの</a:t>
            </a:r>
            <a:endParaRPr kumimoji="1" lang="en-US" altLang="ja-JP" sz="1100">
              <a:solidFill>
                <a:schemeClr val="accent1">
                  <a:lumMod val="50000"/>
                </a:schemeClr>
              </a:solidFill>
              <a:latin typeface="AR P丸ゴシック体M" pitchFamily="50" charset="-128"/>
              <a:ea typeface="AR P丸ゴシック体M" pitchFamily="50" charset="-128"/>
            </a:endParaRPr>
          </a:p>
          <a:p>
            <a:pPr algn="ctr"/>
            <a:r>
              <a:rPr kumimoji="1" lang="ja-JP" altLang="en-US" sz="1100">
                <a:solidFill>
                  <a:schemeClr val="accent1">
                    <a:lumMod val="50000"/>
                  </a:schemeClr>
                </a:solidFill>
                <a:latin typeface="AR P丸ゴシック体M" pitchFamily="50" charset="-128"/>
                <a:ea typeface="AR P丸ゴシック体M" pitchFamily="50" charset="-128"/>
              </a:rPr>
              <a:t>セル</a:t>
            </a:r>
            <a:r>
              <a:rPr kumimoji="1" lang="en-US" altLang="ja-JP" sz="1100">
                <a:solidFill>
                  <a:schemeClr val="accent1">
                    <a:lumMod val="50000"/>
                  </a:schemeClr>
                </a:solidFill>
                <a:latin typeface="AR P丸ゴシック体M" pitchFamily="50" charset="-128"/>
                <a:ea typeface="AR P丸ゴシック体M" pitchFamily="50" charset="-128"/>
              </a:rPr>
              <a:t>A2</a:t>
            </a:r>
            <a:r>
              <a:rPr kumimoji="1" lang="ja-JP" altLang="en-US" sz="1100">
                <a:solidFill>
                  <a:schemeClr val="accent1">
                    <a:lumMod val="50000"/>
                  </a:schemeClr>
                </a:solidFill>
                <a:latin typeface="AR P丸ゴシック体M" pitchFamily="50" charset="-128"/>
                <a:ea typeface="AR P丸ゴシック体M" pitchFamily="50" charset="-128"/>
              </a:rPr>
              <a:t>に「値」で貼り付け</a:t>
            </a:r>
          </a:p>
        </xdr:txBody>
      </xdr:sp>
      <xdr:pic>
        <xdr:nvPicPr>
          <xdr:cNvPr id="5" name="図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82240" y="815340"/>
            <a:ext cx="1828800" cy="495300"/>
          </a:xfrm>
          <a:prstGeom prst="rect">
            <a:avLst/>
          </a:prstGeom>
        </xdr:spPr>
      </xdr:pic>
    </xdr:grpSp>
    <xdr:clientData fPrintsWithSheet="0"/>
  </xdr:twoCellAnchor>
  <xdr:twoCellAnchor editAs="oneCell">
    <xdr:from>
      <xdr:col>0</xdr:col>
      <xdr:colOff>53340</xdr:colOff>
      <xdr:row>0</xdr:row>
      <xdr:rowOff>60960</xdr:rowOff>
    </xdr:from>
    <xdr:to>
      <xdr:col>0</xdr:col>
      <xdr:colOff>815340</xdr:colOff>
      <xdr:row>0</xdr:row>
      <xdr:rowOff>259080</xdr:rowOff>
    </xdr:to>
    <xdr:sp macro="" textlink="">
      <xdr:nvSpPr>
        <xdr:cNvPr id="9" name="角丸四角形 8">
          <a:hlinkClick xmlns:r="http://schemas.openxmlformats.org/officeDocument/2006/relationships" r:id="rId2" tooltip="グローバルメニュー（表の一覧）へ"/>
        </xdr:cNvPr>
        <xdr:cNvSpPr/>
      </xdr:nvSpPr>
      <xdr:spPr>
        <a:xfrm>
          <a:off x="53340" y="6096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メニュー</a:t>
          </a:r>
        </a:p>
      </xdr:txBody>
    </xdr:sp>
    <xdr:clientData fPrintsWithSheet="0"/>
  </xdr:twoCellAnchor>
  <xdr:twoCellAnchor editAs="oneCell">
    <xdr:from>
      <xdr:col>0</xdr:col>
      <xdr:colOff>53340</xdr:colOff>
      <xdr:row>0</xdr:row>
      <xdr:rowOff>381000</xdr:rowOff>
    </xdr:from>
    <xdr:to>
      <xdr:col>0</xdr:col>
      <xdr:colOff>815340</xdr:colOff>
      <xdr:row>0</xdr:row>
      <xdr:rowOff>579120</xdr:rowOff>
    </xdr:to>
    <xdr:sp macro="" textlink="">
      <xdr:nvSpPr>
        <xdr:cNvPr id="10" name="角丸四角形 9">
          <a:hlinkClick xmlns:r="http://schemas.openxmlformats.org/officeDocument/2006/relationships" r:id="rId3" tooltip="記帳ガイドへ"/>
        </xdr:cNvPr>
        <xdr:cNvSpPr/>
      </xdr:nvSpPr>
      <xdr:spPr>
        <a:xfrm>
          <a:off x="53340" y="381000"/>
          <a:ext cx="762000" cy="198120"/>
        </a:xfrm>
        <a:prstGeom prst="roundRect">
          <a:avLst/>
        </a:prstGeom>
        <a:solidFill>
          <a:schemeClr val="accent1">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ガイド</a:t>
          </a:r>
        </a:p>
      </xdr:txBody>
    </xdr:sp>
    <xdr:clientData fPrintsWithSheet="0"/>
  </xdr:twoCellAnchor>
</xdr:wsDr>
</file>

<file path=xl/drawings/drawing88.xml><?xml version="1.0" encoding="utf-8"?>
<xdr:wsDr xmlns:xdr="http://schemas.openxmlformats.org/drawingml/2006/spreadsheetDrawing" xmlns:a="http://schemas.openxmlformats.org/drawingml/2006/main">
  <xdr:twoCellAnchor>
    <xdr:from>
      <xdr:col>6</xdr:col>
      <xdr:colOff>342900</xdr:colOff>
      <xdr:row>26</xdr:row>
      <xdr:rowOff>30480</xdr:rowOff>
    </xdr:from>
    <xdr:to>
      <xdr:col>7</xdr:col>
      <xdr:colOff>335280</xdr:colOff>
      <xdr:row>27</xdr:row>
      <xdr:rowOff>106680</xdr:rowOff>
    </xdr:to>
    <xdr:sp macro="" textlink="">
      <xdr:nvSpPr>
        <xdr:cNvPr id="68" name="テキスト ボックス 67"/>
        <xdr:cNvSpPr txBox="1"/>
      </xdr:nvSpPr>
      <xdr:spPr>
        <a:xfrm>
          <a:off x="4000500" y="4389120"/>
          <a:ext cx="601980" cy="24384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chemeClr val="accent3"/>
              </a:solidFill>
              <a:latin typeface="AR P丸ゴシック体M" pitchFamily="50" charset="-128"/>
              <a:ea typeface="AR P丸ゴシック体M" pitchFamily="50" charset="-128"/>
            </a:rPr>
            <a:t>いいえ</a:t>
          </a:r>
        </a:p>
      </xdr:txBody>
    </xdr:sp>
    <xdr:clientData/>
  </xdr:twoCellAnchor>
  <xdr:twoCellAnchor>
    <xdr:from>
      <xdr:col>6</xdr:col>
      <xdr:colOff>342900</xdr:colOff>
      <xdr:row>18</xdr:row>
      <xdr:rowOff>91440</xdr:rowOff>
    </xdr:from>
    <xdr:to>
      <xdr:col>7</xdr:col>
      <xdr:colOff>335280</xdr:colOff>
      <xdr:row>20</xdr:row>
      <xdr:rowOff>0</xdr:rowOff>
    </xdr:to>
    <xdr:sp macro="" textlink="">
      <xdr:nvSpPr>
        <xdr:cNvPr id="67" name="テキスト ボックス 66"/>
        <xdr:cNvSpPr txBox="1"/>
      </xdr:nvSpPr>
      <xdr:spPr>
        <a:xfrm>
          <a:off x="4000500" y="3108960"/>
          <a:ext cx="601980" cy="24384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chemeClr val="accent3"/>
              </a:solidFill>
              <a:latin typeface="AR P丸ゴシック体M" pitchFamily="50" charset="-128"/>
              <a:ea typeface="AR P丸ゴシック体M" pitchFamily="50" charset="-128"/>
            </a:rPr>
            <a:t>いいえ</a:t>
          </a:r>
        </a:p>
      </xdr:txBody>
    </xdr:sp>
    <xdr:clientData/>
  </xdr:twoCellAnchor>
  <xdr:twoCellAnchor>
    <xdr:from>
      <xdr:col>10</xdr:col>
      <xdr:colOff>83820</xdr:colOff>
      <xdr:row>18</xdr:row>
      <xdr:rowOff>53340</xdr:rowOff>
    </xdr:from>
    <xdr:to>
      <xdr:col>11</xdr:col>
      <xdr:colOff>76200</xdr:colOff>
      <xdr:row>19</xdr:row>
      <xdr:rowOff>129540</xdr:rowOff>
    </xdr:to>
    <xdr:sp macro="" textlink="">
      <xdr:nvSpPr>
        <xdr:cNvPr id="58" name="テキスト ボックス 57"/>
        <xdr:cNvSpPr txBox="1"/>
      </xdr:nvSpPr>
      <xdr:spPr>
        <a:xfrm>
          <a:off x="6179820" y="3070860"/>
          <a:ext cx="601980" cy="24384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chemeClr val="accent4"/>
              </a:solidFill>
              <a:latin typeface="AR P丸ゴシック体M" pitchFamily="50" charset="-128"/>
              <a:ea typeface="AR P丸ゴシック体M" pitchFamily="50" charset="-128"/>
            </a:rPr>
            <a:t>いいえ</a:t>
          </a:r>
        </a:p>
      </xdr:txBody>
    </xdr:sp>
    <xdr:clientData/>
  </xdr:twoCellAnchor>
  <xdr:twoCellAnchor>
    <xdr:from>
      <xdr:col>10</xdr:col>
      <xdr:colOff>53340</xdr:colOff>
      <xdr:row>2</xdr:row>
      <xdr:rowOff>144780</xdr:rowOff>
    </xdr:from>
    <xdr:to>
      <xdr:col>11</xdr:col>
      <xdr:colOff>45720</xdr:colOff>
      <xdr:row>4</xdr:row>
      <xdr:rowOff>53340</xdr:rowOff>
    </xdr:to>
    <xdr:sp macro="" textlink="">
      <xdr:nvSpPr>
        <xdr:cNvPr id="51" name="テキスト ボックス 50"/>
        <xdr:cNvSpPr txBox="1"/>
      </xdr:nvSpPr>
      <xdr:spPr>
        <a:xfrm>
          <a:off x="6149340" y="480060"/>
          <a:ext cx="601980" cy="24384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chemeClr val="accent5"/>
              </a:solidFill>
              <a:latin typeface="AR P丸ゴシック体M" pitchFamily="50" charset="-128"/>
              <a:ea typeface="AR P丸ゴシック体M" pitchFamily="50" charset="-128"/>
            </a:rPr>
            <a:t>いいえ</a:t>
          </a:r>
        </a:p>
      </xdr:txBody>
    </xdr:sp>
    <xdr:clientData/>
  </xdr:twoCellAnchor>
  <xdr:twoCellAnchor>
    <xdr:from>
      <xdr:col>6</xdr:col>
      <xdr:colOff>342900</xdr:colOff>
      <xdr:row>2</xdr:row>
      <xdr:rowOff>144780</xdr:rowOff>
    </xdr:from>
    <xdr:to>
      <xdr:col>7</xdr:col>
      <xdr:colOff>335280</xdr:colOff>
      <xdr:row>4</xdr:row>
      <xdr:rowOff>53340</xdr:rowOff>
    </xdr:to>
    <xdr:sp macro="" textlink="">
      <xdr:nvSpPr>
        <xdr:cNvPr id="47" name="テキスト ボックス 46"/>
        <xdr:cNvSpPr txBox="1"/>
      </xdr:nvSpPr>
      <xdr:spPr>
        <a:xfrm>
          <a:off x="4000500" y="480060"/>
          <a:ext cx="601980" cy="24384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chemeClr val="accent4"/>
              </a:solidFill>
              <a:latin typeface="AR P丸ゴシック体M" pitchFamily="50" charset="-128"/>
              <a:ea typeface="AR P丸ゴシック体M" pitchFamily="50" charset="-128"/>
            </a:rPr>
            <a:t>いいえ</a:t>
          </a:r>
        </a:p>
      </xdr:txBody>
    </xdr:sp>
    <xdr:clientData/>
  </xdr:twoCellAnchor>
  <xdr:twoCellAnchor>
    <xdr:from>
      <xdr:col>3</xdr:col>
      <xdr:colOff>22860</xdr:colOff>
      <xdr:row>2</xdr:row>
      <xdr:rowOff>144780</xdr:rowOff>
    </xdr:from>
    <xdr:to>
      <xdr:col>4</xdr:col>
      <xdr:colOff>15240</xdr:colOff>
      <xdr:row>4</xdr:row>
      <xdr:rowOff>53340</xdr:rowOff>
    </xdr:to>
    <xdr:sp macro="" textlink="">
      <xdr:nvSpPr>
        <xdr:cNvPr id="20" name="テキスト ボックス 19"/>
        <xdr:cNvSpPr txBox="1"/>
      </xdr:nvSpPr>
      <xdr:spPr>
        <a:xfrm>
          <a:off x="1851660" y="480060"/>
          <a:ext cx="601980" cy="24384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chemeClr val="accent3"/>
              </a:solidFill>
              <a:latin typeface="AR P丸ゴシック体M" pitchFamily="50" charset="-128"/>
              <a:ea typeface="AR P丸ゴシック体M" pitchFamily="50" charset="-128"/>
            </a:rPr>
            <a:t>いいえ</a:t>
          </a:r>
        </a:p>
      </xdr:txBody>
    </xdr:sp>
    <xdr:clientData/>
  </xdr:twoCellAnchor>
  <xdr:twoCellAnchor>
    <xdr:from>
      <xdr:col>0</xdr:col>
      <xdr:colOff>259080</xdr:colOff>
      <xdr:row>2</xdr:row>
      <xdr:rowOff>15240</xdr:rowOff>
    </xdr:from>
    <xdr:to>
      <xdr:col>3</xdr:col>
      <xdr:colOff>32280</xdr:colOff>
      <xdr:row>7</xdr:row>
      <xdr:rowOff>59040</xdr:rowOff>
    </xdr:to>
    <xdr:sp macro="" textlink="">
      <xdr:nvSpPr>
        <xdr:cNvPr id="2" name="角丸四角形 1"/>
        <xdr:cNvSpPr/>
      </xdr:nvSpPr>
      <xdr:spPr>
        <a:xfrm>
          <a:off x="259080" y="350520"/>
          <a:ext cx="1602000" cy="882000"/>
        </a:xfrm>
        <a:prstGeom prst="roundRect">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100">
              <a:latin typeface="AR P丸ゴシック体M" pitchFamily="50" charset="-128"/>
              <a:ea typeface="AR P丸ゴシック体M" pitchFamily="50" charset="-128"/>
            </a:rPr>
            <a:t>購入した備品は</a:t>
          </a:r>
          <a:endParaRPr kumimoji="1" lang="en-US" altLang="ja-JP" sz="1100">
            <a:latin typeface="AR P丸ゴシック体M" pitchFamily="50" charset="-128"/>
            <a:ea typeface="AR P丸ゴシック体M" pitchFamily="50" charset="-128"/>
          </a:endParaRPr>
        </a:p>
        <a:p>
          <a:pPr algn="l"/>
          <a:r>
            <a:rPr kumimoji="1" lang="en-US" altLang="ja-JP" sz="1100">
              <a:latin typeface="AR P丸ゴシック体M" pitchFamily="50" charset="-128"/>
              <a:ea typeface="AR P丸ゴシック体M" pitchFamily="50" charset="-128"/>
            </a:rPr>
            <a:t>10</a:t>
          </a:r>
          <a:r>
            <a:rPr kumimoji="1" lang="ja-JP" altLang="en-US" sz="1100">
              <a:latin typeface="AR P丸ゴシック体M" pitchFamily="50" charset="-128"/>
              <a:ea typeface="AR P丸ゴシック体M" pitchFamily="50" charset="-128"/>
            </a:rPr>
            <a:t>万円未満ですか</a:t>
          </a:r>
        </a:p>
      </xdr:txBody>
    </xdr:sp>
    <xdr:clientData/>
  </xdr:twoCellAnchor>
  <xdr:twoCellAnchor>
    <xdr:from>
      <xdr:col>4</xdr:col>
      <xdr:colOff>7620</xdr:colOff>
      <xdr:row>2</xdr:row>
      <xdr:rowOff>15240</xdr:rowOff>
    </xdr:from>
    <xdr:to>
      <xdr:col>6</xdr:col>
      <xdr:colOff>390420</xdr:colOff>
      <xdr:row>7</xdr:row>
      <xdr:rowOff>59040</xdr:rowOff>
    </xdr:to>
    <xdr:sp macro="" textlink="">
      <xdr:nvSpPr>
        <xdr:cNvPr id="3" name="角丸四角形 2"/>
        <xdr:cNvSpPr/>
      </xdr:nvSpPr>
      <xdr:spPr>
        <a:xfrm>
          <a:off x="2446020" y="350520"/>
          <a:ext cx="1602000" cy="882000"/>
        </a:xfrm>
        <a:prstGeom prst="roundRect">
          <a:avLst/>
        </a:prstGeom>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l"/>
          <a:r>
            <a:rPr kumimoji="1" lang="ja-JP" altLang="en-US" sz="1100">
              <a:latin typeface="AR P丸ゴシック体M" pitchFamily="50" charset="-128"/>
              <a:ea typeface="AR P丸ゴシック体M" pitchFamily="50" charset="-128"/>
            </a:rPr>
            <a:t>購入した備品は</a:t>
          </a:r>
          <a:endParaRPr kumimoji="1" lang="en-US" altLang="ja-JP" sz="1100">
            <a:latin typeface="AR P丸ゴシック体M" pitchFamily="50" charset="-128"/>
            <a:ea typeface="AR P丸ゴシック体M" pitchFamily="50" charset="-128"/>
          </a:endParaRPr>
        </a:p>
        <a:p>
          <a:pPr algn="l"/>
          <a:r>
            <a:rPr kumimoji="1" lang="en-US" altLang="ja-JP" sz="1100">
              <a:latin typeface="AR P丸ゴシック体M" pitchFamily="50" charset="-128"/>
              <a:ea typeface="AR P丸ゴシック体M" pitchFamily="50" charset="-128"/>
            </a:rPr>
            <a:t>10</a:t>
          </a:r>
          <a:r>
            <a:rPr kumimoji="1" lang="ja-JP" altLang="en-US" sz="1100">
              <a:latin typeface="AR P丸ゴシック体M" pitchFamily="50" charset="-128"/>
              <a:ea typeface="AR P丸ゴシック体M" pitchFamily="50" charset="-128"/>
            </a:rPr>
            <a:t>万円以上</a:t>
          </a:r>
          <a:endParaRPr kumimoji="1" lang="en-US" altLang="ja-JP" sz="1100">
            <a:latin typeface="AR P丸ゴシック体M" pitchFamily="50" charset="-128"/>
            <a:ea typeface="AR P丸ゴシック体M" pitchFamily="50" charset="-128"/>
          </a:endParaRPr>
        </a:p>
        <a:p>
          <a:pPr algn="l"/>
          <a:r>
            <a:rPr kumimoji="1" lang="en-US" altLang="ja-JP" sz="1100">
              <a:latin typeface="AR P丸ゴシック体M" pitchFamily="50" charset="-128"/>
              <a:ea typeface="AR P丸ゴシック体M" pitchFamily="50" charset="-128"/>
            </a:rPr>
            <a:t>20</a:t>
          </a:r>
          <a:r>
            <a:rPr kumimoji="1" lang="ja-JP" altLang="en-US" sz="1100">
              <a:latin typeface="AR P丸ゴシック体M" pitchFamily="50" charset="-128"/>
              <a:ea typeface="AR P丸ゴシック体M" pitchFamily="50" charset="-128"/>
            </a:rPr>
            <a:t>万円未満ですか</a:t>
          </a:r>
        </a:p>
      </xdr:txBody>
    </xdr:sp>
    <xdr:clientData/>
  </xdr:twoCellAnchor>
  <xdr:twoCellAnchor>
    <xdr:from>
      <xdr:col>7</xdr:col>
      <xdr:colOff>304800</xdr:colOff>
      <xdr:row>2</xdr:row>
      <xdr:rowOff>15240</xdr:rowOff>
    </xdr:from>
    <xdr:to>
      <xdr:col>10</xdr:col>
      <xdr:colOff>78000</xdr:colOff>
      <xdr:row>7</xdr:row>
      <xdr:rowOff>59040</xdr:rowOff>
    </xdr:to>
    <xdr:sp macro="" textlink="">
      <xdr:nvSpPr>
        <xdr:cNvPr id="4" name="角丸四角形 3"/>
        <xdr:cNvSpPr/>
      </xdr:nvSpPr>
      <xdr:spPr>
        <a:xfrm>
          <a:off x="4572000" y="350520"/>
          <a:ext cx="1602000" cy="882000"/>
        </a:xfrm>
        <a:prstGeom prst="roundRect">
          <a:avLst/>
        </a:prstGeom>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l"/>
          <a:r>
            <a:rPr kumimoji="1" lang="ja-JP" altLang="en-US" sz="1100">
              <a:latin typeface="AR P丸ゴシック体M" pitchFamily="50" charset="-128"/>
              <a:ea typeface="AR P丸ゴシック体M" pitchFamily="50" charset="-128"/>
            </a:rPr>
            <a:t>購入した備品は</a:t>
          </a:r>
          <a:endParaRPr kumimoji="1" lang="en-US" altLang="ja-JP" sz="1100">
            <a:latin typeface="AR P丸ゴシック体M" pitchFamily="50" charset="-128"/>
            <a:ea typeface="AR P丸ゴシック体M" pitchFamily="50" charset="-128"/>
          </a:endParaRPr>
        </a:p>
        <a:p>
          <a:pPr algn="l"/>
          <a:r>
            <a:rPr kumimoji="1" lang="en-US" altLang="ja-JP" sz="1100">
              <a:latin typeface="AR P丸ゴシック体M" pitchFamily="50" charset="-128"/>
              <a:ea typeface="AR P丸ゴシック体M" pitchFamily="50" charset="-128"/>
            </a:rPr>
            <a:t>10</a:t>
          </a:r>
          <a:r>
            <a:rPr kumimoji="1" lang="ja-JP" altLang="en-US" sz="1100">
              <a:latin typeface="AR P丸ゴシック体M" pitchFamily="50" charset="-128"/>
              <a:ea typeface="AR P丸ゴシック体M" pitchFamily="50" charset="-128"/>
            </a:rPr>
            <a:t>万円以上</a:t>
          </a:r>
          <a:endParaRPr kumimoji="1" lang="en-US" altLang="ja-JP" sz="1100">
            <a:latin typeface="AR P丸ゴシック体M" pitchFamily="50" charset="-128"/>
            <a:ea typeface="AR P丸ゴシック体M" pitchFamily="50" charset="-128"/>
          </a:endParaRPr>
        </a:p>
        <a:p>
          <a:pPr algn="l"/>
          <a:r>
            <a:rPr kumimoji="1" lang="en-US" altLang="ja-JP" sz="1100">
              <a:latin typeface="AR P丸ゴシック体M" pitchFamily="50" charset="-128"/>
              <a:ea typeface="AR P丸ゴシック体M" pitchFamily="50" charset="-128"/>
            </a:rPr>
            <a:t>30</a:t>
          </a:r>
          <a:r>
            <a:rPr kumimoji="1" lang="ja-JP" altLang="en-US" sz="1100">
              <a:latin typeface="AR P丸ゴシック体M" pitchFamily="50" charset="-128"/>
              <a:ea typeface="AR P丸ゴシック体M" pitchFamily="50" charset="-128"/>
            </a:rPr>
            <a:t>万円未満ですか</a:t>
          </a:r>
        </a:p>
      </xdr:txBody>
    </xdr:sp>
    <xdr:clientData/>
  </xdr:twoCellAnchor>
  <xdr:twoCellAnchor>
    <xdr:from>
      <xdr:col>11</xdr:col>
      <xdr:colOff>60960</xdr:colOff>
      <xdr:row>2</xdr:row>
      <xdr:rowOff>15240</xdr:rowOff>
    </xdr:from>
    <xdr:to>
      <xdr:col>13</xdr:col>
      <xdr:colOff>441960</xdr:colOff>
      <xdr:row>7</xdr:row>
      <xdr:rowOff>59040</xdr:rowOff>
    </xdr:to>
    <xdr:sp macro="" textlink="">
      <xdr:nvSpPr>
        <xdr:cNvPr id="5" name="角丸四角形 4"/>
        <xdr:cNvSpPr/>
      </xdr:nvSpPr>
      <xdr:spPr>
        <a:xfrm>
          <a:off x="6766560" y="350520"/>
          <a:ext cx="1600200" cy="882000"/>
        </a:xfrm>
        <a:prstGeom prst="roundRect">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l"/>
          <a:r>
            <a:rPr kumimoji="1" lang="ja-JP" altLang="en-US" sz="800">
              <a:latin typeface="AR P丸ゴシック体M" pitchFamily="50" charset="-128"/>
              <a:ea typeface="AR P丸ゴシック体M" pitchFamily="50" charset="-128"/>
            </a:rPr>
            <a:t>減価償却資産として法定耐用年数に渡り、</a:t>
          </a:r>
          <a:r>
            <a:rPr kumimoji="1" lang="ja-JP" altLang="en-US" sz="800" b="1" u="sng">
              <a:solidFill>
                <a:schemeClr val="accent5">
                  <a:lumMod val="75000"/>
                </a:schemeClr>
              </a:solidFill>
              <a:latin typeface="AR P丸ゴシック体M" pitchFamily="50" charset="-128"/>
              <a:ea typeface="AR P丸ゴシック体M" pitchFamily="50" charset="-128"/>
            </a:rPr>
            <a:t>定額法</a:t>
          </a:r>
          <a:r>
            <a:rPr kumimoji="1" lang="ja-JP" altLang="en-US" sz="800">
              <a:latin typeface="AR P丸ゴシック体M" pitchFamily="50" charset="-128"/>
              <a:ea typeface="AR P丸ゴシック体M" pitchFamily="50" charset="-128"/>
            </a:rPr>
            <a:t>で</a:t>
          </a:r>
          <a:endParaRPr kumimoji="1" lang="en-US" altLang="ja-JP" sz="800">
            <a:latin typeface="AR P丸ゴシック体M" pitchFamily="50" charset="-128"/>
            <a:ea typeface="AR P丸ゴシック体M" pitchFamily="50" charset="-128"/>
          </a:endParaRPr>
        </a:p>
        <a:p>
          <a:pPr algn="l"/>
          <a:r>
            <a:rPr kumimoji="1" lang="ja-JP" altLang="en-US" sz="800">
              <a:latin typeface="AR P丸ゴシック体M" pitchFamily="50" charset="-128"/>
              <a:ea typeface="AR P丸ゴシック体M" pitchFamily="50" charset="-128"/>
            </a:rPr>
            <a:t>取得金額</a:t>
          </a:r>
          <a:r>
            <a:rPr kumimoji="1" lang="en-US" altLang="ja-JP" sz="800">
              <a:latin typeface="AR P丸ゴシック体M" pitchFamily="50" charset="-128"/>
              <a:ea typeface="AR P丸ゴシック体M" pitchFamily="50" charset="-128"/>
            </a:rPr>
            <a:t>×</a:t>
          </a:r>
          <a:r>
            <a:rPr kumimoji="1" lang="ja-JP" altLang="en-US" sz="800">
              <a:latin typeface="AR P丸ゴシック体M" pitchFamily="50" charset="-128"/>
              <a:ea typeface="AR P丸ゴシック体M" pitchFamily="50" charset="-128"/>
            </a:rPr>
            <a:t>償却率</a:t>
          </a:r>
          <a:r>
            <a:rPr kumimoji="1" lang="en-US" altLang="ja-JP" sz="800">
              <a:latin typeface="AR P丸ゴシック体M" pitchFamily="50" charset="-128"/>
              <a:ea typeface="AR P丸ゴシック体M" pitchFamily="50" charset="-128"/>
            </a:rPr>
            <a:t>×</a:t>
          </a:r>
          <a:r>
            <a:rPr kumimoji="1" lang="ja-JP" altLang="en-US" sz="800">
              <a:latin typeface="AR P丸ゴシック体M" pitchFamily="50" charset="-128"/>
              <a:ea typeface="AR P丸ゴシック体M" pitchFamily="50" charset="-128"/>
            </a:rPr>
            <a:t>その年の使用月数を資産額が</a:t>
          </a:r>
          <a:r>
            <a:rPr kumimoji="1" lang="en-US" altLang="ja-JP" sz="800">
              <a:latin typeface="AR P丸ゴシック体M" pitchFamily="50" charset="-128"/>
              <a:ea typeface="AR P丸ゴシック体M" pitchFamily="50" charset="-128"/>
            </a:rPr>
            <a:t>0</a:t>
          </a:r>
          <a:r>
            <a:rPr kumimoji="1" lang="ja-JP" altLang="en-US" sz="800">
              <a:latin typeface="AR P丸ゴシック体M" pitchFamily="50" charset="-128"/>
              <a:ea typeface="AR P丸ゴシック体M" pitchFamily="50" charset="-128"/>
            </a:rPr>
            <a:t>になるまで経費計上し続けます</a:t>
          </a:r>
        </a:p>
      </xdr:txBody>
    </xdr:sp>
    <xdr:clientData/>
  </xdr:twoCellAnchor>
  <xdr:twoCellAnchor>
    <xdr:from>
      <xdr:col>0</xdr:col>
      <xdr:colOff>259080</xdr:colOff>
      <xdr:row>9</xdr:row>
      <xdr:rowOff>160020</xdr:rowOff>
    </xdr:from>
    <xdr:to>
      <xdr:col>3</xdr:col>
      <xdr:colOff>32280</xdr:colOff>
      <xdr:row>15</xdr:row>
      <xdr:rowOff>36180</xdr:rowOff>
    </xdr:to>
    <xdr:sp macro="" textlink="">
      <xdr:nvSpPr>
        <xdr:cNvPr id="6" name="角丸四角形 5"/>
        <xdr:cNvSpPr/>
      </xdr:nvSpPr>
      <xdr:spPr>
        <a:xfrm>
          <a:off x="259080" y="1668780"/>
          <a:ext cx="1602000" cy="882000"/>
        </a:xfrm>
        <a:prstGeom prst="roundRect">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000">
              <a:latin typeface="AR P丸ゴシック体M" pitchFamily="50" charset="-128"/>
              <a:ea typeface="AR P丸ゴシック体M" pitchFamily="50" charset="-128"/>
            </a:rPr>
            <a:t>少額な減価償却資産として、取得金額を取得日に全額経費計上します</a:t>
          </a:r>
        </a:p>
      </xdr:txBody>
    </xdr:sp>
    <xdr:clientData/>
  </xdr:twoCellAnchor>
  <xdr:twoCellAnchor>
    <xdr:from>
      <xdr:col>4</xdr:col>
      <xdr:colOff>7620</xdr:colOff>
      <xdr:row>9</xdr:row>
      <xdr:rowOff>140970</xdr:rowOff>
    </xdr:from>
    <xdr:to>
      <xdr:col>6</xdr:col>
      <xdr:colOff>390420</xdr:colOff>
      <xdr:row>15</xdr:row>
      <xdr:rowOff>17130</xdr:rowOff>
    </xdr:to>
    <xdr:sp macro="" textlink="">
      <xdr:nvSpPr>
        <xdr:cNvPr id="7" name="角丸四角形 6"/>
        <xdr:cNvSpPr/>
      </xdr:nvSpPr>
      <xdr:spPr>
        <a:xfrm>
          <a:off x="2446020" y="1649730"/>
          <a:ext cx="1602000" cy="882000"/>
        </a:xfrm>
        <a:prstGeom prst="roundRect">
          <a:avLst/>
        </a:prstGeom>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l"/>
          <a:r>
            <a:rPr kumimoji="1" lang="en-US" altLang="ja-JP" sz="1100">
              <a:latin typeface="AR P丸ゴシック体M" pitchFamily="50" charset="-128"/>
              <a:ea typeface="AR P丸ゴシック体M" pitchFamily="50" charset="-128"/>
            </a:rPr>
            <a:t>3</a:t>
          </a:r>
          <a:r>
            <a:rPr kumimoji="1" lang="ja-JP" altLang="en-US" sz="1100">
              <a:latin typeface="AR P丸ゴシック体M" pitchFamily="50" charset="-128"/>
              <a:ea typeface="AR P丸ゴシック体M" pitchFamily="50" charset="-128"/>
            </a:rPr>
            <a:t>種類の処理方法から</a:t>
          </a:r>
          <a:endParaRPr kumimoji="1" lang="en-US" altLang="ja-JP" sz="1100">
            <a:latin typeface="AR P丸ゴシック体M" pitchFamily="50" charset="-128"/>
            <a:ea typeface="AR P丸ゴシック体M" pitchFamily="50" charset="-128"/>
          </a:endParaRPr>
        </a:p>
        <a:p>
          <a:pPr algn="l"/>
          <a:r>
            <a:rPr kumimoji="1" lang="ja-JP" altLang="en-US" sz="1100">
              <a:latin typeface="AR P丸ゴシック体M" pitchFamily="50" charset="-128"/>
              <a:ea typeface="AR P丸ゴシック体M" pitchFamily="50" charset="-128"/>
            </a:rPr>
            <a:t>選べます</a:t>
          </a:r>
        </a:p>
      </xdr:txBody>
    </xdr:sp>
    <xdr:clientData/>
  </xdr:twoCellAnchor>
  <xdr:twoCellAnchor>
    <xdr:from>
      <xdr:col>4</xdr:col>
      <xdr:colOff>7620</xdr:colOff>
      <xdr:row>17</xdr:row>
      <xdr:rowOff>99060</xdr:rowOff>
    </xdr:from>
    <xdr:to>
      <xdr:col>6</xdr:col>
      <xdr:colOff>390420</xdr:colOff>
      <xdr:row>22</xdr:row>
      <xdr:rowOff>142860</xdr:rowOff>
    </xdr:to>
    <xdr:sp macro="" textlink="">
      <xdr:nvSpPr>
        <xdr:cNvPr id="8" name="角丸四角形 7"/>
        <xdr:cNvSpPr/>
      </xdr:nvSpPr>
      <xdr:spPr>
        <a:xfrm>
          <a:off x="2446020" y="2948940"/>
          <a:ext cx="1602000" cy="882000"/>
        </a:xfrm>
        <a:prstGeom prst="roundRect">
          <a:avLst/>
        </a:prstGeom>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l"/>
          <a:r>
            <a:rPr kumimoji="1" lang="ja-JP" altLang="en-US" sz="1100">
              <a:latin typeface="AR P丸ゴシック体M" pitchFamily="50" charset="-128"/>
              <a:ea typeface="AR P丸ゴシック体M" pitchFamily="50" charset="-128"/>
            </a:rPr>
            <a:t>できるだけ簡潔に</a:t>
          </a:r>
          <a:endParaRPr kumimoji="1" lang="en-US" altLang="ja-JP" sz="1100">
            <a:latin typeface="AR P丸ゴシック体M" pitchFamily="50" charset="-128"/>
            <a:ea typeface="AR P丸ゴシック体M" pitchFamily="50" charset="-128"/>
          </a:endParaRPr>
        </a:p>
        <a:p>
          <a:pPr algn="l"/>
          <a:r>
            <a:rPr kumimoji="1" lang="ja-JP" altLang="en-US" sz="1100">
              <a:latin typeface="AR P丸ゴシック体M" pitchFamily="50" charset="-128"/>
              <a:ea typeface="AR P丸ゴシック体M" pitchFamily="50" charset="-128"/>
            </a:rPr>
            <a:t>処理したい</a:t>
          </a:r>
        </a:p>
      </xdr:txBody>
    </xdr:sp>
    <xdr:clientData/>
  </xdr:twoCellAnchor>
  <xdr:twoCellAnchor>
    <xdr:from>
      <xdr:col>4</xdr:col>
      <xdr:colOff>7620</xdr:colOff>
      <xdr:row>25</xdr:row>
      <xdr:rowOff>57150</xdr:rowOff>
    </xdr:from>
    <xdr:to>
      <xdr:col>6</xdr:col>
      <xdr:colOff>390420</xdr:colOff>
      <xdr:row>30</xdr:row>
      <xdr:rowOff>100950</xdr:rowOff>
    </xdr:to>
    <xdr:sp macro="" textlink="">
      <xdr:nvSpPr>
        <xdr:cNvPr id="9" name="角丸四角形 8"/>
        <xdr:cNvSpPr/>
      </xdr:nvSpPr>
      <xdr:spPr>
        <a:xfrm>
          <a:off x="2446020" y="4248150"/>
          <a:ext cx="1602000" cy="882000"/>
        </a:xfrm>
        <a:prstGeom prst="roundRect">
          <a:avLst/>
        </a:prstGeom>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l"/>
          <a:r>
            <a:rPr kumimoji="1" lang="ja-JP" altLang="en-US" sz="1100">
              <a:latin typeface="AR P丸ゴシック体M" pitchFamily="50" charset="-128"/>
              <a:ea typeface="AR P丸ゴシック体M" pitchFamily="50" charset="-128"/>
            </a:rPr>
            <a:t>今年度は売り上げが多いので、経費も多く計上したい</a:t>
          </a:r>
        </a:p>
      </xdr:txBody>
    </xdr:sp>
    <xdr:clientData/>
  </xdr:twoCellAnchor>
  <xdr:twoCellAnchor>
    <xdr:from>
      <xdr:col>4</xdr:col>
      <xdr:colOff>38100</xdr:colOff>
      <xdr:row>33</xdr:row>
      <xdr:rowOff>15240</xdr:rowOff>
    </xdr:from>
    <xdr:to>
      <xdr:col>6</xdr:col>
      <xdr:colOff>358140</xdr:colOff>
      <xdr:row>37</xdr:row>
      <xdr:rowOff>83820</xdr:rowOff>
    </xdr:to>
    <xdr:sp macro="" textlink="">
      <xdr:nvSpPr>
        <xdr:cNvPr id="10" name="角丸四角形 9"/>
        <xdr:cNvSpPr/>
      </xdr:nvSpPr>
      <xdr:spPr>
        <a:xfrm>
          <a:off x="2476500" y="5547360"/>
          <a:ext cx="1539240" cy="739140"/>
        </a:xfrm>
        <a:prstGeom prst="roundRect">
          <a:avLst/>
        </a:prstGeom>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l"/>
          <a:r>
            <a:rPr kumimoji="1" lang="ja-JP" altLang="en-US" sz="900" b="1" u="sng">
              <a:solidFill>
                <a:schemeClr val="accent3">
                  <a:lumMod val="75000"/>
                </a:schemeClr>
              </a:solidFill>
              <a:latin typeface="AR P丸ゴシック体M" pitchFamily="50" charset="-128"/>
              <a:ea typeface="AR P丸ゴシック体M" pitchFamily="50" charset="-128"/>
            </a:rPr>
            <a:t>少額</a:t>
          </a:r>
          <a:r>
            <a:rPr kumimoji="1" lang="ja-JP" altLang="en-US" sz="900">
              <a:latin typeface="AR P丸ゴシック体M" pitchFamily="50" charset="-128"/>
              <a:ea typeface="AR P丸ゴシック体M" pitchFamily="50" charset="-128"/>
            </a:rPr>
            <a:t>減価償却資産として、取得金額を期末（</a:t>
          </a:r>
          <a:r>
            <a:rPr kumimoji="1" lang="en-US" altLang="ja-JP" sz="900">
              <a:latin typeface="AR P丸ゴシック体M" pitchFamily="50" charset="-128"/>
              <a:ea typeface="AR P丸ゴシック体M" pitchFamily="50" charset="-128"/>
            </a:rPr>
            <a:t>12</a:t>
          </a:r>
          <a:r>
            <a:rPr kumimoji="1" lang="ja-JP" altLang="en-US" sz="900">
              <a:latin typeface="AR P丸ゴシック体M" pitchFamily="50" charset="-128"/>
              <a:ea typeface="AR P丸ゴシック体M" pitchFamily="50" charset="-128"/>
            </a:rPr>
            <a:t>月</a:t>
          </a:r>
          <a:r>
            <a:rPr kumimoji="1" lang="en-US" altLang="ja-JP" sz="900">
              <a:latin typeface="AR P丸ゴシック体M" pitchFamily="50" charset="-128"/>
              <a:ea typeface="AR P丸ゴシック体M" pitchFamily="50" charset="-128"/>
            </a:rPr>
            <a:t>31</a:t>
          </a:r>
          <a:r>
            <a:rPr kumimoji="1" lang="ja-JP" altLang="en-US" sz="900">
              <a:latin typeface="AR P丸ゴシック体M" pitchFamily="50" charset="-128"/>
              <a:ea typeface="AR P丸ゴシック体M" pitchFamily="50" charset="-128"/>
            </a:rPr>
            <a:t>日）に全額計上します</a:t>
          </a:r>
        </a:p>
      </xdr:txBody>
    </xdr:sp>
    <xdr:clientData/>
  </xdr:twoCellAnchor>
  <xdr:twoCellAnchor>
    <xdr:from>
      <xdr:col>7</xdr:col>
      <xdr:colOff>304800</xdr:colOff>
      <xdr:row>9</xdr:row>
      <xdr:rowOff>144780</xdr:rowOff>
    </xdr:from>
    <xdr:to>
      <xdr:col>10</xdr:col>
      <xdr:colOff>78000</xdr:colOff>
      <xdr:row>15</xdr:row>
      <xdr:rowOff>20940</xdr:rowOff>
    </xdr:to>
    <xdr:sp macro="" textlink="">
      <xdr:nvSpPr>
        <xdr:cNvPr id="11" name="角丸四角形 10"/>
        <xdr:cNvSpPr/>
      </xdr:nvSpPr>
      <xdr:spPr>
        <a:xfrm>
          <a:off x="4572000" y="1653540"/>
          <a:ext cx="1602000" cy="882000"/>
        </a:xfrm>
        <a:prstGeom prst="roundRect">
          <a:avLst/>
        </a:prstGeom>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prstClr val="black"/>
              </a:solidFill>
              <a:effectLst/>
              <a:uLnTx/>
              <a:uFillTx/>
              <a:latin typeface="AR P丸ゴシック体M" pitchFamily="50" charset="-128"/>
              <a:ea typeface="AR P丸ゴシック体M" pitchFamily="50" charset="-128"/>
              <a:cs typeface="+mn-cs"/>
            </a:rPr>
            <a:t>2</a:t>
          </a:r>
          <a:r>
            <a:rPr kumimoji="1" lang="ja-JP" altLang="en-US" sz="1100" b="0" i="0" u="none" strike="noStrike" kern="0" cap="none" spc="0" normalizeH="0" baseline="0" noProof="0">
              <a:ln>
                <a:noFill/>
              </a:ln>
              <a:solidFill>
                <a:prstClr val="black"/>
              </a:solidFill>
              <a:effectLst/>
              <a:uLnTx/>
              <a:uFillTx/>
              <a:latin typeface="AR P丸ゴシック体M" pitchFamily="50" charset="-128"/>
              <a:ea typeface="AR P丸ゴシック体M" pitchFamily="50" charset="-128"/>
              <a:cs typeface="+mn-cs"/>
            </a:rPr>
            <a:t>種類の処理方法から</a:t>
          </a:r>
          <a:endParaRPr kumimoji="1" lang="en-US" altLang="ja-JP" sz="1100" b="0" i="0" u="none" strike="noStrike" kern="0" cap="none" spc="0" normalizeH="0" baseline="0" noProof="0">
            <a:ln>
              <a:noFill/>
            </a:ln>
            <a:solidFill>
              <a:prstClr val="black"/>
            </a:solidFill>
            <a:effectLst/>
            <a:uLnTx/>
            <a:uFillTx/>
            <a:latin typeface="AR P丸ゴシック体M" pitchFamily="50" charset="-128"/>
            <a:ea typeface="AR P丸ゴシック体M"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AR P丸ゴシック体M" pitchFamily="50" charset="-128"/>
              <a:ea typeface="AR P丸ゴシック体M" pitchFamily="50" charset="-128"/>
              <a:cs typeface="+mn-cs"/>
            </a:rPr>
            <a:t>選べます</a:t>
          </a:r>
        </a:p>
      </xdr:txBody>
    </xdr:sp>
    <xdr:clientData/>
  </xdr:twoCellAnchor>
  <xdr:twoCellAnchor>
    <xdr:from>
      <xdr:col>7</xdr:col>
      <xdr:colOff>304800</xdr:colOff>
      <xdr:row>17</xdr:row>
      <xdr:rowOff>99060</xdr:rowOff>
    </xdr:from>
    <xdr:to>
      <xdr:col>10</xdr:col>
      <xdr:colOff>78000</xdr:colOff>
      <xdr:row>22</xdr:row>
      <xdr:rowOff>142860</xdr:rowOff>
    </xdr:to>
    <xdr:sp macro="" textlink="">
      <xdr:nvSpPr>
        <xdr:cNvPr id="12" name="角丸四角形 11"/>
        <xdr:cNvSpPr/>
      </xdr:nvSpPr>
      <xdr:spPr>
        <a:xfrm>
          <a:off x="4572000" y="2948940"/>
          <a:ext cx="1602000" cy="882000"/>
        </a:xfrm>
        <a:prstGeom prst="roundRect">
          <a:avLst/>
        </a:prstGeom>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800" b="0" i="0" u="none" strike="noStrike" kern="0" cap="none" spc="0" normalizeH="0" baseline="0" noProof="0">
              <a:ln>
                <a:noFill/>
              </a:ln>
              <a:solidFill>
                <a:prstClr val="black"/>
              </a:solidFill>
              <a:effectLst/>
              <a:uLnTx/>
              <a:uFillTx/>
              <a:latin typeface="AR P丸ゴシック体M" pitchFamily="50" charset="-128"/>
              <a:ea typeface="AR P丸ゴシック体M" pitchFamily="50" charset="-128"/>
              <a:cs typeface="+mn-cs"/>
            </a:rPr>
            <a:t>減価償却資産として法定耐用年数に渡り、</a:t>
          </a:r>
          <a:r>
            <a:rPr kumimoji="1" lang="ja-JP" altLang="en-US" sz="800" b="1" i="0" u="sng" strike="noStrike" kern="0" cap="none" spc="0" normalizeH="0" baseline="0" noProof="0">
              <a:ln>
                <a:noFill/>
              </a:ln>
              <a:solidFill>
                <a:schemeClr val="accent4">
                  <a:lumMod val="50000"/>
                </a:schemeClr>
              </a:solidFill>
              <a:effectLst/>
              <a:uLnTx/>
              <a:uFillTx/>
              <a:latin typeface="AR P丸ゴシック体M" pitchFamily="50" charset="-128"/>
              <a:ea typeface="AR P丸ゴシック体M" pitchFamily="50" charset="-128"/>
              <a:cs typeface="+mn-cs"/>
            </a:rPr>
            <a:t>定額法</a:t>
          </a:r>
          <a:r>
            <a:rPr kumimoji="1" lang="ja-JP" altLang="en-US" sz="800" b="0" i="0" u="none" strike="noStrike" kern="0" cap="none" spc="0" normalizeH="0" baseline="0" noProof="0">
              <a:ln>
                <a:noFill/>
              </a:ln>
              <a:solidFill>
                <a:prstClr val="black"/>
              </a:solidFill>
              <a:effectLst/>
              <a:uLnTx/>
              <a:uFillTx/>
              <a:latin typeface="AR P丸ゴシック体M" pitchFamily="50" charset="-128"/>
              <a:ea typeface="AR P丸ゴシック体M" pitchFamily="50" charset="-128"/>
              <a:cs typeface="+mn-cs"/>
            </a:rPr>
            <a:t>で</a:t>
          </a:r>
          <a:endParaRPr kumimoji="1" lang="en-US" altLang="ja-JP" sz="800" b="0" i="0" u="none" strike="noStrike" kern="0" cap="none" spc="0" normalizeH="0" baseline="0" noProof="0">
            <a:ln>
              <a:noFill/>
            </a:ln>
            <a:solidFill>
              <a:prstClr val="black"/>
            </a:solidFill>
            <a:effectLst/>
            <a:uLnTx/>
            <a:uFillTx/>
            <a:latin typeface="AR P丸ゴシック体M" pitchFamily="50" charset="-128"/>
            <a:ea typeface="AR P丸ゴシック体M"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800" b="0" i="0" u="none" strike="noStrike" kern="0" cap="none" spc="0" normalizeH="0" baseline="0" noProof="0">
              <a:ln>
                <a:noFill/>
              </a:ln>
              <a:solidFill>
                <a:prstClr val="black"/>
              </a:solidFill>
              <a:effectLst/>
              <a:uLnTx/>
              <a:uFillTx/>
              <a:latin typeface="AR P丸ゴシック体M" pitchFamily="50" charset="-128"/>
              <a:ea typeface="AR P丸ゴシック体M" pitchFamily="50" charset="-128"/>
              <a:cs typeface="+mn-cs"/>
            </a:rPr>
            <a:t>取得金額</a:t>
          </a:r>
          <a:r>
            <a:rPr kumimoji="1" lang="en-US" altLang="ja-JP" sz="800" b="0" i="0" u="none" strike="noStrike" kern="0" cap="none" spc="0" normalizeH="0" baseline="0" noProof="0">
              <a:ln>
                <a:noFill/>
              </a:ln>
              <a:solidFill>
                <a:prstClr val="black"/>
              </a:solidFill>
              <a:effectLst/>
              <a:uLnTx/>
              <a:uFillTx/>
              <a:latin typeface="AR P丸ゴシック体M" pitchFamily="50" charset="-128"/>
              <a:ea typeface="AR P丸ゴシック体M" pitchFamily="50" charset="-128"/>
              <a:cs typeface="+mn-cs"/>
            </a:rPr>
            <a:t>×</a:t>
          </a:r>
          <a:r>
            <a:rPr kumimoji="1" lang="ja-JP" altLang="en-US" sz="800" b="0" i="0" u="none" strike="noStrike" kern="0" cap="none" spc="0" normalizeH="0" baseline="0" noProof="0">
              <a:ln>
                <a:noFill/>
              </a:ln>
              <a:solidFill>
                <a:prstClr val="black"/>
              </a:solidFill>
              <a:effectLst/>
              <a:uLnTx/>
              <a:uFillTx/>
              <a:latin typeface="AR P丸ゴシック体M" pitchFamily="50" charset="-128"/>
              <a:ea typeface="AR P丸ゴシック体M" pitchFamily="50" charset="-128"/>
              <a:cs typeface="+mn-cs"/>
            </a:rPr>
            <a:t>償却率</a:t>
          </a:r>
          <a:r>
            <a:rPr kumimoji="1" lang="en-US" altLang="ja-JP" sz="800" b="0" i="0" u="none" strike="noStrike" kern="0" cap="none" spc="0" normalizeH="0" baseline="0" noProof="0">
              <a:ln>
                <a:noFill/>
              </a:ln>
              <a:solidFill>
                <a:prstClr val="black"/>
              </a:solidFill>
              <a:effectLst/>
              <a:uLnTx/>
              <a:uFillTx/>
              <a:latin typeface="AR P丸ゴシック体M" pitchFamily="50" charset="-128"/>
              <a:ea typeface="AR P丸ゴシック体M" pitchFamily="50" charset="-128"/>
              <a:cs typeface="+mn-cs"/>
            </a:rPr>
            <a:t>×</a:t>
          </a:r>
          <a:r>
            <a:rPr kumimoji="1" lang="ja-JP" altLang="en-US" sz="800" b="0" i="0" u="none" strike="noStrike" kern="0" cap="none" spc="0" normalizeH="0" baseline="0" noProof="0">
              <a:ln>
                <a:noFill/>
              </a:ln>
              <a:solidFill>
                <a:prstClr val="black"/>
              </a:solidFill>
              <a:effectLst/>
              <a:uLnTx/>
              <a:uFillTx/>
              <a:latin typeface="AR P丸ゴシック体M" pitchFamily="50" charset="-128"/>
              <a:ea typeface="AR P丸ゴシック体M" pitchFamily="50" charset="-128"/>
              <a:cs typeface="+mn-cs"/>
            </a:rPr>
            <a:t>その年の使用月数を資産額が</a:t>
          </a:r>
          <a:r>
            <a:rPr kumimoji="1" lang="en-US" altLang="ja-JP" sz="800" b="0" i="0" u="none" strike="noStrike" kern="0" cap="none" spc="0" normalizeH="0" baseline="0" noProof="0">
              <a:ln>
                <a:noFill/>
              </a:ln>
              <a:solidFill>
                <a:prstClr val="black"/>
              </a:solidFill>
              <a:effectLst/>
              <a:uLnTx/>
              <a:uFillTx/>
              <a:latin typeface="AR P丸ゴシック体M" pitchFamily="50" charset="-128"/>
              <a:ea typeface="AR P丸ゴシック体M" pitchFamily="50" charset="-128"/>
              <a:cs typeface="+mn-cs"/>
            </a:rPr>
            <a:t>0</a:t>
          </a:r>
          <a:r>
            <a:rPr kumimoji="1" lang="ja-JP" altLang="en-US" sz="800" b="0" i="0" u="none" strike="noStrike" kern="0" cap="none" spc="0" normalizeH="0" baseline="0" noProof="0">
              <a:ln>
                <a:noFill/>
              </a:ln>
              <a:solidFill>
                <a:prstClr val="black"/>
              </a:solidFill>
              <a:effectLst/>
              <a:uLnTx/>
              <a:uFillTx/>
              <a:latin typeface="AR P丸ゴシック体M" pitchFamily="50" charset="-128"/>
              <a:ea typeface="AR P丸ゴシック体M" pitchFamily="50" charset="-128"/>
              <a:cs typeface="+mn-cs"/>
            </a:rPr>
            <a:t>になるまで経費計上し続けます</a:t>
          </a:r>
        </a:p>
      </xdr:txBody>
    </xdr:sp>
    <xdr:clientData/>
  </xdr:twoCellAnchor>
  <xdr:twoCellAnchor>
    <xdr:from>
      <xdr:col>7</xdr:col>
      <xdr:colOff>304800</xdr:colOff>
      <xdr:row>25</xdr:row>
      <xdr:rowOff>53340</xdr:rowOff>
    </xdr:from>
    <xdr:to>
      <xdr:col>10</xdr:col>
      <xdr:colOff>78000</xdr:colOff>
      <xdr:row>30</xdr:row>
      <xdr:rowOff>97140</xdr:rowOff>
    </xdr:to>
    <xdr:sp macro="" textlink="">
      <xdr:nvSpPr>
        <xdr:cNvPr id="13" name="角丸四角形 12"/>
        <xdr:cNvSpPr/>
      </xdr:nvSpPr>
      <xdr:spPr>
        <a:xfrm>
          <a:off x="4572000" y="4244340"/>
          <a:ext cx="1602000" cy="882000"/>
        </a:xfrm>
        <a:prstGeom prst="roundRect">
          <a:avLst/>
        </a:prstGeom>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l"/>
          <a:r>
            <a:rPr kumimoji="1" lang="ja-JP" altLang="en-US" sz="900" b="1" u="sng">
              <a:solidFill>
                <a:schemeClr val="accent4">
                  <a:lumMod val="50000"/>
                </a:schemeClr>
              </a:solidFill>
              <a:latin typeface="AR P丸ゴシック体M" pitchFamily="50" charset="-128"/>
              <a:ea typeface="AR P丸ゴシック体M" pitchFamily="50" charset="-128"/>
            </a:rPr>
            <a:t>一括</a:t>
          </a:r>
          <a:r>
            <a:rPr kumimoji="1" lang="ja-JP" altLang="en-US" sz="900" b="0" u="none">
              <a:solidFill>
                <a:sysClr val="windowText" lastClr="000000"/>
              </a:solidFill>
              <a:latin typeface="AR P丸ゴシック体M" pitchFamily="50" charset="-128"/>
              <a:ea typeface="AR P丸ゴシック体M" pitchFamily="50" charset="-128"/>
            </a:rPr>
            <a:t>償却</a:t>
          </a:r>
          <a:r>
            <a:rPr kumimoji="1" lang="ja-JP" altLang="en-US" sz="900">
              <a:latin typeface="AR P丸ゴシック体M" pitchFamily="50" charset="-128"/>
              <a:ea typeface="AR P丸ゴシック体M" pitchFamily="50" charset="-128"/>
            </a:rPr>
            <a:t>資産として、</a:t>
          </a:r>
          <a:r>
            <a:rPr kumimoji="1" lang="en-US" altLang="ja-JP" sz="900">
              <a:latin typeface="AR P丸ゴシック体M" pitchFamily="50" charset="-128"/>
              <a:ea typeface="AR P丸ゴシック体M" pitchFamily="50" charset="-128"/>
            </a:rPr>
            <a:t>3</a:t>
          </a:r>
          <a:r>
            <a:rPr kumimoji="1" lang="ja-JP" altLang="en-US" sz="900">
              <a:latin typeface="AR P丸ゴシック体M" pitchFamily="50" charset="-128"/>
              <a:ea typeface="AR P丸ゴシック体M" pitchFamily="50" charset="-128"/>
            </a:rPr>
            <a:t>年に渡り取得金額の</a:t>
          </a:r>
          <a:r>
            <a:rPr kumimoji="1" lang="en-US" altLang="ja-JP" sz="900">
              <a:latin typeface="AR P丸ゴシック体M" pitchFamily="50" charset="-128"/>
              <a:ea typeface="AR P丸ゴシック体M" pitchFamily="50" charset="-128"/>
            </a:rPr>
            <a:t>3</a:t>
          </a:r>
          <a:r>
            <a:rPr kumimoji="1" lang="ja-JP" altLang="en-US" sz="900">
              <a:latin typeface="AR P丸ゴシック体M" pitchFamily="50" charset="-128"/>
              <a:ea typeface="AR P丸ゴシック体M" pitchFamily="50" charset="-128"/>
            </a:rPr>
            <a:t>分の</a:t>
          </a:r>
          <a:r>
            <a:rPr kumimoji="1" lang="en-US" altLang="ja-JP" sz="900">
              <a:latin typeface="AR P丸ゴシック体M" pitchFamily="50" charset="-128"/>
              <a:ea typeface="AR P丸ゴシック体M" pitchFamily="50" charset="-128"/>
            </a:rPr>
            <a:t>1</a:t>
          </a:r>
          <a:r>
            <a:rPr kumimoji="1" lang="ja-JP" altLang="en-US" sz="900">
              <a:latin typeface="AR P丸ゴシック体M" pitchFamily="50" charset="-128"/>
              <a:ea typeface="AR P丸ゴシック体M" pitchFamily="50" charset="-128"/>
            </a:rPr>
            <a:t>の額を期末（</a:t>
          </a:r>
          <a:r>
            <a:rPr kumimoji="1" lang="en-US" altLang="ja-JP" sz="900">
              <a:latin typeface="AR P丸ゴシック体M" pitchFamily="50" charset="-128"/>
              <a:ea typeface="AR P丸ゴシック体M" pitchFamily="50" charset="-128"/>
            </a:rPr>
            <a:t>12</a:t>
          </a:r>
          <a:r>
            <a:rPr kumimoji="1" lang="ja-JP" altLang="en-US" sz="900">
              <a:latin typeface="AR P丸ゴシック体M" pitchFamily="50" charset="-128"/>
              <a:ea typeface="AR P丸ゴシック体M" pitchFamily="50" charset="-128"/>
            </a:rPr>
            <a:t>月</a:t>
          </a:r>
          <a:r>
            <a:rPr kumimoji="1" lang="en-US" altLang="ja-JP" sz="900">
              <a:latin typeface="AR P丸ゴシック体M" pitchFamily="50" charset="-128"/>
              <a:ea typeface="AR P丸ゴシック体M" pitchFamily="50" charset="-128"/>
            </a:rPr>
            <a:t>31</a:t>
          </a:r>
          <a:r>
            <a:rPr kumimoji="1" lang="ja-JP" altLang="en-US" sz="900">
              <a:latin typeface="AR P丸ゴシック体M" pitchFamily="50" charset="-128"/>
              <a:ea typeface="AR P丸ゴシック体M" pitchFamily="50" charset="-128"/>
            </a:rPr>
            <a:t>日）に経費計上します</a:t>
          </a:r>
        </a:p>
      </xdr:txBody>
    </xdr:sp>
    <xdr:clientData/>
  </xdr:twoCellAnchor>
  <xdr:twoCellAnchor>
    <xdr:from>
      <xdr:col>11</xdr:col>
      <xdr:colOff>60960</xdr:colOff>
      <xdr:row>17</xdr:row>
      <xdr:rowOff>91440</xdr:rowOff>
    </xdr:from>
    <xdr:to>
      <xdr:col>13</xdr:col>
      <xdr:colOff>441960</xdr:colOff>
      <xdr:row>22</xdr:row>
      <xdr:rowOff>135240</xdr:rowOff>
    </xdr:to>
    <xdr:sp macro="" textlink="">
      <xdr:nvSpPr>
        <xdr:cNvPr id="14" name="角丸四角形 13"/>
        <xdr:cNvSpPr/>
      </xdr:nvSpPr>
      <xdr:spPr>
        <a:xfrm>
          <a:off x="6766560" y="2941320"/>
          <a:ext cx="1600200" cy="882000"/>
        </a:xfrm>
        <a:prstGeom prst="roundRect">
          <a:avLst/>
        </a:prstGeom>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l"/>
          <a:r>
            <a:rPr kumimoji="1" lang="ja-JP" altLang="en-US" sz="1100">
              <a:latin typeface="AR P丸ゴシック体M" pitchFamily="50" charset="-128"/>
              <a:ea typeface="AR P丸ゴシック体M" pitchFamily="50" charset="-128"/>
            </a:rPr>
            <a:t>できるだけ簡潔に</a:t>
          </a:r>
          <a:endParaRPr kumimoji="1" lang="en-US" altLang="ja-JP" sz="1100">
            <a:latin typeface="AR P丸ゴシック体M" pitchFamily="50" charset="-128"/>
            <a:ea typeface="AR P丸ゴシック体M" pitchFamily="50" charset="-128"/>
          </a:endParaRPr>
        </a:p>
        <a:p>
          <a:pPr algn="l"/>
          <a:r>
            <a:rPr kumimoji="1" lang="ja-JP" altLang="en-US" sz="1100">
              <a:latin typeface="AR P丸ゴシック体M" pitchFamily="50" charset="-128"/>
              <a:ea typeface="AR P丸ゴシック体M" pitchFamily="50" charset="-128"/>
            </a:rPr>
            <a:t>処理したい</a:t>
          </a:r>
        </a:p>
      </xdr:txBody>
    </xdr:sp>
    <xdr:clientData/>
  </xdr:twoCellAnchor>
  <xdr:twoCellAnchor>
    <xdr:from>
      <xdr:col>1</xdr:col>
      <xdr:colOff>450480</xdr:colOff>
      <xdr:row>7</xdr:row>
      <xdr:rowOff>59040</xdr:rowOff>
    </xdr:from>
    <xdr:to>
      <xdr:col>1</xdr:col>
      <xdr:colOff>450480</xdr:colOff>
      <xdr:row>9</xdr:row>
      <xdr:rowOff>160020</xdr:rowOff>
    </xdr:to>
    <xdr:cxnSp macro="">
      <xdr:nvCxnSpPr>
        <xdr:cNvPr id="16" name="直線矢印コネクタ 15"/>
        <xdr:cNvCxnSpPr>
          <a:stCxn id="2" idx="2"/>
          <a:endCxn id="6" idx="0"/>
        </xdr:cNvCxnSpPr>
      </xdr:nvCxnSpPr>
      <xdr:spPr>
        <a:xfrm>
          <a:off x="1060080" y="1232520"/>
          <a:ext cx="0" cy="436260"/>
        </a:xfrm>
        <a:prstGeom prst="straightConnector1">
          <a:avLst/>
        </a:prstGeom>
        <a:ln cmpd="sng">
          <a:tailEnd type="arrow"/>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3</xdr:col>
      <xdr:colOff>32280</xdr:colOff>
      <xdr:row>4</xdr:row>
      <xdr:rowOff>120960</xdr:rowOff>
    </xdr:from>
    <xdr:to>
      <xdr:col>4</xdr:col>
      <xdr:colOff>7620</xdr:colOff>
      <xdr:row>4</xdr:row>
      <xdr:rowOff>120960</xdr:rowOff>
    </xdr:to>
    <xdr:cxnSp macro="">
      <xdr:nvCxnSpPr>
        <xdr:cNvPr id="18" name="直線矢印コネクタ 17"/>
        <xdr:cNvCxnSpPr>
          <a:stCxn id="2" idx="3"/>
          <a:endCxn id="3" idx="1"/>
        </xdr:cNvCxnSpPr>
      </xdr:nvCxnSpPr>
      <xdr:spPr>
        <a:xfrm>
          <a:off x="1861080" y="791520"/>
          <a:ext cx="584940" cy="0"/>
        </a:xfrm>
        <a:prstGeom prst="straightConnector1">
          <a:avLst/>
        </a:prstGeom>
        <a:ln>
          <a:prstDash val="sysDot"/>
          <a:tailEnd type="arrow"/>
        </a:ln>
      </xdr:spPr>
      <xdr:style>
        <a:lnRef idx="2">
          <a:schemeClr val="accent3"/>
        </a:lnRef>
        <a:fillRef idx="0">
          <a:schemeClr val="accent3"/>
        </a:fillRef>
        <a:effectRef idx="1">
          <a:schemeClr val="accent3"/>
        </a:effectRef>
        <a:fontRef idx="minor">
          <a:schemeClr val="tx1"/>
        </a:fontRef>
      </xdr:style>
    </xdr:cxnSp>
    <xdr:clientData/>
  </xdr:twoCellAnchor>
  <xdr:twoCellAnchor>
    <xdr:from>
      <xdr:col>2</xdr:col>
      <xdr:colOff>7620</xdr:colOff>
      <xdr:row>7</xdr:row>
      <xdr:rowOff>152400</xdr:rowOff>
    </xdr:from>
    <xdr:to>
      <xdr:col>3</xdr:col>
      <xdr:colOff>0</xdr:colOff>
      <xdr:row>9</xdr:row>
      <xdr:rowOff>60960</xdr:rowOff>
    </xdr:to>
    <xdr:sp macro="" textlink="">
      <xdr:nvSpPr>
        <xdr:cNvPr id="19" name="テキスト ボックス 18"/>
        <xdr:cNvSpPr txBox="1"/>
      </xdr:nvSpPr>
      <xdr:spPr>
        <a:xfrm>
          <a:off x="1226820" y="1325880"/>
          <a:ext cx="601980" cy="24384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chemeClr val="accent2"/>
              </a:solidFill>
              <a:latin typeface="AR P丸ゴシック体M" pitchFamily="50" charset="-128"/>
              <a:ea typeface="AR P丸ゴシック体M" pitchFamily="50" charset="-128"/>
            </a:rPr>
            <a:t>はい</a:t>
          </a:r>
        </a:p>
      </xdr:txBody>
    </xdr:sp>
    <xdr:clientData/>
  </xdr:twoCellAnchor>
  <xdr:twoCellAnchor>
    <xdr:from>
      <xdr:col>5</xdr:col>
      <xdr:colOff>199020</xdr:colOff>
      <xdr:row>7</xdr:row>
      <xdr:rowOff>59040</xdr:rowOff>
    </xdr:from>
    <xdr:to>
      <xdr:col>5</xdr:col>
      <xdr:colOff>199020</xdr:colOff>
      <xdr:row>9</xdr:row>
      <xdr:rowOff>140970</xdr:rowOff>
    </xdr:to>
    <xdr:cxnSp macro="">
      <xdr:nvCxnSpPr>
        <xdr:cNvPr id="22" name="直線矢印コネクタ 21"/>
        <xdr:cNvCxnSpPr>
          <a:stCxn id="3" idx="2"/>
          <a:endCxn id="7" idx="0"/>
        </xdr:cNvCxnSpPr>
      </xdr:nvCxnSpPr>
      <xdr:spPr>
        <a:xfrm>
          <a:off x="3247020" y="1232520"/>
          <a:ext cx="0" cy="417210"/>
        </a:xfrm>
        <a:prstGeom prst="straightConnector1">
          <a:avLst/>
        </a:prstGeom>
        <a:ln>
          <a:tailEnd type="arrow"/>
        </a:ln>
      </xdr:spPr>
      <xdr:style>
        <a:lnRef idx="2">
          <a:schemeClr val="accent3"/>
        </a:lnRef>
        <a:fillRef idx="0">
          <a:schemeClr val="accent3"/>
        </a:fillRef>
        <a:effectRef idx="1">
          <a:schemeClr val="accent3"/>
        </a:effectRef>
        <a:fontRef idx="minor">
          <a:schemeClr val="tx1"/>
        </a:fontRef>
      </xdr:style>
    </xdr:cxnSp>
    <xdr:clientData/>
  </xdr:twoCellAnchor>
  <xdr:twoCellAnchor>
    <xdr:from>
      <xdr:col>5</xdr:col>
      <xdr:colOff>199020</xdr:colOff>
      <xdr:row>15</xdr:row>
      <xdr:rowOff>17130</xdr:rowOff>
    </xdr:from>
    <xdr:to>
      <xdr:col>5</xdr:col>
      <xdr:colOff>199020</xdr:colOff>
      <xdr:row>17</xdr:row>
      <xdr:rowOff>99060</xdr:rowOff>
    </xdr:to>
    <xdr:cxnSp macro="">
      <xdr:nvCxnSpPr>
        <xdr:cNvPr id="23" name="直線矢印コネクタ 22"/>
        <xdr:cNvCxnSpPr>
          <a:stCxn id="7" idx="2"/>
          <a:endCxn id="8" idx="0"/>
        </xdr:cNvCxnSpPr>
      </xdr:nvCxnSpPr>
      <xdr:spPr>
        <a:xfrm>
          <a:off x="3247020" y="2531730"/>
          <a:ext cx="0" cy="417210"/>
        </a:xfrm>
        <a:prstGeom prst="straightConnector1">
          <a:avLst/>
        </a:prstGeom>
        <a:ln cmpd="dbl">
          <a:tailEnd type="arrow"/>
        </a:ln>
      </xdr:spPr>
      <xdr:style>
        <a:lnRef idx="2">
          <a:schemeClr val="accent3"/>
        </a:lnRef>
        <a:fillRef idx="0">
          <a:schemeClr val="accent3"/>
        </a:fillRef>
        <a:effectRef idx="1">
          <a:schemeClr val="accent3"/>
        </a:effectRef>
        <a:fontRef idx="minor">
          <a:schemeClr val="tx1"/>
        </a:fontRef>
      </xdr:style>
    </xdr:cxnSp>
    <xdr:clientData/>
  </xdr:twoCellAnchor>
  <xdr:twoCellAnchor>
    <xdr:from>
      <xdr:col>5</xdr:col>
      <xdr:colOff>199020</xdr:colOff>
      <xdr:row>22</xdr:row>
      <xdr:rowOff>142860</xdr:rowOff>
    </xdr:from>
    <xdr:to>
      <xdr:col>5</xdr:col>
      <xdr:colOff>199020</xdr:colOff>
      <xdr:row>25</xdr:row>
      <xdr:rowOff>57150</xdr:rowOff>
    </xdr:to>
    <xdr:cxnSp macro="">
      <xdr:nvCxnSpPr>
        <xdr:cNvPr id="24" name="直線矢印コネクタ 23"/>
        <xdr:cNvCxnSpPr>
          <a:stCxn id="8" idx="2"/>
          <a:endCxn id="9" idx="0"/>
        </xdr:cNvCxnSpPr>
      </xdr:nvCxnSpPr>
      <xdr:spPr>
        <a:xfrm>
          <a:off x="3247020" y="3830940"/>
          <a:ext cx="0" cy="417210"/>
        </a:xfrm>
        <a:prstGeom prst="straightConnector1">
          <a:avLst/>
        </a:prstGeom>
        <a:ln>
          <a:tailEnd type="arrow"/>
        </a:ln>
      </xdr:spPr>
      <xdr:style>
        <a:lnRef idx="2">
          <a:schemeClr val="accent3"/>
        </a:lnRef>
        <a:fillRef idx="0">
          <a:schemeClr val="accent3"/>
        </a:fillRef>
        <a:effectRef idx="1">
          <a:schemeClr val="accent3"/>
        </a:effectRef>
        <a:fontRef idx="minor">
          <a:schemeClr val="tx1"/>
        </a:fontRef>
      </xdr:style>
    </xdr:cxnSp>
    <xdr:clientData/>
  </xdr:twoCellAnchor>
  <xdr:twoCellAnchor>
    <xdr:from>
      <xdr:col>5</xdr:col>
      <xdr:colOff>198120</xdr:colOff>
      <xdr:row>30</xdr:row>
      <xdr:rowOff>100950</xdr:rowOff>
    </xdr:from>
    <xdr:to>
      <xdr:col>5</xdr:col>
      <xdr:colOff>199020</xdr:colOff>
      <xdr:row>33</xdr:row>
      <xdr:rowOff>15240</xdr:rowOff>
    </xdr:to>
    <xdr:cxnSp macro="">
      <xdr:nvCxnSpPr>
        <xdr:cNvPr id="25" name="直線矢印コネクタ 24"/>
        <xdr:cNvCxnSpPr>
          <a:stCxn id="9" idx="2"/>
          <a:endCxn id="10" idx="0"/>
        </xdr:cNvCxnSpPr>
      </xdr:nvCxnSpPr>
      <xdr:spPr>
        <a:xfrm flipH="1">
          <a:off x="3246120" y="5130150"/>
          <a:ext cx="900" cy="417210"/>
        </a:xfrm>
        <a:prstGeom prst="straightConnector1">
          <a:avLst/>
        </a:prstGeom>
        <a:ln>
          <a:tailEnd type="arrow"/>
        </a:ln>
      </xdr:spPr>
      <xdr:style>
        <a:lnRef idx="2">
          <a:schemeClr val="accent3"/>
        </a:lnRef>
        <a:fillRef idx="0">
          <a:schemeClr val="accent3"/>
        </a:fillRef>
        <a:effectRef idx="1">
          <a:schemeClr val="accent3"/>
        </a:effectRef>
        <a:fontRef idx="minor">
          <a:schemeClr val="tx1"/>
        </a:fontRef>
      </xdr:style>
    </xdr:cxnSp>
    <xdr:clientData/>
  </xdr:twoCellAnchor>
  <xdr:twoCellAnchor>
    <xdr:from>
      <xdr:col>5</xdr:col>
      <xdr:colOff>274320</xdr:colOff>
      <xdr:row>7</xdr:row>
      <xdr:rowOff>144780</xdr:rowOff>
    </xdr:from>
    <xdr:to>
      <xdr:col>6</xdr:col>
      <xdr:colOff>266700</xdr:colOff>
      <xdr:row>9</xdr:row>
      <xdr:rowOff>53340</xdr:rowOff>
    </xdr:to>
    <xdr:sp macro="" textlink="">
      <xdr:nvSpPr>
        <xdr:cNvPr id="34" name="テキスト ボックス 33"/>
        <xdr:cNvSpPr txBox="1"/>
      </xdr:nvSpPr>
      <xdr:spPr>
        <a:xfrm>
          <a:off x="3322320" y="1318260"/>
          <a:ext cx="601980" cy="24384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chemeClr val="accent3"/>
              </a:solidFill>
              <a:latin typeface="AR P丸ゴシック体M" pitchFamily="50" charset="-128"/>
              <a:ea typeface="AR P丸ゴシック体M" pitchFamily="50" charset="-128"/>
            </a:rPr>
            <a:t>はい</a:t>
          </a:r>
        </a:p>
      </xdr:txBody>
    </xdr:sp>
    <xdr:clientData/>
  </xdr:twoCellAnchor>
  <xdr:twoCellAnchor>
    <xdr:from>
      <xdr:col>5</xdr:col>
      <xdr:colOff>297180</xdr:colOff>
      <xdr:row>23</xdr:row>
      <xdr:rowOff>53340</xdr:rowOff>
    </xdr:from>
    <xdr:to>
      <xdr:col>6</xdr:col>
      <xdr:colOff>289560</xdr:colOff>
      <xdr:row>24</xdr:row>
      <xdr:rowOff>129540</xdr:rowOff>
    </xdr:to>
    <xdr:sp macro="" textlink="">
      <xdr:nvSpPr>
        <xdr:cNvPr id="36" name="テキスト ボックス 35"/>
        <xdr:cNvSpPr txBox="1"/>
      </xdr:nvSpPr>
      <xdr:spPr>
        <a:xfrm>
          <a:off x="3345180" y="3909060"/>
          <a:ext cx="601980" cy="24384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chemeClr val="accent3"/>
              </a:solidFill>
              <a:latin typeface="AR P丸ゴシック体M" pitchFamily="50" charset="-128"/>
              <a:ea typeface="AR P丸ゴシック体M" pitchFamily="50" charset="-128"/>
            </a:rPr>
            <a:t>はい</a:t>
          </a:r>
        </a:p>
      </xdr:txBody>
    </xdr:sp>
    <xdr:clientData/>
  </xdr:twoCellAnchor>
  <xdr:twoCellAnchor>
    <xdr:from>
      <xdr:col>5</xdr:col>
      <xdr:colOff>297180</xdr:colOff>
      <xdr:row>31</xdr:row>
      <xdr:rowOff>22860</xdr:rowOff>
    </xdr:from>
    <xdr:to>
      <xdr:col>6</xdr:col>
      <xdr:colOff>289560</xdr:colOff>
      <xdr:row>32</xdr:row>
      <xdr:rowOff>99060</xdr:rowOff>
    </xdr:to>
    <xdr:sp macro="" textlink="">
      <xdr:nvSpPr>
        <xdr:cNvPr id="37" name="テキスト ボックス 36"/>
        <xdr:cNvSpPr txBox="1"/>
      </xdr:nvSpPr>
      <xdr:spPr>
        <a:xfrm>
          <a:off x="3345180" y="5219700"/>
          <a:ext cx="601980" cy="24384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chemeClr val="accent3"/>
              </a:solidFill>
              <a:latin typeface="AR P丸ゴシック体M" pitchFamily="50" charset="-128"/>
              <a:ea typeface="AR P丸ゴシック体M" pitchFamily="50" charset="-128"/>
            </a:rPr>
            <a:t>はい</a:t>
          </a:r>
        </a:p>
      </xdr:txBody>
    </xdr:sp>
    <xdr:clientData/>
  </xdr:twoCellAnchor>
  <xdr:twoCellAnchor>
    <xdr:from>
      <xdr:col>6</xdr:col>
      <xdr:colOff>390420</xdr:colOff>
      <xdr:row>4</xdr:row>
      <xdr:rowOff>120960</xdr:rowOff>
    </xdr:from>
    <xdr:to>
      <xdr:col>7</xdr:col>
      <xdr:colOff>304800</xdr:colOff>
      <xdr:row>4</xdr:row>
      <xdr:rowOff>120960</xdr:rowOff>
    </xdr:to>
    <xdr:cxnSp macro="">
      <xdr:nvCxnSpPr>
        <xdr:cNvPr id="39" name="直線矢印コネクタ 38"/>
        <xdr:cNvCxnSpPr>
          <a:stCxn id="3" idx="3"/>
          <a:endCxn id="4" idx="1"/>
        </xdr:cNvCxnSpPr>
      </xdr:nvCxnSpPr>
      <xdr:spPr>
        <a:xfrm>
          <a:off x="4048020" y="791520"/>
          <a:ext cx="523980" cy="0"/>
        </a:xfrm>
        <a:prstGeom prst="straightConnector1">
          <a:avLst/>
        </a:prstGeom>
        <a:ln>
          <a:prstDash val="sysDot"/>
          <a:tailEnd type="arrow"/>
        </a:ln>
      </xdr:spPr>
      <xdr:style>
        <a:lnRef idx="2">
          <a:schemeClr val="accent4"/>
        </a:lnRef>
        <a:fillRef idx="0">
          <a:schemeClr val="accent4"/>
        </a:fillRef>
        <a:effectRef idx="1">
          <a:schemeClr val="accent4"/>
        </a:effectRef>
        <a:fontRef idx="minor">
          <a:schemeClr val="tx1"/>
        </a:fontRef>
      </xdr:style>
    </xdr:cxnSp>
    <xdr:clientData/>
  </xdr:twoCellAnchor>
  <xdr:twoCellAnchor>
    <xdr:from>
      <xdr:col>8</xdr:col>
      <xdr:colOff>496200</xdr:colOff>
      <xdr:row>7</xdr:row>
      <xdr:rowOff>59040</xdr:rowOff>
    </xdr:from>
    <xdr:to>
      <xdr:col>8</xdr:col>
      <xdr:colOff>496200</xdr:colOff>
      <xdr:row>9</xdr:row>
      <xdr:rowOff>144780</xdr:rowOff>
    </xdr:to>
    <xdr:cxnSp macro="">
      <xdr:nvCxnSpPr>
        <xdr:cNvPr id="42" name="直線矢印コネクタ 41"/>
        <xdr:cNvCxnSpPr>
          <a:stCxn id="4" idx="2"/>
          <a:endCxn id="11" idx="0"/>
        </xdr:cNvCxnSpPr>
      </xdr:nvCxnSpPr>
      <xdr:spPr>
        <a:xfrm>
          <a:off x="5373000" y="1232520"/>
          <a:ext cx="0" cy="421020"/>
        </a:xfrm>
        <a:prstGeom prst="straightConnector1">
          <a:avLst/>
        </a:prstGeom>
        <a:ln>
          <a:tailEnd type="arrow"/>
        </a:ln>
      </xdr:spPr>
      <xdr:style>
        <a:lnRef idx="2">
          <a:schemeClr val="accent4"/>
        </a:lnRef>
        <a:fillRef idx="0">
          <a:schemeClr val="accent4"/>
        </a:fillRef>
        <a:effectRef idx="1">
          <a:schemeClr val="accent4"/>
        </a:effectRef>
        <a:fontRef idx="minor">
          <a:schemeClr val="tx1"/>
        </a:fontRef>
      </xdr:style>
    </xdr:cxnSp>
    <xdr:clientData/>
  </xdr:twoCellAnchor>
  <xdr:twoCellAnchor>
    <xdr:from>
      <xdr:col>10</xdr:col>
      <xdr:colOff>78000</xdr:colOff>
      <xdr:row>20</xdr:row>
      <xdr:rowOff>29520</xdr:rowOff>
    </xdr:from>
    <xdr:to>
      <xdr:col>11</xdr:col>
      <xdr:colOff>60960</xdr:colOff>
      <xdr:row>20</xdr:row>
      <xdr:rowOff>37140</xdr:rowOff>
    </xdr:to>
    <xdr:cxnSp macro="">
      <xdr:nvCxnSpPr>
        <xdr:cNvPr id="44" name="直線矢印コネクタ 43"/>
        <xdr:cNvCxnSpPr>
          <a:stCxn id="14" idx="1"/>
          <a:endCxn id="12" idx="3"/>
        </xdr:cNvCxnSpPr>
      </xdr:nvCxnSpPr>
      <xdr:spPr>
        <a:xfrm flipH="1">
          <a:off x="6174000" y="3382320"/>
          <a:ext cx="592560" cy="7620"/>
        </a:xfrm>
        <a:prstGeom prst="straightConnector1">
          <a:avLst/>
        </a:prstGeom>
        <a:ln>
          <a:prstDash val="sysDot"/>
          <a:tailEnd type="arrow"/>
        </a:ln>
      </xdr:spPr>
      <xdr:style>
        <a:lnRef idx="2">
          <a:schemeClr val="accent4"/>
        </a:lnRef>
        <a:fillRef idx="0">
          <a:schemeClr val="accent4"/>
        </a:fillRef>
        <a:effectRef idx="1">
          <a:schemeClr val="accent4"/>
        </a:effectRef>
        <a:fontRef idx="minor">
          <a:schemeClr val="tx1"/>
        </a:fontRef>
      </xdr:style>
    </xdr:cxnSp>
    <xdr:clientData/>
  </xdr:twoCellAnchor>
  <xdr:twoCellAnchor>
    <xdr:from>
      <xdr:col>10</xdr:col>
      <xdr:colOff>78000</xdr:colOff>
      <xdr:row>4</xdr:row>
      <xdr:rowOff>120960</xdr:rowOff>
    </xdr:from>
    <xdr:to>
      <xdr:col>11</xdr:col>
      <xdr:colOff>60960</xdr:colOff>
      <xdr:row>4</xdr:row>
      <xdr:rowOff>120960</xdr:rowOff>
    </xdr:to>
    <xdr:cxnSp macro="">
      <xdr:nvCxnSpPr>
        <xdr:cNvPr id="50" name="直線矢印コネクタ 49"/>
        <xdr:cNvCxnSpPr>
          <a:stCxn id="4" idx="3"/>
          <a:endCxn id="5" idx="1"/>
        </xdr:cNvCxnSpPr>
      </xdr:nvCxnSpPr>
      <xdr:spPr>
        <a:xfrm>
          <a:off x="6174000" y="791520"/>
          <a:ext cx="592560" cy="0"/>
        </a:xfrm>
        <a:prstGeom prst="straightConnector1">
          <a:avLst/>
        </a:prstGeom>
        <a:ln>
          <a:prstDash val="sysDot"/>
          <a:tailEnd type="arrow"/>
        </a:ln>
      </xdr:spPr>
      <xdr:style>
        <a:lnRef idx="2">
          <a:schemeClr val="accent5"/>
        </a:lnRef>
        <a:fillRef idx="0">
          <a:schemeClr val="accent5"/>
        </a:fillRef>
        <a:effectRef idx="1">
          <a:schemeClr val="accent5"/>
        </a:effectRef>
        <a:fontRef idx="minor">
          <a:schemeClr val="tx1"/>
        </a:fontRef>
      </xdr:style>
    </xdr:cxnSp>
    <xdr:clientData/>
  </xdr:twoCellAnchor>
  <xdr:twoCellAnchor>
    <xdr:from>
      <xdr:col>10</xdr:col>
      <xdr:colOff>78000</xdr:colOff>
      <xdr:row>12</xdr:row>
      <xdr:rowOff>82860</xdr:rowOff>
    </xdr:from>
    <xdr:to>
      <xdr:col>12</xdr:col>
      <xdr:colOff>251460</xdr:colOff>
      <xdr:row>17</xdr:row>
      <xdr:rowOff>91440</xdr:rowOff>
    </xdr:to>
    <xdr:cxnSp macro="">
      <xdr:nvCxnSpPr>
        <xdr:cNvPr id="55" name="カギ線コネクタ 54"/>
        <xdr:cNvCxnSpPr>
          <a:stCxn id="11" idx="3"/>
          <a:endCxn id="14" idx="0"/>
        </xdr:cNvCxnSpPr>
      </xdr:nvCxnSpPr>
      <xdr:spPr>
        <a:xfrm>
          <a:off x="6174000" y="2094540"/>
          <a:ext cx="1392660" cy="846780"/>
        </a:xfrm>
        <a:prstGeom prst="bentConnector2">
          <a:avLst/>
        </a:prstGeom>
        <a:ln cmpd="dbl">
          <a:tailEnd type="arrow"/>
        </a:ln>
      </xdr:spPr>
      <xdr:style>
        <a:lnRef idx="2">
          <a:schemeClr val="accent4"/>
        </a:lnRef>
        <a:fillRef idx="0">
          <a:schemeClr val="accent4"/>
        </a:fillRef>
        <a:effectRef idx="1">
          <a:schemeClr val="accent4"/>
        </a:effectRef>
        <a:fontRef idx="minor">
          <a:schemeClr val="tx1"/>
        </a:fontRef>
      </xdr:style>
    </xdr:cxnSp>
    <xdr:clientData/>
  </xdr:twoCellAnchor>
  <xdr:twoCellAnchor>
    <xdr:from>
      <xdr:col>8</xdr:col>
      <xdr:colOff>601980</xdr:colOff>
      <xdr:row>7</xdr:row>
      <xdr:rowOff>152400</xdr:rowOff>
    </xdr:from>
    <xdr:to>
      <xdr:col>9</xdr:col>
      <xdr:colOff>594360</xdr:colOff>
      <xdr:row>9</xdr:row>
      <xdr:rowOff>60960</xdr:rowOff>
    </xdr:to>
    <xdr:sp macro="" textlink="">
      <xdr:nvSpPr>
        <xdr:cNvPr id="57" name="テキスト ボックス 56"/>
        <xdr:cNvSpPr txBox="1"/>
      </xdr:nvSpPr>
      <xdr:spPr>
        <a:xfrm>
          <a:off x="5478780" y="1325880"/>
          <a:ext cx="601980" cy="24384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chemeClr val="accent4"/>
              </a:solidFill>
              <a:latin typeface="AR P丸ゴシック体M" pitchFamily="50" charset="-128"/>
              <a:ea typeface="AR P丸ゴシック体M" pitchFamily="50" charset="-128"/>
            </a:rPr>
            <a:t>はい</a:t>
          </a:r>
        </a:p>
      </xdr:txBody>
    </xdr:sp>
    <xdr:clientData/>
  </xdr:twoCellAnchor>
  <xdr:twoCellAnchor>
    <xdr:from>
      <xdr:col>10</xdr:col>
      <xdr:colOff>78000</xdr:colOff>
      <xdr:row>22</xdr:row>
      <xdr:rowOff>135240</xdr:rowOff>
    </xdr:from>
    <xdr:to>
      <xdr:col>12</xdr:col>
      <xdr:colOff>251460</xdr:colOff>
      <xdr:row>27</xdr:row>
      <xdr:rowOff>159060</xdr:rowOff>
    </xdr:to>
    <xdr:cxnSp macro="">
      <xdr:nvCxnSpPr>
        <xdr:cNvPr id="60" name="カギ線コネクタ 59"/>
        <xdr:cNvCxnSpPr>
          <a:stCxn id="14" idx="2"/>
          <a:endCxn id="13" idx="3"/>
        </xdr:cNvCxnSpPr>
      </xdr:nvCxnSpPr>
      <xdr:spPr>
        <a:xfrm rot="5400000">
          <a:off x="6439320" y="3558000"/>
          <a:ext cx="862020" cy="1392660"/>
        </a:xfrm>
        <a:prstGeom prst="bentConnector2">
          <a:avLst/>
        </a:prstGeom>
        <a:ln>
          <a:tailEnd type="arrow"/>
        </a:ln>
      </xdr:spPr>
      <xdr:style>
        <a:lnRef idx="2">
          <a:schemeClr val="accent4"/>
        </a:lnRef>
        <a:fillRef idx="0">
          <a:schemeClr val="accent4"/>
        </a:fillRef>
        <a:effectRef idx="1">
          <a:schemeClr val="accent4"/>
        </a:effectRef>
        <a:fontRef idx="minor">
          <a:schemeClr val="tx1"/>
        </a:fontRef>
      </xdr:style>
    </xdr:cxnSp>
    <xdr:clientData/>
  </xdr:twoCellAnchor>
  <xdr:twoCellAnchor>
    <xdr:from>
      <xdr:col>12</xdr:col>
      <xdr:colOff>350520</xdr:colOff>
      <xdr:row>24</xdr:row>
      <xdr:rowOff>83820</xdr:rowOff>
    </xdr:from>
    <xdr:to>
      <xdr:col>13</xdr:col>
      <xdr:colOff>342900</xdr:colOff>
      <xdr:row>25</xdr:row>
      <xdr:rowOff>160020</xdr:rowOff>
    </xdr:to>
    <xdr:sp macro="" textlink="">
      <xdr:nvSpPr>
        <xdr:cNvPr id="62" name="テキスト ボックス 61"/>
        <xdr:cNvSpPr txBox="1"/>
      </xdr:nvSpPr>
      <xdr:spPr>
        <a:xfrm>
          <a:off x="7665720" y="4107180"/>
          <a:ext cx="601980" cy="24384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chemeClr val="accent4"/>
              </a:solidFill>
              <a:latin typeface="AR P丸ゴシック体M" pitchFamily="50" charset="-128"/>
              <a:ea typeface="AR P丸ゴシック体M" pitchFamily="50" charset="-128"/>
            </a:rPr>
            <a:t>はい</a:t>
          </a:r>
        </a:p>
      </xdr:txBody>
    </xdr:sp>
    <xdr:clientData/>
  </xdr:twoCellAnchor>
  <xdr:twoCellAnchor>
    <xdr:from>
      <xdr:col>6</xdr:col>
      <xdr:colOff>390420</xdr:colOff>
      <xdr:row>20</xdr:row>
      <xdr:rowOff>37140</xdr:rowOff>
    </xdr:from>
    <xdr:to>
      <xdr:col>7</xdr:col>
      <xdr:colOff>304800</xdr:colOff>
      <xdr:row>20</xdr:row>
      <xdr:rowOff>37140</xdr:rowOff>
    </xdr:to>
    <xdr:cxnSp macro="">
      <xdr:nvCxnSpPr>
        <xdr:cNvPr id="64" name="直線矢印コネクタ 63"/>
        <xdr:cNvCxnSpPr>
          <a:stCxn id="8" idx="3"/>
          <a:endCxn id="12" idx="1"/>
        </xdr:cNvCxnSpPr>
      </xdr:nvCxnSpPr>
      <xdr:spPr>
        <a:xfrm>
          <a:off x="4048020" y="3389940"/>
          <a:ext cx="523980" cy="0"/>
        </a:xfrm>
        <a:prstGeom prst="straightConnector1">
          <a:avLst/>
        </a:prstGeom>
        <a:ln>
          <a:prstDash val="sysDot"/>
          <a:tailEnd type="arrow"/>
        </a:ln>
      </xdr:spPr>
      <xdr:style>
        <a:lnRef idx="2">
          <a:schemeClr val="accent3"/>
        </a:lnRef>
        <a:fillRef idx="0">
          <a:schemeClr val="accent3"/>
        </a:fillRef>
        <a:effectRef idx="1">
          <a:schemeClr val="accent3"/>
        </a:effectRef>
        <a:fontRef idx="minor">
          <a:schemeClr val="tx1"/>
        </a:fontRef>
      </xdr:style>
    </xdr:cxnSp>
    <xdr:clientData/>
  </xdr:twoCellAnchor>
  <xdr:twoCellAnchor>
    <xdr:from>
      <xdr:col>6</xdr:col>
      <xdr:colOff>390420</xdr:colOff>
      <xdr:row>27</xdr:row>
      <xdr:rowOff>159060</xdr:rowOff>
    </xdr:from>
    <xdr:to>
      <xdr:col>7</xdr:col>
      <xdr:colOff>304800</xdr:colOff>
      <xdr:row>27</xdr:row>
      <xdr:rowOff>162870</xdr:rowOff>
    </xdr:to>
    <xdr:cxnSp macro="">
      <xdr:nvCxnSpPr>
        <xdr:cNvPr id="66" name="直線矢印コネクタ 65"/>
        <xdr:cNvCxnSpPr>
          <a:stCxn id="9" idx="3"/>
          <a:endCxn id="13" idx="1"/>
        </xdr:cNvCxnSpPr>
      </xdr:nvCxnSpPr>
      <xdr:spPr>
        <a:xfrm flipV="1">
          <a:off x="4048020" y="4685340"/>
          <a:ext cx="523980" cy="3810"/>
        </a:xfrm>
        <a:prstGeom prst="straightConnector1">
          <a:avLst/>
        </a:prstGeom>
        <a:ln>
          <a:prstDash val="sysDot"/>
          <a:tailEnd type="arrow"/>
        </a:ln>
      </xdr:spPr>
      <xdr:style>
        <a:lnRef idx="2">
          <a:schemeClr val="accent3"/>
        </a:lnRef>
        <a:fillRef idx="0">
          <a:schemeClr val="accent3"/>
        </a:fillRef>
        <a:effectRef idx="1">
          <a:schemeClr val="accent3"/>
        </a:effectRef>
        <a:fontRef idx="minor">
          <a:schemeClr val="tx1"/>
        </a:fontRef>
      </xdr:style>
    </xdr:cxnSp>
    <xdr:clientData/>
  </xdr:twoCellAnchor>
  <xdr:twoCellAnchor>
    <xdr:from>
      <xdr:col>1</xdr:col>
      <xdr:colOff>22860</xdr:colOff>
      <xdr:row>15</xdr:row>
      <xdr:rowOff>121920</xdr:rowOff>
    </xdr:from>
    <xdr:to>
      <xdr:col>2</xdr:col>
      <xdr:colOff>198120</xdr:colOff>
      <xdr:row>17</xdr:row>
      <xdr:rowOff>38100</xdr:rowOff>
    </xdr:to>
    <xdr:sp macro="" textlink="">
      <xdr:nvSpPr>
        <xdr:cNvPr id="15" name="テキスト ボックス 14">
          <a:hlinkClick xmlns:r="http://schemas.openxmlformats.org/officeDocument/2006/relationships" r:id="rId1" tooltip="経費帳　消耗品費"/>
        </xdr:cNvPr>
        <xdr:cNvSpPr txBox="1"/>
      </xdr:nvSpPr>
      <xdr:spPr>
        <a:xfrm>
          <a:off x="632460" y="2636520"/>
          <a:ext cx="784860" cy="251460"/>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chemeClr val="accent6">
                  <a:lumMod val="75000"/>
                </a:schemeClr>
              </a:solidFill>
              <a:latin typeface="AR P丸ゴシック体M" pitchFamily="50" charset="-128"/>
              <a:ea typeface="AR P丸ゴシック体M" pitchFamily="50" charset="-128"/>
            </a:rPr>
            <a:t>消耗品費</a:t>
          </a:r>
        </a:p>
      </xdr:txBody>
    </xdr:sp>
    <xdr:clientData/>
  </xdr:twoCellAnchor>
</xdr:wsDr>
</file>

<file path=xl/drawings/drawing89.xml><?xml version="1.0" encoding="utf-8"?>
<xdr:wsDr xmlns:xdr="http://schemas.openxmlformats.org/drawingml/2006/spreadsheetDrawing" xmlns:a="http://schemas.openxmlformats.org/drawingml/2006/main">
  <xdr:twoCellAnchor>
    <xdr:from>
      <xdr:col>2</xdr:col>
      <xdr:colOff>3084830</xdr:colOff>
      <xdr:row>7</xdr:row>
      <xdr:rowOff>88900</xdr:rowOff>
    </xdr:from>
    <xdr:to>
      <xdr:col>2</xdr:col>
      <xdr:colOff>3084830</xdr:colOff>
      <xdr:row>10</xdr:row>
      <xdr:rowOff>50800</xdr:rowOff>
    </xdr:to>
    <xdr:cxnSp macro="">
      <xdr:nvCxnSpPr>
        <xdr:cNvPr id="10" name="直線コネクタ 9"/>
        <xdr:cNvCxnSpPr/>
      </xdr:nvCxnSpPr>
      <xdr:spPr>
        <a:xfrm flipV="1">
          <a:off x="3757930" y="2660650"/>
          <a:ext cx="0" cy="469900"/>
        </a:xfrm>
        <a:prstGeom prst="line">
          <a:avLst/>
        </a:prstGeom>
      </xdr:spPr>
      <xdr:style>
        <a:lnRef idx="1">
          <a:schemeClr val="accent4"/>
        </a:lnRef>
        <a:fillRef idx="0">
          <a:schemeClr val="accent4"/>
        </a:fillRef>
        <a:effectRef idx="0">
          <a:schemeClr val="accent4"/>
        </a:effectRef>
        <a:fontRef idx="minor">
          <a:schemeClr val="tx1"/>
        </a:fontRef>
      </xdr:style>
    </xdr:cxnSp>
    <xdr:clientData/>
  </xdr:twoCellAnchor>
  <xdr:twoCellAnchor>
    <xdr:from>
      <xdr:col>3</xdr:col>
      <xdr:colOff>7620</xdr:colOff>
      <xdr:row>5</xdr:row>
      <xdr:rowOff>0</xdr:rowOff>
    </xdr:from>
    <xdr:to>
      <xdr:col>4</xdr:col>
      <xdr:colOff>906780</xdr:colOff>
      <xdr:row>7</xdr:row>
      <xdr:rowOff>2540</xdr:rowOff>
    </xdr:to>
    <xdr:sp macro="" textlink="">
      <xdr:nvSpPr>
        <xdr:cNvPr id="2" name="正方形/長方形 1"/>
        <xdr:cNvSpPr/>
      </xdr:nvSpPr>
      <xdr:spPr>
        <a:xfrm>
          <a:off x="4173220" y="2228850"/>
          <a:ext cx="1813560" cy="332740"/>
        </a:xfrm>
        <a:prstGeom prst="rect">
          <a:avLst/>
        </a:prstGeom>
        <a:solidFill>
          <a:schemeClr val="accent3">
            <a:lumMod val="40000"/>
            <a:lumOff val="60000"/>
            <a:alpha val="5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editAs="oneCell">
    <xdr:from>
      <xdr:col>0</xdr:col>
      <xdr:colOff>152400</xdr:colOff>
      <xdr:row>0</xdr:row>
      <xdr:rowOff>121920</xdr:rowOff>
    </xdr:from>
    <xdr:to>
      <xdr:col>5</xdr:col>
      <xdr:colOff>312420</xdr:colOff>
      <xdr:row>1</xdr:row>
      <xdr:rowOff>480060</xdr:rowOff>
    </xdr:to>
    <xdr:sp macro="" textlink="">
      <xdr:nvSpPr>
        <xdr:cNvPr id="3" name="角丸四角形 2"/>
        <xdr:cNvSpPr/>
      </xdr:nvSpPr>
      <xdr:spPr>
        <a:xfrm>
          <a:off x="152400" y="121920"/>
          <a:ext cx="6149340" cy="975360"/>
        </a:xfrm>
        <a:prstGeom prst="roundRect">
          <a:avLst/>
        </a:prstGeom>
        <a:solidFill>
          <a:schemeClr val="accent4">
            <a:lumMod val="20000"/>
            <a:lumOff val="8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nchorCtr="0"/>
        <a:lstStyle/>
        <a:p>
          <a:pPr algn="ctr"/>
          <a:r>
            <a:rPr kumimoji="1" lang="ja-JP" altLang="en-US" sz="800">
              <a:solidFill>
                <a:schemeClr val="accent4">
                  <a:lumMod val="50000"/>
                </a:schemeClr>
              </a:solidFill>
              <a:latin typeface="AR P丸ゴシック体M" pitchFamily="50" charset="-128"/>
              <a:ea typeface="AR P丸ゴシック体M" pitchFamily="50" charset="-128"/>
            </a:rPr>
            <a:t>家事（個人）使用と事業使用が混ざっている支払いの、経費帳への記入方法の説明と、按分（金額の振り分け）の自動計算をする表です。</a:t>
          </a:r>
        </a:p>
        <a:p>
          <a:pPr algn="ctr"/>
          <a:r>
            <a:rPr kumimoji="1" lang="ja-JP" altLang="en-US" sz="800">
              <a:solidFill>
                <a:schemeClr val="accent4">
                  <a:lumMod val="50000"/>
                </a:schemeClr>
              </a:solidFill>
              <a:latin typeface="AR P丸ゴシック体M" pitchFamily="50" charset="-128"/>
              <a:ea typeface="AR P丸ゴシック体M" pitchFamily="50" charset="-128"/>
            </a:rPr>
            <a:t>ここでは一番一般的な、水道光熱費（電気料金）の表への入力を例にして解説します。</a:t>
          </a:r>
          <a:endParaRPr kumimoji="1" lang="en-US" altLang="ja-JP" sz="800">
            <a:solidFill>
              <a:schemeClr val="accent4">
                <a:lumMod val="50000"/>
              </a:schemeClr>
            </a:solidFill>
            <a:latin typeface="AR P丸ゴシック体M" pitchFamily="50" charset="-128"/>
            <a:ea typeface="AR P丸ゴシック体M" pitchFamily="50" charset="-128"/>
          </a:endParaRPr>
        </a:p>
        <a:p>
          <a:pPr algn="ctr"/>
          <a:r>
            <a:rPr kumimoji="1" lang="ja-JP" altLang="en-US" sz="800">
              <a:solidFill>
                <a:schemeClr val="accent4">
                  <a:lumMod val="50000"/>
                </a:schemeClr>
              </a:solidFill>
              <a:latin typeface="AR P丸ゴシック体M" pitchFamily="50" charset="-128"/>
              <a:ea typeface="AR P丸ゴシック体M" pitchFamily="50" charset="-128"/>
            </a:rPr>
            <a:t>その他の経費も、家事使用分と事業使用分が混ざっている場合には、</a:t>
          </a:r>
          <a:endParaRPr kumimoji="1" lang="en-US" altLang="ja-JP" sz="800">
            <a:solidFill>
              <a:schemeClr val="accent4">
                <a:lumMod val="50000"/>
              </a:schemeClr>
            </a:solidFill>
            <a:latin typeface="AR P丸ゴシック体M" pitchFamily="50" charset="-128"/>
            <a:ea typeface="AR P丸ゴシック体M" pitchFamily="50" charset="-128"/>
          </a:endParaRPr>
        </a:p>
        <a:p>
          <a:pPr algn="ctr"/>
          <a:r>
            <a:rPr kumimoji="1" lang="ja-JP" altLang="en-US" sz="800">
              <a:solidFill>
                <a:schemeClr val="accent4">
                  <a:lumMod val="50000"/>
                </a:schemeClr>
              </a:solidFill>
              <a:latin typeface="AR P丸ゴシック体M" pitchFamily="50" charset="-128"/>
              <a:ea typeface="AR P丸ゴシック体M" pitchFamily="50" charset="-128"/>
            </a:rPr>
            <a:t>下の表の</a:t>
          </a:r>
          <a:r>
            <a:rPr kumimoji="1" lang="ja-JP" altLang="en-US" sz="800" b="1">
              <a:solidFill>
                <a:schemeClr val="accent4">
                  <a:lumMod val="50000"/>
                </a:schemeClr>
              </a:solidFill>
              <a:latin typeface="AR P丸ゴシック体M" pitchFamily="50" charset="-128"/>
              <a:ea typeface="AR P丸ゴシック体M" pitchFamily="50" charset="-128"/>
            </a:rPr>
            <a:t>太枠内</a:t>
          </a:r>
          <a:r>
            <a:rPr kumimoji="1" lang="ja-JP" altLang="en-US" sz="800">
              <a:solidFill>
                <a:schemeClr val="accent4">
                  <a:lumMod val="50000"/>
                </a:schemeClr>
              </a:solidFill>
              <a:latin typeface="AR P丸ゴシック体M" pitchFamily="50" charset="-128"/>
              <a:ea typeface="AR P丸ゴシック体M" pitchFamily="50" charset="-128"/>
            </a:rPr>
            <a:t>に支払い・請求の</a:t>
          </a:r>
          <a:r>
            <a:rPr kumimoji="1" lang="ja-JP" altLang="en-US" sz="800" b="1">
              <a:solidFill>
                <a:schemeClr val="accent4">
                  <a:lumMod val="50000"/>
                </a:schemeClr>
              </a:solidFill>
              <a:latin typeface="AR P丸ゴシック体M" pitchFamily="50" charset="-128"/>
              <a:ea typeface="AR P丸ゴシック体M" pitchFamily="50" charset="-128"/>
            </a:rPr>
            <a:t>全部の額</a:t>
          </a:r>
          <a:r>
            <a:rPr kumimoji="1" lang="ja-JP" altLang="en-US" sz="800">
              <a:solidFill>
                <a:schemeClr val="accent4">
                  <a:lumMod val="50000"/>
                </a:schemeClr>
              </a:solidFill>
              <a:latin typeface="AR P丸ゴシック体M" pitchFamily="50" charset="-128"/>
              <a:ea typeface="AR P丸ゴシック体M" pitchFamily="50" charset="-128"/>
            </a:rPr>
            <a:t>と、</a:t>
          </a:r>
          <a:r>
            <a:rPr kumimoji="1" lang="ja-JP" altLang="en-US" sz="800" b="1">
              <a:solidFill>
                <a:schemeClr val="accent4">
                  <a:lumMod val="50000"/>
                </a:schemeClr>
              </a:solidFill>
              <a:latin typeface="AR P丸ゴシック体M" pitchFamily="50" charset="-128"/>
              <a:ea typeface="AR P丸ゴシック体M" pitchFamily="50" charset="-128"/>
            </a:rPr>
            <a:t>家事使用分の割合</a:t>
          </a:r>
          <a:r>
            <a:rPr kumimoji="1" lang="ja-JP" altLang="en-US" sz="800">
              <a:solidFill>
                <a:schemeClr val="accent4">
                  <a:lumMod val="50000"/>
                </a:schemeClr>
              </a:solidFill>
              <a:latin typeface="AR P丸ゴシック体M" pitchFamily="50" charset="-128"/>
              <a:ea typeface="AR P丸ゴシック体M" pitchFamily="50" charset="-128"/>
            </a:rPr>
            <a:t>を入力し、算出された額をそれぞれの表に記入してください。</a:t>
          </a:r>
          <a:endParaRPr kumimoji="1" lang="en-US" altLang="ja-JP" sz="800">
            <a:solidFill>
              <a:schemeClr val="accent4">
                <a:lumMod val="50000"/>
              </a:schemeClr>
            </a:solidFill>
            <a:latin typeface="AR P丸ゴシック体M" pitchFamily="50" charset="-128"/>
            <a:ea typeface="AR P丸ゴシック体M" pitchFamily="50" charset="-128"/>
          </a:endParaRPr>
        </a:p>
        <a:p>
          <a:pPr algn="ctr"/>
          <a:r>
            <a:rPr kumimoji="1" lang="ja-JP" altLang="en-US" sz="800">
              <a:solidFill>
                <a:schemeClr val="accent4">
                  <a:lumMod val="50000"/>
                </a:schemeClr>
              </a:solidFill>
              <a:latin typeface="AR P丸ゴシック体M" pitchFamily="50" charset="-128"/>
              <a:ea typeface="AR P丸ゴシック体M" pitchFamily="50" charset="-128"/>
            </a:rPr>
            <a:t>摘要欄には以下の例をもとに、割合（％）を明記します。</a:t>
          </a:r>
        </a:p>
      </xdr:txBody>
    </xdr:sp>
    <xdr:clientData/>
  </xdr:twoCellAnchor>
  <xdr:twoCellAnchor>
    <xdr:from>
      <xdr:col>3</xdr:col>
      <xdr:colOff>0</xdr:colOff>
      <xdr:row>44</xdr:row>
      <xdr:rowOff>1</xdr:rowOff>
    </xdr:from>
    <xdr:to>
      <xdr:col>4</xdr:col>
      <xdr:colOff>903600</xdr:colOff>
      <xdr:row>45</xdr:row>
      <xdr:rowOff>156361</xdr:rowOff>
    </xdr:to>
    <xdr:sp macro="" textlink="">
      <xdr:nvSpPr>
        <xdr:cNvPr id="4" name="正方形/長方形 3"/>
        <xdr:cNvSpPr/>
      </xdr:nvSpPr>
      <xdr:spPr>
        <a:xfrm>
          <a:off x="4663440" y="9022081"/>
          <a:ext cx="1818000" cy="331620"/>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4</xdr:col>
      <xdr:colOff>7620</xdr:colOff>
      <xdr:row>20</xdr:row>
      <xdr:rowOff>11361</xdr:rowOff>
    </xdr:from>
    <xdr:to>
      <xdr:col>5</xdr:col>
      <xdr:colOff>4325</xdr:colOff>
      <xdr:row>20</xdr:row>
      <xdr:rowOff>413162</xdr:rowOff>
    </xdr:to>
    <xdr:sp macro="" textlink="">
      <xdr:nvSpPr>
        <xdr:cNvPr id="5" name="正方形/長方形 4"/>
        <xdr:cNvSpPr/>
      </xdr:nvSpPr>
      <xdr:spPr>
        <a:xfrm>
          <a:off x="5585460" y="4796721"/>
          <a:ext cx="911105" cy="333221"/>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3</xdr:col>
      <xdr:colOff>4875</xdr:colOff>
      <xdr:row>20</xdr:row>
      <xdr:rowOff>7620</xdr:rowOff>
    </xdr:from>
    <xdr:to>
      <xdr:col>4</xdr:col>
      <xdr:colOff>1580</xdr:colOff>
      <xdr:row>20</xdr:row>
      <xdr:rowOff>409421</xdr:rowOff>
    </xdr:to>
    <xdr:sp macro="" textlink="">
      <xdr:nvSpPr>
        <xdr:cNvPr id="6" name="正方形/長方形 5"/>
        <xdr:cNvSpPr/>
      </xdr:nvSpPr>
      <xdr:spPr>
        <a:xfrm>
          <a:off x="4668315" y="4792980"/>
          <a:ext cx="911105" cy="333221"/>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3</xdr:col>
      <xdr:colOff>15240</xdr:colOff>
      <xdr:row>33</xdr:row>
      <xdr:rowOff>11361</xdr:rowOff>
    </xdr:from>
    <xdr:to>
      <xdr:col>3</xdr:col>
      <xdr:colOff>911105</xdr:colOff>
      <xdr:row>35</xdr:row>
      <xdr:rowOff>7620</xdr:rowOff>
    </xdr:to>
    <xdr:sp macro="" textlink="">
      <xdr:nvSpPr>
        <xdr:cNvPr id="7" name="正方形/長方形 6"/>
        <xdr:cNvSpPr/>
      </xdr:nvSpPr>
      <xdr:spPr>
        <a:xfrm>
          <a:off x="4678680" y="7166541"/>
          <a:ext cx="895865" cy="339159"/>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4</xdr:col>
      <xdr:colOff>12495</xdr:colOff>
      <xdr:row>33</xdr:row>
      <xdr:rowOff>7620</xdr:rowOff>
    </xdr:from>
    <xdr:to>
      <xdr:col>4</xdr:col>
      <xdr:colOff>908360</xdr:colOff>
      <xdr:row>35</xdr:row>
      <xdr:rowOff>0</xdr:rowOff>
    </xdr:to>
    <xdr:sp macro="" textlink="">
      <xdr:nvSpPr>
        <xdr:cNvPr id="8" name="正方形/長方形 7"/>
        <xdr:cNvSpPr/>
      </xdr:nvSpPr>
      <xdr:spPr>
        <a:xfrm>
          <a:off x="5590335" y="7162800"/>
          <a:ext cx="895865" cy="335280"/>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2</xdr:col>
      <xdr:colOff>1606550</xdr:colOff>
      <xdr:row>10</xdr:row>
      <xdr:rowOff>43180</xdr:rowOff>
    </xdr:from>
    <xdr:to>
      <xdr:col>2</xdr:col>
      <xdr:colOff>3384550</xdr:colOff>
      <xdr:row>12</xdr:row>
      <xdr:rowOff>127000</xdr:rowOff>
    </xdr:to>
    <xdr:sp macro="" textlink="">
      <xdr:nvSpPr>
        <xdr:cNvPr id="9" name="角丸四角形 8"/>
        <xdr:cNvSpPr/>
      </xdr:nvSpPr>
      <xdr:spPr>
        <a:xfrm>
          <a:off x="2279650" y="3122930"/>
          <a:ext cx="1778000" cy="414020"/>
        </a:xfrm>
        <a:prstGeom prst="roundRect">
          <a:avLst/>
        </a:prstGeom>
        <a:solidFill>
          <a:schemeClr val="accent4">
            <a:lumMod val="20000"/>
            <a:lumOff val="8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nchorCtr="0"/>
        <a:lstStyle/>
        <a:p>
          <a:pPr algn="ctr"/>
          <a:r>
            <a:rPr kumimoji="1" lang="ja-JP" altLang="en-US" sz="800">
              <a:solidFill>
                <a:schemeClr val="accent4">
                  <a:lumMod val="50000"/>
                </a:schemeClr>
              </a:solidFill>
              <a:latin typeface="AR P丸ゴシック体M" pitchFamily="50" charset="-128"/>
              <a:ea typeface="AR P丸ゴシック体M" pitchFamily="50" charset="-128"/>
            </a:rPr>
            <a:t>ここに利用料金のお知らせ・請求書の金額をそのまま記入</a:t>
          </a:r>
        </a:p>
      </xdr:txBody>
    </xdr:sp>
    <xdr:clientData/>
  </xdr:twoCellAnchor>
  <xdr:twoCellAnchor>
    <xdr:from>
      <xdr:col>2</xdr:col>
      <xdr:colOff>3086100</xdr:colOff>
      <xdr:row>7</xdr:row>
      <xdr:rowOff>91440</xdr:rowOff>
    </xdr:from>
    <xdr:to>
      <xdr:col>4</xdr:col>
      <xdr:colOff>144780</xdr:colOff>
      <xdr:row>7</xdr:row>
      <xdr:rowOff>91440</xdr:rowOff>
    </xdr:to>
    <xdr:cxnSp macro="">
      <xdr:nvCxnSpPr>
        <xdr:cNvPr id="11" name="直線矢印コネクタ 10"/>
        <xdr:cNvCxnSpPr/>
      </xdr:nvCxnSpPr>
      <xdr:spPr>
        <a:xfrm>
          <a:off x="3759200" y="2663190"/>
          <a:ext cx="1465580" cy="0"/>
        </a:xfrm>
        <a:prstGeom prst="straightConnector1">
          <a:avLst/>
        </a:prstGeom>
        <a:ln>
          <a:tailEnd type="arrow"/>
        </a:ln>
      </xdr:spPr>
      <xdr:style>
        <a:lnRef idx="1">
          <a:schemeClr val="accent4"/>
        </a:lnRef>
        <a:fillRef idx="0">
          <a:schemeClr val="accent4"/>
        </a:fillRef>
        <a:effectRef idx="0">
          <a:schemeClr val="accent4"/>
        </a:effectRef>
        <a:fontRef idx="minor">
          <a:schemeClr val="tx1"/>
        </a:fontRef>
      </xdr:style>
    </xdr:cxnSp>
    <xdr:clientData/>
  </xdr:twoCellAnchor>
  <xdr:twoCellAnchor>
    <xdr:from>
      <xdr:col>3</xdr:col>
      <xdr:colOff>892954</xdr:colOff>
      <xdr:row>14</xdr:row>
      <xdr:rowOff>105220</xdr:rowOff>
    </xdr:from>
    <xdr:to>
      <xdr:col>5</xdr:col>
      <xdr:colOff>419418</xdr:colOff>
      <xdr:row>17</xdr:row>
      <xdr:rowOff>6160</xdr:rowOff>
    </xdr:to>
    <xdr:sp macro="" textlink="">
      <xdr:nvSpPr>
        <xdr:cNvPr id="13" name="角丸四角形 12"/>
        <xdr:cNvSpPr/>
      </xdr:nvSpPr>
      <xdr:spPr>
        <a:xfrm>
          <a:off x="5053474" y="3877120"/>
          <a:ext cx="1355264" cy="411480"/>
        </a:xfrm>
        <a:prstGeom prst="roundRect">
          <a:avLst/>
        </a:prstGeom>
        <a:solidFill>
          <a:schemeClr val="accent4">
            <a:lumMod val="20000"/>
            <a:lumOff val="8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nchorCtr="0"/>
        <a:lstStyle/>
        <a:p>
          <a:pPr algn="ctr"/>
          <a:r>
            <a:rPr kumimoji="1" lang="ja-JP" altLang="en-US" sz="800">
              <a:solidFill>
                <a:schemeClr val="accent4">
                  <a:lumMod val="50000"/>
                </a:schemeClr>
              </a:solidFill>
              <a:latin typeface="AR P丸ゴシック体M" pitchFamily="50" charset="-128"/>
              <a:ea typeface="AR P丸ゴシック体M" pitchFamily="50" charset="-128"/>
            </a:rPr>
            <a:t>ここに家事使用割合を</a:t>
          </a:r>
          <a:endParaRPr kumimoji="1" lang="en-US" altLang="ja-JP" sz="800">
            <a:solidFill>
              <a:schemeClr val="accent4">
                <a:lumMod val="50000"/>
              </a:schemeClr>
            </a:solidFill>
            <a:latin typeface="AR P丸ゴシック体M" pitchFamily="50" charset="-128"/>
            <a:ea typeface="AR P丸ゴシック体M" pitchFamily="50" charset="-128"/>
          </a:endParaRPr>
        </a:p>
        <a:p>
          <a:pPr algn="ctr"/>
          <a:r>
            <a:rPr kumimoji="1" lang="ja-JP" altLang="en-US" sz="800">
              <a:solidFill>
                <a:schemeClr val="accent4">
                  <a:lumMod val="50000"/>
                </a:schemeClr>
              </a:solidFill>
              <a:latin typeface="AR P丸ゴシック体M" pitchFamily="50" charset="-128"/>
              <a:ea typeface="AR P丸ゴシック体M" pitchFamily="50" charset="-128"/>
            </a:rPr>
            <a:t>パーセントで記入</a:t>
          </a:r>
        </a:p>
      </xdr:txBody>
    </xdr:sp>
    <xdr:clientData/>
  </xdr:twoCellAnchor>
  <xdr:twoCellAnchor editAs="oneCell">
    <xdr:from>
      <xdr:col>2</xdr:col>
      <xdr:colOff>316230</xdr:colOff>
      <xdr:row>1</xdr:row>
      <xdr:rowOff>594360</xdr:rowOff>
    </xdr:from>
    <xdr:to>
      <xdr:col>4</xdr:col>
      <xdr:colOff>392430</xdr:colOff>
      <xdr:row>2</xdr:row>
      <xdr:rowOff>541020</xdr:rowOff>
    </xdr:to>
    <xdr:sp macro="" textlink="">
      <xdr:nvSpPr>
        <xdr:cNvPr id="15" name="角丸四角形 14"/>
        <xdr:cNvSpPr/>
      </xdr:nvSpPr>
      <xdr:spPr>
        <a:xfrm>
          <a:off x="986790" y="1211580"/>
          <a:ext cx="4480560" cy="563880"/>
        </a:xfrm>
        <a:prstGeom prst="roundRect">
          <a:avLst/>
        </a:prstGeom>
        <a:solidFill>
          <a:schemeClr val="accent4">
            <a:lumMod val="60000"/>
            <a:lumOff val="4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nchorCtr="0"/>
        <a:lstStyle/>
        <a:p>
          <a:pPr algn="ctr"/>
          <a:r>
            <a:rPr kumimoji="1" lang="ja-JP" altLang="en-US" sz="1100">
              <a:solidFill>
                <a:schemeClr val="accent4">
                  <a:lumMod val="50000"/>
                </a:schemeClr>
              </a:solidFill>
              <a:latin typeface="AR P丸ゴシック体M" pitchFamily="50" charset="-128"/>
              <a:ea typeface="AR P丸ゴシック体M" pitchFamily="50" charset="-128"/>
            </a:rPr>
            <a:t>最終的に引き落としをされる口座、支払いの現金を出す財布が</a:t>
          </a:r>
          <a:endParaRPr kumimoji="1" lang="en-US" altLang="ja-JP" sz="1100">
            <a:solidFill>
              <a:schemeClr val="accent4">
                <a:lumMod val="50000"/>
              </a:schemeClr>
            </a:solidFill>
            <a:latin typeface="AR P丸ゴシック体M" pitchFamily="50" charset="-128"/>
            <a:ea typeface="AR P丸ゴシック体M" pitchFamily="50" charset="-128"/>
          </a:endParaRPr>
        </a:p>
        <a:p>
          <a:pPr algn="ctr"/>
          <a:r>
            <a:rPr kumimoji="1" lang="ja-JP" altLang="en-US" sz="1100" b="1">
              <a:solidFill>
                <a:schemeClr val="accent4">
                  <a:lumMod val="50000"/>
                </a:schemeClr>
              </a:solidFill>
              <a:latin typeface="AR P丸ゴシック体M" pitchFamily="50" charset="-128"/>
              <a:ea typeface="AR P丸ゴシック体M" pitchFamily="50" charset="-128"/>
            </a:rPr>
            <a:t>事業専用</a:t>
          </a:r>
          <a:r>
            <a:rPr kumimoji="1" lang="ja-JP" altLang="en-US" sz="1100">
              <a:solidFill>
                <a:schemeClr val="accent4">
                  <a:lumMod val="50000"/>
                </a:schemeClr>
              </a:solidFill>
              <a:latin typeface="AR P丸ゴシック体M" pitchFamily="50" charset="-128"/>
              <a:ea typeface="AR P丸ゴシック体M" pitchFamily="50" charset="-128"/>
            </a:rPr>
            <a:t>のものの場合</a:t>
          </a:r>
        </a:p>
      </xdr:txBody>
    </xdr:sp>
    <xdr:clientData/>
  </xdr:twoCellAnchor>
  <xdr:twoCellAnchor>
    <xdr:from>
      <xdr:col>3</xdr:col>
      <xdr:colOff>7620</xdr:colOff>
      <xdr:row>57</xdr:row>
      <xdr:rowOff>0</xdr:rowOff>
    </xdr:from>
    <xdr:to>
      <xdr:col>4</xdr:col>
      <xdr:colOff>906780</xdr:colOff>
      <xdr:row>59</xdr:row>
      <xdr:rowOff>6350</xdr:rowOff>
    </xdr:to>
    <xdr:sp macro="" textlink="">
      <xdr:nvSpPr>
        <xdr:cNvPr id="16" name="正方形/長方形 15"/>
        <xdr:cNvSpPr/>
      </xdr:nvSpPr>
      <xdr:spPr>
        <a:xfrm>
          <a:off x="4173220" y="12547600"/>
          <a:ext cx="1813560" cy="349250"/>
        </a:xfrm>
        <a:prstGeom prst="rect">
          <a:avLst/>
        </a:prstGeom>
        <a:solidFill>
          <a:schemeClr val="accent3">
            <a:lumMod val="40000"/>
            <a:lumOff val="60000"/>
            <a:alpha val="5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editAs="oneCell">
    <xdr:from>
      <xdr:col>0</xdr:col>
      <xdr:colOff>152400</xdr:colOff>
      <xdr:row>52</xdr:row>
      <xdr:rowOff>121920</xdr:rowOff>
    </xdr:from>
    <xdr:to>
      <xdr:col>5</xdr:col>
      <xdr:colOff>312420</xdr:colOff>
      <xdr:row>53</xdr:row>
      <xdr:rowOff>480060</xdr:rowOff>
    </xdr:to>
    <xdr:sp macro="" textlink="">
      <xdr:nvSpPr>
        <xdr:cNvPr id="17" name="角丸四角形 16"/>
        <xdr:cNvSpPr/>
      </xdr:nvSpPr>
      <xdr:spPr>
        <a:xfrm>
          <a:off x="152400" y="10507980"/>
          <a:ext cx="6149340" cy="975360"/>
        </a:xfrm>
        <a:prstGeom prst="roundRect">
          <a:avLst/>
        </a:prstGeom>
        <a:solidFill>
          <a:schemeClr val="accent4">
            <a:lumMod val="20000"/>
            <a:lumOff val="8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nchorCtr="0"/>
        <a:lstStyle/>
        <a:p>
          <a:pPr algn="ctr"/>
          <a:r>
            <a:rPr kumimoji="1" lang="ja-JP" altLang="en-US" sz="800">
              <a:solidFill>
                <a:schemeClr val="accent4">
                  <a:lumMod val="50000"/>
                </a:schemeClr>
              </a:solidFill>
              <a:latin typeface="AR P丸ゴシック体M" pitchFamily="50" charset="-128"/>
              <a:ea typeface="AR P丸ゴシック体M" pitchFamily="50" charset="-128"/>
            </a:rPr>
            <a:t>家事（個人）使用と事業使用が混ざっている支払いの、経費帳への記入方法の説明と、按分（金額の振り分け）の自動計算をする表です。</a:t>
          </a:r>
        </a:p>
        <a:p>
          <a:pPr algn="ctr"/>
          <a:r>
            <a:rPr kumimoji="1" lang="ja-JP" altLang="en-US" sz="800">
              <a:solidFill>
                <a:schemeClr val="accent4">
                  <a:lumMod val="50000"/>
                </a:schemeClr>
              </a:solidFill>
              <a:latin typeface="AR P丸ゴシック体M" pitchFamily="50" charset="-128"/>
              <a:ea typeface="AR P丸ゴシック体M" pitchFamily="50" charset="-128"/>
            </a:rPr>
            <a:t>ここでは一番一般的な、水道光熱費（電気料金）の表への入力を例にして解説します。</a:t>
          </a:r>
          <a:endParaRPr kumimoji="1" lang="en-US" altLang="ja-JP" sz="800">
            <a:solidFill>
              <a:schemeClr val="accent4">
                <a:lumMod val="50000"/>
              </a:schemeClr>
            </a:solidFill>
            <a:latin typeface="AR P丸ゴシック体M" pitchFamily="50" charset="-128"/>
            <a:ea typeface="AR P丸ゴシック体M" pitchFamily="50" charset="-128"/>
          </a:endParaRPr>
        </a:p>
        <a:p>
          <a:pPr algn="ctr"/>
          <a:r>
            <a:rPr kumimoji="1" lang="ja-JP" altLang="en-US" sz="800">
              <a:solidFill>
                <a:schemeClr val="accent4">
                  <a:lumMod val="50000"/>
                </a:schemeClr>
              </a:solidFill>
              <a:latin typeface="AR P丸ゴシック体M" pitchFamily="50" charset="-128"/>
              <a:ea typeface="AR P丸ゴシック体M" pitchFamily="50" charset="-128"/>
            </a:rPr>
            <a:t>その他の経費も、家事使用分と事業使用分が混ざっている場合には、</a:t>
          </a:r>
          <a:endParaRPr kumimoji="1" lang="en-US" altLang="ja-JP" sz="800">
            <a:solidFill>
              <a:schemeClr val="accent4">
                <a:lumMod val="50000"/>
              </a:schemeClr>
            </a:solidFill>
            <a:latin typeface="AR P丸ゴシック体M" pitchFamily="50" charset="-128"/>
            <a:ea typeface="AR P丸ゴシック体M" pitchFamily="50" charset="-128"/>
          </a:endParaRPr>
        </a:p>
        <a:p>
          <a:pPr algn="ctr"/>
          <a:r>
            <a:rPr kumimoji="1" lang="ja-JP" altLang="en-US" sz="800">
              <a:solidFill>
                <a:schemeClr val="accent4">
                  <a:lumMod val="50000"/>
                </a:schemeClr>
              </a:solidFill>
              <a:latin typeface="AR P丸ゴシック体M" pitchFamily="50" charset="-128"/>
              <a:ea typeface="AR P丸ゴシック体M" pitchFamily="50" charset="-128"/>
            </a:rPr>
            <a:t>下の表の</a:t>
          </a:r>
          <a:r>
            <a:rPr kumimoji="1" lang="ja-JP" altLang="en-US" sz="800" b="1">
              <a:solidFill>
                <a:schemeClr val="accent4">
                  <a:lumMod val="50000"/>
                </a:schemeClr>
              </a:solidFill>
              <a:latin typeface="AR P丸ゴシック体M" pitchFamily="50" charset="-128"/>
              <a:ea typeface="AR P丸ゴシック体M" pitchFamily="50" charset="-128"/>
            </a:rPr>
            <a:t>太枠内</a:t>
          </a:r>
          <a:r>
            <a:rPr kumimoji="1" lang="ja-JP" altLang="en-US" sz="800">
              <a:solidFill>
                <a:schemeClr val="accent4">
                  <a:lumMod val="50000"/>
                </a:schemeClr>
              </a:solidFill>
              <a:latin typeface="AR P丸ゴシック体M" pitchFamily="50" charset="-128"/>
              <a:ea typeface="AR P丸ゴシック体M" pitchFamily="50" charset="-128"/>
            </a:rPr>
            <a:t>に支払い・請求の</a:t>
          </a:r>
          <a:r>
            <a:rPr kumimoji="1" lang="ja-JP" altLang="en-US" sz="800" b="1">
              <a:solidFill>
                <a:schemeClr val="accent4">
                  <a:lumMod val="50000"/>
                </a:schemeClr>
              </a:solidFill>
              <a:latin typeface="AR P丸ゴシック体M" pitchFamily="50" charset="-128"/>
              <a:ea typeface="AR P丸ゴシック体M" pitchFamily="50" charset="-128"/>
            </a:rPr>
            <a:t>全部の額</a:t>
          </a:r>
          <a:r>
            <a:rPr kumimoji="1" lang="ja-JP" altLang="en-US" sz="800">
              <a:solidFill>
                <a:schemeClr val="accent4">
                  <a:lumMod val="50000"/>
                </a:schemeClr>
              </a:solidFill>
              <a:latin typeface="AR P丸ゴシック体M" pitchFamily="50" charset="-128"/>
              <a:ea typeface="AR P丸ゴシック体M" pitchFamily="50" charset="-128"/>
            </a:rPr>
            <a:t>と、</a:t>
          </a:r>
          <a:r>
            <a:rPr kumimoji="1" lang="ja-JP" altLang="en-US" sz="800" b="1">
              <a:solidFill>
                <a:schemeClr val="accent4">
                  <a:lumMod val="50000"/>
                </a:schemeClr>
              </a:solidFill>
              <a:latin typeface="AR P丸ゴシック体M" pitchFamily="50" charset="-128"/>
              <a:ea typeface="AR P丸ゴシック体M" pitchFamily="50" charset="-128"/>
            </a:rPr>
            <a:t>家事使用分の割合</a:t>
          </a:r>
          <a:r>
            <a:rPr kumimoji="1" lang="ja-JP" altLang="en-US" sz="800">
              <a:solidFill>
                <a:schemeClr val="accent4">
                  <a:lumMod val="50000"/>
                </a:schemeClr>
              </a:solidFill>
              <a:latin typeface="AR P丸ゴシック体M" pitchFamily="50" charset="-128"/>
              <a:ea typeface="AR P丸ゴシック体M" pitchFamily="50" charset="-128"/>
            </a:rPr>
            <a:t>を入力し、算出された額をそれぞれの表に記入してください。</a:t>
          </a:r>
          <a:endParaRPr kumimoji="1" lang="en-US" altLang="ja-JP" sz="800">
            <a:solidFill>
              <a:schemeClr val="accent4">
                <a:lumMod val="50000"/>
              </a:schemeClr>
            </a:solidFill>
            <a:latin typeface="AR P丸ゴシック体M" pitchFamily="50" charset="-128"/>
            <a:ea typeface="AR P丸ゴシック体M" pitchFamily="50" charset="-128"/>
          </a:endParaRPr>
        </a:p>
        <a:p>
          <a:pPr algn="ctr"/>
          <a:r>
            <a:rPr kumimoji="1" lang="ja-JP" altLang="en-US" sz="800">
              <a:solidFill>
                <a:schemeClr val="accent4">
                  <a:lumMod val="50000"/>
                </a:schemeClr>
              </a:solidFill>
              <a:latin typeface="AR P丸ゴシック体M" pitchFamily="50" charset="-128"/>
              <a:ea typeface="AR P丸ゴシック体M" pitchFamily="50" charset="-128"/>
            </a:rPr>
            <a:t>摘要欄には以下の例をもとに、割合（％）を明記します。</a:t>
          </a:r>
        </a:p>
      </xdr:txBody>
    </xdr:sp>
    <xdr:clientData/>
  </xdr:twoCellAnchor>
  <xdr:twoCellAnchor>
    <xdr:from>
      <xdr:col>3</xdr:col>
      <xdr:colOff>0</xdr:colOff>
      <xdr:row>96</xdr:row>
      <xdr:rowOff>1</xdr:rowOff>
    </xdr:from>
    <xdr:to>
      <xdr:col>4</xdr:col>
      <xdr:colOff>903600</xdr:colOff>
      <xdr:row>97</xdr:row>
      <xdr:rowOff>156361</xdr:rowOff>
    </xdr:to>
    <xdr:sp macro="" textlink="">
      <xdr:nvSpPr>
        <xdr:cNvPr id="18" name="正方形/長方形 17"/>
        <xdr:cNvSpPr/>
      </xdr:nvSpPr>
      <xdr:spPr>
        <a:xfrm>
          <a:off x="4663440" y="19408141"/>
          <a:ext cx="1818000" cy="331620"/>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4</xdr:col>
      <xdr:colOff>7620</xdr:colOff>
      <xdr:row>72</xdr:row>
      <xdr:rowOff>11361</xdr:rowOff>
    </xdr:from>
    <xdr:to>
      <xdr:col>5</xdr:col>
      <xdr:colOff>4325</xdr:colOff>
      <xdr:row>72</xdr:row>
      <xdr:rowOff>413162</xdr:rowOff>
    </xdr:to>
    <xdr:sp macro="" textlink="">
      <xdr:nvSpPr>
        <xdr:cNvPr id="19" name="正方形/長方形 18"/>
        <xdr:cNvSpPr/>
      </xdr:nvSpPr>
      <xdr:spPr>
        <a:xfrm>
          <a:off x="5585460" y="15182781"/>
          <a:ext cx="911105" cy="333221"/>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3</xdr:col>
      <xdr:colOff>4875</xdr:colOff>
      <xdr:row>72</xdr:row>
      <xdr:rowOff>7620</xdr:rowOff>
    </xdr:from>
    <xdr:to>
      <xdr:col>4</xdr:col>
      <xdr:colOff>1580</xdr:colOff>
      <xdr:row>72</xdr:row>
      <xdr:rowOff>409421</xdr:rowOff>
    </xdr:to>
    <xdr:sp macro="" textlink="">
      <xdr:nvSpPr>
        <xdr:cNvPr id="20" name="正方形/長方形 19"/>
        <xdr:cNvSpPr/>
      </xdr:nvSpPr>
      <xdr:spPr>
        <a:xfrm>
          <a:off x="4668315" y="15179040"/>
          <a:ext cx="911105" cy="333221"/>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3</xdr:col>
      <xdr:colOff>15240</xdr:colOff>
      <xdr:row>85</xdr:row>
      <xdr:rowOff>11361</xdr:rowOff>
    </xdr:from>
    <xdr:to>
      <xdr:col>3</xdr:col>
      <xdr:colOff>911105</xdr:colOff>
      <xdr:row>87</xdr:row>
      <xdr:rowOff>7620</xdr:rowOff>
    </xdr:to>
    <xdr:sp macro="" textlink="">
      <xdr:nvSpPr>
        <xdr:cNvPr id="21" name="正方形/長方形 20"/>
        <xdr:cNvSpPr/>
      </xdr:nvSpPr>
      <xdr:spPr>
        <a:xfrm>
          <a:off x="4678680" y="17552601"/>
          <a:ext cx="895865" cy="339159"/>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4</xdr:col>
      <xdr:colOff>12495</xdr:colOff>
      <xdr:row>85</xdr:row>
      <xdr:rowOff>7620</xdr:rowOff>
    </xdr:from>
    <xdr:to>
      <xdr:col>4</xdr:col>
      <xdr:colOff>908360</xdr:colOff>
      <xdr:row>87</xdr:row>
      <xdr:rowOff>0</xdr:rowOff>
    </xdr:to>
    <xdr:sp macro="" textlink="">
      <xdr:nvSpPr>
        <xdr:cNvPr id="22" name="正方形/長方形 21"/>
        <xdr:cNvSpPr/>
      </xdr:nvSpPr>
      <xdr:spPr>
        <a:xfrm>
          <a:off x="5590335" y="17548860"/>
          <a:ext cx="895865" cy="335280"/>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editAs="oneCell">
    <xdr:from>
      <xdr:col>2</xdr:col>
      <xdr:colOff>316230</xdr:colOff>
      <xdr:row>53</xdr:row>
      <xdr:rowOff>594360</xdr:rowOff>
    </xdr:from>
    <xdr:to>
      <xdr:col>4</xdr:col>
      <xdr:colOff>392430</xdr:colOff>
      <xdr:row>54</xdr:row>
      <xdr:rowOff>541020</xdr:rowOff>
    </xdr:to>
    <xdr:sp macro="" textlink="">
      <xdr:nvSpPr>
        <xdr:cNvPr id="29" name="角丸四角形 28"/>
        <xdr:cNvSpPr/>
      </xdr:nvSpPr>
      <xdr:spPr>
        <a:xfrm>
          <a:off x="986790" y="11597640"/>
          <a:ext cx="4480560" cy="563880"/>
        </a:xfrm>
        <a:prstGeom prst="roundRect">
          <a:avLst/>
        </a:prstGeom>
        <a:solidFill>
          <a:schemeClr val="accent4">
            <a:lumMod val="5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nchorCtr="0"/>
        <a:lstStyle/>
        <a:p>
          <a:pPr algn="ctr"/>
          <a:r>
            <a:rPr kumimoji="1" lang="ja-JP" altLang="en-US" sz="1100">
              <a:solidFill>
                <a:schemeClr val="accent4">
                  <a:lumMod val="20000"/>
                  <a:lumOff val="80000"/>
                </a:schemeClr>
              </a:solidFill>
              <a:latin typeface="AR P丸ゴシック体M" pitchFamily="50" charset="-128"/>
              <a:ea typeface="AR P丸ゴシック体M" pitchFamily="50" charset="-128"/>
            </a:rPr>
            <a:t>最終的に引き落としをされる口座、支払いの現金を出す財布が</a:t>
          </a:r>
          <a:endParaRPr kumimoji="1" lang="en-US" altLang="ja-JP" sz="1100">
            <a:solidFill>
              <a:schemeClr val="accent4">
                <a:lumMod val="20000"/>
                <a:lumOff val="80000"/>
              </a:schemeClr>
            </a:solidFill>
            <a:latin typeface="AR P丸ゴシック体M" pitchFamily="50" charset="-128"/>
            <a:ea typeface="AR P丸ゴシック体M" pitchFamily="50" charset="-128"/>
          </a:endParaRPr>
        </a:p>
        <a:p>
          <a:pPr algn="ctr"/>
          <a:r>
            <a:rPr kumimoji="1" lang="ja-JP" altLang="en-US" sz="1100" b="1">
              <a:solidFill>
                <a:schemeClr val="accent4">
                  <a:lumMod val="20000"/>
                  <a:lumOff val="80000"/>
                </a:schemeClr>
              </a:solidFill>
              <a:latin typeface="AR P丸ゴシック体M" pitchFamily="50" charset="-128"/>
              <a:ea typeface="AR P丸ゴシック体M" pitchFamily="50" charset="-128"/>
            </a:rPr>
            <a:t>個人と兼用</a:t>
          </a:r>
          <a:r>
            <a:rPr kumimoji="1" lang="ja-JP" altLang="en-US" sz="1100">
              <a:solidFill>
                <a:schemeClr val="accent4">
                  <a:lumMod val="20000"/>
                  <a:lumOff val="80000"/>
                </a:schemeClr>
              </a:solidFill>
              <a:latin typeface="AR P丸ゴシック体M" pitchFamily="50" charset="-128"/>
              <a:ea typeface="AR P丸ゴシック体M" pitchFamily="50" charset="-128"/>
            </a:rPr>
            <a:t>のものの場合</a:t>
          </a:r>
        </a:p>
      </xdr:txBody>
    </xdr:sp>
    <xdr:clientData/>
  </xdr:twoCellAnchor>
  <xdr:twoCellAnchor>
    <xdr:from>
      <xdr:col>5</xdr:col>
      <xdr:colOff>122421</xdr:colOff>
      <xdr:row>7</xdr:row>
      <xdr:rowOff>146050</xdr:rowOff>
    </xdr:from>
    <xdr:to>
      <xdr:col>5</xdr:col>
      <xdr:colOff>122421</xdr:colOff>
      <xdr:row>14</xdr:row>
      <xdr:rowOff>106680</xdr:rowOff>
    </xdr:to>
    <xdr:cxnSp macro="">
      <xdr:nvCxnSpPr>
        <xdr:cNvPr id="36" name="直線矢印コネクタ 35"/>
        <xdr:cNvCxnSpPr/>
      </xdr:nvCxnSpPr>
      <xdr:spPr>
        <a:xfrm flipV="1">
          <a:off x="6116821" y="2717800"/>
          <a:ext cx="0" cy="1141730"/>
        </a:xfrm>
        <a:prstGeom prst="straightConnector1">
          <a:avLst/>
        </a:prstGeom>
        <a:ln>
          <a:tailEnd type="arrow"/>
        </a:ln>
      </xdr:spPr>
      <xdr:style>
        <a:lnRef idx="1">
          <a:schemeClr val="accent4"/>
        </a:lnRef>
        <a:fillRef idx="0">
          <a:schemeClr val="accent4"/>
        </a:fillRef>
        <a:effectRef idx="0">
          <a:schemeClr val="accent4"/>
        </a:effectRef>
        <a:fontRef idx="minor">
          <a:schemeClr val="tx1"/>
        </a:fontRef>
      </xdr:style>
    </xdr:cxnSp>
    <xdr:clientData/>
  </xdr:twoCellAnchor>
  <xdr:twoCellAnchor>
    <xdr:from>
      <xdr:col>3</xdr:col>
      <xdr:colOff>892954</xdr:colOff>
      <xdr:row>66</xdr:row>
      <xdr:rowOff>105220</xdr:rowOff>
    </xdr:from>
    <xdr:to>
      <xdr:col>5</xdr:col>
      <xdr:colOff>419418</xdr:colOff>
      <xdr:row>69</xdr:row>
      <xdr:rowOff>6160</xdr:rowOff>
    </xdr:to>
    <xdr:sp macro="" textlink="">
      <xdr:nvSpPr>
        <xdr:cNvPr id="50" name="角丸四角形 49"/>
        <xdr:cNvSpPr/>
      </xdr:nvSpPr>
      <xdr:spPr>
        <a:xfrm>
          <a:off x="5053474" y="14263180"/>
          <a:ext cx="1355264" cy="411480"/>
        </a:xfrm>
        <a:prstGeom prst="roundRect">
          <a:avLst/>
        </a:prstGeom>
        <a:solidFill>
          <a:schemeClr val="accent4">
            <a:lumMod val="20000"/>
            <a:lumOff val="8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nchorCtr="0"/>
        <a:lstStyle/>
        <a:p>
          <a:pPr algn="ctr"/>
          <a:r>
            <a:rPr kumimoji="1" lang="ja-JP" altLang="en-US" sz="800">
              <a:solidFill>
                <a:schemeClr val="accent4">
                  <a:lumMod val="50000"/>
                </a:schemeClr>
              </a:solidFill>
              <a:latin typeface="AR P丸ゴシック体M" pitchFamily="50" charset="-128"/>
              <a:ea typeface="AR P丸ゴシック体M" pitchFamily="50" charset="-128"/>
            </a:rPr>
            <a:t>ここに家事使用割合を</a:t>
          </a:r>
          <a:endParaRPr kumimoji="1" lang="en-US" altLang="ja-JP" sz="800">
            <a:solidFill>
              <a:schemeClr val="accent4">
                <a:lumMod val="50000"/>
              </a:schemeClr>
            </a:solidFill>
            <a:latin typeface="AR P丸ゴシック体M" pitchFamily="50" charset="-128"/>
            <a:ea typeface="AR P丸ゴシック体M" pitchFamily="50" charset="-128"/>
          </a:endParaRPr>
        </a:p>
        <a:p>
          <a:pPr algn="ctr"/>
          <a:r>
            <a:rPr kumimoji="1" lang="ja-JP" altLang="en-US" sz="800">
              <a:solidFill>
                <a:schemeClr val="accent4">
                  <a:lumMod val="50000"/>
                </a:schemeClr>
              </a:solidFill>
              <a:latin typeface="AR P丸ゴシック体M" pitchFamily="50" charset="-128"/>
              <a:ea typeface="AR P丸ゴシック体M" pitchFamily="50" charset="-128"/>
            </a:rPr>
            <a:t>パーセントで記入</a:t>
          </a:r>
        </a:p>
      </xdr:txBody>
    </xdr:sp>
    <xdr:clientData/>
  </xdr:twoCellAnchor>
  <xdr:twoCellAnchor>
    <xdr:from>
      <xdr:col>5</xdr:col>
      <xdr:colOff>122421</xdr:colOff>
      <xdr:row>59</xdr:row>
      <xdr:rowOff>139700</xdr:rowOff>
    </xdr:from>
    <xdr:to>
      <xdr:col>5</xdr:col>
      <xdr:colOff>122422</xdr:colOff>
      <xdr:row>66</xdr:row>
      <xdr:rowOff>106680</xdr:rowOff>
    </xdr:to>
    <xdr:cxnSp macro="">
      <xdr:nvCxnSpPr>
        <xdr:cNvPr id="51" name="直線矢印コネクタ 50"/>
        <xdr:cNvCxnSpPr/>
      </xdr:nvCxnSpPr>
      <xdr:spPr>
        <a:xfrm flipH="1" flipV="1">
          <a:off x="6116821" y="13030200"/>
          <a:ext cx="1" cy="1148080"/>
        </a:xfrm>
        <a:prstGeom prst="straightConnector1">
          <a:avLst/>
        </a:prstGeom>
        <a:ln>
          <a:tailEnd type="arrow"/>
        </a:ln>
      </xdr:spPr>
      <xdr:style>
        <a:lnRef idx="1">
          <a:schemeClr val="accent4"/>
        </a:lnRef>
        <a:fillRef idx="0">
          <a:schemeClr val="accent4"/>
        </a:fillRef>
        <a:effectRef idx="0">
          <a:schemeClr val="accent4"/>
        </a:effectRef>
        <a:fontRef idx="minor">
          <a:schemeClr val="tx1"/>
        </a:fontRef>
      </xdr:style>
    </xdr:cxnSp>
    <xdr:clientData/>
  </xdr:twoCellAnchor>
  <xdr:twoCellAnchor>
    <xdr:from>
      <xdr:col>6</xdr:col>
      <xdr:colOff>114300</xdr:colOff>
      <xdr:row>3</xdr:row>
      <xdr:rowOff>184150</xdr:rowOff>
    </xdr:from>
    <xdr:to>
      <xdr:col>6</xdr:col>
      <xdr:colOff>114300</xdr:colOff>
      <xdr:row>7</xdr:row>
      <xdr:rowOff>50800</xdr:rowOff>
    </xdr:to>
    <xdr:cxnSp macro="">
      <xdr:nvCxnSpPr>
        <xdr:cNvPr id="58" name="直線矢印コネクタ 57"/>
        <xdr:cNvCxnSpPr/>
      </xdr:nvCxnSpPr>
      <xdr:spPr>
        <a:xfrm>
          <a:off x="6610350" y="2032000"/>
          <a:ext cx="0" cy="590550"/>
        </a:xfrm>
        <a:prstGeom prst="straightConnector1">
          <a:avLst/>
        </a:prstGeom>
        <a:ln>
          <a:tailEnd type="arrow"/>
        </a:ln>
      </xdr:spPr>
      <xdr:style>
        <a:lnRef idx="1">
          <a:schemeClr val="accent4"/>
        </a:lnRef>
        <a:fillRef idx="0">
          <a:schemeClr val="accent4"/>
        </a:fillRef>
        <a:effectRef idx="0">
          <a:schemeClr val="accent4"/>
        </a:effectRef>
        <a:fontRef idx="minor">
          <a:schemeClr val="tx1"/>
        </a:fontRef>
      </xdr:style>
    </xdr:cxnSp>
    <xdr:clientData/>
  </xdr:twoCellAnchor>
  <xdr:twoCellAnchor>
    <xdr:from>
      <xdr:col>2</xdr:col>
      <xdr:colOff>3454400</xdr:colOff>
      <xdr:row>3</xdr:row>
      <xdr:rowOff>60770</xdr:rowOff>
    </xdr:from>
    <xdr:to>
      <xdr:col>5</xdr:col>
      <xdr:colOff>394018</xdr:colOff>
      <xdr:row>4</xdr:row>
      <xdr:rowOff>120650</xdr:rowOff>
    </xdr:to>
    <xdr:sp macro="" textlink="">
      <xdr:nvSpPr>
        <xdr:cNvPr id="62" name="角丸四角形 61"/>
        <xdr:cNvSpPr/>
      </xdr:nvSpPr>
      <xdr:spPr>
        <a:xfrm>
          <a:off x="4127500" y="1908620"/>
          <a:ext cx="2260918" cy="250380"/>
        </a:xfrm>
        <a:prstGeom prst="roundRect">
          <a:avLst/>
        </a:prstGeom>
        <a:solidFill>
          <a:schemeClr val="accent4">
            <a:lumMod val="20000"/>
            <a:lumOff val="8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nchorCtr="0"/>
        <a:lstStyle/>
        <a:p>
          <a:pPr algn="ctr"/>
          <a:r>
            <a:rPr kumimoji="1" lang="ja-JP" altLang="en-US" sz="800">
              <a:solidFill>
                <a:schemeClr val="accent4">
                  <a:lumMod val="50000"/>
                </a:schemeClr>
              </a:solidFill>
              <a:latin typeface="AR P丸ゴシック体M" pitchFamily="50" charset="-128"/>
              <a:ea typeface="AR P丸ゴシック体M" pitchFamily="50" charset="-128"/>
            </a:rPr>
            <a:t>現金払い＝</a:t>
          </a:r>
          <a:r>
            <a:rPr kumimoji="1" lang="en-US" altLang="ja-JP" sz="800">
              <a:solidFill>
                <a:schemeClr val="accent4">
                  <a:lumMod val="50000"/>
                </a:schemeClr>
              </a:solidFill>
              <a:latin typeface="AR P丸ゴシック体M" pitchFamily="50" charset="-128"/>
              <a:ea typeface="AR P丸ゴシック体M" pitchFamily="50" charset="-128"/>
            </a:rPr>
            <a:t>1</a:t>
          </a:r>
          <a:r>
            <a:rPr kumimoji="1" lang="ja-JP" altLang="en-US" sz="800">
              <a:solidFill>
                <a:schemeClr val="accent4">
                  <a:lumMod val="50000"/>
                </a:schemeClr>
              </a:solidFill>
              <a:latin typeface="AR P丸ゴシック体M" pitchFamily="50" charset="-128"/>
              <a:ea typeface="AR P丸ゴシック体M" pitchFamily="50" charset="-128"/>
            </a:rPr>
            <a:t>、振込・引落・カード＝２　を記入</a:t>
          </a:r>
        </a:p>
      </xdr:txBody>
    </xdr:sp>
    <xdr:clientData/>
  </xdr:twoCellAnchor>
  <xdr:twoCellAnchor>
    <xdr:from>
      <xdr:col>5</xdr:col>
      <xdr:colOff>394018</xdr:colOff>
      <xdr:row>3</xdr:row>
      <xdr:rowOff>185960</xdr:rowOff>
    </xdr:from>
    <xdr:to>
      <xdr:col>6</xdr:col>
      <xdr:colOff>120650</xdr:colOff>
      <xdr:row>4</xdr:row>
      <xdr:rowOff>0</xdr:rowOff>
    </xdr:to>
    <xdr:cxnSp macro="">
      <xdr:nvCxnSpPr>
        <xdr:cNvPr id="65" name="直線コネクタ 64"/>
        <xdr:cNvCxnSpPr>
          <a:endCxn id="62" idx="3"/>
        </xdr:cNvCxnSpPr>
      </xdr:nvCxnSpPr>
      <xdr:spPr>
        <a:xfrm flipH="1" flipV="1">
          <a:off x="6388418" y="2033810"/>
          <a:ext cx="228282" cy="4540"/>
        </a:xfrm>
        <a:prstGeom prst="line">
          <a:avLst/>
        </a:prstGeom>
      </xdr:spPr>
      <xdr:style>
        <a:lnRef idx="1">
          <a:schemeClr val="accent4"/>
        </a:lnRef>
        <a:fillRef idx="0">
          <a:schemeClr val="accent4"/>
        </a:fillRef>
        <a:effectRef idx="0">
          <a:schemeClr val="accent4"/>
        </a:effectRef>
        <a:fontRef idx="minor">
          <a:schemeClr val="tx1"/>
        </a:fontRef>
      </xdr:style>
    </xdr:cxnSp>
    <xdr:clientData/>
  </xdr:twoCellAnchor>
  <xdr:twoCellAnchor>
    <xdr:from>
      <xdr:col>6</xdr:col>
      <xdr:colOff>114300</xdr:colOff>
      <xdr:row>55</xdr:row>
      <xdr:rowOff>184150</xdr:rowOff>
    </xdr:from>
    <xdr:to>
      <xdr:col>6</xdr:col>
      <xdr:colOff>114300</xdr:colOff>
      <xdr:row>59</xdr:row>
      <xdr:rowOff>50800</xdr:rowOff>
    </xdr:to>
    <xdr:cxnSp macro="">
      <xdr:nvCxnSpPr>
        <xdr:cNvPr id="80" name="直線矢印コネクタ 79"/>
        <xdr:cNvCxnSpPr/>
      </xdr:nvCxnSpPr>
      <xdr:spPr>
        <a:xfrm>
          <a:off x="6610350" y="2032000"/>
          <a:ext cx="0" cy="590550"/>
        </a:xfrm>
        <a:prstGeom prst="straightConnector1">
          <a:avLst/>
        </a:prstGeom>
        <a:ln>
          <a:tailEnd type="arrow"/>
        </a:ln>
      </xdr:spPr>
      <xdr:style>
        <a:lnRef idx="1">
          <a:schemeClr val="accent4"/>
        </a:lnRef>
        <a:fillRef idx="0">
          <a:schemeClr val="accent4"/>
        </a:fillRef>
        <a:effectRef idx="0">
          <a:schemeClr val="accent4"/>
        </a:effectRef>
        <a:fontRef idx="minor">
          <a:schemeClr val="tx1"/>
        </a:fontRef>
      </xdr:style>
    </xdr:cxnSp>
    <xdr:clientData/>
  </xdr:twoCellAnchor>
  <xdr:twoCellAnchor>
    <xdr:from>
      <xdr:col>2</xdr:col>
      <xdr:colOff>3454400</xdr:colOff>
      <xdr:row>55</xdr:row>
      <xdr:rowOff>60770</xdr:rowOff>
    </xdr:from>
    <xdr:to>
      <xdr:col>5</xdr:col>
      <xdr:colOff>394018</xdr:colOff>
      <xdr:row>56</xdr:row>
      <xdr:rowOff>120650</xdr:rowOff>
    </xdr:to>
    <xdr:sp macro="" textlink="">
      <xdr:nvSpPr>
        <xdr:cNvPr id="81" name="角丸四角形 80"/>
        <xdr:cNvSpPr/>
      </xdr:nvSpPr>
      <xdr:spPr>
        <a:xfrm>
          <a:off x="4127500" y="1908620"/>
          <a:ext cx="2260918" cy="250380"/>
        </a:xfrm>
        <a:prstGeom prst="roundRect">
          <a:avLst/>
        </a:prstGeom>
        <a:solidFill>
          <a:schemeClr val="accent4">
            <a:lumMod val="20000"/>
            <a:lumOff val="8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nchorCtr="0"/>
        <a:lstStyle/>
        <a:p>
          <a:pPr algn="ctr"/>
          <a:r>
            <a:rPr kumimoji="1" lang="ja-JP" altLang="en-US" sz="800">
              <a:solidFill>
                <a:schemeClr val="accent4">
                  <a:lumMod val="50000"/>
                </a:schemeClr>
              </a:solidFill>
              <a:latin typeface="AR P丸ゴシック体M" pitchFamily="50" charset="-128"/>
              <a:ea typeface="AR P丸ゴシック体M" pitchFamily="50" charset="-128"/>
            </a:rPr>
            <a:t>現金払い＝</a:t>
          </a:r>
          <a:r>
            <a:rPr kumimoji="1" lang="en-US" altLang="ja-JP" sz="800">
              <a:solidFill>
                <a:schemeClr val="accent4">
                  <a:lumMod val="50000"/>
                </a:schemeClr>
              </a:solidFill>
              <a:latin typeface="AR P丸ゴシック体M" pitchFamily="50" charset="-128"/>
              <a:ea typeface="AR P丸ゴシック体M" pitchFamily="50" charset="-128"/>
            </a:rPr>
            <a:t>1</a:t>
          </a:r>
          <a:r>
            <a:rPr kumimoji="1" lang="ja-JP" altLang="en-US" sz="800">
              <a:solidFill>
                <a:schemeClr val="accent4">
                  <a:lumMod val="50000"/>
                </a:schemeClr>
              </a:solidFill>
              <a:latin typeface="AR P丸ゴシック体M" pitchFamily="50" charset="-128"/>
              <a:ea typeface="AR P丸ゴシック体M" pitchFamily="50" charset="-128"/>
            </a:rPr>
            <a:t>、振込・引落・カード＝２　を記入</a:t>
          </a:r>
        </a:p>
      </xdr:txBody>
    </xdr:sp>
    <xdr:clientData/>
  </xdr:twoCellAnchor>
  <xdr:twoCellAnchor>
    <xdr:from>
      <xdr:col>5</xdr:col>
      <xdr:colOff>394018</xdr:colOff>
      <xdr:row>55</xdr:row>
      <xdr:rowOff>185960</xdr:rowOff>
    </xdr:from>
    <xdr:to>
      <xdr:col>6</xdr:col>
      <xdr:colOff>120650</xdr:colOff>
      <xdr:row>56</xdr:row>
      <xdr:rowOff>0</xdr:rowOff>
    </xdr:to>
    <xdr:cxnSp macro="">
      <xdr:nvCxnSpPr>
        <xdr:cNvPr id="82" name="直線コネクタ 81"/>
        <xdr:cNvCxnSpPr>
          <a:endCxn id="81" idx="3"/>
        </xdr:cNvCxnSpPr>
      </xdr:nvCxnSpPr>
      <xdr:spPr>
        <a:xfrm flipH="1" flipV="1">
          <a:off x="6388418" y="2033810"/>
          <a:ext cx="228282" cy="4540"/>
        </a:xfrm>
        <a:prstGeom prst="line">
          <a:avLst/>
        </a:prstGeom>
      </xdr:spPr>
      <xdr:style>
        <a:lnRef idx="1">
          <a:schemeClr val="accent4"/>
        </a:lnRef>
        <a:fillRef idx="0">
          <a:schemeClr val="accent4"/>
        </a:fillRef>
        <a:effectRef idx="0">
          <a:schemeClr val="accent4"/>
        </a:effectRef>
        <a:fontRef idx="minor">
          <a:schemeClr val="tx1"/>
        </a:fontRef>
      </xdr:style>
    </xdr:cxnSp>
    <xdr:clientData/>
  </xdr:twoCellAnchor>
  <xdr:twoCellAnchor>
    <xdr:from>
      <xdr:col>2</xdr:col>
      <xdr:colOff>3084830</xdr:colOff>
      <xdr:row>59</xdr:row>
      <xdr:rowOff>88900</xdr:rowOff>
    </xdr:from>
    <xdr:to>
      <xdr:col>2</xdr:col>
      <xdr:colOff>3084830</xdr:colOff>
      <xdr:row>62</xdr:row>
      <xdr:rowOff>50800</xdr:rowOff>
    </xdr:to>
    <xdr:cxnSp macro="">
      <xdr:nvCxnSpPr>
        <xdr:cNvPr id="90" name="直線コネクタ 89"/>
        <xdr:cNvCxnSpPr/>
      </xdr:nvCxnSpPr>
      <xdr:spPr>
        <a:xfrm flipV="1">
          <a:off x="3757930" y="2660650"/>
          <a:ext cx="0" cy="469900"/>
        </a:xfrm>
        <a:prstGeom prst="line">
          <a:avLst/>
        </a:prstGeom>
      </xdr:spPr>
      <xdr:style>
        <a:lnRef idx="1">
          <a:schemeClr val="accent4"/>
        </a:lnRef>
        <a:fillRef idx="0">
          <a:schemeClr val="accent4"/>
        </a:fillRef>
        <a:effectRef idx="0">
          <a:schemeClr val="accent4"/>
        </a:effectRef>
        <a:fontRef idx="minor">
          <a:schemeClr val="tx1"/>
        </a:fontRef>
      </xdr:style>
    </xdr:cxnSp>
    <xdr:clientData/>
  </xdr:twoCellAnchor>
  <xdr:twoCellAnchor>
    <xdr:from>
      <xdr:col>2</xdr:col>
      <xdr:colOff>1606550</xdr:colOff>
      <xdr:row>62</xdr:row>
      <xdr:rowOff>43180</xdr:rowOff>
    </xdr:from>
    <xdr:to>
      <xdr:col>2</xdr:col>
      <xdr:colOff>3384550</xdr:colOff>
      <xdr:row>64</xdr:row>
      <xdr:rowOff>127000</xdr:rowOff>
    </xdr:to>
    <xdr:sp macro="" textlink="">
      <xdr:nvSpPr>
        <xdr:cNvPr id="91" name="角丸四角形 90"/>
        <xdr:cNvSpPr/>
      </xdr:nvSpPr>
      <xdr:spPr>
        <a:xfrm>
          <a:off x="2279650" y="3122930"/>
          <a:ext cx="1778000" cy="414020"/>
        </a:xfrm>
        <a:prstGeom prst="roundRect">
          <a:avLst/>
        </a:prstGeom>
        <a:solidFill>
          <a:schemeClr val="accent4">
            <a:lumMod val="20000"/>
            <a:lumOff val="80000"/>
          </a:schemeClr>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nchorCtr="0"/>
        <a:lstStyle/>
        <a:p>
          <a:pPr algn="ctr"/>
          <a:r>
            <a:rPr kumimoji="1" lang="ja-JP" altLang="en-US" sz="800">
              <a:solidFill>
                <a:schemeClr val="accent4">
                  <a:lumMod val="50000"/>
                </a:schemeClr>
              </a:solidFill>
              <a:latin typeface="AR P丸ゴシック体M" pitchFamily="50" charset="-128"/>
              <a:ea typeface="AR P丸ゴシック体M" pitchFamily="50" charset="-128"/>
            </a:rPr>
            <a:t>ここに利用料金のお知らせ・請求書の金額をそのまま記入</a:t>
          </a:r>
        </a:p>
      </xdr:txBody>
    </xdr:sp>
    <xdr:clientData/>
  </xdr:twoCellAnchor>
  <xdr:twoCellAnchor>
    <xdr:from>
      <xdr:col>2</xdr:col>
      <xdr:colOff>3086100</xdr:colOff>
      <xdr:row>59</xdr:row>
      <xdr:rowOff>97790</xdr:rowOff>
    </xdr:from>
    <xdr:to>
      <xdr:col>4</xdr:col>
      <xdr:colOff>144780</xdr:colOff>
      <xdr:row>59</xdr:row>
      <xdr:rowOff>97790</xdr:rowOff>
    </xdr:to>
    <xdr:cxnSp macro="">
      <xdr:nvCxnSpPr>
        <xdr:cNvPr id="92" name="直線矢印コネクタ 91"/>
        <xdr:cNvCxnSpPr/>
      </xdr:nvCxnSpPr>
      <xdr:spPr>
        <a:xfrm>
          <a:off x="3759200" y="12988290"/>
          <a:ext cx="1465580" cy="0"/>
        </a:xfrm>
        <a:prstGeom prst="straightConnector1">
          <a:avLst/>
        </a:prstGeom>
        <a:ln>
          <a:tailEnd type="arrow"/>
        </a:ln>
      </xdr:spPr>
      <xdr:style>
        <a:lnRef idx="1">
          <a:schemeClr val="accent4"/>
        </a:lnRef>
        <a:fillRef idx="0">
          <a:schemeClr val="accent4"/>
        </a:fillRef>
        <a:effectRef idx="0">
          <a:schemeClr val="accent4"/>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10365</xdr:colOff>
      <xdr:row>1</xdr:row>
      <xdr:rowOff>11361</xdr:rowOff>
    </xdr:from>
    <xdr:to>
      <xdr:col>5</xdr:col>
      <xdr:colOff>7070</xdr:colOff>
      <xdr:row>1</xdr:row>
      <xdr:rowOff>413162</xdr:rowOff>
    </xdr:to>
    <xdr:sp macro="" textlink="">
      <xdr:nvSpPr>
        <xdr:cNvPr id="7" name="正方形/長方形 6"/>
        <xdr:cNvSpPr/>
      </xdr:nvSpPr>
      <xdr:spPr>
        <a:xfrm>
          <a:off x="4925265" y="339021"/>
          <a:ext cx="895865" cy="401801"/>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3</xdr:col>
      <xdr:colOff>0</xdr:colOff>
      <xdr:row>1</xdr:row>
      <xdr:rowOff>7620</xdr:rowOff>
    </xdr:from>
    <xdr:to>
      <xdr:col>3</xdr:col>
      <xdr:colOff>895865</xdr:colOff>
      <xdr:row>1</xdr:row>
      <xdr:rowOff>409421</xdr:rowOff>
    </xdr:to>
    <xdr:sp macro="" textlink="">
      <xdr:nvSpPr>
        <xdr:cNvPr id="8" name="正方形/長方形 7"/>
        <xdr:cNvSpPr/>
      </xdr:nvSpPr>
      <xdr:spPr>
        <a:xfrm>
          <a:off x="4015740" y="335280"/>
          <a:ext cx="895865" cy="401801"/>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4</xdr:col>
      <xdr:colOff>2745</xdr:colOff>
      <xdr:row>57</xdr:row>
      <xdr:rowOff>11361</xdr:rowOff>
    </xdr:from>
    <xdr:to>
      <xdr:col>4</xdr:col>
      <xdr:colOff>898610</xdr:colOff>
      <xdr:row>57</xdr:row>
      <xdr:rowOff>413162</xdr:rowOff>
    </xdr:to>
    <xdr:sp macro="" textlink="">
      <xdr:nvSpPr>
        <xdr:cNvPr id="11" name="正方形/長方形 10"/>
        <xdr:cNvSpPr/>
      </xdr:nvSpPr>
      <xdr:spPr>
        <a:xfrm>
          <a:off x="4917645" y="10153581"/>
          <a:ext cx="895865" cy="401801"/>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3</xdr:col>
      <xdr:colOff>0</xdr:colOff>
      <xdr:row>57</xdr:row>
      <xdr:rowOff>7620</xdr:rowOff>
    </xdr:from>
    <xdr:to>
      <xdr:col>3</xdr:col>
      <xdr:colOff>895865</xdr:colOff>
      <xdr:row>57</xdr:row>
      <xdr:rowOff>409421</xdr:rowOff>
    </xdr:to>
    <xdr:sp macro="" textlink="">
      <xdr:nvSpPr>
        <xdr:cNvPr id="12" name="正方形/長方形 11"/>
        <xdr:cNvSpPr/>
      </xdr:nvSpPr>
      <xdr:spPr>
        <a:xfrm>
          <a:off x="4015740" y="10149840"/>
          <a:ext cx="895865" cy="401801"/>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4</xdr:col>
      <xdr:colOff>2745</xdr:colOff>
      <xdr:row>114</xdr:row>
      <xdr:rowOff>3741</xdr:rowOff>
    </xdr:from>
    <xdr:to>
      <xdr:col>4</xdr:col>
      <xdr:colOff>898610</xdr:colOff>
      <xdr:row>114</xdr:row>
      <xdr:rowOff>405542</xdr:rowOff>
    </xdr:to>
    <xdr:sp macro="" textlink="">
      <xdr:nvSpPr>
        <xdr:cNvPr id="13" name="正方形/長方形 12"/>
        <xdr:cNvSpPr/>
      </xdr:nvSpPr>
      <xdr:spPr>
        <a:xfrm>
          <a:off x="4917645" y="20128161"/>
          <a:ext cx="895865" cy="401801"/>
        </a:xfrm>
        <a:prstGeom prst="rect">
          <a:avLst/>
        </a:prstGeom>
        <a:solidFill>
          <a:schemeClr val="accent3">
            <a:lumMod val="40000"/>
            <a:lumOff val="6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3</xdr:col>
      <xdr:colOff>0</xdr:colOff>
      <xdr:row>114</xdr:row>
      <xdr:rowOff>0</xdr:rowOff>
    </xdr:from>
    <xdr:to>
      <xdr:col>3</xdr:col>
      <xdr:colOff>895865</xdr:colOff>
      <xdr:row>114</xdr:row>
      <xdr:rowOff>401801</xdr:rowOff>
    </xdr:to>
    <xdr:sp macro="" textlink="">
      <xdr:nvSpPr>
        <xdr:cNvPr id="14" name="正方形/長方形 13"/>
        <xdr:cNvSpPr/>
      </xdr:nvSpPr>
      <xdr:spPr>
        <a:xfrm>
          <a:off x="4015740" y="20124420"/>
          <a:ext cx="895865" cy="401801"/>
        </a:xfrm>
        <a:prstGeom prst="rect">
          <a:avLst/>
        </a:prstGeom>
        <a:solidFill>
          <a:schemeClr val="accent2">
            <a:lumMod val="20000"/>
            <a:lumOff val="80000"/>
            <a:alpha val="4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editAs="oneCell">
    <xdr:from>
      <xdr:col>0</xdr:col>
      <xdr:colOff>38100</xdr:colOff>
      <xdr:row>0</xdr:row>
      <xdr:rowOff>38100</xdr:rowOff>
    </xdr:from>
    <xdr:to>
      <xdr:col>2</xdr:col>
      <xdr:colOff>129540</xdr:colOff>
      <xdr:row>0</xdr:row>
      <xdr:rowOff>236220</xdr:rowOff>
    </xdr:to>
    <xdr:sp macro="" textlink="">
      <xdr:nvSpPr>
        <xdr:cNvPr id="23" name="角丸四角形 22">
          <a:hlinkClick xmlns:r="http://schemas.openxmlformats.org/officeDocument/2006/relationships" r:id="rId1" tooltip="グローバルメニュー（表の一覧）へ"/>
        </xdr:cNvPr>
        <xdr:cNvSpPr/>
      </xdr:nvSpPr>
      <xdr:spPr>
        <a:xfrm>
          <a:off x="38100" y="38100"/>
          <a:ext cx="762000" cy="198120"/>
        </a:xfrm>
        <a:prstGeom prst="round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メニュー</a:t>
          </a:r>
        </a:p>
      </xdr:txBody>
    </xdr:sp>
    <xdr:clientData fPrintsWithSheet="0"/>
  </xdr:twoCellAnchor>
  <xdr:twoCellAnchor editAs="oneCell">
    <xdr:from>
      <xdr:col>2</xdr:col>
      <xdr:colOff>243840</xdr:colOff>
      <xdr:row>0</xdr:row>
      <xdr:rowOff>38100</xdr:rowOff>
    </xdr:from>
    <xdr:to>
      <xdr:col>2</xdr:col>
      <xdr:colOff>1005840</xdr:colOff>
      <xdr:row>0</xdr:row>
      <xdr:rowOff>236220</xdr:rowOff>
    </xdr:to>
    <xdr:sp macro="" textlink="">
      <xdr:nvSpPr>
        <xdr:cNvPr id="24" name="角丸四角形 23">
          <a:hlinkClick xmlns:r="http://schemas.openxmlformats.org/officeDocument/2006/relationships" r:id="rId2" tooltip="記帳ガイドへ"/>
        </xdr:cNvPr>
        <xdr:cNvSpPr/>
      </xdr:nvSpPr>
      <xdr:spPr>
        <a:xfrm>
          <a:off x="914400" y="38100"/>
          <a:ext cx="762000" cy="198120"/>
        </a:xfrm>
        <a:prstGeom prst="roundRect">
          <a:avLst/>
        </a:prstGeom>
        <a:solidFill>
          <a:schemeClr val="accent1">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100" baseline="0">
              <a:solidFill>
                <a:schemeClr val="accent1">
                  <a:lumMod val="50000"/>
                </a:schemeClr>
              </a:solidFill>
              <a:latin typeface="AR丸ゴシック体M" pitchFamily="49" charset="-128"/>
              <a:ea typeface="AR丸ゴシック体M" pitchFamily="49" charset="-128"/>
            </a:rPr>
            <a:t>ガイド</a:t>
          </a:r>
        </a:p>
      </xdr:txBody>
    </xdr:sp>
    <xdr:clientData fPrintsWithSheet="0"/>
  </xdr:twoCellAnchor>
</xdr:wsDr>
</file>

<file path=xl/tables/table1.xml><?xml version="1.0" encoding="utf-8"?>
<table xmlns="http://schemas.openxmlformats.org/spreadsheetml/2006/main" id="8" name="テーブル8" displayName="テーブル8" ref="A3:K576" totalsRowShown="0" headerRowDxfId="12" dataDxfId="11">
  <autoFilter ref="A3:K576"/>
  <sortState ref="A4:J213">
    <sortCondition ref="A3:A213"/>
  </sortState>
  <tableColumns count="11">
    <tableColumn id="1" name="列1" dataDxfId="10"/>
    <tableColumn id="2" name="見出し語" dataDxfId="9"/>
    <tableColumn id="3" name="摘要" dataDxfId="8"/>
    <tableColumn id="4" name="受取・支払い方法" dataDxfId="7"/>
    <tableColumn id="5" name="記入帳簿" dataDxfId="6"/>
    <tableColumn id="6" name="記入帳簿2" dataDxfId="5"/>
    <tableColumn id="7" name="記入帳簿3" dataDxfId="4"/>
    <tableColumn id="8" name="記入帳簿4" dataDxfId="3"/>
    <tableColumn id="9" name="記入帳簿5" dataDxfId="2"/>
    <tableColumn id="10" name="記入帳簿6" dataDxfId="1"/>
    <tableColumn id="11" name="記入帳簿7" dataDxfId="0"/>
  </tableColumns>
  <tableStyleInfo name="TableStyleLight1"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5.xml"/><Relationship Id="rId1" Type="http://schemas.openxmlformats.org/officeDocument/2006/relationships/printerSettings" Target="../printerSettings/printerSettings46.bin"/><Relationship Id="rId4" Type="http://schemas.openxmlformats.org/officeDocument/2006/relationships/comments" Target="../comments1.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83.xml"/><Relationship Id="rId1" Type="http://schemas.openxmlformats.org/officeDocument/2006/relationships/printerSettings" Target="../printerSettings/printerSettings84.bin"/><Relationship Id="rId4" Type="http://schemas.openxmlformats.org/officeDocument/2006/relationships/comments" Target="../comments2.xml"/></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85.xml"/><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2" Type="http://schemas.openxmlformats.org/officeDocument/2006/relationships/printerSettings" Target="../printerSettings/printerSettings87.bin"/><Relationship Id="rId1" Type="http://schemas.openxmlformats.org/officeDocument/2006/relationships/hyperlink" Target="http://store.apple.com/jp/help/payments/japan_payments" TargetMode="External"/></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9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E449"/>
  <sheetViews>
    <sheetView showGridLines="0" tabSelected="1" zoomScaleNormal="100" workbookViewId="0">
      <selection activeCell="J1" sqref="J1"/>
    </sheetView>
  </sheetViews>
  <sheetFormatPr defaultRowHeight="13.8"/>
  <cols>
    <col min="1" max="16384" width="8.88671875" style="61"/>
  </cols>
  <sheetData>
    <row r="1" spans="1:1">
      <c r="A1" s="61" t="s">
        <v>1398</v>
      </c>
    </row>
    <row r="3" spans="1:1">
      <c r="A3" s="61" t="s">
        <v>1399</v>
      </c>
    </row>
    <row r="4" spans="1:1">
      <c r="A4" s="61" t="s">
        <v>1402</v>
      </c>
    </row>
    <row r="5" spans="1:1">
      <c r="A5" s="61" t="s">
        <v>1401</v>
      </c>
    </row>
    <row r="6" spans="1:1">
      <c r="A6" s="61" t="s">
        <v>1423</v>
      </c>
    </row>
    <row r="7" spans="1:1">
      <c r="A7" s="61" t="s">
        <v>1424</v>
      </c>
    </row>
    <row r="8" spans="1:1">
      <c r="A8" s="61" t="s">
        <v>1425</v>
      </c>
    </row>
    <row r="9" spans="1:1">
      <c r="A9" s="61" t="s">
        <v>1426</v>
      </c>
    </row>
    <row r="15" spans="1:1">
      <c r="A15" s="61" t="s">
        <v>1400</v>
      </c>
    </row>
    <row r="17" spans="1:1">
      <c r="A17" s="61" t="s">
        <v>1404</v>
      </c>
    </row>
    <row r="18" spans="1:1">
      <c r="A18" s="61" t="s">
        <v>1405</v>
      </c>
    </row>
    <row r="20" spans="1:1">
      <c r="A20" s="61" t="s">
        <v>1403</v>
      </c>
    </row>
    <row r="43" spans="1:1">
      <c r="A43" s="61" t="s">
        <v>1406</v>
      </c>
    </row>
    <row r="66" spans="1:1">
      <c r="A66" s="61" t="s">
        <v>1407</v>
      </c>
    </row>
    <row r="67" spans="1:1">
      <c r="A67" s="61" t="s">
        <v>1408</v>
      </c>
    </row>
    <row r="99" spans="1:1">
      <c r="A99" s="61" t="s">
        <v>1409</v>
      </c>
    </row>
    <row r="122" spans="1:1">
      <c r="A122" s="61" t="s">
        <v>1410</v>
      </c>
    </row>
    <row r="123" spans="1:1">
      <c r="A123" s="61" t="s">
        <v>1411</v>
      </c>
    </row>
    <row r="129" spans="1:1">
      <c r="A129" s="61" t="s">
        <v>1401</v>
      </c>
    </row>
    <row r="131" spans="1:1">
      <c r="A131" s="61" t="s">
        <v>1412</v>
      </c>
    </row>
    <row r="132" spans="1:1">
      <c r="A132" s="61" t="s">
        <v>1413</v>
      </c>
    </row>
    <row r="133" spans="1:1">
      <c r="A133" s="61" t="s">
        <v>1414</v>
      </c>
    </row>
    <row r="134" spans="1:1">
      <c r="A134" s="61" t="s">
        <v>1415</v>
      </c>
    </row>
    <row r="157" spans="1:1">
      <c r="A157" s="61" t="s">
        <v>1416</v>
      </c>
    </row>
    <row r="158" spans="1:1">
      <c r="A158" s="61" t="s">
        <v>1417</v>
      </c>
    </row>
    <row r="159" spans="1:1">
      <c r="A159" s="61" t="s">
        <v>1418</v>
      </c>
    </row>
    <row r="161" spans="1:1">
      <c r="A161" s="61" t="s">
        <v>1419</v>
      </c>
    </row>
    <row r="162" spans="1:1">
      <c r="A162" s="61" t="s">
        <v>1420</v>
      </c>
    </row>
    <row r="163" spans="1:1">
      <c r="A163" s="61" t="s">
        <v>1421</v>
      </c>
    </row>
    <row r="164" spans="1:1">
      <c r="A164" s="61" t="s">
        <v>1422</v>
      </c>
    </row>
    <row r="191" spans="1:1">
      <c r="A191" s="61" t="s">
        <v>1423</v>
      </c>
    </row>
    <row r="192" spans="1:1">
      <c r="A192" s="61" t="s">
        <v>1424</v>
      </c>
    </row>
    <row r="194" spans="1:1">
      <c r="A194" s="61" t="s">
        <v>1427</v>
      </c>
    </row>
    <row r="208" spans="1:1">
      <c r="A208" s="61" t="s">
        <v>1428</v>
      </c>
    </row>
    <row r="209" spans="1:1">
      <c r="A209" s="61" t="s">
        <v>1429</v>
      </c>
    </row>
    <row r="210" spans="1:1">
      <c r="A210" s="61" t="s">
        <v>1430</v>
      </c>
    </row>
    <row r="213" spans="1:1">
      <c r="A213" s="61" t="s">
        <v>1431</v>
      </c>
    </row>
    <row r="214" spans="1:1">
      <c r="A214" s="61" t="s">
        <v>1432</v>
      </c>
    </row>
    <row r="215" spans="1:1">
      <c r="A215" s="61" t="s">
        <v>1433</v>
      </c>
    </row>
    <row r="218" spans="1:1">
      <c r="A218" s="61" t="s">
        <v>1434</v>
      </c>
    </row>
    <row r="219" spans="1:1">
      <c r="A219" s="61" t="s">
        <v>1435</v>
      </c>
    </row>
    <row r="220" spans="1:1">
      <c r="A220" s="61" t="s">
        <v>1436</v>
      </c>
    </row>
    <row r="223" spans="1:1">
      <c r="A223" s="61" t="s">
        <v>1437</v>
      </c>
    </row>
    <row r="224" spans="1:1">
      <c r="A224" s="61" t="s">
        <v>1438</v>
      </c>
    </row>
    <row r="226" spans="1:1">
      <c r="A226" s="61" t="s">
        <v>1439</v>
      </c>
    </row>
    <row r="228" spans="1:1">
      <c r="A228" s="61" t="s">
        <v>1440</v>
      </c>
    </row>
    <row r="240" spans="1:1">
      <c r="A240" s="61" t="s">
        <v>1442</v>
      </c>
    </row>
    <row r="241" spans="1:1">
      <c r="A241" s="61" t="s">
        <v>1441</v>
      </c>
    </row>
    <row r="242" spans="1:1">
      <c r="A242" s="61" t="s">
        <v>1443</v>
      </c>
    </row>
    <row r="253" spans="1:1">
      <c r="A253" s="61" t="s">
        <v>1444</v>
      </c>
    </row>
    <row r="266" spans="1:1">
      <c r="A266" s="61" t="s">
        <v>1445</v>
      </c>
    </row>
    <row r="267" spans="1:1">
      <c r="A267" s="61" t="s">
        <v>1446</v>
      </c>
    </row>
    <row r="269" spans="1:1">
      <c r="A269" s="61" t="s">
        <v>1447</v>
      </c>
    </row>
    <row r="271" spans="1:1">
      <c r="A271" s="61" t="s">
        <v>1448</v>
      </c>
    </row>
    <row r="273" spans="1:5">
      <c r="B273" s="1240" t="s">
        <v>1450</v>
      </c>
      <c r="C273" s="1240"/>
      <c r="D273" s="1243" t="s">
        <v>1449</v>
      </c>
      <c r="E273" s="1243"/>
    </row>
    <row r="274" spans="1:5">
      <c r="B274" s="95" t="s">
        <v>1451</v>
      </c>
      <c r="C274" s="1241">
        <v>3000</v>
      </c>
      <c r="D274" s="1244" t="s">
        <v>1453</v>
      </c>
      <c r="E274" s="1245">
        <v>3100</v>
      </c>
    </row>
    <row r="275" spans="1:5">
      <c r="B275" s="1242" t="s">
        <v>1452</v>
      </c>
      <c r="C275" s="1242"/>
      <c r="D275" s="1244"/>
      <c r="E275" s="1244"/>
    </row>
    <row r="276" spans="1:5">
      <c r="B276" s="95"/>
      <c r="C276" s="1241">
        <v>3100</v>
      </c>
      <c r="D276" s="1244"/>
      <c r="E276" s="1245">
        <v>3100</v>
      </c>
    </row>
    <row r="279" spans="1:5">
      <c r="A279" s="61" t="s">
        <v>1454</v>
      </c>
    </row>
    <row r="281" spans="1:5">
      <c r="A281" s="61" t="s">
        <v>1455</v>
      </c>
    </row>
    <row r="282" spans="1:5">
      <c r="A282" s="61" t="s">
        <v>1456</v>
      </c>
    </row>
    <row r="284" spans="1:5">
      <c r="A284" s="61" t="s">
        <v>1457</v>
      </c>
    </row>
    <row r="286" spans="1:5">
      <c r="A286" s="61" t="s">
        <v>1458</v>
      </c>
    </row>
    <row r="287" spans="1:5">
      <c r="A287" s="61" t="s">
        <v>1459</v>
      </c>
    </row>
    <row r="289" spans="1:1">
      <c r="A289" s="61" t="s">
        <v>1460</v>
      </c>
    </row>
    <row r="290" spans="1:1">
      <c r="A290" s="61" t="s">
        <v>1461</v>
      </c>
    </row>
    <row r="291" spans="1:1">
      <c r="A291" s="61" t="s">
        <v>1463</v>
      </c>
    </row>
    <row r="292" spans="1:1">
      <c r="A292" s="61" t="s">
        <v>1462</v>
      </c>
    </row>
    <row r="294" spans="1:1">
      <c r="A294" s="61" t="s">
        <v>1464</v>
      </c>
    </row>
    <row r="295" spans="1:1">
      <c r="A295" s="61" t="s">
        <v>1465</v>
      </c>
    </row>
    <row r="296" spans="1:1">
      <c r="A296" s="61" t="s">
        <v>1466</v>
      </c>
    </row>
    <row r="299" spans="1:1">
      <c r="A299" s="61" t="s">
        <v>1467</v>
      </c>
    </row>
    <row r="300" spans="1:1">
      <c r="A300" s="61" t="s">
        <v>1468</v>
      </c>
    </row>
    <row r="320" spans="1:1">
      <c r="A320" s="61" t="s">
        <v>1425</v>
      </c>
    </row>
    <row r="322" spans="1:1">
      <c r="A322" s="61" t="s">
        <v>1483</v>
      </c>
    </row>
    <row r="324" spans="1:1">
      <c r="A324" s="61" t="s">
        <v>1469</v>
      </c>
    </row>
    <row r="325" spans="1:1">
      <c r="A325" s="61" t="s">
        <v>1470</v>
      </c>
    </row>
    <row r="327" spans="1:1">
      <c r="A327" s="61" t="s">
        <v>1471</v>
      </c>
    </row>
    <row r="331" spans="1:1">
      <c r="A331" s="61" t="s">
        <v>1484</v>
      </c>
    </row>
    <row r="333" spans="1:1">
      <c r="A333" s="61" t="s">
        <v>1472</v>
      </c>
    </row>
    <row r="334" spans="1:1">
      <c r="A334" s="61" t="s">
        <v>1473</v>
      </c>
    </row>
    <row r="357" spans="1:1">
      <c r="A357" s="61" t="s">
        <v>1474</v>
      </c>
    </row>
    <row r="358" spans="1:1">
      <c r="A358" s="61" t="s">
        <v>1475</v>
      </c>
    </row>
    <row r="360" spans="1:1">
      <c r="A360" s="61" t="s">
        <v>1476</v>
      </c>
    </row>
    <row r="361" spans="1:1">
      <c r="A361" s="61" t="s">
        <v>1477</v>
      </c>
    </row>
    <row r="362" spans="1:1">
      <c r="A362" s="61" t="s">
        <v>1478</v>
      </c>
    </row>
    <row r="366" spans="1:1">
      <c r="A366" s="61" t="s">
        <v>1479</v>
      </c>
    </row>
    <row r="368" spans="1:1">
      <c r="A368" s="61" t="s">
        <v>1480</v>
      </c>
    </row>
    <row r="369" spans="1:1">
      <c r="A369" s="61" t="s">
        <v>1481</v>
      </c>
    </row>
    <row r="371" spans="1:1">
      <c r="A371" s="61" t="s">
        <v>1482</v>
      </c>
    </row>
    <row r="373" spans="1:1">
      <c r="A373" s="61" t="s">
        <v>1491</v>
      </c>
    </row>
    <row r="374" spans="1:1">
      <c r="A374" s="61" t="s">
        <v>1492</v>
      </c>
    </row>
    <row r="391" spans="1:1">
      <c r="A391" s="61" t="s">
        <v>1493</v>
      </c>
    </row>
    <row r="393" spans="1:1">
      <c r="A393" s="61" t="s">
        <v>1494</v>
      </c>
    </row>
    <row r="394" spans="1:1">
      <c r="A394" s="61" t="s">
        <v>1495</v>
      </c>
    </row>
    <row r="395" spans="1:1">
      <c r="A395" s="61" t="s">
        <v>1496</v>
      </c>
    </row>
    <row r="396" spans="1:1">
      <c r="A396" s="61" t="s">
        <v>1497</v>
      </c>
    </row>
    <row r="430" spans="1:1">
      <c r="A430" s="61" t="s">
        <v>1498</v>
      </c>
    </row>
    <row r="431" spans="1:1">
      <c r="A431" s="61" t="s">
        <v>1499</v>
      </c>
    </row>
    <row r="433" spans="1:1">
      <c r="A433" s="61" t="s">
        <v>1500</v>
      </c>
    </row>
    <row r="434" spans="1:1">
      <c r="A434" s="61" t="s">
        <v>1501</v>
      </c>
    </row>
    <row r="441" spans="1:1">
      <c r="A441" s="61" t="s">
        <v>1426</v>
      </c>
    </row>
    <row r="443" spans="1:1">
      <c r="A443" s="61" t="s">
        <v>1502</v>
      </c>
    </row>
    <row r="445" spans="1:1">
      <c r="A445" s="61" t="s">
        <v>1504</v>
      </c>
    </row>
    <row r="446" spans="1:1">
      <c r="A446" s="61" t="s">
        <v>1503</v>
      </c>
    </row>
    <row r="447" spans="1:1">
      <c r="A447" s="61" t="s">
        <v>1505</v>
      </c>
    </row>
    <row r="449" spans="1:1">
      <c r="A449" s="61" t="s">
        <v>1506</v>
      </c>
    </row>
  </sheetData>
  <sheetProtection sheet="1" objects="1" scenarios="1"/>
  <mergeCells count="3">
    <mergeCell ref="B275:C275"/>
    <mergeCell ref="B273:C273"/>
    <mergeCell ref="D273:E273"/>
  </mergeCells>
  <phoneticPr fontId="26"/>
  <pageMargins left="0.7" right="0.7" top="0.75" bottom="0.75" header="0.3" footer="0.3"/>
  <pageSetup paperSize="9" orientation="portrait" horizontalDpi="0"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F171"/>
  <sheetViews>
    <sheetView view="pageLayout" zoomScaleNormal="100" workbookViewId="0"/>
  </sheetViews>
  <sheetFormatPr defaultRowHeight="13.2"/>
  <cols>
    <col min="1" max="2" width="4.77734375" style="6" customWidth="1"/>
    <col min="3" max="3" width="47.6640625" style="6" customWidth="1"/>
    <col min="4" max="6" width="12.77734375" style="6" customWidth="1"/>
    <col min="7" max="16384" width="8.88671875" style="6"/>
  </cols>
  <sheetData>
    <row r="1" spans="1:6" ht="25.8" customHeight="1"/>
    <row r="2" spans="1:6" ht="33" customHeight="1">
      <c r="A2" s="889" t="s">
        <v>9</v>
      </c>
      <c r="B2" s="890"/>
      <c r="C2" s="253" t="s">
        <v>0</v>
      </c>
      <c r="D2" s="252" t="s">
        <v>388</v>
      </c>
      <c r="E2" s="278" t="s">
        <v>390</v>
      </c>
      <c r="F2" s="279" t="s">
        <v>318</v>
      </c>
    </row>
    <row r="3" spans="1:6">
      <c r="A3" s="288">
        <v>1</v>
      </c>
      <c r="B3" s="255">
        <v>1</v>
      </c>
      <c r="C3" s="256" t="s">
        <v>389</v>
      </c>
      <c r="D3" s="257">
        <f>前年度!D3</f>
        <v>100000</v>
      </c>
      <c r="E3" s="255"/>
      <c r="F3" s="256">
        <f>D3</f>
        <v>100000</v>
      </c>
    </row>
    <row r="4" spans="1:6">
      <c r="A4" s="289"/>
      <c r="B4" s="261"/>
      <c r="C4" s="262"/>
      <c r="D4" s="263"/>
      <c r="E4" s="261"/>
      <c r="F4" s="280" t="str">
        <f>IF(OR(D4&lt;&gt;"",E4&lt;&gt;""),F3+D4-E4,"")</f>
        <v/>
      </c>
    </row>
    <row r="5" spans="1:6">
      <c r="A5" s="289"/>
      <c r="B5" s="261"/>
      <c r="C5" s="262"/>
      <c r="D5" s="263"/>
      <c r="E5" s="261"/>
      <c r="F5" s="280" t="str">
        <f t="shared" ref="F5:F54" si="0">IF(OR(D5&lt;&gt;"",E5&lt;&gt;""),F4+D5-E5,"")</f>
        <v/>
      </c>
    </row>
    <row r="6" spans="1:6">
      <c r="A6" s="289"/>
      <c r="B6" s="261"/>
      <c r="C6" s="262"/>
      <c r="D6" s="263"/>
      <c r="E6" s="261"/>
      <c r="F6" s="280" t="str">
        <f t="shared" si="0"/>
        <v/>
      </c>
    </row>
    <row r="7" spans="1:6">
      <c r="A7" s="289"/>
      <c r="B7" s="261"/>
      <c r="C7" s="262"/>
      <c r="D7" s="263"/>
      <c r="E7" s="261"/>
      <c r="F7" s="280" t="str">
        <f t="shared" si="0"/>
        <v/>
      </c>
    </row>
    <row r="8" spans="1:6">
      <c r="A8" s="289"/>
      <c r="B8" s="261"/>
      <c r="C8" s="262"/>
      <c r="D8" s="263"/>
      <c r="E8" s="261"/>
      <c r="F8" s="280" t="str">
        <f t="shared" si="0"/>
        <v/>
      </c>
    </row>
    <row r="9" spans="1:6">
      <c r="A9" s="289"/>
      <c r="B9" s="261"/>
      <c r="C9" s="262"/>
      <c r="D9" s="263"/>
      <c r="E9" s="261"/>
      <c r="F9" s="280" t="str">
        <f t="shared" si="0"/>
        <v/>
      </c>
    </row>
    <row r="10" spans="1:6">
      <c r="A10" s="289"/>
      <c r="B10" s="261"/>
      <c r="C10" s="262"/>
      <c r="D10" s="263"/>
      <c r="E10" s="261"/>
      <c r="F10" s="280" t="str">
        <f t="shared" si="0"/>
        <v/>
      </c>
    </row>
    <row r="11" spans="1:6">
      <c r="A11" s="289"/>
      <c r="B11" s="261"/>
      <c r="C11" s="262"/>
      <c r="D11" s="263"/>
      <c r="E11" s="261"/>
      <c r="F11" s="280" t="str">
        <f t="shared" si="0"/>
        <v/>
      </c>
    </row>
    <row r="12" spans="1:6">
      <c r="A12" s="289"/>
      <c r="B12" s="261"/>
      <c r="C12" s="262"/>
      <c r="D12" s="263"/>
      <c r="E12" s="261"/>
      <c r="F12" s="280" t="str">
        <f t="shared" si="0"/>
        <v/>
      </c>
    </row>
    <row r="13" spans="1:6">
      <c r="A13" s="289"/>
      <c r="B13" s="261"/>
      <c r="C13" s="262"/>
      <c r="D13" s="263"/>
      <c r="E13" s="261"/>
      <c r="F13" s="280" t="str">
        <f t="shared" si="0"/>
        <v/>
      </c>
    </row>
    <row r="14" spans="1:6">
      <c r="A14" s="289"/>
      <c r="B14" s="261"/>
      <c r="C14" s="262"/>
      <c r="D14" s="263"/>
      <c r="E14" s="261"/>
      <c r="F14" s="280" t="str">
        <f t="shared" si="0"/>
        <v/>
      </c>
    </row>
    <row r="15" spans="1:6">
      <c r="A15" s="289"/>
      <c r="B15" s="261"/>
      <c r="C15" s="262"/>
      <c r="D15" s="263"/>
      <c r="E15" s="261"/>
      <c r="F15" s="280" t="str">
        <f t="shared" si="0"/>
        <v/>
      </c>
    </row>
    <row r="16" spans="1:6">
      <c r="A16" s="289"/>
      <c r="B16" s="261"/>
      <c r="C16" s="262"/>
      <c r="D16" s="263"/>
      <c r="E16" s="261"/>
      <c r="F16" s="280" t="str">
        <f t="shared" si="0"/>
        <v/>
      </c>
    </row>
    <row r="17" spans="1:6">
      <c r="A17" s="289"/>
      <c r="B17" s="261"/>
      <c r="C17" s="262"/>
      <c r="D17" s="263"/>
      <c r="E17" s="261"/>
      <c r="F17" s="280" t="str">
        <f t="shared" si="0"/>
        <v/>
      </c>
    </row>
    <row r="18" spans="1:6">
      <c r="A18" s="289"/>
      <c r="B18" s="261"/>
      <c r="C18" s="262"/>
      <c r="D18" s="263"/>
      <c r="E18" s="261"/>
      <c r="F18" s="280" t="str">
        <f t="shared" si="0"/>
        <v/>
      </c>
    </row>
    <row r="19" spans="1:6">
      <c r="A19" s="289"/>
      <c r="B19" s="261"/>
      <c r="C19" s="262"/>
      <c r="D19" s="263"/>
      <c r="E19" s="261"/>
      <c r="F19" s="280" t="str">
        <f t="shared" si="0"/>
        <v/>
      </c>
    </row>
    <row r="20" spans="1:6">
      <c r="A20" s="289"/>
      <c r="B20" s="261"/>
      <c r="C20" s="262"/>
      <c r="D20" s="263"/>
      <c r="E20" s="261"/>
      <c r="F20" s="280" t="str">
        <f t="shared" si="0"/>
        <v/>
      </c>
    </row>
    <row r="21" spans="1:6">
      <c r="A21" s="289"/>
      <c r="B21" s="261"/>
      <c r="C21" s="262"/>
      <c r="D21" s="263"/>
      <c r="E21" s="261"/>
      <c r="F21" s="280" t="str">
        <f t="shared" si="0"/>
        <v/>
      </c>
    </row>
    <row r="22" spans="1:6">
      <c r="A22" s="289"/>
      <c r="B22" s="261"/>
      <c r="C22" s="262"/>
      <c r="D22" s="263"/>
      <c r="E22" s="261"/>
      <c r="F22" s="280" t="str">
        <f t="shared" si="0"/>
        <v/>
      </c>
    </row>
    <row r="23" spans="1:6">
      <c r="A23" s="289"/>
      <c r="B23" s="261"/>
      <c r="C23" s="262"/>
      <c r="D23" s="263"/>
      <c r="E23" s="261"/>
      <c r="F23" s="280" t="str">
        <f t="shared" si="0"/>
        <v/>
      </c>
    </row>
    <row r="24" spans="1:6">
      <c r="A24" s="289"/>
      <c r="B24" s="261"/>
      <c r="C24" s="262"/>
      <c r="D24" s="263"/>
      <c r="E24" s="261"/>
      <c r="F24" s="280" t="str">
        <f t="shared" si="0"/>
        <v/>
      </c>
    </row>
    <row r="25" spans="1:6">
      <c r="A25" s="289"/>
      <c r="B25" s="261"/>
      <c r="C25" s="262"/>
      <c r="D25" s="263"/>
      <c r="E25" s="261"/>
      <c r="F25" s="280" t="str">
        <f t="shared" si="0"/>
        <v/>
      </c>
    </row>
    <row r="26" spans="1:6">
      <c r="A26" s="289"/>
      <c r="B26" s="261"/>
      <c r="C26" s="262"/>
      <c r="D26" s="263"/>
      <c r="E26" s="261"/>
      <c r="F26" s="280" t="str">
        <f t="shared" si="0"/>
        <v/>
      </c>
    </row>
    <row r="27" spans="1:6">
      <c r="A27" s="289"/>
      <c r="B27" s="261"/>
      <c r="C27" s="262"/>
      <c r="D27" s="263"/>
      <c r="E27" s="261"/>
      <c r="F27" s="280" t="str">
        <f t="shared" si="0"/>
        <v/>
      </c>
    </row>
    <row r="28" spans="1:6">
      <c r="A28" s="289"/>
      <c r="B28" s="261"/>
      <c r="C28" s="262"/>
      <c r="D28" s="263"/>
      <c r="E28" s="261"/>
      <c r="F28" s="280" t="str">
        <f t="shared" si="0"/>
        <v/>
      </c>
    </row>
    <row r="29" spans="1:6">
      <c r="A29" s="289"/>
      <c r="B29" s="261"/>
      <c r="C29" s="262"/>
      <c r="D29" s="263"/>
      <c r="E29" s="261"/>
      <c r="F29" s="280" t="str">
        <f t="shared" si="0"/>
        <v/>
      </c>
    </row>
    <row r="30" spans="1:6">
      <c r="A30" s="289"/>
      <c r="B30" s="261"/>
      <c r="C30" s="262"/>
      <c r="D30" s="263"/>
      <c r="E30" s="261"/>
      <c r="F30" s="280" t="str">
        <f t="shared" si="0"/>
        <v/>
      </c>
    </row>
    <row r="31" spans="1:6">
      <c r="A31" s="289"/>
      <c r="B31" s="261"/>
      <c r="C31" s="262"/>
      <c r="D31" s="263"/>
      <c r="E31" s="261"/>
      <c r="F31" s="280" t="str">
        <f t="shared" si="0"/>
        <v/>
      </c>
    </row>
    <row r="32" spans="1:6">
      <c r="A32" s="289"/>
      <c r="B32" s="261"/>
      <c r="C32" s="262"/>
      <c r="D32" s="263"/>
      <c r="E32" s="261"/>
      <c r="F32" s="280" t="str">
        <f t="shared" si="0"/>
        <v/>
      </c>
    </row>
    <row r="33" spans="1:6">
      <c r="A33" s="289"/>
      <c r="B33" s="261"/>
      <c r="C33" s="262"/>
      <c r="D33" s="263"/>
      <c r="E33" s="261"/>
      <c r="F33" s="280" t="str">
        <f t="shared" si="0"/>
        <v/>
      </c>
    </row>
    <row r="34" spans="1:6">
      <c r="A34" s="289"/>
      <c r="B34" s="261"/>
      <c r="C34" s="262"/>
      <c r="D34" s="263"/>
      <c r="E34" s="261"/>
      <c r="F34" s="280" t="str">
        <f t="shared" si="0"/>
        <v/>
      </c>
    </row>
    <row r="35" spans="1:6">
      <c r="A35" s="289"/>
      <c r="B35" s="261"/>
      <c r="C35" s="262"/>
      <c r="D35" s="263"/>
      <c r="E35" s="261"/>
      <c r="F35" s="280" t="str">
        <f t="shared" si="0"/>
        <v/>
      </c>
    </row>
    <row r="36" spans="1:6">
      <c r="A36" s="289"/>
      <c r="B36" s="261"/>
      <c r="C36" s="262"/>
      <c r="D36" s="263"/>
      <c r="E36" s="261"/>
      <c r="F36" s="280" t="str">
        <f t="shared" si="0"/>
        <v/>
      </c>
    </row>
    <row r="37" spans="1:6">
      <c r="A37" s="289"/>
      <c r="B37" s="261"/>
      <c r="C37" s="262"/>
      <c r="D37" s="263"/>
      <c r="E37" s="261"/>
      <c r="F37" s="280" t="str">
        <f t="shared" si="0"/>
        <v/>
      </c>
    </row>
    <row r="38" spans="1:6">
      <c r="A38" s="289"/>
      <c r="B38" s="261"/>
      <c r="C38" s="262"/>
      <c r="D38" s="263"/>
      <c r="E38" s="261"/>
      <c r="F38" s="280" t="str">
        <f t="shared" si="0"/>
        <v/>
      </c>
    </row>
    <row r="39" spans="1:6">
      <c r="A39" s="289"/>
      <c r="B39" s="261"/>
      <c r="C39" s="262"/>
      <c r="D39" s="263"/>
      <c r="E39" s="261"/>
      <c r="F39" s="280" t="str">
        <f t="shared" si="0"/>
        <v/>
      </c>
    </row>
    <row r="40" spans="1:6">
      <c r="A40" s="289"/>
      <c r="B40" s="261"/>
      <c r="C40" s="262"/>
      <c r="D40" s="263"/>
      <c r="E40" s="261"/>
      <c r="F40" s="280" t="str">
        <f t="shared" si="0"/>
        <v/>
      </c>
    </row>
    <row r="41" spans="1:6">
      <c r="A41" s="289"/>
      <c r="B41" s="261"/>
      <c r="C41" s="262"/>
      <c r="D41" s="263"/>
      <c r="E41" s="261"/>
      <c r="F41" s="280" t="str">
        <f t="shared" si="0"/>
        <v/>
      </c>
    </row>
    <row r="42" spans="1:6">
      <c r="A42" s="289"/>
      <c r="B42" s="261"/>
      <c r="C42" s="262"/>
      <c r="D42" s="263"/>
      <c r="E42" s="261"/>
      <c r="F42" s="280" t="str">
        <f t="shared" si="0"/>
        <v/>
      </c>
    </row>
    <row r="43" spans="1:6">
      <c r="A43" s="289"/>
      <c r="B43" s="261"/>
      <c r="C43" s="262"/>
      <c r="D43" s="263"/>
      <c r="E43" s="261"/>
      <c r="F43" s="280" t="str">
        <f t="shared" si="0"/>
        <v/>
      </c>
    </row>
    <row r="44" spans="1:6">
      <c r="A44" s="289"/>
      <c r="B44" s="261"/>
      <c r="C44" s="262"/>
      <c r="D44" s="263"/>
      <c r="E44" s="261"/>
      <c r="F44" s="280" t="str">
        <f t="shared" si="0"/>
        <v/>
      </c>
    </row>
    <row r="45" spans="1:6">
      <c r="A45" s="289"/>
      <c r="B45" s="261"/>
      <c r="C45" s="262"/>
      <c r="D45" s="263"/>
      <c r="E45" s="261"/>
      <c r="F45" s="280" t="str">
        <f t="shared" si="0"/>
        <v/>
      </c>
    </row>
    <row r="46" spans="1:6">
      <c r="A46" s="289"/>
      <c r="B46" s="261"/>
      <c r="C46" s="262"/>
      <c r="D46" s="263"/>
      <c r="E46" s="261"/>
      <c r="F46" s="280" t="str">
        <f t="shared" si="0"/>
        <v/>
      </c>
    </row>
    <row r="47" spans="1:6">
      <c r="A47" s="289"/>
      <c r="B47" s="261"/>
      <c r="C47" s="262"/>
      <c r="D47" s="263"/>
      <c r="E47" s="261"/>
      <c r="F47" s="280" t="str">
        <f t="shared" si="0"/>
        <v/>
      </c>
    </row>
    <row r="48" spans="1:6">
      <c r="A48" s="289"/>
      <c r="B48" s="261"/>
      <c r="C48" s="262"/>
      <c r="D48" s="263"/>
      <c r="E48" s="261"/>
      <c r="F48" s="280" t="str">
        <f t="shared" si="0"/>
        <v/>
      </c>
    </row>
    <row r="49" spans="1:6">
      <c r="A49" s="289"/>
      <c r="B49" s="261"/>
      <c r="C49" s="262"/>
      <c r="D49" s="263"/>
      <c r="E49" s="261"/>
      <c r="F49" s="280" t="str">
        <f t="shared" si="0"/>
        <v/>
      </c>
    </row>
    <row r="50" spans="1:6">
      <c r="A50" s="289"/>
      <c r="B50" s="261"/>
      <c r="C50" s="262"/>
      <c r="D50" s="263"/>
      <c r="E50" s="261"/>
      <c r="F50" s="280" t="str">
        <f t="shared" si="0"/>
        <v/>
      </c>
    </row>
    <row r="51" spans="1:6">
      <c r="A51" s="289"/>
      <c r="B51" s="261"/>
      <c r="C51" s="262"/>
      <c r="D51" s="263"/>
      <c r="E51" s="261"/>
      <c r="F51" s="280" t="str">
        <f t="shared" si="0"/>
        <v/>
      </c>
    </row>
    <row r="52" spans="1:6">
      <c r="A52" s="289"/>
      <c r="B52" s="261"/>
      <c r="C52" s="262"/>
      <c r="D52" s="263"/>
      <c r="E52" s="261"/>
      <c r="F52" s="280" t="str">
        <f t="shared" si="0"/>
        <v/>
      </c>
    </row>
    <row r="53" spans="1:6">
      <c r="A53" s="289"/>
      <c r="B53" s="261"/>
      <c r="C53" s="262"/>
      <c r="D53" s="263"/>
      <c r="E53" s="261"/>
      <c r="F53" s="280" t="str">
        <f t="shared" si="0"/>
        <v/>
      </c>
    </row>
    <row r="54" spans="1:6">
      <c r="A54" s="289"/>
      <c r="B54" s="261"/>
      <c r="C54" s="262"/>
      <c r="D54" s="263"/>
      <c r="E54" s="261"/>
      <c r="F54" s="281" t="str">
        <f t="shared" si="0"/>
        <v/>
      </c>
    </row>
    <row r="55" spans="1:6" ht="13.8" thickBot="1">
      <c r="A55" s="290"/>
      <c r="B55" s="285"/>
      <c r="C55" s="286" t="s">
        <v>16</v>
      </c>
      <c r="D55" s="287">
        <f>SUM(D3:D54)</f>
        <v>100000</v>
      </c>
      <c r="E55" s="285">
        <f>SUM(E3:E54)</f>
        <v>0</v>
      </c>
      <c r="F55" s="286">
        <f>D55-E55</f>
        <v>100000</v>
      </c>
    </row>
    <row r="56" spans="1:6" ht="13.8" thickTop="1">
      <c r="A56" s="7"/>
      <c r="B56" s="7"/>
      <c r="C56" s="7"/>
      <c r="D56" s="7"/>
      <c r="E56" s="7"/>
      <c r="F56" s="7"/>
    </row>
    <row r="57" spans="1:6" ht="25.8" customHeight="1"/>
    <row r="58" spans="1:6" ht="33" customHeight="1">
      <c r="A58" s="889" t="s">
        <v>9</v>
      </c>
      <c r="B58" s="890"/>
      <c r="C58" s="253" t="s">
        <v>0</v>
      </c>
      <c r="D58" s="252" t="s">
        <v>388</v>
      </c>
      <c r="E58" s="278" t="s">
        <v>390</v>
      </c>
      <c r="F58" s="279" t="s">
        <v>318</v>
      </c>
    </row>
    <row r="59" spans="1:6">
      <c r="A59" s="282"/>
      <c r="B59" s="283"/>
      <c r="C59" s="256" t="s">
        <v>320</v>
      </c>
      <c r="D59" s="257">
        <f>F55</f>
        <v>100000</v>
      </c>
      <c r="E59" s="255"/>
      <c r="F59" s="256">
        <f>D59</f>
        <v>100000</v>
      </c>
    </row>
    <row r="60" spans="1:6">
      <c r="A60" s="260"/>
      <c r="B60" s="261"/>
      <c r="C60" s="262"/>
      <c r="D60" s="263"/>
      <c r="E60" s="261"/>
      <c r="F60" s="280" t="str">
        <f>IF(OR(D60&lt;&gt;"",E60&lt;&gt;""),F59+D60-E60,"")</f>
        <v/>
      </c>
    </row>
    <row r="61" spans="1:6">
      <c r="A61" s="260"/>
      <c r="B61" s="261"/>
      <c r="C61" s="262"/>
      <c r="D61" s="263"/>
      <c r="E61" s="261"/>
      <c r="F61" s="280" t="str">
        <f t="shared" ref="F61:F110" si="1">IF(OR(D61&lt;&gt;"",E61&lt;&gt;""),F60+D61-E61,"")</f>
        <v/>
      </c>
    </row>
    <row r="62" spans="1:6">
      <c r="A62" s="260"/>
      <c r="B62" s="261"/>
      <c r="C62" s="262"/>
      <c r="D62" s="263"/>
      <c r="E62" s="261"/>
      <c r="F62" s="280" t="str">
        <f t="shared" si="1"/>
        <v/>
      </c>
    </row>
    <row r="63" spans="1:6">
      <c r="A63" s="260"/>
      <c r="B63" s="261"/>
      <c r="C63" s="262"/>
      <c r="D63" s="263"/>
      <c r="E63" s="261"/>
      <c r="F63" s="280" t="str">
        <f t="shared" si="1"/>
        <v/>
      </c>
    </row>
    <row r="64" spans="1:6">
      <c r="A64" s="260"/>
      <c r="B64" s="261"/>
      <c r="C64" s="262"/>
      <c r="D64" s="263"/>
      <c r="E64" s="261"/>
      <c r="F64" s="280" t="str">
        <f t="shared" si="1"/>
        <v/>
      </c>
    </row>
    <row r="65" spans="1:6">
      <c r="A65" s="260"/>
      <c r="B65" s="261"/>
      <c r="C65" s="262"/>
      <c r="D65" s="263"/>
      <c r="E65" s="261"/>
      <c r="F65" s="280" t="str">
        <f t="shared" si="1"/>
        <v/>
      </c>
    </row>
    <row r="66" spans="1:6">
      <c r="A66" s="260"/>
      <c r="B66" s="261"/>
      <c r="C66" s="262"/>
      <c r="D66" s="263"/>
      <c r="E66" s="261"/>
      <c r="F66" s="280" t="str">
        <f t="shared" si="1"/>
        <v/>
      </c>
    </row>
    <row r="67" spans="1:6">
      <c r="A67" s="260"/>
      <c r="B67" s="261"/>
      <c r="C67" s="262"/>
      <c r="D67" s="263"/>
      <c r="E67" s="261"/>
      <c r="F67" s="280" t="str">
        <f t="shared" si="1"/>
        <v/>
      </c>
    </row>
    <row r="68" spans="1:6">
      <c r="A68" s="260"/>
      <c r="B68" s="261"/>
      <c r="C68" s="262"/>
      <c r="D68" s="263"/>
      <c r="E68" s="261"/>
      <c r="F68" s="280" t="str">
        <f t="shared" si="1"/>
        <v/>
      </c>
    </row>
    <row r="69" spans="1:6">
      <c r="A69" s="260"/>
      <c r="B69" s="261"/>
      <c r="C69" s="262"/>
      <c r="D69" s="263"/>
      <c r="E69" s="261"/>
      <c r="F69" s="280" t="str">
        <f t="shared" si="1"/>
        <v/>
      </c>
    </row>
    <row r="70" spans="1:6">
      <c r="A70" s="260"/>
      <c r="B70" s="261"/>
      <c r="C70" s="262"/>
      <c r="D70" s="263"/>
      <c r="E70" s="261"/>
      <c r="F70" s="280" t="str">
        <f t="shared" si="1"/>
        <v/>
      </c>
    </row>
    <row r="71" spans="1:6">
      <c r="A71" s="260"/>
      <c r="B71" s="261"/>
      <c r="C71" s="262"/>
      <c r="D71" s="263"/>
      <c r="E71" s="261"/>
      <c r="F71" s="280" t="str">
        <f t="shared" si="1"/>
        <v/>
      </c>
    </row>
    <row r="72" spans="1:6">
      <c r="A72" s="260"/>
      <c r="B72" s="261"/>
      <c r="C72" s="262"/>
      <c r="D72" s="263"/>
      <c r="E72" s="261"/>
      <c r="F72" s="280" t="str">
        <f t="shared" si="1"/>
        <v/>
      </c>
    </row>
    <row r="73" spans="1:6">
      <c r="A73" s="260"/>
      <c r="B73" s="261"/>
      <c r="C73" s="262"/>
      <c r="D73" s="263"/>
      <c r="E73" s="261"/>
      <c r="F73" s="280" t="str">
        <f t="shared" si="1"/>
        <v/>
      </c>
    </row>
    <row r="74" spans="1:6">
      <c r="A74" s="260"/>
      <c r="B74" s="261"/>
      <c r="C74" s="262"/>
      <c r="D74" s="263"/>
      <c r="E74" s="261"/>
      <c r="F74" s="280" t="str">
        <f t="shared" si="1"/>
        <v/>
      </c>
    </row>
    <row r="75" spans="1:6">
      <c r="A75" s="260"/>
      <c r="B75" s="261"/>
      <c r="C75" s="262"/>
      <c r="D75" s="263"/>
      <c r="E75" s="261"/>
      <c r="F75" s="280" t="str">
        <f t="shared" si="1"/>
        <v/>
      </c>
    </row>
    <row r="76" spans="1:6">
      <c r="A76" s="260"/>
      <c r="B76" s="261"/>
      <c r="C76" s="262"/>
      <c r="D76" s="263"/>
      <c r="E76" s="261"/>
      <c r="F76" s="280" t="str">
        <f t="shared" si="1"/>
        <v/>
      </c>
    </row>
    <row r="77" spans="1:6">
      <c r="A77" s="260"/>
      <c r="B77" s="261"/>
      <c r="C77" s="262"/>
      <c r="D77" s="263"/>
      <c r="E77" s="261"/>
      <c r="F77" s="280" t="str">
        <f t="shared" si="1"/>
        <v/>
      </c>
    </row>
    <row r="78" spans="1:6">
      <c r="A78" s="260"/>
      <c r="B78" s="261"/>
      <c r="C78" s="262"/>
      <c r="D78" s="263"/>
      <c r="E78" s="261"/>
      <c r="F78" s="280" t="str">
        <f t="shared" si="1"/>
        <v/>
      </c>
    </row>
    <row r="79" spans="1:6">
      <c r="A79" s="260"/>
      <c r="B79" s="261"/>
      <c r="C79" s="262"/>
      <c r="D79" s="263"/>
      <c r="E79" s="261"/>
      <c r="F79" s="280" t="str">
        <f t="shared" si="1"/>
        <v/>
      </c>
    </row>
    <row r="80" spans="1:6">
      <c r="A80" s="260"/>
      <c r="B80" s="261"/>
      <c r="C80" s="262"/>
      <c r="D80" s="263"/>
      <c r="E80" s="261"/>
      <c r="F80" s="280" t="str">
        <f t="shared" si="1"/>
        <v/>
      </c>
    </row>
    <row r="81" spans="1:6">
      <c r="A81" s="260"/>
      <c r="B81" s="261"/>
      <c r="C81" s="262"/>
      <c r="D81" s="263"/>
      <c r="E81" s="261"/>
      <c r="F81" s="280" t="str">
        <f t="shared" si="1"/>
        <v/>
      </c>
    </row>
    <row r="82" spans="1:6">
      <c r="A82" s="260"/>
      <c r="B82" s="261"/>
      <c r="C82" s="262"/>
      <c r="D82" s="263"/>
      <c r="E82" s="261"/>
      <c r="F82" s="280" t="str">
        <f t="shared" si="1"/>
        <v/>
      </c>
    </row>
    <row r="83" spans="1:6">
      <c r="A83" s="260"/>
      <c r="B83" s="261"/>
      <c r="C83" s="262"/>
      <c r="D83" s="263"/>
      <c r="E83" s="261"/>
      <c r="F83" s="280" t="str">
        <f t="shared" si="1"/>
        <v/>
      </c>
    </row>
    <row r="84" spans="1:6">
      <c r="A84" s="260"/>
      <c r="B84" s="261"/>
      <c r="C84" s="262"/>
      <c r="D84" s="263"/>
      <c r="E84" s="261"/>
      <c r="F84" s="280" t="str">
        <f t="shared" si="1"/>
        <v/>
      </c>
    </row>
    <row r="85" spans="1:6">
      <c r="A85" s="260"/>
      <c r="B85" s="261"/>
      <c r="C85" s="262"/>
      <c r="D85" s="263"/>
      <c r="E85" s="261"/>
      <c r="F85" s="280" t="str">
        <f t="shared" si="1"/>
        <v/>
      </c>
    </row>
    <row r="86" spans="1:6">
      <c r="A86" s="260"/>
      <c r="B86" s="261"/>
      <c r="C86" s="262"/>
      <c r="D86" s="263"/>
      <c r="E86" s="261"/>
      <c r="F86" s="280" t="str">
        <f t="shared" si="1"/>
        <v/>
      </c>
    </row>
    <row r="87" spans="1:6">
      <c r="A87" s="260"/>
      <c r="B87" s="261"/>
      <c r="C87" s="262"/>
      <c r="D87" s="263"/>
      <c r="E87" s="261"/>
      <c r="F87" s="280" t="str">
        <f t="shared" si="1"/>
        <v/>
      </c>
    </row>
    <row r="88" spans="1:6">
      <c r="A88" s="260"/>
      <c r="B88" s="261"/>
      <c r="C88" s="262"/>
      <c r="D88" s="263"/>
      <c r="E88" s="261"/>
      <c r="F88" s="280" t="str">
        <f t="shared" si="1"/>
        <v/>
      </c>
    </row>
    <row r="89" spans="1:6">
      <c r="A89" s="260"/>
      <c r="B89" s="261"/>
      <c r="C89" s="262"/>
      <c r="D89" s="263"/>
      <c r="E89" s="261"/>
      <c r="F89" s="280" t="str">
        <f t="shared" si="1"/>
        <v/>
      </c>
    </row>
    <row r="90" spans="1:6">
      <c r="A90" s="260"/>
      <c r="B90" s="261"/>
      <c r="C90" s="262"/>
      <c r="D90" s="263"/>
      <c r="E90" s="261"/>
      <c r="F90" s="280" t="str">
        <f t="shared" si="1"/>
        <v/>
      </c>
    </row>
    <row r="91" spans="1:6">
      <c r="A91" s="260"/>
      <c r="B91" s="261"/>
      <c r="C91" s="262"/>
      <c r="D91" s="263"/>
      <c r="E91" s="261"/>
      <c r="F91" s="280" t="str">
        <f t="shared" si="1"/>
        <v/>
      </c>
    </row>
    <row r="92" spans="1:6">
      <c r="A92" s="260"/>
      <c r="B92" s="261"/>
      <c r="C92" s="262"/>
      <c r="D92" s="263"/>
      <c r="E92" s="261"/>
      <c r="F92" s="280" t="str">
        <f t="shared" si="1"/>
        <v/>
      </c>
    </row>
    <row r="93" spans="1:6">
      <c r="A93" s="260"/>
      <c r="B93" s="261"/>
      <c r="C93" s="262"/>
      <c r="D93" s="263"/>
      <c r="E93" s="261"/>
      <c r="F93" s="280" t="str">
        <f t="shared" si="1"/>
        <v/>
      </c>
    </row>
    <row r="94" spans="1:6">
      <c r="A94" s="260"/>
      <c r="B94" s="261"/>
      <c r="C94" s="262"/>
      <c r="D94" s="263"/>
      <c r="E94" s="261"/>
      <c r="F94" s="280" t="str">
        <f t="shared" si="1"/>
        <v/>
      </c>
    </row>
    <row r="95" spans="1:6">
      <c r="A95" s="260"/>
      <c r="B95" s="261"/>
      <c r="C95" s="262"/>
      <c r="D95" s="263"/>
      <c r="E95" s="261"/>
      <c r="F95" s="280" t="str">
        <f t="shared" si="1"/>
        <v/>
      </c>
    </row>
    <row r="96" spans="1:6">
      <c r="A96" s="260"/>
      <c r="B96" s="261"/>
      <c r="C96" s="262"/>
      <c r="D96" s="263"/>
      <c r="E96" s="261"/>
      <c r="F96" s="280" t="str">
        <f t="shared" si="1"/>
        <v/>
      </c>
    </row>
    <row r="97" spans="1:6">
      <c r="A97" s="260"/>
      <c r="B97" s="261"/>
      <c r="C97" s="262"/>
      <c r="D97" s="263"/>
      <c r="E97" s="261"/>
      <c r="F97" s="280" t="str">
        <f t="shared" si="1"/>
        <v/>
      </c>
    </row>
    <row r="98" spans="1:6">
      <c r="A98" s="260"/>
      <c r="B98" s="261"/>
      <c r="C98" s="262"/>
      <c r="D98" s="263"/>
      <c r="E98" s="261"/>
      <c r="F98" s="280" t="str">
        <f t="shared" si="1"/>
        <v/>
      </c>
    </row>
    <row r="99" spans="1:6">
      <c r="A99" s="260"/>
      <c r="B99" s="261"/>
      <c r="C99" s="262"/>
      <c r="D99" s="263"/>
      <c r="E99" s="261"/>
      <c r="F99" s="280" t="str">
        <f t="shared" si="1"/>
        <v/>
      </c>
    </row>
    <row r="100" spans="1:6">
      <c r="A100" s="260"/>
      <c r="B100" s="261"/>
      <c r="C100" s="262"/>
      <c r="D100" s="263"/>
      <c r="E100" s="261"/>
      <c r="F100" s="280" t="str">
        <f t="shared" si="1"/>
        <v/>
      </c>
    </row>
    <row r="101" spans="1:6">
      <c r="A101" s="260"/>
      <c r="B101" s="261"/>
      <c r="C101" s="262"/>
      <c r="D101" s="263"/>
      <c r="E101" s="261"/>
      <c r="F101" s="280" t="str">
        <f t="shared" si="1"/>
        <v/>
      </c>
    </row>
    <row r="102" spans="1:6">
      <c r="A102" s="260"/>
      <c r="B102" s="261"/>
      <c r="C102" s="262"/>
      <c r="D102" s="263"/>
      <c r="E102" s="261"/>
      <c r="F102" s="280" t="str">
        <f t="shared" si="1"/>
        <v/>
      </c>
    </row>
    <row r="103" spans="1:6">
      <c r="A103" s="260"/>
      <c r="B103" s="261"/>
      <c r="C103" s="262"/>
      <c r="D103" s="263"/>
      <c r="E103" s="261"/>
      <c r="F103" s="280" t="str">
        <f t="shared" si="1"/>
        <v/>
      </c>
    </row>
    <row r="104" spans="1:6">
      <c r="A104" s="260"/>
      <c r="B104" s="261"/>
      <c r="C104" s="262"/>
      <c r="D104" s="263"/>
      <c r="E104" s="261"/>
      <c r="F104" s="280" t="str">
        <f t="shared" si="1"/>
        <v/>
      </c>
    </row>
    <row r="105" spans="1:6">
      <c r="A105" s="260"/>
      <c r="B105" s="261"/>
      <c r="C105" s="262"/>
      <c r="D105" s="263"/>
      <c r="E105" s="261"/>
      <c r="F105" s="280" t="str">
        <f t="shared" si="1"/>
        <v/>
      </c>
    </row>
    <row r="106" spans="1:6">
      <c r="A106" s="260"/>
      <c r="B106" s="261"/>
      <c r="C106" s="262"/>
      <c r="D106" s="263"/>
      <c r="E106" s="261"/>
      <c r="F106" s="280" t="str">
        <f t="shared" si="1"/>
        <v/>
      </c>
    </row>
    <row r="107" spans="1:6">
      <c r="A107" s="260"/>
      <c r="B107" s="261"/>
      <c r="C107" s="262"/>
      <c r="D107" s="263"/>
      <c r="E107" s="261"/>
      <c r="F107" s="280" t="str">
        <f t="shared" si="1"/>
        <v/>
      </c>
    </row>
    <row r="108" spans="1:6">
      <c r="A108" s="260"/>
      <c r="B108" s="261"/>
      <c r="C108" s="262"/>
      <c r="D108" s="263"/>
      <c r="E108" s="261"/>
      <c r="F108" s="280" t="str">
        <f t="shared" si="1"/>
        <v/>
      </c>
    </row>
    <row r="109" spans="1:6">
      <c r="A109" s="260"/>
      <c r="B109" s="261"/>
      <c r="C109" s="262"/>
      <c r="D109" s="263"/>
      <c r="E109" s="261"/>
      <c r="F109" s="280" t="str">
        <f t="shared" si="1"/>
        <v/>
      </c>
    </row>
    <row r="110" spans="1:6">
      <c r="A110" s="260"/>
      <c r="B110" s="268"/>
      <c r="C110" s="262"/>
      <c r="D110" s="263"/>
      <c r="E110" s="261"/>
      <c r="F110" s="281" t="str">
        <f t="shared" si="1"/>
        <v/>
      </c>
    </row>
    <row r="111" spans="1:6" ht="13.8" thickBot="1">
      <c r="A111" s="284"/>
      <c r="B111" s="285"/>
      <c r="C111" s="286" t="s">
        <v>12</v>
      </c>
      <c r="D111" s="287">
        <f>SUM(D59:D110)</f>
        <v>100000</v>
      </c>
      <c r="E111" s="285">
        <f>SUM(E59:E110)</f>
        <v>0</v>
      </c>
      <c r="F111" s="286">
        <f>D111-E111</f>
        <v>100000</v>
      </c>
    </row>
    <row r="112" spans="1:6" ht="13.8" thickTop="1">
      <c r="A112" s="7"/>
      <c r="B112" s="7"/>
      <c r="C112" s="7"/>
      <c r="D112" s="7"/>
      <c r="E112" s="7"/>
      <c r="F112" s="7"/>
    </row>
    <row r="113" spans="1:6">
      <c r="A113" s="7"/>
      <c r="B113" s="7"/>
      <c r="C113" s="7"/>
      <c r="D113" s="7"/>
      <c r="E113" s="7"/>
      <c r="F113" s="7"/>
    </row>
    <row r="114" spans="1:6" ht="25.8" customHeight="1"/>
    <row r="115" spans="1:6" ht="33" customHeight="1">
      <c r="A115" s="889" t="s">
        <v>9</v>
      </c>
      <c r="B115" s="890"/>
      <c r="C115" s="253" t="s">
        <v>0</v>
      </c>
      <c r="D115" s="252" t="s">
        <v>388</v>
      </c>
      <c r="E115" s="278" t="s">
        <v>390</v>
      </c>
      <c r="F115" s="279" t="s">
        <v>318</v>
      </c>
    </row>
    <row r="116" spans="1:6">
      <c r="A116" s="282"/>
      <c r="B116" s="283"/>
      <c r="C116" s="256" t="s">
        <v>320</v>
      </c>
      <c r="D116" s="257">
        <f>F111</f>
        <v>100000</v>
      </c>
      <c r="E116" s="255"/>
      <c r="F116" s="256">
        <f>D116</f>
        <v>100000</v>
      </c>
    </row>
    <row r="117" spans="1:6">
      <c r="A117" s="260"/>
      <c r="B117" s="261"/>
      <c r="C117" s="262"/>
      <c r="D117" s="263"/>
      <c r="E117" s="261"/>
      <c r="F117" s="280" t="str">
        <f>IF(OR(D117&lt;&gt;"",E117&lt;&gt;""),F116+D117-E117,"")</f>
        <v/>
      </c>
    </row>
    <row r="118" spans="1:6">
      <c r="A118" s="260"/>
      <c r="B118" s="261"/>
      <c r="C118" s="262"/>
      <c r="D118" s="263"/>
      <c r="E118" s="261"/>
      <c r="F118" s="280" t="str">
        <f t="shared" ref="F118:F167" si="2">IF(OR(D118&lt;&gt;"",E118&lt;&gt;""),F117+D118-E118,"")</f>
        <v/>
      </c>
    </row>
    <row r="119" spans="1:6">
      <c r="A119" s="260"/>
      <c r="B119" s="261"/>
      <c r="C119" s="262"/>
      <c r="D119" s="263"/>
      <c r="E119" s="261"/>
      <c r="F119" s="280" t="str">
        <f t="shared" si="2"/>
        <v/>
      </c>
    </row>
    <row r="120" spans="1:6">
      <c r="A120" s="260"/>
      <c r="B120" s="261"/>
      <c r="C120" s="262"/>
      <c r="D120" s="263"/>
      <c r="E120" s="261"/>
      <c r="F120" s="280" t="str">
        <f t="shared" si="2"/>
        <v/>
      </c>
    </row>
    <row r="121" spans="1:6">
      <c r="A121" s="260"/>
      <c r="B121" s="261"/>
      <c r="C121" s="262"/>
      <c r="D121" s="263"/>
      <c r="E121" s="261"/>
      <c r="F121" s="280" t="str">
        <f t="shared" si="2"/>
        <v/>
      </c>
    </row>
    <row r="122" spans="1:6">
      <c r="A122" s="260"/>
      <c r="B122" s="261"/>
      <c r="C122" s="262"/>
      <c r="D122" s="263"/>
      <c r="E122" s="261"/>
      <c r="F122" s="280" t="str">
        <f t="shared" si="2"/>
        <v/>
      </c>
    </row>
    <row r="123" spans="1:6">
      <c r="A123" s="260"/>
      <c r="B123" s="261"/>
      <c r="C123" s="262"/>
      <c r="D123" s="263"/>
      <c r="E123" s="261"/>
      <c r="F123" s="280" t="str">
        <f t="shared" si="2"/>
        <v/>
      </c>
    </row>
    <row r="124" spans="1:6">
      <c r="A124" s="260"/>
      <c r="B124" s="261"/>
      <c r="C124" s="262"/>
      <c r="D124" s="263"/>
      <c r="E124" s="261"/>
      <c r="F124" s="280" t="str">
        <f t="shared" si="2"/>
        <v/>
      </c>
    </row>
    <row r="125" spans="1:6">
      <c r="A125" s="260"/>
      <c r="B125" s="261"/>
      <c r="C125" s="262"/>
      <c r="D125" s="263"/>
      <c r="E125" s="261"/>
      <c r="F125" s="280" t="str">
        <f t="shared" si="2"/>
        <v/>
      </c>
    </row>
    <row r="126" spans="1:6">
      <c r="A126" s="260"/>
      <c r="B126" s="261"/>
      <c r="C126" s="262"/>
      <c r="D126" s="263"/>
      <c r="E126" s="261"/>
      <c r="F126" s="280" t="str">
        <f t="shared" si="2"/>
        <v/>
      </c>
    </row>
    <row r="127" spans="1:6">
      <c r="A127" s="260"/>
      <c r="B127" s="261"/>
      <c r="C127" s="262"/>
      <c r="D127" s="263"/>
      <c r="E127" s="261"/>
      <c r="F127" s="280" t="str">
        <f t="shared" si="2"/>
        <v/>
      </c>
    </row>
    <row r="128" spans="1:6">
      <c r="A128" s="260"/>
      <c r="B128" s="261"/>
      <c r="C128" s="262"/>
      <c r="D128" s="263"/>
      <c r="E128" s="261"/>
      <c r="F128" s="280" t="str">
        <f t="shared" si="2"/>
        <v/>
      </c>
    </row>
    <row r="129" spans="1:6">
      <c r="A129" s="260"/>
      <c r="B129" s="261"/>
      <c r="C129" s="262"/>
      <c r="D129" s="263"/>
      <c r="E129" s="261"/>
      <c r="F129" s="280" t="str">
        <f t="shared" si="2"/>
        <v/>
      </c>
    </row>
    <row r="130" spans="1:6">
      <c r="A130" s="260"/>
      <c r="B130" s="261"/>
      <c r="C130" s="262"/>
      <c r="D130" s="263"/>
      <c r="E130" s="261"/>
      <c r="F130" s="280" t="str">
        <f t="shared" si="2"/>
        <v/>
      </c>
    </row>
    <row r="131" spans="1:6">
      <c r="A131" s="260"/>
      <c r="B131" s="261"/>
      <c r="C131" s="262"/>
      <c r="D131" s="263"/>
      <c r="E131" s="261"/>
      <c r="F131" s="280" t="str">
        <f t="shared" si="2"/>
        <v/>
      </c>
    </row>
    <row r="132" spans="1:6">
      <c r="A132" s="260"/>
      <c r="B132" s="261"/>
      <c r="C132" s="262"/>
      <c r="D132" s="263"/>
      <c r="E132" s="261"/>
      <c r="F132" s="280" t="str">
        <f t="shared" si="2"/>
        <v/>
      </c>
    </row>
    <row r="133" spans="1:6">
      <c r="A133" s="260"/>
      <c r="B133" s="261"/>
      <c r="C133" s="262"/>
      <c r="D133" s="263"/>
      <c r="E133" s="261"/>
      <c r="F133" s="280" t="str">
        <f t="shared" si="2"/>
        <v/>
      </c>
    </row>
    <row r="134" spans="1:6">
      <c r="A134" s="260"/>
      <c r="B134" s="261"/>
      <c r="C134" s="262"/>
      <c r="D134" s="263"/>
      <c r="E134" s="261"/>
      <c r="F134" s="280" t="str">
        <f t="shared" si="2"/>
        <v/>
      </c>
    </row>
    <row r="135" spans="1:6">
      <c r="A135" s="260"/>
      <c r="B135" s="261"/>
      <c r="C135" s="262"/>
      <c r="D135" s="263"/>
      <c r="E135" s="261"/>
      <c r="F135" s="280" t="str">
        <f t="shared" si="2"/>
        <v/>
      </c>
    </row>
    <row r="136" spans="1:6">
      <c r="A136" s="260"/>
      <c r="B136" s="261"/>
      <c r="C136" s="262"/>
      <c r="D136" s="263"/>
      <c r="E136" s="261"/>
      <c r="F136" s="280" t="str">
        <f t="shared" si="2"/>
        <v/>
      </c>
    </row>
    <row r="137" spans="1:6">
      <c r="A137" s="260"/>
      <c r="B137" s="261"/>
      <c r="C137" s="262"/>
      <c r="D137" s="263"/>
      <c r="E137" s="261"/>
      <c r="F137" s="280" t="str">
        <f t="shared" si="2"/>
        <v/>
      </c>
    </row>
    <row r="138" spans="1:6">
      <c r="A138" s="260"/>
      <c r="B138" s="261"/>
      <c r="C138" s="262"/>
      <c r="D138" s="263"/>
      <c r="E138" s="261"/>
      <c r="F138" s="280" t="str">
        <f t="shared" si="2"/>
        <v/>
      </c>
    </row>
    <row r="139" spans="1:6">
      <c r="A139" s="260"/>
      <c r="B139" s="261"/>
      <c r="C139" s="262"/>
      <c r="D139" s="263"/>
      <c r="E139" s="261"/>
      <c r="F139" s="280" t="str">
        <f t="shared" si="2"/>
        <v/>
      </c>
    </row>
    <row r="140" spans="1:6">
      <c r="A140" s="260"/>
      <c r="B140" s="261"/>
      <c r="C140" s="262"/>
      <c r="D140" s="263"/>
      <c r="E140" s="261"/>
      <c r="F140" s="280" t="str">
        <f t="shared" si="2"/>
        <v/>
      </c>
    </row>
    <row r="141" spans="1:6">
      <c r="A141" s="260"/>
      <c r="B141" s="261"/>
      <c r="C141" s="262"/>
      <c r="D141" s="263"/>
      <c r="E141" s="261"/>
      <c r="F141" s="280" t="str">
        <f t="shared" si="2"/>
        <v/>
      </c>
    </row>
    <row r="142" spans="1:6">
      <c r="A142" s="260"/>
      <c r="B142" s="261"/>
      <c r="C142" s="262"/>
      <c r="D142" s="263"/>
      <c r="E142" s="261"/>
      <c r="F142" s="280" t="str">
        <f t="shared" si="2"/>
        <v/>
      </c>
    </row>
    <row r="143" spans="1:6">
      <c r="A143" s="260"/>
      <c r="B143" s="261"/>
      <c r="C143" s="262"/>
      <c r="D143" s="263"/>
      <c r="E143" s="261"/>
      <c r="F143" s="280" t="str">
        <f t="shared" si="2"/>
        <v/>
      </c>
    </row>
    <row r="144" spans="1:6">
      <c r="A144" s="260"/>
      <c r="B144" s="261"/>
      <c r="C144" s="262"/>
      <c r="D144" s="263"/>
      <c r="E144" s="261"/>
      <c r="F144" s="280" t="str">
        <f t="shared" si="2"/>
        <v/>
      </c>
    </row>
    <row r="145" spans="1:6">
      <c r="A145" s="260"/>
      <c r="B145" s="261"/>
      <c r="C145" s="262"/>
      <c r="D145" s="263"/>
      <c r="E145" s="261"/>
      <c r="F145" s="280" t="str">
        <f t="shared" si="2"/>
        <v/>
      </c>
    </row>
    <row r="146" spans="1:6">
      <c r="A146" s="260"/>
      <c r="B146" s="261"/>
      <c r="C146" s="262"/>
      <c r="D146" s="263"/>
      <c r="E146" s="261"/>
      <c r="F146" s="280" t="str">
        <f t="shared" si="2"/>
        <v/>
      </c>
    </row>
    <row r="147" spans="1:6">
      <c r="A147" s="260"/>
      <c r="B147" s="261"/>
      <c r="C147" s="262"/>
      <c r="D147" s="263"/>
      <c r="E147" s="261"/>
      <c r="F147" s="280" t="str">
        <f t="shared" si="2"/>
        <v/>
      </c>
    </row>
    <row r="148" spans="1:6">
      <c r="A148" s="260"/>
      <c r="B148" s="261"/>
      <c r="C148" s="262"/>
      <c r="D148" s="263"/>
      <c r="E148" s="261"/>
      <c r="F148" s="280" t="str">
        <f t="shared" si="2"/>
        <v/>
      </c>
    </row>
    <row r="149" spans="1:6">
      <c r="A149" s="260"/>
      <c r="B149" s="261"/>
      <c r="C149" s="262"/>
      <c r="D149" s="263"/>
      <c r="E149" s="261"/>
      <c r="F149" s="280" t="str">
        <f t="shared" si="2"/>
        <v/>
      </c>
    </row>
    <row r="150" spans="1:6">
      <c r="A150" s="260"/>
      <c r="B150" s="261"/>
      <c r="C150" s="262"/>
      <c r="D150" s="263"/>
      <c r="E150" s="261"/>
      <c r="F150" s="280" t="str">
        <f t="shared" si="2"/>
        <v/>
      </c>
    </row>
    <row r="151" spans="1:6">
      <c r="A151" s="260"/>
      <c r="B151" s="261"/>
      <c r="C151" s="262"/>
      <c r="D151" s="263"/>
      <c r="E151" s="261"/>
      <c r="F151" s="280" t="str">
        <f t="shared" si="2"/>
        <v/>
      </c>
    </row>
    <row r="152" spans="1:6">
      <c r="A152" s="260"/>
      <c r="B152" s="261"/>
      <c r="C152" s="262"/>
      <c r="D152" s="263"/>
      <c r="E152" s="261"/>
      <c r="F152" s="280" t="str">
        <f t="shared" si="2"/>
        <v/>
      </c>
    </row>
    <row r="153" spans="1:6">
      <c r="A153" s="260"/>
      <c r="B153" s="261"/>
      <c r="C153" s="262"/>
      <c r="D153" s="263"/>
      <c r="E153" s="261"/>
      <c r="F153" s="280" t="str">
        <f t="shared" si="2"/>
        <v/>
      </c>
    </row>
    <row r="154" spans="1:6">
      <c r="A154" s="260"/>
      <c r="B154" s="261"/>
      <c r="C154" s="262"/>
      <c r="D154" s="263"/>
      <c r="E154" s="261"/>
      <c r="F154" s="280" t="str">
        <f t="shared" si="2"/>
        <v/>
      </c>
    </row>
    <row r="155" spans="1:6">
      <c r="A155" s="260"/>
      <c r="B155" s="261"/>
      <c r="C155" s="266"/>
      <c r="D155" s="263"/>
      <c r="E155" s="261"/>
      <c r="F155" s="280" t="str">
        <f t="shared" si="2"/>
        <v/>
      </c>
    </row>
    <row r="156" spans="1:6">
      <c r="A156" s="260"/>
      <c r="B156" s="261"/>
      <c r="C156" s="262"/>
      <c r="D156" s="263"/>
      <c r="E156" s="261"/>
      <c r="F156" s="280" t="str">
        <f t="shared" si="2"/>
        <v/>
      </c>
    </row>
    <row r="157" spans="1:6">
      <c r="A157" s="260"/>
      <c r="B157" s="261"/>
      <c r="C157" s="262"/>
      <c r="D157" s="263"/>
      <c r="E157" s="261"/>
      <c r="F157" s="280" t="str">
        <f t="shared" si="2"/>
        <v/>
      </c>
    </row>
    <row r="158" spans="1:6">
      <c r="A158" s="260"/>
      <c r="B158" s="261"/>
      <c r="C158" s="262"/>
      <c r="D158" s="263"/>
      <c r="E158" s="261"/>
      <c r="F158" s="280" t="str">
        <f t="shared" si="2"/>
        <v/>
      </c>
    </row>
    <row r="159" spans="1:6">
      <c r="A159" s="260"/>
      <c r="B159" s="261"/>
      <c r="C159" s="262"/>
      <c r="D159" s="263"/>
      <c r="E159" s="261"/>
      <c r="F159" s="280" t="str">
        <f t="shared" si="2"/>
        <v/>
      </c>
    </row>
    <row r="160" spans="1:6">
      <c r="A160" s="260"/>
      <c r="B160" s="261"/>
      <c r="C160" s="262"/>
      <c r="D160" s="263"/>
      <c r="E160" s="261"/>
      <c r="F160" s="280" t="str">
        <f t="shared" si="2"/>
        <v/>
      </c>
    </row>
    <row r="161" spans="1:6">
      <c r="A161" s="260"/>
      <c r="B161" s="261"/>
      <c r="C161" s="262"/>
      <c r="D161" s="263"/>
      <c r="E161" s="261"/>
      <c r="F161" s="280" t="str">
        <f t="shared" si="2"/>
        <v/>
      </c>
    </row>
    <row r="162" spans="1:6">
      <c r="A162" s="260"/>
      <c r="B162" s="261"/>
      <c r="C162" s="262"/>
      <c r="D162" s="263"/>
      <c r="E162" s="261"/>
      <c r="F162" s="280" t="str">
        <f t="shared" si="2"/>
        <v/>
      </c>
    </row>
    <row r="163" spans="1:6">
      <c r="A163" s="260"/>
      <c r="B163" s="261"/>
      <c r="C163" s="262"/>
      <c r="D163" s="263"/>
      <c r="E163" s="261"/>
      <c r="F163" s="280" t="str">
        <f t="shared" si="2"/>
        <v/>
      </c>
    </row>
    <row r="164" spans="1:6">
      <c r="A164" s="260"/>
      <c r="B164" s="261"/>
      <c r="C164" s="262"/>
      <c r="D164" s="263"/>
      <c r="E164" s="261"/>
      <c r="F164" s="280" t="str">
        <f t="shared" si="2"/>
        <v/>
      </c>
    </row>
    <row r="165" spans="1:6">
      <c r="A165" s="260"/>
      <c r="B165" s="261"/>
      <c r="C165" s="262"/>
      <c r="D165" s="263"/>
      <c r="E165" s="261"/>
      <c r="F165" s="280" t="str">
        <f t="shared" si="2"/>
        <v/>
      </c>
    </row>
    <row r="166" spans="1:6">
      <c r="A166" s="260"/>
      <c r="B166" s="261"/>
      <c r="C166" s="262"/>
      <c r="D166" s="263"/>
      <c r="E166" s="261"/>
      <c r="F166" s="280" t="str">
        <f t="shared" si="2"/>
        <v/>
      </c>
    </row>
    <row r="167" spans="1:6">
      <c r="A167" s="267"/>
      <c r="B167" s="268"/>
      <c r="C167" s="269"/>
      <c r="D167" s="270"/>
      <c r="E167" s="268"/>
      <c r="F167" s="281" t="str">
        <f t="shared" si="2"/>
        <v/>
      </c>
    </row>
    <row r="168" spans="1:6" ht="13.8" thickBot="1">
      <c r="A168" s="284"/>
      <c r="B168" s="285"/>
      <c r="C168" s="286" t="s">
        <v>13</v>
      </c>
      <c r="D168" s="287">
        <f>SUM(D116:D167)</f>
        <v>100000</v>
      </c>
      <c r="E168" s="285">
        <f>SUM(E116:E167)</f>
        <v>0</v>
      </c>
      <c r="F168" s="286">
        <f>D168-E168</f>
        <v>100000</v>
      </c>
    </row>
    <row r="169" spans="1:6" ht="13.8" thickTop="1">
      <c r="A169" s="7"/>
      <c r="B169" s="7"/>
      <c r="C169" s="7"/>
      <c r="D169" s="7"/>
      <c r="E169" s="7"/>
      <c r="F169" s="7"/>
    </row>
    <row r="170" spans="1:6" ht="13.8" thickBot="1">
      <c r="A170" s="690"/>
      <c r="B170" s="690"/>
      <c r="C170" s="690" t="s">
        <v>391</v>
      </c>
      <c r="D170" s="690"/>
      <c r="E170" s="690"/>
      <c r="F170" s="690">
        <f>F168</f>
        <v>100000</v>
      </c>
    </row>
    <row r="171" spans="1:6" ht="13.8" thickTop="1"/>
  </sheetData>
  <sheetProtection sheet="1" objects="1" scenarios="1"/>
  <mergeCells count="3">
    <mergeCell ref="A2:B2"/>
    <mergeCell ref="A58:B58"/>
    <mergeCell ref="A115:B115"/>
  </mergeCells>
  <phoneticPr fontId="26"/>
  <pageMargins left="0.34166666666666667" right="0.375" top="0.74803149606299213" bottom="0.7416666666666667" header="0.31496062992125984" footer="0.31496062992125984"/>
  <pageSetup paperSize="9" orientation="portrait" horizontalDpi="0" verticalDpi="0" r:id="rId1"/>
  <headerFooter>
    <oddHeader>&amp;C&amp;"HG丸ｺﾞｼｯｸM-PRO,標準"&amp;A</oddHeader>
    <oddFooter>&amp;C&amp;"HG丸ｺﾞｼｯｸM-PRO,標準"（&amp;P）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F115"/>
  <sheetViews>
    <sheetView view="pageLayout" zoomScaleNormal="100" workbookViewId="0"/>
  </sheetViews>
  <sheetFormatPr defaultRowHeight="13.2"/>
  <cols>
    <col min="1" max="2" width="4.77734375" style="1" customWidth="1"/>
    <col min="3" max="3" width="53.21875" style="1" customWidth="1"/>
    <col min="4" max="4" width="13" style="1" bestFit="1" customWidth="1"/>
    <col min="5" max="5" width="13" style="1" customWidth="1"/>
    <col min="6" max="16384" width="8.88671875" style="1"/>
  </cols>
  <sheetData>
    <row r="1" spans="1:6" ht="25.8" customHeight="1">
      <c r="A1" s="6"/>
      <c r="B1" s="6"/>
      <c r="C1" s="6"/>
    </row>
    <row r="2" spans="1:6" ht="13.2" customHeight="1">
      <c r="A2" s="892" t="s">
        <v>3</v>
      </c>
      <c r="B2" s="878"/>
      <c r="C2" s="893" t="s">
        <v>0</v>
      </c>
      <c r="D2" s="895" t="s">
        <v>6</v>
      </c>
      <c r="E2" s="896"/>
      <c r="F2" s="2"/>
    </row>
    <row r="3" spans="1:6">
      <c r="A3" s="879"/>
      <c r="B3" s="880"/>
      <c r="C3" s="894"/>
      <c r="D3" s="292" t="s">
        <v>4</v>
      </c>
      <c r="E3" s="293" t="s">
        <v>312</v>
      </c>
    </row>
    <row r="4" spans="1:6">
      <c r="A4" s="210"/>
      <c r="B4" s="211"/>
      <c r="C4" s="212"/>
      <c r="D4" s="249"/>
      <c r="E4" s="295"/>
    </row>
    <row r="5" spans="1:6">
      <c r="A5" s="210"/>
      <c r="B5" s="211"/>
      <c r="C5" s="212"/>
      <c r="D5" s="249"/>
      <c r="E5" s="295"/>
    </row>
    <row r="6" spans="1:6">
      <c r="A6" s="210"/>
      <c r="B6" s="211"/>
      <c r="C6" s="212"/>
      <c r="D6" s="249"/>
      <c r="E6" s="295"/>
    </row>
    <row r="7" spans="1:6">
      <c r="A7" s="210"/>
      <c r="B7" s="211"/>
      <c r="C7" s="212"/>
      <c r="D7" s="249"/>
      <c r="E7" s="295"/>
    </row>
    <row r="8" spans="1:6">
      <c r="A8" s="210"/>
      <c r="B8" s="211"/>
      <c r="C8" s="212"/>
      <c r="D8" s="249"/>
      <c r="E8" s="295"/>
    </row>
    <row r="9" spans="1:6">
      <c r="A9" s="210"/>
      <c r="B9" s="211"/>
      <c r="C9" s="212"/>
      <c r="D9" s="249"/>
      <c r="E9" s="295"/>
    </row>
    <row r="10" spans="1:6">
      <c r="A10" s="210"/>
      <c r="B10" s="211"/>
      <c r="C10" s="212"/>
      <c r="D10" s="249"/>
      <c r="E10" s="295"/>
    </row>
    <row r="11" spans="1:6">
      <c r="A11" s="210"/>
      <c r="B11" s="211"/>
      <c r="C11" s="212"/>
      <c r="D11" s="249"/>
      <c r="E11" s="295"/>
    </row>
    <row r="12" spans="1:6">
      <c r="A12" s="210"/>
      <c r="B12" s="211"/>
      <c r="C12" s="212"/>
      <c r="D12" s="249"/>
      <c r="E12" s="295"/>
    </row>
    <row r="13" spans="1:6">
      <c r="A13" s="210"/>
      <c r="B13" s="211"/>
      <c r="C13" s="212"/>
      <c r="D13" s="249"/>
      <c r="E13" s="295"/>
    </row>
    <row r="14" spans="1:6">
      <c r="A14" s="210"/>
      <c r="B14" s="211"/>
      <c r="C14" s="212"/>
      <c r="D14" s="249"/>
      <c r="E14" s="295"/>
    </row>
    <row r="15" spans="1:6">
      <c r="A15" s="210"/>
      <c r="B15" s="211"/>
      <c r="C15" s="212"/>
      <c r="D15" s="249"/>
      <c r="E15" s="295"/>
    </row>
    <row r="16" spans="1:6">
      <c r="A16" s="210"/>
      <c r="B16" s="211"/>
      <c r="C16" s="212"/>
      <c r="D16" s="249"/>
      <c r="E16" s="295"/>
    </row>
    <row r="17" spans="1:5">
      <c r="A17" s="210"/>
      <c r="B17" s="211"/>
      <c r="C17" s="212"/>
      <c r="D17" s="249"/>
      <c r="E17" s="295"/>
    </row>
    <row r="18" spans="1:5">
      <c r="A18" s="210"/>
      <c r="B18" s="211"/>
      <c r="C18" s="212"/>
      <c r="D18" s="249"/>
      <c r="E18" s="295"/>
    </row>
    <row r="19" spans="1:5">
      <c r="A19" s="210"/>
      <c r="B19" s="211"/>
      <c r="C19" s="212"/>
      <c r="D19" s="249"/>
      <c r="E19" s="295"/>
    </row>
    <row r="20" spans="1:5">
      <c r="A20" s="210"/>
      <c r="B20" s="211"/>
      <c r="C20" s="212"/>
      <c r="D20" s="249"/>
      <c r="E20" s="295"/>
    </row>
    <row r="21" spans="1:5">
      <c r="A21" s="210"/>
      <c r="B21" s="211"/>
      <c r="C21" s="212"/>
      <c r="D21" s="249"/>
      <c r="E21" s="295"/>
    </row>
    <row r="22" spans="1:5">
      <c r="A22" s="210"/>
      <c r="B22" s="211"/>
      <c r="C22" s="212"/>
      <c r="D22" s="249"/>
      <c r="E22" s="295"/>
    </row>
    <row r="23" spans="1:5">
      <c r="A23" s="210"/>
      <c r="B23" s="211"/>
      <c r="C23" s="212"/>
      <c r="D23" s="249"/>
      <c r="E23" s="295"/>
    </row>
    <row r="24" spans="1:5">
      <c r="A24" s="210"/>
      <c r="B24" s="211"/>
      <c r="C24" s="212"/>
      <c r="D24" s="249"/>
      <c r="E24" s="295"/>
    </row>
    <row r="25" spans="1:5">
      <c r="A25" s="210"/>
      <c r="B25" s="211"/>
      <c r="C25" s="212"/>
      <c r="D25" s="249"/>
      <c r="E25" s="295"/>
    </row>
    <row r="26" spans="1:5">
      <c r="A26" s="210"/>
      <c r="B26" s="211"/>
      <c r="C26" s="212"/>
      <c r="D26" s="249"/>
      <c r="E26" s="295"/>
    </row>
    <row r="27" spans="1:5">
      <c r="A27" s="210"/>
      <c r="B27" s="211"/>
      <c r="C27" s="212"/>
      <c r="D27" s="249"/>
      <c r="E27" s="295"/>
    </row>
    <row r="28" spans="1:5">
      <c r="A28" s="210"/>
      <c r="B28" s="211"/>
      <c r="C28" s="212"/>
      <c r="D28" s="249"/>
      <c r="E28" s="295"/>
    </row>
    <row r="29" spans="1:5">
      <c r="A29" s="210"/>
      <c r="B29" s="211"/>
      <c r="C29" s="212"/>
      <c r="D29" s="249"/>
      <c r="E29" s="295"/>
    </row>
    <row r="30" spans="1:5">
      <c r="A30" s="210"/>
      <c r="B30" s="211"/>
      <c r="C30" s="212"/>
      <c r="D30" s="249"/>
      <c r="E30" s="295"/>
    </row>
    <row r="31" spans="1:5">
      <c r="A31" s="210"/>
      <c r="B31" s="211"/>
      <c r="C31" s="212"/>
      <c r="D31" s="249"/>
      <c r="E31" s="295"/>
    </row>
    <row r="32" spans="1:5">
      <c r="A32" s="210"/>
      <c r="B32" s="211"/>
      <c r="C32" s="212"/>
      <c r="D32" s="249"/>
      <c r="E32" s="295"/>
    </row>
    <row r="33" spans="1:5">
      <c r="A33" s="210"/>
      <c r="B33" s="211"/>
      <c r="C33" s="212"/>
      <c r="D33" s="249"/>
      <c r="E33" s="295"/>
    </row>
    <row r="34" spans="1:5">
      <c r="A34" s="210"/>
      <c r="B34" s="211"/>
      <c r="C34" s="212"/>
      <c r="D34" s="249"/>
      <c r="E34" s="295"/>
    </row>
    <row r="35" spans="1:5">
      <c r="A35" s="210"/>
      <c r="B35" s="211"/>
      <c r="C35" s="212"/>
      <c r="D35" s="249"/>
      <c r="E35" s="295"/>
    </row>
    <row r="36" spans="1:5">
      <c r="A36" s="210"/>
      <c r="B36" s="211"/>
      <c r="C36" s="212"/>
      <c r="D36" s="249"/>
      <c r="E36" s="295"/>
    </row>
    <row r="37" spans="1:5">
      <c r="A37" s="210"/>
      <c r="B37" s="211"/>
      <c r="C37" s="212"/>
      <c r="D37" s="249"/>
      <c r="E37" s="295"/>
    </row>
    <row r="38" spans="1:5">
      <c r="A38" s="210"/>
      <c r="B38" s="211"/>
      <c r="C38" s="212"/>
      <c r="D38" s="249"/>
      <c r="E38" s="295"/>
    </row>
    <row r="39" spans="1:5">
      <c r="A39" s="210"/>
      <c r="B39" s="211"/>
      <c r="C39" s="212"/>
      <c r="D39" s="249"/>
      <c r="E39" s="295"/>
    </row>
    <row r="40" spans="1:5">
      <c r="A40" s="210"/>
      <c r="B40" s="211"/>
      <c r="C40" s="212"/>
      <c r="D40" s="249"/>
      <c r="E40" s="295"/>
    </row>
    <row r="41" spans="1:5">
      <c r="A41" s="210"/>
      <c r="B41" s="211"/>
      <c r="C41" s="212"/>
      <c r="D41" s="249"/>
      <c r="E41" s="295"/>
    </row>
    <row r="42" spans="1:5">
      <c r="A42" s="210"/>
      <c r="B42" s="211"/>
      <c r="C42" s="212"/>
      <c r="D42" s="249"/>
      <c r="E42" s="295"/>
    </row>
    <row r="43" spans="1:5">
      <c r="A43" s="210"/>
      <c r="B43" s="211"/>
      <c r="C43" s="212"/>
      <c r="D43" s="249"/>
      <c r="E43" s="295"/>
    </row>
    <row r="44" spans="1:5">
      <c r="A44" s="210"/>
      <c r="B44" s="211"/>
      <c r="C44" s="212"/>
      <c r="D44" s="249"/>
      <c r="E44" s="295"/>
    </row>
    <row r="45" spans="1:5">
      <c r="A45" s="210"/>
      <c r="B45" s="211"/>
      <c r="C45" s="212"/>
      <c r="D45" s="249"/>
      <c r="E45" s="295"/>
    </row>
    <row r="46" spans="1:5">
      <c r="A46" s="210"/>
      <c r="B46" s="211"/>
      <c r="C46" s="212"/>
      <c r="D46" s="249"/>
      <c r="E46" s="295"/>
    </row>
    <row r="47" spans="1:5">
      <c r="A47" s="210"/>
      <c r="B47" s="211"/>
      <c r="C47" s="212"/>
      <c r="D47" s="249"/>
      <c r="E47" s="295"/>
    </row>
    <row r="48" spans="1:5">
      <c r="A48" s="210"/>
      <c r="B48" s="211"/>
      <c r="C48" s="212"/>
      <c r="D48" s="249"/>
      <c r="E48" s="295"/>
    </row>
    <row r="49" spans="1:5">
      <c r="A49" s="210"/>
      <c r="B49" s="211"/>
      <c r="C49" s="212"/>
      <c r="D49" s="249"/>
      <c r="E49" s="295"/>
    </row>
    <row r="50" spans="1:5">
      <c r="A50" s="210"/>
      <c r="B50" s="211"/>
      <c r="C50" s="212"/>
      <c r="D50" s="249"/>
      <c r="E50" s="295"/>
    </row>
    <row r="51" spans="1:5">
      <c r="A51" s="210"/>
      <c r="B51" s="211"/>
      <c r="C51" s="212"/>
      <c r="D51" s="249"/>
      <c r="E51" s="295"/>
    </row>
    <row r="52" spans="1:5">
      <c r="A52" s="210"/>
      <c r="B52" s="211"/>
      <c r="C52" s="212"/>
      <c r="D52" s="249"/>
      <c r="E52" s="295"/>
    </row>
    <row r="53" spans="1:5">
      <c r="A53" s="210"/>
      <c r="B53" s="211"/>
      <c r="C53" s="212"/>
      <c r="D53" s="249"/>
      <c r="E53" s="295"/>
    </row>
    <row r="54" spans="1:5">
      <c r="A54" s="210"/>
      <c r="B54" s="211"/>
      <c r="C54" s="212"/>
      <c r="D54" s="249"/>
      <c r="E54" s="295"/>
    </row>
    <row r="55" spans="1:5">
      <c r="A55" s="210"/>
      <c r="B55" s="211"/>
      <c r="C55" s="212"/>
      <c r="D55" s="249"/>
      <c r="E55" s="295"/>
    </row>
    <row r="56" spans="1:5">
      <c r="A56" s="197"/>
      <c r="B56" s="230"/>
      <c r="C56" s="231" t="s">
        <v>323</v>
      </c>
      <c r="D56" s="232">
        <f>SUM(D4:D55)</f>
        <v>0</v>
      </c>
      <c r="E56" s="198">
        <f>SUM(E4:E55)</f>
        <v>0</v>
      </c>
    </row>
    <row r="57" spans="1:5">
      <c r="A57" s="3"/>
      <c r="B57" s="3"/>
      <c r="C57" s="662" t="s">
        <v>14</v>
      </c>
      <c r="D57" s="891">
        <f>D56+E56</f>
        <v>0</v>
      </c>
      <c r="E57" s="891"/>
    </row>
    <row r="58" spans="1:5">
      <c r="A58" s="3"/>
      <c r="B58" s="3"/>
      <c r="C58" s="3"/>
      <c r="D58" s="3"/>
      <c r="E58" s="3"/>
    </row>
    <row r="59" spans="1:5" ht="25.8" customHeight="1">
      <c r="A59" s="6"/>
      <c r="B59" s="6"/>
      <c r="C59" s="6"/>
      <c r="D59" s="3"/>
      <c r="E59" s="3"/>
    </row>
    <row r="60" spans="1:5" ht="13.2" customHeight="1">
      <c r="A60" s="892" t="s">
        <v>3</v>
      </c>
      <c r="B60" s="878"/>
      <c r="C60" s="893" t="s">
        <v>0</v>
      </c>
      <c r="D60" s="895" t="s">
        <v>6</v>
      </c>
      <c r="E60" s="896"/>
    </row>
    <row r="61" spans="1:5">
      <c r="A61" s="879"/>
      <c r="B61" s="880"/>
      <c r="C61" s="894"/>
      <c r="D61" s="292" t="s">
        <v>4</v>
      </c>
      <c r="E61" s="293" t="s">
        <v>312</v>
      </c>
    </row>
    <row r="62" spans="1:5">
      <c r="A62" s="210"/>
      <c r="B62" s="211"/>
      <c r="C62" s="220" t="s">
        <v>8</v>
      </c>
      <c r="D62" s="294">
        <f>D56</f>
        <v>0</v>
      </c>
      <c r="E62" s="213">
        <f>E56</f>
        <v>0</v>
      </c>
    </row>
    <row r="63" spans="1:5">
      <c r="A63" s="178"/>
      <c r="B63" s="179"/>
      <c r="C63" s="180"/>
      <c r="D63" s="181"/>
      <c r="E63" s="195"/>
    </row>
    <row r="64" spans="1:5">
      <c r="A64" s="178"/>
      <c r="B64" s="179"/>
      <c r="C64" s="180"/>
      <c r="D64" s="181"/>
      <c r="E64" s="195"/>
    </row>
    <row r="65" spans="1:5">
      <c r="A65" s="178"/>
      <c r="B65" s="179"/>
      <c r="C65" s="180"/>
      <c r="D65" s="181"/>
      <c r="E65" s="195"/>
    </row>
    <row r="66" spans="1:5">
      <c r="A66" s="178"/>
      <c r="B66" s="179"/>
      <c r="C66" s="180"/>
      <c r="D66" s="181"/>
      <c r="E66" s="195"/>
    </row>
    <row r="67" spans="1:5">
      <c r="A67" s="178"/>
      <c r="B67" s="179"/>
      <c r="C67" s="180"/>
      <c r="D67" s="181"/>
      <c r="E67" s="195"/>
    </row>
    <row r="68" spans="1:5">
      <c r="A68" s="178"/>
      <c r="B68" s="179"/>
      <c r="C68" s="180"/>
      <c r="D68" s="181"/>
      <c r="E68" s="195"/>
    </row>
    <row r="69" spans="1:5">
      <c r="A69" s="178"/>
      <c r="B69" s="179"/>
      <c r="C69" s="180"/>
      <c r="D69" s="181"/>
      <c r="E69" s="195"/>
    </row>
    <row r="70" spans="1:5">
      <c r="A70" s="178"/>
      <c r="B70" s="179"/>
      <c r="C70" s="180"/>
      <c r="D70" s="181"/>
      <c r="E70" s="195"/>
    </row>
    <row r="71" spans="1:5">
      <c r="A71" s="178"/>
      <c r="B71" s="179"/>
      <c r="C71" s="180"/>
      <c r="D71" s="181"/>
      <c r="E71" s="195"/>
    </row>
    <row r="72" spans="1:5">
      <c r="A72" s="178"/>
      <c r="B72" s="179"/>
      <c r="C72" s="180"/>
      <c r="D72" s="181"/>
      <c r="E72" s="195"/>
    </row>
    <row r="73" spans="1:5">
      <c r="A73" s="178"/>
      <c r="B73" s="179"/>
      <c r="C73" s="180"/>
      <c r="D73" s="181"/>
      <c r="E73" s="195"/>
    </row>
    <row r="74" spans="1:5">
      <c r="A74" s="178"/>
      <c r="B74" s="179"/>
      <c r="C74" s="180"/>
      <c r="D74" s="181"/>
      <c r="E74" s="195"/>
    </row>
    <row r="75" spans="1:5">
      <c r="A75" s="178"/>
      <c r="B75" s="179"/>
      <c r="C75" s="180"/>
      <c r="D75" s="181"/>
      <c r="E75" s="195"/>
    </row>
    <row r="76" spans="1:5">
      <c r="A76" s="178"/>
      <c r="B76" s="179"/>
      <c r="C76" s="180"/>
      <c r="D76" s="181"/>
      <c r="E76" s="195"/>
    </row>
    <row r="77" spans="1:5">
      <c r="A77" s="178"/>
      <c r="B77" s="179"/>
      <c r="C77" s="180"/>
      <c r="D77" s="181"/>
      <c r="E77" s="195"/>
    </row>
    <row r="78" spans="1:5">
      <c r="A78" s="178"/>
      <c r="B78" s="179"/>
      <c r="C78" s="180"/>
      <c r="D78" s="181"/>
      <c r="E78" s="195"/>
    </row>
    <row r="79" spans="1:5">
      <c r="A79" s="178"/>
      <c r="B79" s="179"/>
      <c r="C79" s="180"/>
      <c r="D79" s="181"/>
      <c r="E79" s="195"/>
    </row>
    <row r="80" spans="1:5">
      <c r="A80" s="178"/>
      <c r="B80" s="179"/>
      <c r="C80" s="180"/>
      <c r="D80" s="181"/>
      <c r="E80" s="195"/>
    </row>
    <row r="81" spans="1:5">
      <c r="A81" s="178"/>
      <c r="B81" s="179"/>
      <c r="C81" s="180"/>
      <c r="D81" s="181"/>
      <c r="E81" s="195"/>
    </row>
    <row r="82" spans="1:5">
      <c r="A82" s="178"/>
      <c r="B82" s="179"/>
      <c r="C82" s="180"/>
      <c r="D82" s="181"/>
      <c r="E82" s="195"/>
    </row>
    <row r="83" spans="1:5">
      <c r="A83" s="178"/>
      <c r="B83" s="179"/>
      <c r="C83" s="180"/>
      <c r="D83" s="181"/>
      <c r="E83" s="195"/>
    </row>
    <row r="84" spans="1:5">
      <c r="A84" s="178"/>
      <c r="B84" s="179"/>
      <c r="C84" s="180"/>
      <c r="D84" s="181"/>
      <c r="E84" s="195"/>
    </row>
    <row r="85" spans="1:5">
      <c r="A85" s="178"/>
      <c r="B85" s="179"/>
      <c r="C85" s="180"/>
      <c r="D85" s="181"/>
      <c r="E85" s="195"/>
    </row>
    <row r="86" spans="1:5">
      <c r="A86" s="178"/>
      <c r="B86" s="179"/>
      <c r="C86" s="180"/>
      <c r="D86" s="181"/>
      <c r="E86" s="195"/>
    </row>
    <row r="87" spans="1:5">
      <c r="A87" s="178"/>
      <c r="B87" s="179"/>
      <c r="C87" s="180"/>
      <c r="D87" s="181"/>
      <c r="E87" s="195"/>
    </row>
    <row r="88" spans="1:5">
      <c r="A88" s="178"/>
      <c r="B88" s="179"/>
      <c r="C88" s="180"/>
      <c r="D88" s="181"/>
      <c r="E88" s="195"/>
    </row>
    <row r="89" spans="1:5">
      <c r="A89" s="178"/>
      <c r="B89" s="179"/>
      <c r="C89" s="180"/>
      <c r="D89" s="181"/>
      <c r="E89" s="195"/>
    </row>
    <row r="90" spans="1:5">
      <c r="A90" s="178"/>
      <c r="B90" s="179"/>
      <c r="C90" s="180"/>
      <c r="D90" s="181"/>
      <c r="E90" s="195"/>
    </row>
    <row r="91" spans="1:5">
      <c r="A91" s="178"/>
      <c r="B91" s="179"/>
      <c r="C91" s="180"/>
      <c r="D91" s="181"/>
      <c r="E91" s="195"/>
    </row>
    <row r="92" spans="1:5">
      <c r="A92" s="178"/>
      <c r="B92" s="179"/>
      <c r="C92" s="180"/>
      <c r="D92" s="181"/>
      <c r="E92" s="195"/>
    </row>
    <row r="93" spans="1:5">
      <c r="A93" s="178"/>
      <c r="B93" s="179"/>
      <c r="C93" s="180"/>
      <c r="D93" s="181"/>
      <c r="E93" s="195"/>
    </row>
    <row r="94" spans="1:5">
      <c r="A94" s="178"/>
      <c r="B94" s="179"/>
      <c r="C94" s="180"/>
      <c r="D94" s="181"/>
      <c r="E94" s="195"/>
    </row>
    <row r="95" spans="1:5">
      <c r="A95" s="178"/>
      <c r="B95" s="179"/>
      <c r="C95" s="180"/>
      <c r="D95" s="181"/>
      <c r="E95" s="195"/>
    </row>
    <row r="96" spans="1:5">
      <c r="A96" s="178"/>
      <c r="B96" s="179"/>
      <c r="C96" s="180"/>
      <c r="D96" s="181"/>
      <c r="E96" s="195"/>
    </row>
    <row r="97" spans="1:5">
      <c r="A97" s="178"/>
      <c r="B97" s="179"/>
      <c r="C97" s="180"/>
      <c r="D97" s="181"/>
      <c r="E97" s="195"/>
    </row>
    <row r="98" spans="1:5">
      <c r="A98" s="178"/>
      <c r="B98" s="179"/>
      <c r="C98" s="180"/>
      <c r="D98" s="181"/>
      <c r="E98" s="195"/>
    </row>
    <row r="99" spans="1:5">
      <c r="A99" s="178"/>
      <c r="B99" s="179"/>
      <c r="C99" s="180"/>
      <c r="D99" s="181"/>
      <c r="E99" s="195"/>
    </row>
    <row r="100" spans="1:5">
      <c r="A100" s="178"/>
      <c r="B100" s="179"/>
      <c r="C100" s="180"/>
      <c r="D100" s="181"/>
      <c r="E100" s="195"/>
    </row>
    <row r="101" spans="1:5">
      <c r="A101" s="178"/>
      <c r="B101" s="179"/>
      <c r="C101" s="180"/>
      <c r="D101" s="181"/>
      <c r="E101" s="195"/>
    </row>
    <row r="102" spans="1:5">
      <c r="A102" s="178"/>
      <c r="B102" s="179"/>
      <c r="C102" s="180"/>
      <c r="D102" s="181"/>
      <c r="E102" s="195"/>
    </row>
    <row r="103" spans="1:5">
      <c r="A103" s="178"/>
      <c r="B103" s="179"/>
      <c r="C103" s="180"/>
      <c r="D103" s="181"/>
      <c r="E103" s="195"/>
    </row>
    <row r="104" spans="1:5">
      <c r="A104" s="178"/>
      <c r="B104" s="179"/>
      <c r="C104" s="180"/>
      <c r="D104" s="181"/>
      <c r="E104" s="195"/>
    </row>
    <row r="105" spans="1:5">
      <c r="A105" s="178"/>
      <c r="B105" s="179"/>
      <c r="C105" s="180"/>
      <c r="D105" s="181"/>
      <c r="E105" s="195"/>
    </row>
    <row r="106" spans="1:5">
      <c r="A106" s="178"/>
      <c r="B106" s="179"/>
      <c r="C106" s="180"/>
      <c r="D106" s="181"/>
      <c r="E106" s="195"/>
    </row>
    <row r="107" spans="1:5">
      <c r="A107" s="178"/>
      <c r="B107" s="179"/>
      <c r="C107" s="180"/>
      <c r="D107" s="181"/>
      <c r="E107" s="195"/>
    </row>
    <row r="108" spans="1:5">
      <c r="A108" s="178"/>
      <c r="B108" s="179"/>
      <c r="C108" s="180"/>
      <c r="D108" s="181"/>
      <c r="E108" s="195"/>
    </row>
    <row r="109" spans="1:5">
      <c r="A109" s="178"/>
      <c r="B109" s="179"/>
      <c r="C109" s="180"/>
      <c r="D109" s="181"/>
      <c r="E109" s="195"/>
    </row>
    <row r="110" spans="1:5">
      <c r="A110" s="178"/>
      <c r="B110" s="179"/>
      <c r="C110" s="180"/>
      <c r="D110" s="181"/>
      <c r="E110" s="195"/>
    </row>
    <row r="111" spans="1:5">
      <c r="A111" s="178"/>
      <c r="B111" s="179"/>
      <c r="C111" s="180"/>
      <c r="D111" s="181"/>
      <c r="E111" s="195"/>
    </row>
    <row r="112" spans="1:5">
      <c r="A112" s="178"/>
      <c r="B112" s="179"/>
      <c r="C112" s="180"/>
      <c r="D112" s="181"/>
      <c r="E112" s="195"/>
    </row>
    <row r="113" spans="1:5">
      <c r="A113" s="178"/>
      <c r="B113" s="179"/>
      <c r="C113" s="180"/>
      <c r="D113" s="181"/>
      <c r="E113" s="195"/>
    </row>
    <row r="114" spans="1:5">
      <c r="A114" s="197"/>
      <c r="B114" s="230"/>
      <c r="C114" s="231" t="s">
        <v>727</v>
      </c>
      <c r="D114" s="232">
        <f>SUM(D62:D113)</f>
        <v>0</v>
      </c>
      <c r="E114" s="198">
        <f>SUM(E62:E113)</f>
        <v>0</v>
      </c>
    </row>
    <row r="115" spans="1:5">
      <c r="C115" s="662" t="s">
        <v>15</v>
      </c>
      <c r="D115" s="891">
        <f>D114+E114</f>
        <v>0</v>
      </c>
      <c r="E115" s="891"/>
    </row>
  </sheetData>
  <sheetProtection sheet="1" objects="1" scenarios="1"/>
  <mergeCells count="8">
    <mergeCell ref="D115:E115"/>
    <mergeCell ref="A2:B3"/>
    <mergeCell ref="C2:C3"/>
    <mergeCell ref="D2:E2"/>
    <mergeCell ref="A60:B61"/>
    <mergeCell ref="C60:C61"/>
    <mergeCell ref="D60:E60"/>
    <mergeCell ref="D57:E57"/>
  </mergeCells>
  <phoneticPr fontId="2"/>
  <pageMargins left="0.7" right="0.7" top="0.75" bottom="0.75" header="0.3" footer="0.3"/>
  <pageSetup paperSize="9" orientation="portrait" horizontalDpi="0" verticalDpi="0" r:id="rId1"/>
  <headerFooter>
    <oddHeader>&amp;C&amp;"HG丸ｺﾞｼｯｸM-PRO,標準"&amp;A</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F115"/>
  <sheetViews>
    <sheetView view="pageLayout" zoomScaleNormal="100" workbookViewId="0"/>
  </sheetViews>
  <sheetFormatPr defaultRowHeight="13.2"/>
  <cols>
    <col min="1" max="2" width="4.77734375" style="1" customWidth="1"/>
    <col min="3" max="3" width="53.21875" style="1" customWidth="1"/>
    <col min="4" max="5" width="13" style="1" customWidth="1"/>
    <col min="6" max="16384" width="8.88671875" style="1"/>
  </cols>
  <sheetData>
    <row r="1" spans="1:6" ht="25.8" customHeight="1">
      <c r="A1" s="6"/>
      <c r="B1" s="6"/>
      <c r="C1" s="6"/>
    </row>
    <row r="2" spans="1:6" ht="13.2" customHeight="1">
      <c r="A2" s="892" t="s">
        <v>3</v>
      </c>
      <c r="B2" s="878"/>
      <c r="C2" s="893" t="s">
        <v>0</v>
      </c>
      <c r="D2" s="895" t="s">
        <v>6</v>
      </c>
      <c r="E2" s="896"/>
      <c r="F2" s="2"/>
    </row>
    <row r="3" spans="1:6">
      <c r="A3" s="879"/>
      <c r="B3" s="880"/>
      <c r="C3" s="894"/>
      <c r="D3" s="292" t="s">
        <v>4</v>
      </c>
      <c r="E3" s="293" t="s">
        <v>312</v>
      </c>
    </row>
    <row r="4" spans="1:6">
      <c r="A4" s="210"/>
      <c r="B4" s="211"/>
      <c r="C4" s="212"/>
      <c r="D4" s="249"/>
      <c r="E4" s="295"/>
    </row>
    <row r="5" spans="1:6">
      <c r="A5" s="210"/>
      <c r="B5" s="211"/>
      <c r="C5" s="212"/>
      <c r="D5" s="249"/>
      <c r="E5" s="295"/>
    </row>
    <row r="6" spans="1:6">
      <c r="A6" s="210"/>
      <c r="B6" s="211"/>
      <c r="C6" s="212"/>
      <c r="D6" s="249"/>
      <c r="E6" s="295"/>
    </row>
    <row r="7" spans="1:6">
      <c r="A7" s="210"/>
      <c r="B7" s="211"/>
      <c r="C7" s="212"/>
      <c r="D7" s="249"/>
      <c r="E7" s="295"/>
    </row>
    <row r="8" spans="1:6">
      <c r="A8" s="210"/>
      <c r="B8" s="211"/>
      <c r="C8" s="212"/>
      <c r="D8" s="249"/>
      <c r="E8" s="295"/>
    </row>
    <row r="9" spans="1:6">
      <c r="A9" s="210"/>
      <c r="B9" s="211"/>
      <c r="C9" s="212"/>
      <c r="D9" s="249"/>
      <c r="E9" s="295"/>
    </row>
    <row r="10" spans="1:6">
      <c r="A10" s="210"/>
      <c r="B10" s="211"/>
      <c r="C10" s="212"/>
      <c r="D10" s="249"/>
      <c r="E10" s="295"/>
    </row>
    <row r="11" spans="1:6">
      <c r="A11" s="210"/>
      <c r="B11" s="211"/>
      <c r="C11" s="212"/>
      <c r="D11" s="249"/>
      <c r="E11" s="295"/>
    </row>
    <row r="12" spans="1:6">
      <c r="A12" s="210"/>
      <c r="B12" s="211"/>
      <c r="C12" s="212"/>
      <c r="D12" s="249"/>
      <c r="E12" s="295"/>
    </row>
    <row r="13" spans="1:6">
      <c r="A13" s="210"/>
      <c r="B13" s="211"/>
      <c r="C13" s="212"/>
      <c r="D13" s="249"/>
      <c r="E13" s="295"/>
    </row>
    <row r="14" spans="1:6">
      <c r="A14" s="210"/>
      <c r="B14" s="211"/>
      <c r="C14" s="212"/>
      <c r="D14" s="249"/>
      <c r="E14" s="295"/>
    </row>
    <row r="15" spans="1:6">
      <c r="A15" s="210"/>
      <c r="B15" s="211"/>
      <c r="C15" s="212"/>
      <c r="D15" s="249"/>
      <c r="E15" s="295"/>
    </row>
    <row r="16" spans="1:6">
      <c r="A16" s="210"/>
      <c r="B16" s="211"/>
      <c r="C16" s="212"/>
      <c r="D16" s="249"/>
      <c r="E16" s="295"/>
    </row>
    <row r="17" spans="1:5">
      <c r="A17" s="210"/>
      <c r="B17" s="211"/>
      <c r="C17" s="212"/>
      <c r="D17" s="249"/>
      <c r="E17" s="295"/>
    </row>
    <row r="18" spans="1:5">
      <c r="A18" s="210"/>
      <c r="B18" s="211"/>
      <c r="C18" s="212"/>
      <c r="D18" s="249"/>
      <c r="E18" s="295"/>
    </row>
    <row r="19" spans="1:5">
      <c r="A19" s="210"/>
      <c r="B19" s="211"/>
      <c r="C19" s="212"/>
      <c r="D19" s="249"/>
      <c r="E19" s="295"/>
    </row>
    <row r="20" spans="1:5">
      <c r="A20" s="210"/>
      <c r="B20" s="211"/>
      <c r="C20" s="212"/>
      <c r="D20" s="249"/>
      <c r="E20" s="295"/>
    </row>
    <row r="21" spans="1:5">
      <c r="A21" s="210"/>
      <c r="B21" s="211"/>
      <c r="C21" s="212"/>
      <c r="D21" s="249"/>
      <c r="E21" s="295"/>
    </row>
    <row r="22" spans="1:5">
      <c r="A22" s="210"/>
      <c r="B22" s="211"/>
      <c r="C22" s="212"/>
      <c r="D22" s="249"/>
      <c r="E22" s="295"/>
    </row>
    <row r="23" spans="1:5">
      <c r="A23" s="210"/>
      <c r="B23" s="211"/>
      <c r="C23" s="212"/>
      <c r="D23" s="249"/>
      <c r="E23" s="295"/>
    </row>
    <row r="24" spans="1:5">
      <c r="A24" s="210"/>
      <c r="B24" s="211"/>
      <c r="C24" s="212"/>
      <c r="D24" s="249"/>
      <c r="E24" s="295"/>
    </row>
    <row r="25" spans="1:5">
      <c r="A25" s="210"/>
      <c r="B25" s="211"/>
      <c r="C25" s="212"/>
      <c r="D25" s="249"/>
      <c r="E25" s="295"/>
    </row>
    <row r="26" spans="1:5">
      <c r="A26" s="210"/>
      <c r="B26" s="211"/>
      <c r="C26" s="212"/>
      <c r="D26" s="249"/>
      <c r="E26" s="295"/>
    </row>
    <row r="27" spans="1:5">
      <c r="A27" s="210"/>
      <c r="B27" s="211"/>
      <c r="C27" s="212"/>
      <c r="D27" s="249"/>
      <c r="E27" s="295"/>
    </row>
    <row r="28" spans="1:5">
      <c r="A28" s="210"/>
      <c r="B28" s="211"/>
      <c r="C28" s="212"/>
      <c r="D28" s="249"/>
      <c r="E28" s="295"/>
    </row>
    <row r="29" spans="1:5">
      <c r="A29" s="210"/>
      <c r="B29" s="211"/>
      <c r="C29" s="212"/>
      <c r="D29" s="249"/>
      <c r="E29" s="295"/>
    </row>
    <row r="30" spans="1:5">
      <c r="A30" s="210"/>
      <c r="B30" s="211"/>
      <c r="C30" s="212"/>
      <c r="D30" s="249"/>
      <c r="E30" s="295"/>
    </row>
    <row r="31" spans="1:5">
      <c r="A31" s="210"/>
      <c r="B31" s="211"/>
      <c r="C31" s="212"/>
      <c r="D31" s="249"/>
      <c r="E31" s="295"/>
    </row>
    <row r="32" spans="1:5">
      <c r="A32" s="210"/>
      <c r="B32" s="211"/>
      <c r="C32" s="212"/>
      <c r="D32" s="249"/>
      <c r="E32" s="295"/>
    </row>
    <row r="33" spans="1:5">
      <c r="A33" s="210"/>
      <c r="B33" s="211"/>
      <c r="C33" s="212"/>
      <c r="D33" s="249"/>
      <c r="E33" s="295"/>
    </row>
    <row r="34" spans="1:5">
      <c r="A34" s="210"/>
      <c r="B34" s="211"/>
      <c r="C34" s="212"/>
      <c r="D34" s="249"/>
      <c r="E34" s="295"/>
    </row>
    <row r="35" spans="1:5">
      <c r="A35" s="210"/>
      <c r="B35" s="211"/>
      <c r="C35" s="212"/>
      <c r="D35" s="249"/>
      <c r="E35" s="295"/>
    </row>
    <row r="36" spans="1:5">
      <c r="A36" s="210"/>
      <c r="B36" s="211"/>
      <c r="C36" s="212"/>
      <c r="D36" s="249"/>
      <c r="E36" s="295"/>
    </row>
    <row r="37" spans="1:5">
      <c r="A37" s="210"/>
      <c r="B37" s="211"/>
      <c r="C37" s="212"/>
      <c r="D37" s="249"/>
      <c r="E37" s="295"/>
    </row>
    <row r="38" spans="1:5">
      <c r="A38" s="210"/>
      <c r="B38" s="211"/>
      <c r="C38" s="212"/>
      <c r="D38" s="249"/>
      <c r="E38" s="295"/>
    </row>
    <row r="39" spans="1:5">
      <c r="A39" s="210"/>
      <c r="B39" s="211"/>
      <c r="C39" s="212"/>
      <c r="D39" s="249"/>
      <c r="E39" s="295"/>
    </row>
    <row r="40" spans="1:5">
      <c r="A40" s="210"/>
      <c r="B40" s="211"/>
      <c r="C40" s="212"/>
      <c r="D40" s="249"/>
      <c r="E40" s="295"/>
    </row>
    <row r="41" spans="1:5">
      <c r="A41" s="210"/>
      <c r="B41" s="211"/>
      <c r="C41" s="212"/>
      <c r="D41" s="249"/>
      <c r="E41" s="295"/>
    </row>
    <row r="42" spans="1:5">
      <c r="A42" s="210"/>
      <c r="B42" s="211"/>
      <c r="C42" s="212"/>
      <c r="D42" s="249"/>
      <c r="E42" s="295"/>
    </row>
    <row r="43" spans="1:5">
      <c r="A43" s="210"/>
      <c r="B43" s="211"/>
      <c r="C43" s="212"/>
      <c r="D43" s="249"/>
      <c r="E43" s="295"/>
    </row>
    <row r="44" spans="1:5">
      <c r="A44" s="210"/>
      <c r="B44" s="211"/>
      <c r="C44" s="212"/>
      <c r="D44" s="249"/>
      <c r="E44" s="295"/>
    </row>
    <row r="45" spans="1:5">
      <c r="A45" s="210"/>
      <c r="B45" s="211"/>
      <c r="C45" s="212"/>
      <c r="D45" s="249"/>
      <c r="E45" s="295"/>
    </row>
    <row r="46" spans="1:5">
      <c r="A46" s="210"/>
      <c r="B46" s="211"/>
      <c r="C46" s="212"/>
      <c r="D46" s="249"/>
      <c r="E46" s="295"/>
    </row>
    <row r="47" spans="1:5">
      <c r="A47" s="210"/>
      <c r="B47" s="211"/>
      <c r="C47" s="212"/>
      <c r="D47" s="249"/>
      <c r="E47" s="295"/>
    </row>
    <row r="48" spans="1:5">
      <c r="A48" s="210"/>
      <c r="B48" s="211"/>
      <c r="C48" s="212"/>
      <c r="D48" s="249"/>
      <c r="E48" s="295"/>
    </row>
    <row r="49" spans="1:5">
      <c r="A49" s="210"/>
      <c r="B49" s="211"/>
      <c r="C49" s="212"/>
      <c r="D49" s="249"/>
      <c r="E49" s="295"/>
    </row>
    <row r="50" spans="1:5">
      <c r="A50" s="210"/>
      <c r="B50" s="211"/>
      <c r="C50" s="212"/>
      <c r="D50" s="249"/>
      <c r="E50" s="295"/>
    </row>
    <row r="51" spans="1:5">
      <c r="A51" s="210"/>
      <c r="B51" s="211"/>
      <c r="C51" s="212"/>
      <c r="D51" s="249"/>
      <c r="E51" s="295"/>
    </row>
    <row r="52" spans="1:5">
      <c r="A52" s="210"/>
      <c r="B52" s="211"/>
      <c r="C52" s="212"/>
      <c r="D52" s="249"/>
      <c r="E52" s="295"/>
    </row>
    <row r="53" spans="1:5">
      <c r="A53" s="210"/>
      <c r="B53" s="211"/>
      <c r="C53" s="212"/>
      <c r="D53" s="249"/>
      <c r="E53" s="295"/>
    </row>
    <row r="54" spans="1:5">
      <c r="A54" s="210"/>
      <c r="B54" s="211"/>
      <c r="C54" s="212"/>
      <c r="D54" s="249"/>
      <c r="E54" s="295"/>
    </row>
    <row r="55" spans="1:5">
      <c r="A55" s="210"/>
      <c r="B55" s="211"/>
      <c r="C55" s="212"/>
      <c r="D55" s="249"/>
      <c r="E55" s="295"/>
    </row>
    <row r="56" spans="1:5">
      <c r="A56" s="197"/>
      <c r="B56" s="230"/>
      <c r="C56" s="231" t="s">
        <v>324</v>
      </c>
      <c r="D56" s="232">
        <f>SUM(D4:D55)</f>
        <v>0</v>
      </c>
      <c r="E56" s="198">
        <f>SUM(E4:E55)</f>
        <v>0</v>
      </c>
    </row>
    <row r="57" spans="1:5">
      <c r="A57" s="3"/>
      <c r="B57" s="3"/>
      <c r="C57" s="662" t="s">
        <v>14</v>
      </c>
      <c r="D57" s="891">
        <f>D56+E56</f>
        <v>0</v>
      </c>
      <c r="E57" s="891"/>
    </row>
    <row r="58" spans="1:5">
      <c r="A58" s="3"/>
      <c r="B58" s="3"/>
      <c r="C58" s="3"/>
      <c r="D58" s="3"/>
      <c r="E58" s="3"/>
    </row>
    <row r="59" spans="1:5" ht="25.8" customHeight="1">
      <c r="A59" s="6"/>
      <c r="B59" s="6"/>
      <c r="C59" s="6"/>
      <c r="D59" s="3"/>
      <c r="E59" s="3"/>
    </row>
    <row r="60" spans="1:5" ht="13.2" customHeight="1">
      <c r="A60" s="892" t="s">
        <v>3</v>
      </c>
      <c r="B60" s="878"/>
      <c r="C60" s="893" t="s">
        <v>0</v>
      </c>
      <c r="D60" s="895" t="s">
        <v>6</v>
      </c>
      <c r="E60" s="896"/>
    </row>
    <row r="61" spans="1:5">
      <c r="A61" s="879"/>
      <c r="B61" s="880"/>
      <c r="C61" s="894"/>
      <c r="D61" s="292" t="s">
        <v>4</v>
      </c>
      <c r="E61" s="293" t="s">
        <v>312</v>
      </c>
    </row>
    <row r="62" spans="1:5">
      <c r="A62" s="210"/>
      <c r="B62" s="211"/>
      <c r="C62" s="220" t="s">
        <v>8</v>
      </c>
      <c r="D62" s="294">
        <f>D56</f>
        <v>0</v>
      </c>
      <c r="E62" s="213">
        <f>E56</f>
        <v>0</v>
      </c>
    </row>
    <row r="63" spans="1:5">
      <c r="A63" s="178"/>
      <c r="B63" s="179"/>
      <c r="C63" s="180"/>
      <c r="D63" s="181"/>
      <c r="E63" s="195"/>
    </row>
    <row r="64" spans="1:5">
      <c r="A64" s="178"/>
      <c r="B64" s="179"/>
      <c r="C64" s="180"/>
      <c r="D64" s="181"/>
      <c r="E64" s="195"/>
    </row>
    <row r="65" spans="1:5">
      <c r="A65" s="178"/>
      <c r="B65" s="179"/>
      <c r="C65" s="180"/>
      <c r="D65" s="181"/>
      <c r="E65" s="195"/>
    </row>
    <row r="66" spans="1:5">
      <c r="A66" s="178"/>
      <c r="B66" s="179"/>
      <c r="C66" s="180"/>
      <c r="D66" s="181"/>
      <c r="E66" s="195"/>
    </row>
    <row r="67" spans="1:5">
      <c r="A67" s="178"/>
      <c r="B67" s="179"/>
      <c r="C67" s="180"/>
      <c r="D67" s="181"/>
      <c r="E67" s="195"/>
    </row>
    <row r="68" spans="1:5">
      <c r="A68" s="178"/>
      <c r="B68" s="179"/>
      <c r="C68" s="228"/>
      <c r="D68" s="181"/>
      <c r="E68" s="195"/>
    </row>
    <row r="69" spans="1:5">
      <c r="A69" s="178"/>
      <c r="B69" s="179"/>
      <c r="C69" s="180"/>
      <c r="D69" s="181"/>
      <c r="E69" s="195"/>
    </row>
    <row r="70" spans="1:5">
      <c r="A70" s="178"/>
      <c r="B70" s="179"/>
      <c r="C70" s="180"/>
      <c r="D70" s="181"/>
      <c r="E70" s="195"/>
    </row>
    <row r="71" spans="1:5">
      <c r="A71" s="178"/>
      <c r="B71" s="179"/>
      <c r="C71" s="180"/>
      <c r="D71" s="181"/>
      <c r="E71" s="195"/>
    </row>
    <row r="72" spans="1:5">
      <c r="A72" s="178"/>
      <c r="B72" s="179"/>
      <c r="C72" s="180"/>
      <c r="D72" s="181"/>
      <c r="E72" s="195"/>
    </row>
    <row r="73" spans="1:5">
      <c r="A73" s="178"/>
      <c r="B73" s="179"/>
      <c r="C73" s="180"/>
      <c r="D73" s="181"/>
      <c r="E73" s="195"/>
    </row>
    <row r="74" spans="1:5">
      <c r="A74" s="178"/>
      <c r="B74" s="179"/>
      <c r="C74" s="180"/>
      <c r="D74" s="181"/>
      <c r="E74" s="195"/>
    </row>
    <row r="75" spans="1:5">
      <c r="A75" s="178"/>
      <c r="B75" s="179"/>
      <c r="C75" s="180"/>
      <c r="D75" s="181"/>
      <c r="E75" s="195"/>
    </row>
    <row r="76" spans="1:5">
      <c r="A76" s="178"/>
      <c r="B76" s="179"/>
      <c r="C76" s="180"/>
      <c r="D76" s="181"/>
      <c r="E76" s="195"/>
    </row>
    <row r="77" spans="1:5">
      <c r="A77" s="178"/>
      <c r="B77" s="179"/>
      <c r="C77" s="180"/>
      <c r="D77" s="181"/>
      <c r="E77" s="195"/>
    </row>
    <row r="78" spans="1:5">
      <c r="A78" s="178"/>
      <c r="B78" s="179"/>
      <c r="C78" s="180"/>
      <c r="D78" s="181"/>
      <c r="E78" s="195"/>
    </row>
    <row r="79" spans="1:5">
      <c r="A79" s="178"/>
      <c r="B79" s="179"/>
      <c r="C79" s="180"/>
      <c r="D79" s="181"/>
      <c r="E79" s="195"/>
    </row>
    <row r="80" spans="1:5">
      <c r="A80" s="178"/>
      <c r="B80" s="179"/>
      <c r="C80" s="180"/>
      <c r="D80" s="181"/>
      <c r="E80" s="195"/>
    </row>
    <row r="81" spans="1:5">
      <c r="A81" s="178"/>
      <c r="B81" s="179"/>
      <c r="C81" s="180"/>
      <c r="D81" s="181"/>
      <c r="E81" s="195"/>
    </row>
    <row r="82" spans="1:5">
      <c r="A82" s="178"/>
      <c r="B82" s="179"/>
      <c r="C82" s="180"/>
      <c r="D82" s="181"/>
      <c r="E82" s="195"/>
    </row>
    <row r="83" spans="1:5">
      <c r="A83" s="178"/>
      <c r="B83" s="179"/>
      <c r="C83" s="180"/>
      <c r="D83" s="181"/>
      <c r="E83" s="195"/>
    </row>
    <row r="84" spans="1:5">
      <c r="A84" s="178"/>
      <c r="B84" s="179"/>
      <c r="C84" s="180"/>
      <c r="D84" s="181"/>
      <c r="E84" s="195"/>
    </row>
    <row r="85" spans="1:5">
      <c r="A85" s="178"/>
      <c r="B85" s="179"/>
      <c r="C85" s="180"/>
      <c r="D85" s="181"/>
      <c r="E85" s="195"/>
    </row>
    <row r="86" spans="1:5">
      <c r="A86" s="178"/>
      <c r="B86" s="179"/>
      <c r="C86" s="180"/>
      <c r="D86" s="181"/>
      <c r="E86" s="195"/>
    </row>
    <row r="87" spans="1:5">
      <c r="A87" s="178"/>
      <c r="B87" s="179"/>
      <c r="C87" s="180"/>
      <c r="D87" s="181"/>
      <c r="E87" s="195"/>
    </row>
    <row r="88" spans="1:5">
      <c r="A88" s="178"/>
      <c r="B88" s="179"/>
      <c r="C88" s="180"/>
      <c r="D88" s="181"/>
      <c r="E88" s="195"/>
    </row>
    <row r="89" spans="1:5">
      <c r="A89" s="178"/>
      <c r="B89" s="179"/>
      <c r="C89" s="180"/>
      <c r="D89" s="181"/>
      <c r="E89" s="195"/>
    </row>
    <row r="90" spans="1:5">
      <c r="A90" s="178"/>
      <c r="B90" s="179"/>
      <c r="C90" s="180"/>
      <c r="D90" s="181"/>
      <c r="E90" s="195"/>
    </row>
    <row r="91" spans="1:5">
      <c r="A91" s="178"/>
      <c r="B91" s="179"/>
      <c r="C91" s="180"/>
      <c r="D91" s="181"/>
      <c r="E91" s="195"/>
    </row>
    <row r="92" spans="1:5">
      <c r="A92" s="178"/>
      <c r="B92" s="179"/>
      <c r="C92" s="180"/>
      <c r="D92" s="181"/>
      <c r="E92" s="195"/>
    </row>
    <row r="93" spans="1:5">
      <c r="A93" s="178"/>
      <c r="B93" s="179"/>
      <c r="C93" s="180"/>
      <c r="D93" s="181"/>
      <c r="E93" s="195"/>
    </row>
    <row r="94" spans="1:5">
      <c r="A94" s="178"/>
      <c r="B94" s="179"/>
      <c r="C94" s="180"/>
      <c r="D94" s="181"/>
      <c r="E94" s="195"/>
    </row>
    <row r="95" spans="1:5">
      <c r="A95" s="178"/>
      <c r="B95" s="179"/>
      <c r="C95" s="180"/>
      <c r="D95" s="181"/>
      <c r="E95" s="195"/>
    </row>
    <row r="96" spans="1:5">
      <c r="A96" s="178"/>
      <c r="B96" s="179"/>
      <c r="C96" s="180"/>
      <c r="D96" s="181"/>
      <c r="E96" s="195"/>
    </row>
    <row r="97" spans="1:5">
      <c r="A97" s="178"/>
      <c r="B97" s="179"/>
      <c r="C97" s="180"/>
      <c r="D97" s="181"/>
      <c r="E97" s="195"/>
    </row>
    <row r="98" spans="1:5">
      <c r="A98" s="178"/>
      <c r="B98" s="179"/>
      <c r="C98" s="180"/>
      <c r="D98" s="181"/>
      <c r="E98" s="195"/>
    </row>
    <row r="99" spans="1:5">
      <c r="A99" s="178"/>
      <c r="B99" s="179"/>
      <c r="C99" s="180"/>
      <c r="D99" s="181"/>
      <c r="E99" s="195"/>
    </row>
    <row r="100" spans="1:5">
      <c r="A100" s="178"/>
      <c r="B100" s="179"/>
      <c r="C100" s="180"/>
      <c r="D100" s="181"/>
      <c r="E100" s="195"/>
    </row>
    <row r="101" spans="1:5">
      <c r="A101" s="178"/>
      <c r="B101" s="179"/>
      <c r="C101" s="180"/>
      <c r="D101" s="181"/>
      <c r="E101" s="195"/>
    </row>
    <row r="102" spans="1:5">
      <c r="A102" s="178"/>
      <c r="B102" s="179"/>
      <c r="C102" s="180"/>
      <c r="D102" s="181"/>
      <c r="E102" s="195"/>
    </row>
    <row r="103" spans="1:5">
      <c r="A103" s="178"/>
      <c r="B103" s="179"/>
      <c r="C103" s="180"/>
      <c r="D103" s="181"/>
      <c r="E103" s="195"/>
    </row>
    <row r="104" spans="1:5">
      <c r="A104" s="178"/>
      <c r="B104" s="179"/>
      <c r="C104" s="180"/>
      <c r="D104" s="181"/>
      <c r="E104" s="195"/>
    </row>
    <row r="105" spans="1:5">
      <c r="A105" s="178"/>
      <c r="B105" s="179"/>
      <c r="C105" s="180"/>
      <c r="D105" s="181"/>
      <c r="E105" s="195"/>
    </row>
    <row r="106" spans="1:5">
      <c r="A106" s="178"/>
      <c r="B106" s="179"/>
      <c r="C106" s="180"/>
      <c r="D106" s="181"/>
      <c r="E106" s="195"/>
    </row>
    <row r="107" spans="1:5">
      <c r="A107" s="178"/>
      <c r="B107" s="179"/>
      <c r="C107" s="180"/>
      <c r="D107" s="181"/>
      <c r="E107" s="195"/>
    </row>
    <row r="108" spans="1:5">
      <c r="A108" s="178"/>
      <c r="B108" s="179"/>
      <c r="C108" s="180"/>
      <c r="D108" s="181"/>
      <c r="E108" s="195"/>
    </row>
    <row r="109" spans="1:5">
      <c r="A109" s="178"/>
      <c r="B109" s="179"/>
      <c r="C109" s="180"/>
      <c r="D109" s="181"/>
      <c r="E109" s="195"/>
    </row>
    <row r="110" spans="1:5">
      <c r="A110" s="178"/>
      <c r="B110" s="179"/>
      <c r="C110" s="180"/>
      <c r="D110" s="181"/>
      <c r="E110" s="195"/>
    </row>
    <row r="111" spans="1:5">
      <c r="A111" s="178"/>
      <c r="B111" s="179"/>
      <c r="C111" s="180"/>
      <c r="D111" s="181"/>
      <c r="E111" s="195"/>
    </row>
    <row r="112" spans="1:5">
      <c r="A112" s="178"/>
      <c r="B112" s="179"/>
      <c r="C112" s="180"/>
      <c r="D112" s="181"/>
      <c r="E112" s="195"/>
    </row>
    <row r="113" spans="1:5">
      <c r="A113" s="183"/>
      <c r="B113" s="184"/>
      <c r="C113" s="185"/>
      <c r="D113" s="186"/>
      <c r="E113" s="196"/>
    </row>
    <row r="114" spans="1:5">
      <c r="A114" s="197"/>
      <c r="B114" s="230"/>
      <c r="C114" s="231" t="s">
        <v>727</v>
      </c>
      <c r="D114" s="232">
        <f>SUM(D62:D113)</f>
        <v>0</v>
      </c>
      <c r="E114" s="198">
        <f>SUM(E62:E113)</f>
        <v>0</v>
      </c>
    </row>
    <row r="115" spans="1:5">
      <c r="C115" s="291" t="s">
        <v>15</v>
      </c>
      <c r="D115" s="897">
        <f>D114+E114</f>
        <v>0</v>
      </c>
      <c r="E115" s="897"/>
    </row>
  </sheetData>
  <sheetProtection sheet="1" objects="1" scenarios="1"/>
  <mergeCells count="8">
    <mergeCell ref="D115:E115"/>
    <mergeCell ref="A2:B3"/>
    <mergeCell ref="C2:C3"/>
    <mergeCell ref="D2:E2"/>
    <mergeCell ref="A60:B61"/>
    <mergeCell ref="C60:C61"/>
    <mergeCell ref="D60:E60"/>
    <mergeCell ref="D57:E57"/>
  </mergeCells>
  <phoneticPr fontId="2"/>
  <pageMargins left="0.7" right="0.7" top="0.75" bottom="0.75" header="0.3" footer="0.3"/>
  <pageSetup paperSize="9" orientation="portrait" horizontalDpi="0" verticalDpi="0" r:id="rId1"/>
  <headerFooter>
    <oddHeader>&amp;C&amp;"HG丸ｺﾞｼｯｸM-PRO,標準"&amp;A</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H56"/>
  <sheetViews>
    <sheetView view="pageLayout" zoomScaleNormal="100" workbookViewId="0"/>
  </sheetViews>
  <sheetFormatPr defaultRowHeight="13.2"/>
  <cols>
    <col min="1" max="2" width="5.109375" style="1" customWidth="1"/>
    <col min="3" max="3" width="25.109375" style="1" bestFit="1" customWidth="1"/>
    <col min="4" max="4" width="6.6640625" style="1" bestFit="1" customWidth="1"/>
    <col min="5" max="5" width="11.33203125" style="1" customWidth="1"/>
    <col min="6" max="8" width="15.33203125" style="1" customWidth="1"/>
    <col min="9" max="16384" width="8.88671875" style="1"/>
  </cols>
  <sheetData>
    <row r="1" spans="1:8" ht="54" customHeight="1"/>
    <row r="2" spans="1:8" ht="13.2" customHeight="1" thickBot="1">
      <c r="A2" s="905" t="s">
        <v>3</v>
      </c>
      <c r="B2" s="906"/>
      <c r="C2" s="911" t="s">
        <v>314</v>
      </c>
      <c r="D2" s="912"/>
      <c r="E2" s="913"/>
      <c r="F2" s="909" t="s">
        <v>19</v>
      </c>
      <c r="G2" s="898" t="s">
        <v>321</v>
      </c>
      <c r="H2" s="900" t="s">
        <v>97</v>
      </c>
    </row>
    <row r="3" spans="1:8">
      <c r="A3" s="907"/>
      <c r="B3" s="908"/>
      <c r="C3" s="914"/>
      <c r="D3" s="915"/>
      <c r="E3" s="916"/>
      <c r="F3" s="910"/>
      <c r="G3" s="899"/>
      <c r="H3" s="901"/>
    </row>
    <row r="4" spans="1:8" ht="26.85" customHeight="1" thickBot="1">
      <c r="A4" s="296">
        <v>1</v>
      </c>
      <c r="B4" s="298"/>
      <c r="C4" s="300" t="s">
        <v>394</v>
      </c>
      <c r="D4" s="297" t="s">
        <v>1383</v>
      </c>
      <c r="E4" s="301" t="s">
        <v>406</v>
      </c>
      <c r="F4" s="299"/>
      <c r="G4" s="298"/>
      <c r="H4" s="304">
        <f>F4-G4</f>
        <v>0</v>
      </c>
    </row>
    <row r="5" spans="1:8" ht="26.85" customHeight="1" thickBot="1">
      <c r="A5" s="223">
        <v>2</v>
      </c>
      <c r="B5" s="215"/>
      <c r="C5" s="302" t="s">
        <v>395</v>
      </c>
      <c r="D5" s="214" t="s">
        <v>1383</v>
      </c>
      <c r="E5" s="303" t="s">
        <v>406</v>
      </c>
      <c r="F5" s="216"/>
      <c r="G5" s="215"/>
      <c r="H5" s="305">
        <f t="shared" ref="H5:H15" si="0">F5-G5</f>
        <v>0</v>
      </c>
    </row>
    <row r="6" spans="1:8" ht="26.85" customHeight="1" thickBot="1">
      <c r="A6" s="223">
        <v>3</v>
      </c>
      <c r="B6" s="215"/>
      <c r="C6" s="302" t="s">
        <v>396</v>
      </c>
      <c r="D6" s="214" t="s">
        <v>1383</v>
      </c>
      <c r="E6" s="303" t="s">
        <v>406</v>
      </c>
      <c r="F6" s="216"/>
      <c r="G6" s="215"/>
      <c r="H6" s="305">
        <f t="shared" si="0"/>
        <v>0</v>
      </c>
    </row>
    <row r="7" spans="1:8" ht="26.85" customHeight="1" thickBot="1">
      <c r="A7" s="223">
        <v>4</v>
      </c>
      <c r="B7" s="215"/>
      <c r="C7" s="302" t="s">
        <v>397</v>
      </c>
      <c r="D7" s="214" t="s">
        <v>1383</v>
      </c>
      <c r="E7" s="303" t="s">
        <v>406</v>
      </c>
      <c r="F7" s="216"/>
      <c r="G7" s="215"/>
      <c r="H7" s="305">
        <f t="shared" si="0"/>
        <v>0</v>
      </c>
    </row>
    <row r="8" spans="1:8" ht="26.85" customHeight="1" thickBot="1">
      <c r="A8" s="223">
        <v>5</v>
      </c>
      <c r="B8" s="215"/>
      <c r="C8" s="302" t="s">
        <v>398</v>
      </c>
      <c r="D8" s="214" t="s">
        <v>1383</v>
      </c>
      <c r="E8" s="303" t="s">
        <v>406</v>
      </c>
      <c r="F8" s="216"/>
      <c r="G8" s="215"/>
      <c r="H8" s="305">
        <f t="shared" si="0"/>
        <v>0</v>
      </c>
    </row>
    <row r="9" spans="1:8" ht="26.85" customHeight="1" thickBot="1">
      <c r="A9" s="223">
        <v>6</v>
      </c>
      <c r="B9" s="215"/>
      <c r="C9" s="302" t="s">
        <v>399</v>
      </c>
      <c r="D9" s="214" t="s">
        <v>1383</v>
      </c>
      <c r="E9" s="303" t="s">
        <v>406</v>
      </c>
      <c r="F9" s="216"/>
      <c r="G9" s="215"/>
      <c r="H9" s="305">
        <f t="shared" si="0"/>
        <v>0</v>
      </c>
    </row>
    <row r="10" spans="1:8" ht="26.85" customHeight="1" thickBot="1">
      <c r="A10" s="223">
        <v>7</v>
      </c>
      <c r="B10" s="215"/>
      <c r="C10" s="302" t="s">
        <v>400</v>
      </c>
      <c r="D10" s="214" t="s">
        <v>1383</v>
      </c>
      <c r="E10" s="303" t="s">
        <v>406</v>
      </c>
      <c r="F10" s="216"/>
      <c r="G10" s="215"/>
      <c r="H10" s="305">
        <f t="shared" si="0"/>
        <v>0</v>
      </c>
    </row>
    <row r="11" spans="1:8" ht="26.85" customHeight="1" thickBot="1">
      <c r="A11" s="223">
        <v>8</v>
      </c>
      <c r="B11" s="215"/>
      <c r="C11" s="302" t="s">
        <v>401</v>
      </c>
      <c r="D11" s="214" t="s">
        <v>1383</v>
      </c>
      <c r="E11" s="303" t="s">
        <v>406</v>
      </c>
      <c r="F11" s="216"/>
      <c r="G11" s="215"/>
      <c r="H11" s="305">
        <f t="shared" si="0"/>
        <v>0</v>
      </c>
    </row>
    <row r="12" spans="1:8" ht="26.85" customHeight="1" thickBot="1">
      <c r="A12" s="223">
        <v>9</v>
      </c>
      <c r="B12" s="215"/>
      <c r="C12" s="302" t="s">
        <v>402</v>
      </c>
      <c r="D12" s="214" t="s">
        <v>1383</v>
      </c>
      <c r="E12" s="303" t="s">
        <v>406</v>
      </c>
      <c r="F12" s="216"/>
      <c r="G12" s="215"/>
      <c r="H12" s="305">
        <f t="shared" si="0"/>
        <v>0</v>
      </c>
    </row>
    <row r="13" spans="1:8" ht="26.85" customHeight="1" thickBot="1">
      <c r="A13" s="223">
        <v>10</v>
      </c>
      <c r="B13" s="215"/>
      <c r="C13" s="302" t="s">
        <v>403</v>
      </c>
      <c r="D13" s="214" t="s">
        <v>1383</v>
      </c>
      <c r="E13" s="303" t="s">
        <v>406</v>
      </c>
      <c r="F13" s="216"/>
      <c r="G13" s="215"/>
      <c r="H13" s="305">
        <f t="shared" si="0"/>
        <v>0</v>
      </c>
    </row>
    <row r="14" spans="1:8" ht="26.85" customHeight="1" thickBot="1">
      <c r="A14" s="223">
        <v>11</v>
      </c>
      <c r="B14" s="215"/>
      <c r="C14" s="302" t="s">
        <v>404</v>
      </c>
      <c r="D14" s="214" t="s">
        <v>1383</v>
      </c>
      <c r="E14" s="303" t="s">
        <v>406</v>
      </c>
      <c r="F14" s="216"/>
      <c r="G14" s="215"/>
      <c r="H14" s="305">
        <f t="shared" si="0"/>
        <v>0</v>
      </c>
    </row>
    <row r="15" spans="1:8" ht="26.85" customHeight="1">
      <c r="A15" s="306">
        <v>12</v>
      </c>
      <c r="B15" s="307"/>
      <c r="C15" s="308" t="s">
        <v>405</v>
      </c>
      <c r="D15" s="309" t="s">
        <v>1383</v>
      </c>
      <c r="E15" s="310" t="s">
        <v>406</v>
      </c>
      <c r="F15" s="311"/>
      <c r="G15" s="307"/>
      <c r="H15" s="312">
        <f t="shared" si="0"/>
        <v>0</v>
      </c>
    </row>
    <row r="16" spans="1:8" ht="26.85" customHeight="1">
      <c r="A16" s="313">
        <v>12</v>
      </c>
      <c r="B16" s="314">
        <v>31</v>
      </c>
      <c r="C16" s="902" t="s">
        <v>10</v>
      </c>
      <c r="D16" s="903"/>
      <c r="E16" s="904"/>
      <c r="F16" s="315">
        <f>SUM(F4:F15)</f>
        <v>0</v>
      </c>
      <c r="G16" s="314">
        <f>SUM(G4:G15)</f>
        <v>0</v>
      </c>
      <c r="H16" s="63">
        <f>SUM(H4:H15)</f>
        <v>0</v>
      </c>
    </row>
    <row r="17" spans="1:6">
      <c r="A17" s="3"/>
      <c r="B17" s="3"/>
      <c r="C17" s="3"/>
      <c r="D17" s="3"/>
      <c r="E17" s="3"/>
      <c r="F17" s="3"/>
    </row>
    <row r="18" spans="1:6">
      <c r="A18" s="3"/>
      <c r="B18" s="3"/>
      <c r="C18" s="3"/>
      <c r="D18" s="3"/>
      <c r="E18" s="3"/>
      <c r="F18" s="3"/>
    </row>
    <row r="19" spans="1:6">
      <c r="A19" s="3"/>
      <c r="B19" s="3"/>
      <c r="C19" s="3"/>
      <c r="D19" s="3"/>
      <c r="E19" s="3"/>
      <c r="F19" s="3"/>
    </row>
    <row r="20" spans="1:6">
      <c r="A20" s="3"/>
      <c r="B20" s="3"/>
      <c r="C20" s="3"/>
      <c r="D20" s="3"/>
      <c r="E20" s="3"/>
      <c r="F20" s="3"/>
    </row>
    <row r="21" spans="1:6">
      <c r="A21" s="3"/>
      <c r="B21" s="3"/>
      <c r="C21" s="3"/>
      <c r="D21" s="3"/>
      <c r="E21" s="3"/>
      <c r="F21" s="3"/>
    </row>
    <row r="22" spans="1:6">
      <c r="A22" s="3"/>
      <c r="B22" s="3"/>
      <c r="C22" s="3"/>
      <c r="D22" s="3"/>
      <c r="E22" s="3"/>
      <c r="F22" s="3"/>
    </row>
    <row r="23" spans="1:6">
      <c r="A23" s="3"/>
      <c r="B23" s="3"/>
      <c r="C23" s="3"/>
      <c r="D23" s="3"/>
      <c r="E23" s="3"/>
      <c r="F23" s="3"/>
    </row>
    <row r="24" spans="1:6">
      <c r="A24" s="3"/>
      <c r="B24" s="3"/>
      <c r="C24" s="3"/>
      <c r="D24" s="3"/>
      <c r="E24" s="3"/>
      <c r="F24" s="3"/>
    </row>
    <row r="25" spans="1:6">
      <c r="A25" s="3"/>
      <c r="B25" s="3"/>
      <c r="C25" s="3"/>
      <c r="D25" s="3"/>
      <c r="E25" s="3"/>
      <c r="F25" s="3"/>
    </row>
    <row r="26" spans="1:6">
      <c r="A26" s="3"/>
      <c r="B26" s="3"/>
      <c r="C26" s="3"/>
      <c r="D26" s="3"/>
      <c r="E26" s="3"/>
      <c r="F26" s="3"/>
    </row>
    <row r="27" spans="1:6">
      <c r="A27" s="3"/>
      <c r="B27" s="3"/>
      <c r="C27" s="3"/>
      <c r="D27" s="3"/>
      <c r="E27" s="3"/>
      <c r="F27" s="3"/>
    </row>
    <row r="28" spans="1:6">
      <c r="A28" s="3"/>
      <c r="B28" s="3"/>
      <c r="C28" s="3"/>
      <c r="D28" s="3"/>
      <c r="E28" s="3"/>
      <c r="F28" s="3"/>
    </row>
    <row r="29" spans="1:6">
      <c r="A29" s="3"/>
      <c r="B29" s="3"/>
      <c r="C29" s="3"/>
      <c r="D29" s="3"/>
      <c r="E29" s="3"/>
      <c r="F29" s="3"/>
    </row>
    <row r="30" spans="1:6">
      <c r="A30" s="3"/>
      <c r="B30" s="3"/>
      <c r="C30" s="3"/>
      <c r="D30" s="3"/>
      <c r="E30" s="3"/>
      <c r="F30" s="3"/>
    </row>
    <row r="31" spans="1:6">
      <c r="A31" s="3"/>
      <c r="B31" s="3"/>
      <c r="C31" s="3"/>
      <c r="D31" s="3"/>
      <c r="E31" s="3"/>
      <c r="F31" s="3"/>
    </row>
    <row r="32" spans="1:6">
      <c r="A32" s="3"/>
      <c r="B32" s="3"/>
      <c r="C32" s="3"/>
      <c r="D32" s="3"/>
      <c r="E32" s="3"/>
      <c r="F32" s="3"/>
    </row>
    <row r="33" spans="1:6">
      <c r="A33" s="3"/>
      <c r="B33" s="3"/>
      <c r="C33" s="3"/>
      <c r="D33" s="3"/>
      <c r="E33" s="3"/>
      <c r="F33" s="3"/>
    </row>
    <row r="34" spans="1:6">
      <c r="A34" s="3"/>
      <c r="B34" s="3"/>
      <c r="C34" s="3"/>
      <c r="D34" s="3"/>
      <c r="E34" s="3"/>
      <c r="F34" s="3"/>
    </row>
    <row r="35" spans="1:6">
      <c r="A35" s="3"/>
      <c r="B35" s="3"/>
      <c r="C35" s="3"/>
      <c r="D35" s="3"/>
      <c r="E35" s="3"/>
      <c r="F35" s="3"/>
    </row>
    <row r="36" spans="1:6">
      <c r="A36" s="3"/>
      <c r="B36" s="3"/>
      <c r="C36" s="3"/>
      <c r="D36" s="3"/>
      <c r="E36" s="3"/>
      <c r="F36" s="3"/>
    </row>
    <row r="37" spans="1:6">
      <c r="A37" s="3"/>
      <c r="B37" s="3"/>
      <c r="C37" s="3"/>
      <c r="D37" s="3"/>
      <c r="E37" s="3"/>
      <c r="F37" s="3"/>
    </row>
    <row r="38" spans="1:6">
      <c r="A38" s="3"/>
      <c r="B38" s="3"/>
      <c r="C38" s="3"/>
      <c r="D38" s="3"/>
      <c r="E38" s="3"/>
      <c r="F38" s="3"/>
    </row>
    <row r="39" spans="1:6">
      <c r="A39" s="3"/>
      <c r="B39" s="3"/>
      <c r="C39" s="3"/>
      <c r="D39" s="3"/>
      <c r="E39" s="3"/>
      <c r="F39" s="3"/>
    </row>
    <row r="40" spans="1:6">
      <c r="A40" s="3"/>
      <c r="B40" s="3"/>
      <c r="C40" s="3"/>
      <c r="D40" s="3"/>
      <c r="E40" s="3"/>
      <c r="F40" s="3"/>
    </row>
    <row r="41" spans="1:6">
      <c r="A41" s="3"/>
      <c r="B41" s="3"/>
      <c r="C41" s="3"/>
      <c r="D41" s="3"/>
      <c r="E41" s="3"/>
      <c r="F41" s="3"/>
    </row>
    <row r="42" spans="1:6">
      <c r="A42" s="3"/>
      <c r="B42" s="3"/>
      <c r="C42" s="3"/>
      <c r="D42" s="3"/>
      <c r="E42" s="3"/>
      <c r="F42" s="3"/>
    </row>
    <row r="43" spans="1:6">
      <c r="A43" s="3"/>
      <c r="B43" s="3"/>
      <c r="C43" s="3"/>
      <c r="D43" s="3"/>
      <c r="E43" s="3"/>
      <c r="F43" s="3"/>
    </row>
    <row r="44" spans="1:6">
      <c r="A44" s="3"/>
      <c r="B44" s="3"/>
      <c r="C44" s="3"/>
      <c r="D44" s="3"/>
      <c r="E44" s="3"/>
      <c r="F44" s="3"/>
    </row>
    <row r="45" spans="1:6">
      <c r="A45" s="3"/>
      <c r="B45" s="3"/>
      <c r="C45" s="3"/>
      <c r="D45" s="3"/>
      <c r="E45" s="3"/>
      <c r="F45" s="3"/>
    </row>
    <row r="46" spans="1:6">
      <c r="A46" s="3"/>
      <c r="B46" s="3"/>
      <c r="C46" s="3"/>
      <c r="D46" s="3"/>
      <c r="E46" s="3"/>
      <c r="F46" s="3"/>
    </row>
    <row r="47" spans="1:6">
      <c r="A47" s="3"/>
      <c r="B47" s="3"/>
      <c r="C47" s="3"/>
      <c r="D47" s="3"/>
      <c r="E47" s="3"/>
      <c r="F47" s="3"/>
    </row>
    <row r="48" spans="1:6">
      <c r="A48" s="3"/>
      <c r="B48" s="3"/>
      <c r="C48" s="3"/>
      <c r="D48" s="3"/>
      <c r="E48" s="3"/>
      <c r="F48" s="3"/>
    </row>
    <row r="49" spans="1:6">
      <c r="A49" s="3"/>
      <c r="B49" s="3"/>
      <c r="C49" s="3"/>
      <c r="D49" s="3"/>
      <c r="E49" s="3"/>
      <c r="F49" s="3"/>
    </row>
    <row r="50" spans="1:6">
      <c r="A50" s="3"/>
      <c r="B50" s="3"/>
      <c r="C50" s="3"/>
      <c r="D50" s="3"/>
      <c r="E50" s="3"/>
      <c r="F50" s="3"/>
    </row>
    <row r="51" spans="1:6">
      <c r="A51" s="3"/>
      <c r="B51" s="3"/>
      <c r="C51" s="3"/>
      <c r="D51" s="3"/>
      <c r="E51" s="3"/>
      <c r="F51" s="3"/>
    </row>
    <row r="52" spans="1:6">
      <c r="A52" s="3"/>
      <c r="B52" s="3"/>
      <c r="C52" s="3"/>
      <c r="D52" s="3"/>
      <c r="E52" s="3"/>
      <c r="F52" s="3"/>
    </row>
    <row r="53" spans="1:6">
      <c r="A53" s="3"/>
      <c r="B53" s="3"/>
      <c r="C53" s="3"/>
      <c r="D53" s="3"/>
      <c r="E53" s="3"/>
      <c r="F53" s="3"/>
    </row>
    <row r="54" spans="1:6">
      <c r="A54" s="3"/>
      <c r="B54" s="3"/>
      <c r="C54" s="3"/>
      <c r="D54" s="3"/>
      <c r="E54" s="3"/>
      <c r="F54" s="3"/>
    </row>
    <row r="55" spans="1:6">
      <c r="A55" s="3"/>
      <c r="B55" s="3"/>
      <c r="C55" s="3"/>
      <c r="D55" s="3"/>
      <c r="E55" s="3"/>
      <c r="F55" s="3"/>
    </row>
    <row r="56" spans="1:6">
      <c r="A56" s="3"/>
      <c r="B56" s="3"/>
      <c r="C56" s="3"/>
      <c r="D56" s="3"/>
      <c r="E56" s="3"/>
      <c r="F56" s="3"/>
    </row>
  </sheetData>
  <sheetProtection sheet="1" objects="1" scenarios="1"/>
  <mergeCells count="6">
    <mergeCell ref="G2:G3"/>
    <mergeCell ref="H2:H3"/>
    <mergeCell ref="C16:E16"/>
    <mergeCell ref="A2:B3"/>
    <mergeCell ref="F2:F3"/>
    <mergeCell ref="C2:E3"/>
  </mergeCells>
  <phoneticPr fontId="26"/>
  <pageMargins left="0.31666666666666665" right="0.31666666666666665" top="0.75" bottom="0.75" header="0.3" footer="0.3"/>
  <pageSetup paperSize="9" orientation="portrait" horizontalDpi="0" verticalDpi="0" r:id="rId1"/>
  <headerFooter>
    <oddHeader>&amp;C&amp;"HG丸ｺﾞｼｯｸM-PRO,標準"売上帳
&amp;A</oddHeader>
    <oddFooter>&amp;C&amp;"HG丸ｺﾞｼｯｸM-PRO,標準"&amp;P月</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I97"/>
  <sheetViews>
    <sheetView view="pageLayout" zoomScaleNormal="100" workbookViewId="0"/>
  </sheetViews>
  <sheetFormatPr defaultRowHeight="13.2" customHeight="1"/>
  <cols>
    <col min="1" max="1" width="8.88671875" style="29"/>
    <col min="2" max="5" width="4.44140625" style="29" customWidth="1"/>
    <col min="6" max="6" width="24.109375" style="29" customWidth="1"/>
    <col min="7" max="9" width="12.6640625" style="29" customWidth="1"/>
    <col min="10" max="16384" width="8.88671875" style="29"/>
  </cols>
  <sheetData>
    <row r="1" spans="2:9" ht="54" customHeight="1"/>
    <row r="2" spans="2:9" ht="13.2" customHeight="1">
      <c r="B2" s="922" t="s">
        <v>3</v>
      </c>
      <c r="C2" s="923"/>
      <c r="D2" s="926" t="s">
        <v>0</v>
      </c>
      <c r="E2" s="927"/>
      <c r="F2" s="928"/>
      <c r="G2" s="929" t="s">
        <v>315</v>
      </c>
      <c r="H2" s="931" t="s">
        <v>316</v>
      </c>
      <c r="I2" s="917" t="s">
        <v>226</v>
      </c>
    </row>
    <row r="3" spans="2:9" ht="13.2" customHeight="1">
      <c r="B3" s="924"/>
      <c r="C3" s="925"/>
      <c r="D3" s="343" t="s">
        <v>313</v>
      </c>
      <c r="E3" s="344" t="s">
        <v>307</v>
      </c>
      <c r="F3" s="345" t="s">
        <v>314</v>
      </c>
      <c r="G3" s="930"/>
      <c r="H3" s="932"/>
      <c r="I3" s="918"/>
    </row>
    <row r="4" spans="2:9" ht="13.2" customHeight="1">
      <c r="B4" s="320">
        <v>1</v>
      </c>
      <c r="C4" s="321">
        <v>1</v>
      </c>
      <c r="D4" s="919" t="s">
        <v>18</v>
      </c>
      <c r="E4" s="920"/>
      <c r="F4" s="921"/>
      <c r="G4" s="326">
        <f>前年度!B8</f>
        <v>50000</v>
      </c>
      <c r="H4" s="322"/>
      <c r="I4" s="324">
        <f>G4</f>
        <v>50000</v>
      </c>
    </row>
    <row r="5" spans="2:9" ht="13.2" customHeight="1">
      <c r="B5" s="318"/>
      <c r="C5" s="319"/>
      <c r="D5" s="328"/>
      <c r="E5" s="316"/>
      <c r="F5" s="247" t="str">
        <f>IF(D5=1,"月分確定成果報酬",IF(D5=2,"成果報酬受け取り",IF(D5=3,"確定した成果のキャンセル","")))</f>
        <v/>
      </c>
      <c r="G5" s="327"/>
      <c r="H5" s="323"/>
      <c r="I5" s="325" t="str">
        <f>IF(OR(G5&lt;&gt;"",H5&lt;&gt;""),I4+G5-H5,"")</f>
        <v/>
      </c>
    </row>
    <row r="6" spans="2:9" ht="13.2" customHeight="1">
      <c r="B6" s="318"/>
      <c r="C6" s="319"/>
      <c r="D6" s="328"/>
      <c r="E6" s="316"/>
      <c r="F6" s="247" t="str">
        <f t="shared" ref="F6:F54" si="0">IF(D6=1,"月分確定成果報酬",IF(D6=2,"成果報酬受け取り",IF(D6=3,"確定した成果のキャンセル","")))</f>
        <v/>
      </c>
      <c r="G6" s="327"/>
      <c r="H6" s="323"/>
      <c r="I6" s="325" t="str">
        <f t="shared" ref="I6:I54" si="1">IF(OR(G6&lt;&gt;"",H6&lt;&gt;""),I5+G6-H6,"")</f>
        <v/>
      </c>
    </row>
    <row r="7" spans="2:9" ht="13.2" customHeight="1">
      <c r="B7" s="318"/>
      <c r="C7" s="319"/>
      <c r="D7" s="328"/>
      <c r="E7" s="316"/>
      <c r="F7" s="247" t="str">
        <f t="shared" si="0"/>
        <v/>
      </c>
      <c r="G7" s="327"/>
      <c r="H7" s="323"/>
      <c r="I7" s="325" t="str">
        <f t="shared" si="1"/>
        <v/>
      </c>
    </row>
    <row r="8" spans="2:9" ht="13.2" customHeight="1">
      <c r="B8" s="318"/>
      <c r="C8" s="319"/>
      <c r="D8" s="328"/>
      <c r="E8" s="316"/>
      <c r="F8" s="247" t="str">
        <f t="shared" si="0"/>
        <v/>
      </c>
      <c r="G8" s="327"/>
      <c r="H8" s="323"/>
      <c r="I8" s="325" t="str">
        <f t="shared" si="1"/>
        <v/>
      </c>
    </row>
    <row r="9" spans="2:9" ht="13.2" customHeight="1">
      <c r="B9" s="318"/>
      <c r="C9" s="319"/>
      <c r="D9" s="328"/>
      <c r="E9" s="316"/>
      <c r="F9" s="247" t="str">
        <f t="shared" si="0"/>
        <v/>
      </c>
      <c r="G9" s="327"/>
      <c r="H9" s="323"/>
      <c r="I9" s="325" t="str">
        <f t="shared" si="1"/>
        <v/>
      </c>
    </row>
    <row r="10" spans="2:9" ht="13.2" customHeight="1">
      <c r="B10" s="318"/>
      <c r="C10" s="319"/>
      <c r="D10" s="329"/>
      <c r="E10" s="317"/>
      <c r="F10" s="247" t="str">
        <f t="shared" si="0"/>
        <v/>
      </c>
      <c r="G10" s="327"/>
      <c r="H10" s="323"/>
      <c r="I10" s="325" t="str">
        <f t="shared" si="1"/>
        <v/>
      </c>
    </row>
    <row r="11" spans="2:9" ht="13.2" customHeight="1">
      <c r="B11" s="318"/>
      <c r="C11" s="319"/>
      <c r="D11" s="328"/>
      <c r="E11" s="316"/>
      <c r="F11" s="247" t="str">
        <f t="shared" si="0"/>
        <v/>
      </c>
      <c r="G11" s="327"/>
      <c r="H11" s="323"/>
      <c r="I11" s="325" t="str">
        <f t="shared" si="1"/>
        <v/>
      </c>
    </row>
    <row r="12" spans="2:9" ht="13.2" customHeight="1">
      <c r="B12" s="318"/>
      <c r="C12" s="319"/>
      <c r="D12" s="328"/>
      <c r="E12" s="316"/>
      <c r="F12" s="247" t="str">
        <f t="shared" si="0"/>
        <v/>
      </c>
      <c r="G12" s="327"/>
      <c r="H12" s="323"/>
      <c r="I12" s="325" t="str">
        <f t="shared" si="1"/>
        <v/>
      </c>
    </row>
    <row r="13" spans="2:9" ht="13.2" customHeight="1">
      <c r="B13" s="318"/>
      <c r="C13" s="319"/>
      <c r="D13" s="328"/>
      <c r="E13" s="316"/>
      <c r="F13" s="247" t="str">
        <f t="shared" si="0"/>
        <v/>
      </c>
      <c r="G13" s="327"/>
      <c r="H13" s="323"/>
      <c r="I13" s="325" t="str">
        <f t="shared" si="1"/>
        <v/>
      </c>
    </row>
    <row r="14" spans="2:9" ht="13.2" customHeight="1">
      <c r="B14" s="318"/>
      <c r="C14" s="319"/>
      <c r="D14" s="328"/>
      <c r="E14" s="316"/>
      <c r="F14" s="247" t="str">
        <f t="shared" si="0"/>
        <v/>
      </c>
      <c r="G14" s="327"/>
      <c r="H14" s="323"/>
      <c r="I14" s="325" t="str">
        <f t="shared" si="1"/>
        <v/>
      </c>
    </row>
    <row r="15" spans="2:9" ht="13.2" customHeight="1">
      <c r="B15" s="318"/>
      <c r="C15" s="319"/>
      <c r="D15" s="328"/>
      <c r="E15" s="316"/>
      <c r="F15" s="247" t="str">
        <f t="shared" si="0"/>
        <v/>
      </c>
      <c r="G15" s="327"/>
      <c r="H15" s="323"/>
      <c r="I15" s="325" t="str">
        <f t="shared" si="1"/>
        <v/>
      </c>
    </row>
    <row r="16" spans="2:9" ht="13.2" customHeight="1">
      <c r="B16" s="318"/>
      <c r="C16" s="319"/>
      <c r="D16" s="328"/>
      <c r="E16" s="316"/>
      <c r="F16" s="247" t="str">
        <f t="shared" si="0"/>
        <v/>
      </c>
      <c r="G16" s="327"/>
      <c r="H16" s="323"/>
      <c r="I16" s="325" t="str">
        <f t="shared" si="1"/>
        <v/>
      </c>
    </row>
    <row r="17" spans="2:9" ht="13.2" customHeight="1">
      <c r="B17" s="318"/>
      <c r="C17" s="319"/>
      <c r="D17" s="328"/>
      <c r="E17" s="316"/>
      <c r="F17" s="247" t="str">
        <f t="shared" si="0"/>
        <v/>
      </c>
      <c r="G17" s="327"/>
      <c r="H17" s="323"/>
      <c r="I17" s="325" t="str">
        <f t="shared" si="1"/>
        <v/>
      </c>
    </row>
    <row r="18" spans="2:9" ht="13.2" customHeight="1">
      <c r="B18" s="318"/>
      <c r="C18" s="319"/>
      <c r="D18" s="328"/>
      <c r="E18" s="316"/>
      <c r="F18" s="247" t="str">
        <f t="shared" si="0"/>
        <v/>
      </c>
      <c r="G18" s="327"/>
      <c r="H18" s="323"/>
      <c r="I18" s="325" t="str">
        <f t="shared" si="1"/>
        <v/>
      </c>
    </row>
    <row r="19" spans="2:9" ht="13.2" customHeight="1">
      <c r="B19" s="318"/>
      <c r="C19" s="319"/>
      <c r="D19" s="328"/>
      <c r="E19" s="316"/>
      <c r="F19" s="247" t="str">
        <f t="shared" si="0"/>
        <v/>
      </c>
      <c r="G19" s="327"/>
      <c r="H19" s="323"/>
      <c r="I19" s="325" t="str">
        <f t="shared" si="1"/>
        <v/>
      </c>
    </row>
    <row r="20" spans="2:9" ht="13.2" customHeight="1">
      <c r="B20" s="318"/>
      <c r="C20" s="319"/>
      <c r="D20" s="328"/>
      <c r="E20" s="316"/>
      <c r="F20" s="247" t="str">
        <f t="shared" si="0"/>
        <v/>
      </c>
      <c r="G20" s="327"/>
      <c r="H20" s="323"/>
      <c r="I20" s="325" t="str">
        <f t="shared" si="1"/>
        <v/>
      </c>
    </row>
    <row r="21" spans="2:9" ht="13.2" customHeight="1">
      <c r="B21" s="318"/>
      <c r="C21" s="319"/>
      <c r="D21" s="328"/>
      <c r="E21" s="316"/>
      <c r="F21" s="247" t="str">
        <f t="shared" si="0"/>
        <v/>
      </c>
      <c r="G21" s="327"/>
      <c r="H21" s="323"/>
      <c r="I21" s="325" t="str">
        <f t="shared" si="1"/>
        <v/>
      </c>
    </row>
    <row r="22" spans="2:9" ht="13.2" customHeight="1">
      <c r="B22" s="318"/>
      <c r="C22" s="319"/>
      <c r="D22" s="328"/>
      <c r="E22" s="316"/>
      <c r="F22" s="247" t="str">
        <f t="shared" si="0"/>
        <v/>
      </c>
      <c r="G22" s="327"/>
      <c r="H22" s="323"/>
      <c r="I22" s="325" t="str">
        <f t="shared" si="1"/>
        <v/>
      </c>
    </row>
    <row r="23" spans="2:9" ht="13.2" customHeight="1">
      <c r="B23" s="318"/>
      <c r="C23" s="319"/>
      <c r="D23" s="328"/>
      <c r="E23" s="316"/>
      <c r="F23" s="247" t="str">
        <f t="shared" si="0"/>
        <v/>
      </c>
      <c r="G23" s="327"/>
      <c r="H23" s="323"/>
      <c r="I23" s="325" t="str">
        <f t="shared" si="1"/>
        <v/>
      </c>
    </row>
    <row r="24" spans="2:9" ht="13.2" customHeight="1">
      <c r="B24" s="318"/>
      <c r="C24" s="319"/>
      <c r="D24" s="328"/>
      <c r="E24" s="316"/>
      <c r="F24" s="247" t="str">
        <f t="shared" si="0"/>
        <v/>
      </c>
      <c r="G24" s="327"/>
      <c r="H24" s="323"/>
      <c r="I24" s="325" t="str">
        <f t="shared" si="1"/>
        <v/>
      </c>
    </row>
    <row r="25" spans="2:9" ht="13.2" customHeight="1">
      <c r="B25" s="318"/>
      <c r="C25" s="319"/>
      <c r="D25" s="328"/>
      <c r="E25" s="316"/>
      <c r="F25" s="247" t="str">
        <f t="shared" si="0"/>
        <v/>
      </c>
      <c r="G25" s="327"/>
      <c r="H25" s="323"/>
      <c r="I25" s="325" t="str">
        <f t="shared" si="1"/>
        <v/>
      </c>
    </row>
    <row r="26" spans="2:9" ht="13.2" customHeight="1">
      <c r="B26" s="318"/>
      <c r="C26" s="319"/>
      <c r="D26" s="328"/>
      <c r="E26" s="316"/>
      <c r="F26" s="247" t="str">
        <f t="shared" si="0"/>
        <v/>
      </c>
      <c r="G26" s="327"/>
      <c r="H26" s="323"/>
      <c r="I26" s="325" t="str">
        <f t="shared" si="1"/>
        <v/>
      </c>
    </row>
    <row r="27" spans="2:9" ht="13.2" customHeight="1">
      <c r="B27" s="318"/>
      <c r="C27" s="319"/>
      <c r="D27" s="328"/>
      <c r="E27" s="316"/>
      <c r="F27" s="247" t="str">
        <f t="shared" si="0"/>
        <v/>
      </c>
      <c r="G27" s="327"/>
      <c r="H27" s="323"/>
      <c r="I27" s="325" t="str">
        <f t="shared" si="1"/>
        <v/>
      </c>
    </row>
    <row r="28" spans="2:9" ht="13.2" customHeight="1">
      <c r="B28" s="318"/>
      <c r="C28" s="319"/>
      <c r="D28" s="328"/>
      <c r="E28" s="316"/>
      <c r="F28" s="247" t="str">
        <f t="shared" si="0"/>
        <v/>
      </c>
      <c r="G28" s="327"/>
      <c r="H28" s="323"/>
      <c r="I28" s="325" t="str">
        <f t="shared" si="1"/>
        <v/>
      </c>
    </row>
    <row r="29" spans="2:9" ht="13.2" customHeight="1">
      <c r="B29" s="318"/>
      <c r="C29" s="319"/>
      <c r="D29" s="328"/>
      <c r="E29" s="316"/>
      <c r="F29" s="247" t="str">
        <f t="shared" si="0"/>
        <v/>
      </c>
      <c r="G29" s="327"/>
      <c r="H29" s="323"/>
      <c r="I29" s="325" t="str">
        <f t="shared" si="1"/>
        <v/>
      </c>
    </row>
    <row r="30" spans="2:9" ht="13.2" customHeight="1">
      <c r="B30" s="318"/>
      <c r="C30" s="319"/>
      <c r="D30" s="328"/>
      <c r="E30" s="316"/>
      <c r="F30" s="247" t="str">
        <f t="shared" si="0"/>
        <v/>
      </c>
      <c r="G30" s="327"/>
      <c r="H30" s="323"/>
      <c r="I30" s="325" t="str">
        <f t="shared" si="1"/>
        <v/>
      </c>
    </row>
    <row r="31" spans="2:9" ht="13.2" customHeight="1">
      <c r="B31" s="318"/>
      <c r="C31" s="319"/>
      <c r="D31" s="328"/>
      <c r="E31" s="316"/>
      <c r="F31" s="247" t="str">
        <f t="shared" si="0"/>
        <v/>
      </c>
      <c r="G31" s="327"/>
      <c r="H31" s="323"/>
      <c r="I31" s="325" t="str">
        <f t="shared" si="1"/>
        <v/>
      </c>
    </row>
    <row r="32" spans="2:9" ht="13.2" customHeight="1">
      <c r="B32" s="318"/>
      <c r="C32" s="319"/>
      <c r="D32" s="328"/>
      <c r="E32" s="316"/>
      <c r="F32" s="247" t="str">
        <f t="shared" si="0"/>
        <v/>
      </c>
      <c r="G32" s="327"/>
      <c r="H32" s="323"/>
      <c r="I32" s="325" t="str">
        <f t="shared" si="1"/>
        <v/>
      </c>
    </row>
    <row r="33" spans="2:9" ht="13.2" customHeight="1">
      <c r="B33" s="318"/>
      <c r="C33" s="319"/>
      <c r="D33" s="328"/>
      <c r="E33" s="316"/>
      <c r="F33" s="247" t="str">
        <f t="shared" si="0"/>
        <v/>
      </c>
      <c r="G33" s="327"/>
      <c r="H33" s="323"/>
      <c r="I33" s="325" t="str">
        <f t="shared" si="1"/>
        <v/>
      </c>
    </row>
    <row r="34" spans="2:9" ht="13.2" customHeight="1">
      <c r="B34" s="318"/>
      <c r="C34" s="319"/>
      <c r="D34" s="328"/>
      <c r="E34" s="316"/>
      <c r="F34" s="247" t="str">
        <f t="shared" si="0"/>
        <v/>
      </c>
      <c r="G34" s="327"/>
      <c r="H34" s="323"/>
      <c r="I34" s="325" t="str">
        <f t="shared" si="1"/>
        <v/>
      </c>
    </row>
    <row r="35" spans="2:9" ht="13.2" customHeight="1">
      <c r="B35" s="318"/>
      <c r="C35" s="319"/>
      <c r="D35" s="328"/>
      <c r="E35" s="316"/>
      <c r="F35" s="247" t="str">
        <f t="shared" si="0"/>
        <v/>
      </c>
      <c r="G35" s="327"/>
      <c r="H35" s="323"/>
      <c r="I35" s="325" t="str">
        <f t="shared" si="1"/>
        <v/>
      </c>
    </row>
    <row r="36" spans="2:9" ht="13.2" customHeight="1">
      <c r="B36" s="318"/>
      <c r="C36" s="319"/>
      <c r="D36" s="328"/>
      <c r="E36" s="316"/>
      <c r="F36" s="247" t="str">
        <f t="shared" si="0"/>
        <v/>
      </c>
      <c r="G36" s="327"/>
      <c r="H36" s="323"/>
      <c r="I36" s="325" t="str">
        <f t="shared" si="1"/>
        <v/>
      </c>
    </row>
    <row r="37" spans="2:9" ht="13.2" customHeight="1">
      <c r="B37" s="318"/>
      <c r="C37" s="319"/>
      <c r="D37" s="328"/>
      <c r="E37" s="316"/>
      <c r="F37" s="247" t="str">
        <f t="shared" si="0"/>
        <v/>
      </c>
      <c r="G37" s="327"/>
      <c r="H37" s="323"/>
      <c r="I37" s="325" t="str">
        <f t="shared" si="1"/>
        <v/>
      </c>
    </row>
    <row r="38" spans="2:9" ht="13.2" customHeight="1">
      <c r="B38" s="318"/>
      <c r="C38" s="319"/>
      <c r="D38" s="328"/>
      <c r="E38" s="316"/>
      <c r="F38" s="247" t="str">
        <f t="shared" si="0"/>
        <v/>
      </c>
      <c r="G38" s="327"/>
      <c r="H38" s="323"/>
      <c r="I38" s="325" t="str">
        <f t="shared" si="1"/>
        <v/>
      </c>
    </row>
    <row r="39" spans="2:9" ht="13.2" customHeight="1">
      <c r="B39" s="318"/>
      <c r="C39" s="319"/>
      <c r="D39" s="328"/>
      <c r="E39" s="316"/>
      <c r="F39" s="247" t="str">
        <f t="shared" si="0"/>
        <v/>
      </c>
      <c r="G39" s="327"/>
      <c r="H39" s="323"/>
      <c r="I39" s="325" t="str">
        <f t="shared" si="1"/>
        <v/>
      </c>
    </row>
    <row r="40" spans="2:9" ht="13.2" customHeight="1">
      <c r="B40" s="318"/>
      <c r="C40" s="319"/>
      <c r="D40" s="328"/>
      <c r="E40" s="316"/>
      <c r="F40" s="247" t="str">
        <f t="shared" si="0"/>
        <v/>
      </c>
      <c r="G40" s="327"/>
      <c r="H40" s="323"/>
      <c r="I40" s="325" t="str">
        <f t="shared" si="1"/>
        <v/>
      </c>
    </row>
    <row r="41" spans="2:9" ht="13.2" customHeight="1">
      <c r="B41" s="318"/>
      <c r="C41" s="319"/>
      <c r="D41" s="328"/>
      <c r="E41" s="316"/>
      <c r="F41" s="247" t="str">
        <f t="shared" si="0"/>
        <v/>
      </c>
      <c r="G41" s="327"/>
      <c r="H41" s="323"/>
      <c r="I41" s="325" t="str">
        <f t="shared" si="1"/>
        <v/>
      </c>
    </row>
    <row r="42" spans="2:9" ht="13.2" customHeight="1">
      <c r="B42" s="318"/>
      <c r="C42" s="319"/>
      <c r="D42" s="328"/>
      <c r="E42" s="316"/>
      <c r="F42" s="247" t="str">
        <f t="shared" si="0"/>
        <v/>
      </c>
      <c r="G42" s="327"/>
      <c r="H42" s="323"/>
      <c r="I42" s="325" t="str">
        <f t="shared" si="1"/>
        <v/>
      </c>
    </row>
    <row r="43" spans="2:9" ht="13.2" customHeight="1">
      <c r="B43" s="318"/>
      <c r="C43" s="319"/>
      <c r="D43" s="328"/>
      <c r="E43" s="316"/>
      <c r="F43" s="247" t="str">
        <f t="shared" si="0"/>
        <v/>
      </c>
      <c r="G43" s="327"/>
      <c r="H43" s="323"/>
      <c r="I43" s="325" t="str">
        <f t="shared" si="1"/>
        <v/>
      </c>
    </row>
    <row r="44" spans="2:9" ht="13.2" customHeight="1">
      <c r="B44" s="318"/>
      <c r="C44" s="319"/>
      <c r="D44" s="328"/>
      <c r="E44" s="316"/>
      <c r="F44" s="247" t="str">
        <f t="shared" si="0"/>
        <v/>
      </c>
      <c r="G44" s="327"/>
      <c r="H44" s="323"/>
      <c r="I44" s="325" t="str">
        <f t="shared" si="1"/>
        <v/>
      </c>
    </row>
    <row r="45" spans="2:9" ht="13.2" customHeight="1">
      <c r="B45" s="318"/>
      <c r="C45" s="319"/>
      <c r="D45" s="328"/>
      <c r="E45" s="316"/>
      <c r="F45" s="247" t="str">
        <f t="shared" si="0"/>
        <v/>
      </c>
      <c r="G45" s="327"/>
      <c r="H45" s="323"/>
      <c r="I45" s="325" t="str">
        <f t="shared" si="1"/>
        <v/>
      </c>
    </row>
    <row r="46" spans="2:9" ht="13.2" customHeight="1">
      <c r="B46" s="318"/>
      <c r="C46" s="319"/>
      <c r="D46" s="328"/>
      <c r="E46" s="316"/>
      <c r="F46" s="247" t="str">
        <f t="shared" si="0"/>
        <v/>
      </c>
      <c r="G46" s="327"/>
      <c r="H46" s="323"/>
      <c r="I46" s="325" t="str">
        <f t="shared" si="1"/>
        <v/>
      </c>
    </row>
    <row r="47" spans="2:9" ht="13.2" customHeight="1">
      <c r="B47" s="318"/>
      <c r="C47" s="319"/>
      <c r="D47" s="328"/>
      <c r="E47" s="316"/>
      <c r="F47" s="247" t="str">
        <f t="shared" si="0"/>
        <v/>
      </c>
      <c r="G47" s="327"/>
      <c r="H47" s="323"/>
      <c r="I47" s="325" t="str">
        <f t="shared" si="1"/>
        <v/>
      </c>
    </row>
    <row r="48" spans="2:9" ht="13.2" customHeight="1">
      <c r="B48" s="318"/>
      <c r="C48" s="319"/>
      <c r="D48" s="328"/>
      <c r="E48" s="316"/>
      <c r="F48" s="247" t="str">
        <f t="shared" si="0"/>
        <v/>
      </c>
      <c r="G48" s="327"/>
      <c r="H48" s="323"/>
      <c r="I48" s="325" t="str">
        <f t="shared" si="1"/>
        <v/>
      </c>
    </row>
    <row r="49" spans="2:9" ht="13.2" customHeight="1">
      <c r="B49" s="318"/>
      <c r="C49" s="319"/>
      <c r="D49" s="328"/>
      <c r="E49" s="316"/>
      <c r="F49" s="247" t="str">
        <f t="shared" si="0"/>
        <v/>
      </c>
      <c r="G49" s="327"/>
      <c r="H49" s="323"/>
      <c r="I49" s="325" t="str">
        <f t="shared" si="1"/>
        <v/>
      </c>
    </row>
    <row r="50" spans="2:9" ht="13.2" customHeight="1">
      <c r="B50" s="318"/>
      <c r="C50" s="319"/>
      <c r="D50" s="328"/>
      <c r="E50" s="316"/>
      <c r="F50" s="247" t="str">
        <f t="shared" si="0"/>
        <v/>
      </c>
      <c r="G50" s="327"/>
      <c r="H50" s="323"/>
      <c r="I50" s="325" t="str">
        <f t="shared" si="1"/>
        <v/>
      </c>
    </row>
    <row r="51" spans="2:9" ht="13.2" customHeight="1">
      <c r="B51" s="318"/>
      <c r="C51" s="319"/>
      <c r="D51" s="328"/>
      <c r="E51" s="316"/>
      <c r="F51" s="247" t="str">
        <f t="shared" si="0"/>
        <v/>
      </c>
      <c r="G51" s="327"/>
      <c r="H51" s="323"/>
      <c r="I51" s="325" t="str">
        <f t="shared" si="1"/>
        <v/>
      </c>
    </row>
    <row r="52" spans="2:9" ht="13.2" customHeight="1">
      <c r="B52" s="318"/>
      <c r="C52" s="319"/>
      <c r="D52" s="328"/>
      <c r="E52" s="316"/>
      <c r="F52" s="247" t="str">
        <f t="shared" si="0"/>
        <v/>
      </c>
      <c r="G52" s="327"/>
      <c r="H52" s="323"/>
      <c r="I52" s="325" t="str">
        <f t="shared" si="1"/>
        <v/>
      </c>
    </row>
    <row r="53" spans="2:9" ht="13.2" customHeight="1">
      <c r="B53" s="318"/>
      <c r="C53" s="319"/>
      <c r="D53" s="328"/>
      <c r="E53" s="316"/>
      <c r="F53" s="247" t="str">
        <f t="shared" si="0"/>
        <v/>
      </c>
      <c r="G53" s="327"/>
      <c r="H53" s="323"/>
      <c r="I53" s="325" t="str">
        <f t="shared" si="1"/>
        <v/>
      </c>
    </row>
    <row r="54" spans="2:9" ht="13.2" customHeight="1">
      <c r="B54" s="330"/>
      <c r="C54" s="331"/>
      <c r="D54" s="332"/>
      <c r="E54" s="333"/>
      <c r="F54" s="248" t="str">
        <f t="shared" si="0"/>
        <v/>
      </c>
      <c r="G54" s="334"/>
      <c r="H54" s="335"/>
      <c r="I54" s="336" t="str">
        <f t="shared" si="1"/>
        <v/>
      </c>
    </row>
    <row r="55" spans="2:9" ht="13.2" customHeight="1">
      <c r="B55" s="337"/>
      <c r="C55" s="338"/>
      <c r="D55" s="337"/>
      <c r="E55" s="339"/>
      <c r="F55" s="338"/>
      <c r="G55" s="340">
        <f>SUM(G4:G54)</f>
        <v>50000</v>
      </c>
      <c r="H55" s="341">
        <f>SUM(H4:H54)</f>
        <v>0</v>
      </c>
      <c r="I55" s="342">
        <f>G55-H55</f>
        <v>50000</v>
      </c>
    </row>
    <row r="56" spans="2:9" customFormat="1" ht="13.2" customHeight="1"/>
    <row r="57" spans="2:9" ht="13.2" customHeight="1">
      <c r="B57" s="30"/>
      <c r="C57" s="30"/>
      <c r="D57" s="30"/>
      <c r="E57" s="30"/>
      <c r="F57" s="30"/>
      <c r="G57" s="30"/>
      <c r="H57" s="30"/>
      <c r="I57" s="30"/>
    </row>
    <row r="58" spans="2:9" ht="13.2" customHeight="1">
      <c r="B58" s="30"/>
      <c r="C58" s="30"/>
      <c r="D58" s="30"/>
      <c r="E58" s="30"/>
      <c r="F58" s="30"/>
      <c r="G58" s="30"/>
      <c r="H58" s="30"/>
      <c r="I58" s="30"/>
    </row>
    <row r="59" spans="2:9" ht="13.2" customHeight="1">
      <c r="B59" s="30"/>
      <c r="C59" s="30"/>
      <c r="D59" s="30"/>
      <c r="E59" s="30"/>
      <c r="F59" s="30"/>
      <c r="G59" s="30"/>
      <c r="H59" s="30"/>
      <c r="I59" s="30"/>
    </row>
    <row r="60" spans="2:9" ht="13.2" customHeight="1">
      <c r="B60" s="30"/>
      <c r="C60" s="30"/>
      <c r="D60" s="30"/>
      <c r="E60" s="30"/>
      <c r="F60" s="30"/>
      <c r="G60" s="30"/>
      <c r="H60" s="30"/>
      <c r="I60" s="30"/>
    </row>
    <row r="61" spans="2:9" ht="13.2" customHeight="1">
      <c r="B61" s="30"/>
      <c r="C61" s="30"/>
      <c r="D61" s="30"/>
      <c r="E61" s="30"/>
      <c r="F61" s="30"/>
      <c r="G61" s="30"/>
      <c r="H61" s="30"/>
      <c r="I61" s="30"/>
    </row>
    <row r="62" spans="2:9" ht="13.2" customHeight="1">
      <c r="B62" s="30"/>
      <c r="C62" s="30"/>
      <c r="D62" s="30"/>
      <c r="E62" s="30"/>
      <c r="F62" s="30"/>
      <c r="G62" s="30"/>
      <c r="H62" s="30"/>
      <c r="I62" s="30"/>
    </row>
    <row r="63" spans="2:9" ht="13.2" customHeight="1">
      <c r="B63" s="30"/>
      <c r="C63" s="30"/>
      <c r="D63" s="30"/>
      <c r="E63" s="30"/>
      <c r="F63" s="30"/>
      <c r="G63" s="30"/>
      <c r="H63" s="30"/>
      <c r="I63" s="30"/>
    </row>
    <row r="64" spans="2:9" ht="13.2" customHeight="1">
      <c r="B64" s="30"/>
      <c r="C64" s="30"/>
      <c r="D64" s="30"/>
      <c r="E64" s="30"/>
      <c r="F64" s="30"/>
      <c r="G64" s="30"/>
      <c r="H64" s="30"/>
      <c r="I64" s="30"/>
    </row>
    <row r="65" spans="2:9" ht="13.2" customHeight="1">
      <c r="B65" s="30"/>
      <c r="C65" s="30"/>
      <c r="D65" s="30"/>
      <c r="E65" s="30"/>
      <c r="F65" s="30"/>
      <c r="G65" s="30"/>
      <c r="H65" s="30"/>
      <c r="I65" s="30"/>
    </row>
    <row r="66" spans="2:9" ht="13.2" customHeight="1">
      <c r="B66" s="30"/>
      <c r="C66" s="30"/>
      <c r="D66" s="30"/>
      <c r="E66" s="30"/>
      <c r="F66" s="30"/>
      <c r="G66" s="30"/>
      <c r="H66" s="30"/>
      <c r="I66" s="30"/>
    </row>
    <row r="67" spans="2:9" ht="13.2" customHeight="1">
      <c r="B67" s="30"/>
      <c r="C67" s="30"/>
      <c r="D67" s="30"/>
      <c r="E67" s="30"/>
      <c r="F67" s="30"/>
      <c r="G67" s="30"/>
      <c r="H67" s="30"/>
      <c r="I67" s="30"/>
    </row>
    <row r="68" spans="2:9" ht="13.2" customHeight="1">
      <c r="B68" s="30"/>
      <c r="C68" s="30"/>
      <c r="D68" s="30"/>
      <c r="E68" s="30"/>
      <c r="F68" s="30"/>
      <c r="G68" s="30"/>
      <c r="H68" s="30"/>
      <c r="I68" s="30"/>
    </row>
    <row r="69" spans="2:9" ht="13.2" customHeight="1">
      <c r="B69" s="30"/>
      <c r="C69" s="30"/>
      <c r="D69" s="30"/>
      <c r="E69" s="30"/>
      <c r="F69" s="30"/>
      <c r="G69" s="30"/>
      <c r="H69" s="30"/>
      <c r="I69" s="30"/>
    </row>
    <row r="70" spans="2:9" ht="13.2" customHeight="1">
      <c r="B70" s="30"/>
      <c r="C70" s="30"/>
      <c r="D70" s="30"/>
      <c r="E70" s="30"/>
      <c r="F70" s="30"/>
      <c r="G70" s="30"/>
      <c r="H70" s="30"/>
      <c r="I70" s="30"/>
    </row>
    <row r="71" spans="2:9" ht="13.2" customHeight="1">
      <c r="B71" s="30"/>
      <c r="C71" s="30"/>
      <c r="D71" s="30"/>
      <c r="E71" s="30"/>
      <c r="F71" s="30"/>
      <c r="G71" s="30"/>
      <c r="H71" s="30"/>
      <c r="I71" s="30"/>
    </row>
    <row r="72" spans="2:9" ht="13.2" customHeight="1">
      <c r="B72" s="30"/>
      <c r="C72" s="30"/>
      <c r="D72" s="30"/>
      <c r="E72" s="30"/>
      <c r="F72" s="30"/>
      <c r="G72" s="30"/>
      <c r="H72" s="30"/>
      <c r="I72" s="30"/>
    </row>
    <row r="73" spans="2:9" ht="13.2" customHeight="1">
      <c r="B73" s="30"/>
      <c r="C73" s="30"/>
      <c r="D73" s="30"/>
      <c r="E73" s="30"/>
      <c r="F73" s="30"/>
      <c r="G73" s="30"/>
      <c r="H73" s="30"/>
      <c r="I73" s="30"/>
    </row>
    <row r="74" spans="2:9" ht="13.2" customHeight="1">
      <c r="B74" s="30"/>
      <c r="C74" s="30"/>
      <c r="D74" s="30"/>
      <c r="E74" s="30"/>
      <c r="F74" s="30"/>
      <c r="G74" s="30"/>
      <c r="H74" s="30"/>
      <c r="I74" s="30"/>
    </row>
    <row r="75" spans="2:9" ht="13.2" customHeight="1">
      <c r="B75" s="30"/>
      <c r="C75" s="30"/>
      <c r="D75" s="30"/>
      <c r="E75" s="30"/>
      <c r="F75" s="30"/>
      <c r="G75" s="30"/>
      <c r="H75" s="30"/>
      <c r="I75" s="30"/>
    </row>
    <row r="76" spans="2:9" ht="13.2" customHeight="1">
      <c r="B76" s="30"/>
      <c r="C76" s="30"/>
      <c r="D76" s="30"/>
      <c r="E76" s="30"/>
      <c r="F76" s="30"/>
      <c r="G76" s="30"/>
      <c r="H76" s="30"/>
      <c r="I76" s="30"/>
    </row>
    <row r="77" spans="2:9" ht="13.2" customHeight="1">
      <c r="B77" s="30"/>
      <c r="C77" s="30"/>
      <c r="D77" s="30"/>
      <c r="E77" s="30"/>
      <c r="F77" s="30"/>
      <c r="G77" s="30"/>
      <c r="H77" s="30"/>
      <c r="I77" s="30"/>
    </row>
    <row r="78" spans="2:9" ht="13.2" customHeight="1">
      <c r="B78" s="30"/>
      <c r="C78" s="30"/>
      <c r="D78" s="30"/>
      <c r="E78" s="30"/>
      <c r="F78" s="30"/>
      <c r="G78" s="30"/>
      <c r="H78" s="30"/>
      <c r="I78" s="30"/>
    </row>
    <row r="79" spans="2:9" ht="13.2" customHeight="1">
      <c r="B79" s="30"/>
      <c r="C79" s="30"/>
      <c r="D79" s="30"/>
      <c r="E79" s="30"/>
      <c r="F79" s="30"/>
      <c r="G79" s="30"/>
      <c r="H79" s="30"/>
      <c r="I79" s="30"/>
    </row>
    <row r="80" spans="2:9" ht="13.2" customHeight="1">
      <c r="B80" s="30"/>
      <c r="C80" s="30"/>
      <c r="D80" s="30"/>
      <c r="E80" s="30"/>
      <c r="F80" s="30"/>
      <c r="G80" s="30"/>
      <c r="H80" s="30"/>
      <c r="I80" s="30"/>
    </row>
    <row r="81" spans="2:9" ht="13.2" customHeight="1">
      <c r="B81" s="30"/>
      <c r="C81" s="30"/>
      <c r="D81" s="30"/>
      <c r="E81" s="30"/>
      <c r="F81" s="30"/>
      <c r="G81" s="30"/>
      <c r="H81" s="30"/>
      <c r="I81" s="30"/>
    </row>
    <row r="82" spans="2:9" ht="13.2" customHeight="1">
      <c r="B82" s="30"/>
      <c r="C82" s="30"/>
      <c r="D82" s="30"/>
      <c r="E82" s="30"/>
      <c r="F82" s="30"/>
      <c r="G82" s="30"/>
      <c r="H82" s="30"/>
      <c r="I82" s="30"/>
    </row>
    <row r="83" spans="2:9" ht="13.2" customHeight="1">
      <c r="B83" s="30"/>
      <c r="C83" s="30"/>
      <c r="D83" s="30"/>
      <c r="E83" s="30"/>
      <c r="F83" s="30"/>
      <c r="G83" s="30"/>
      <c r="H83" s="30"/>
      <c r="I83" s="30"/>
    </row>
    <row r="84" spans="2:9" ht="13.2" customHeight="1">
      <c r="B84" s="30"/>
      <c r="C84" s="30"/>
      <c r="D84" s="30"/>
      <c r="E84" s="30"/>
      <c r="F84" s="30"/>
      <c r="G84" s="30"/>
      <c r="H84" s="30"/>
      <c r="I84" s="30"/>
    </row>
    <row r="85" spans="2:9" ht="13.2" customHeight="1">
      <c r="B85" s="30"/>
      <c r="C85" s="30"/>
      <c r="D85" s="30"/>
      <c r="E85" s="30"/>
      <c r="F85" s="30"/>
      <c r="G85" s="30"/>
      <c r="H85" s="30"/>
      <c r="I85" s="30"/>
    </row>
    <row r="86" spans="2:9" ht="13.2" customHeight="1">
      <c r="B86" s="30"/>
      <c r="C86" s="30"/>
      <c r="D86" s="30"/>
      <c r="E86" s="30"/>
      <c r="F86" s="30"/>
      <c r="G86" s="30"/>
      <c r="H86" s="30"/>
      <c r="I86" s="30"/>
    </row>
    <row r="87" spans="2:9" ht="13.2" customHeight="1">
      <c r="B87" s="30"/>
      <c r="C87" s="30"/>
      <c r="D87" s="30"/>
      <c r="E87" s="30"/>
      <c r="F87" s="30"/>
      <c r="G87" s="30"/>
      <c r="H87" s="30"/>
      <c r="I87" s="30"/>
    </row>
    <row r="88" spans="2:9" ht="13.2" customHeight="1">
      <c r="B88" s="30"/>
      <c r="C88" s="30"/>
      <c r="D88" s="30"/>
      <c r="E88" s="30"/>
      <c r="F88" s="30"/>
      <c r="G88" s="30"/>
      <c r="H88" s="30"/>
      <c r="I88" s="30"/>
    </row>
    <row r="89" spans="2:9" ht="13.2" customHeight="1">
      <c r="B89" s="30"/>
      <c r="C89" s="30"/>
      <c r="D89" s="30"/>
      <c r="E89" s="30"/>
      <c r="F89" s="30"/>
      <c r="G89" s="30"/>
      <c r="H89" s="30"/>
      <c r="I89" s="30"/>
    </row>
    <row r="90" spans="2:9" ht="13.2" customHeight="1">
      <c r="B90" s="30"/>
      <c r="C90" s="30"/>
      <c r="D90" s="30"/>
      <c r="E90" s="30"/>
      <c r="F90" s="30"/>
      <c r="G90" s="30"/>
      <c r="H90" s="30"/>
      <c r="I90" s="30"/>
    </row>
    <row r="91" spans="2:9" ht="13.2" customHeight="1">
      <c r="B91" s="30"/>
      <c r="C91" s="30"/>
      <c r="D91" s="30"/>
      <c r="E91" s="30"/>
      <c r="F91" s="30"/>
      <c r="G91" s="30"/>
      <c r="H91" s="30"/>
      <c r="I91" s="30"/>
    </row>
    <row r="92" spans="2:9" ht="13.2" customHeight="1">
      <c r="B92" s="30"/>
      <c r="C92" s="30"/>
      <c r="D92" s="30"/>
      <c r="E92" s="30"/>
      <c r="F92" s="30"/>
      <c r="G92" s="30"/>
      <c r="H92" s="30"/>
      <c r="I92" s="30"/>
    </row>
    <row r="93" spans="2:9" ht="13.2" customHeight="1">
      <c r="B93" s="30"/>
      <c r="C93" s="30"/>
      <c r="D93" s="30"/>
      <c r="E93" s="30"/>
      <c r="F93" s="30"/>
      <c r="G93" s="30"/>
      <c r="H93" s="30"/>
      <c r="I93" s="30"/>
    </row>
    <row r="94" spans="2:9" ht="13.2" customHeight="1">
      <c r="B94" s="30"/>
      <c r="C94" s="30"/>
      <c r="D94" s="30"/>
      <c r="E94" s="30"/>
      <c r="F94" s="30"/>
      <c r="G94" s="30"/>
      <c r="H94" s="30"/>
      <c r="I94" s="30"/>
    </row>
    <row r="95" spans="2:9" ht="13.2" customHeight="1">
      <c r="B95" s="30"/>
      <c r="C95" s="30"/>
      <c r="D95" s="30"/>
      <c r="E95" s="30"/>
      <c r="F95" s="30"/>
      <c r="G95" s="30"/>
      <c r="H95" s="30"/>
      <c r="I95" s="30"/>
    </row>
    <row r="96" spans="2:9" ht="13.2" customHeight="1">
      <c r="B96" s="30"/>
      <c r="C96" s="30"/>
      <c r="D96" s="30"/>
      <c r="E96" s="30"/>
      <c r="F96" s="30"/>
      <c r="G96" s="30"/>
      <c r="H96" s="30"/>
      <c r="I96" s="30"/>
    </row>
    <row r="97" spans="2:9" ht="13.2" customHeight="1">
      <c r="B97" s="30"/>
      <c r="C97" s="30"/>
      <c r="D97" s="30"/>
      <c r="E97" s="30"/>
      <c r="F97" s="30"/>
      <c r="G97" s="30"/>
      <c r="H97" s="30"/>
      <c r="I97" s="30"/>
    </row>
  </sheetData>
  <sheetProtection sheet="1" objects="1" scenarios="1"/>
  <mergeCells count="6">
    <mergeCell ref="I2:I3"/>
    <mergeCell ref="D4:F4"/>
    <mergeCell ref="B2:C3"/>
    <mergeCell ref="D2:F2"/>
    <mergeCell ref="G2:G3"/>
    <mergeCell ref="H2:H3"/>
  </mergeCells>
  <phoneticPr fontId="26"/>
  <pageMargins left="0.31666666666666665" right="0.32500000000000001" top="0.75" bottom="0.75" header="0.3" footer="0.3"/>
  <pageSetup paperSize="9" orientation="portrait" horizontalDpi="0" verticalDpi="0" r:id="rId1"/>
  <headerFooter>
    <oddHeader>&amp;C&amp;"HG丸ｺﾞｼｯｸM-PRO,標準"&amp;A</odd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H56"/>
  <sheetViews>
    <sheetView view="pageLayout" zoomScaleNormal="100" workbookViewId="0"/>
  </sheetViews>
  <sheetFormatPr defaultRowHeight="13.2"/>
  <cols>
    <col min="1" max="2" width="5.109375" style="1" customWidth="1"/>
    <col min="3" max="3" width="25.109375" style="1" bestFit="1" customWidth="1"/>
    <col min="4" max="4" width="6.6640625" style="1" bestFit="1" customWidth="1"/>
    <col min="5" max="5" width="11.33203125" style="1" customWidth="1"/>
    <col min="6" max="8" width="15.33203125" style="1" customWidth="1"/>
    <col min="9" max="16384" width="8.88671875" style="1"/>
  </cols>
  <sheetData>
    <row r="1" spans="1:8" ht="54" customHeight="1"/>
    <row r="2" spans="1:8" ht="13.2" customHeight="1" thickBot="1">
      <c r="A2" s="933" t="s">
        <v>3</v>
      </c>
      <c r="B2" s="934"/>
      <c r="C2" s="911" t="s">
        <v>314</v>
      </c>
      <c r="D2" s="912"/>
      <c r="E2" s="913"/>
      <c r="F2" s="909" t="s">
        <v>19</v>
      </c>
      <c r="G2" s="898" t="s">
        <v>321</v>
      </c>
      <c r="H2" s="900" t="s">
        <v>97</v>
      </c>
    </row>
    <row r="3" spans="1:8">
      <c r="A3" s="935"/>
      <c r="B3" s="936"/>
      <c r="C3" s="914"/>
      <c r="D3" s="915"/>
      <c r="E3" s="916"/>
      <c r="F3" s="910"/>
      <c r="G3" s="899"/>
      <c r="H3" s="901"/>
    </row>
    <row r="4" spans="1:8" ht="26.85" customHeight="1" thickBot="1">
      <c r="A4" s="296">
        <v>1</v>
      </c>
      <c r="B4" s="298"/>
      <c r="C4" s="300" t="s">
        <v>394</v>
      </c>
      <c r="D4" s="297" t="s">
        <v>1383</v>
      </c>
      <c r="E4" s="301" t="s">
        <v>406</v>
      </c>
      <c r="F4" s="299"/>
      <c r="G4" s="298"/>
      <c r="H4" s="304">
        <f>F4-G4</f>
        <v>0</v>
      </c>
    </row>
    <row r="5" spans="1:8" ht="26.85" customHeight="1" thickBot="1">
      <c r="A5" s="223">
        <v>2</v>
      </c>
      <c r="B5" s="215"/>
      <c r="C5" s="302" t="s">
        <v>395</v>
      </c>
      <c r="D5" s="214" t="s">
        <v>1383</v>
      </c>
      <c r="E5" s="303" t="s">
        <v>406</v>
      </c>
      <c r="F5" s="216"/>
      <c r="G5" s="215"/>
      <c r="H5" s="305">
        <f t="shared" ref="H5:H15" si="0">F5-G5</f>
        <v>0</v>
      </c>
    </row>
    <row r="6" spans="1:8" ht="26.85" customHeight="1" thickBot="1">
      <c r="A6" s="223">
        <v>3</v>
      </c>
      <c r="B6" s="215"/>
      <c r="C6" s="302" t="s">
        <v>396</v>
      </c>
      <c r="D6" s="214" t="s">
        <v>1383</v>
      </c>
      <c r="E6" s="303" t="s">
        <v>406</v>
      </c>
      <c r="F6" s="216"/>
      <c r="G6" s="215"/>
      <c r="H6" s="305">
        <f t="shared" si="0"/>
        <v>0</v>
      </c>
    </row>
    <row r="7" spans="1:8" ht="26.85" customHeight="1" thickBot="1">
      <c r="A7" s="223">
        <v>4</v>
      </c>
      <c r="B7" s="215"/>
      <c r="C7" s="302" t="s">
        <v>397</v>
      </c>
      <c r="D7" s="214" t="s">
        <v>1383</v>
      </c>
      <c r="E7" s="303" t="s">
        <v>406</v>
      </c>
      <c r="F7" s="216"/>
      <c r="G7" s="215"/>
      <c r="H7" s="305">
        <f t="shared" si="0"/>
        <v>0</v>
      </c>
    </row>
    <row r="8" spans="1:8" ht="26.85" customHeight="1" thickBot="1">
      <c r="A8" s="223">
        <v>5</v>
      </c>
      <c r="B8" s="215"/>
      <c r="C8" s="302" t="s">
        <v>398</v>
      </c>
      <c r="D8" s="214" t="s">
        <v>1383</v>
      </c>
      <c r="E8" s="303" t="s">
        <v>406</v>
      </c>
      <c r="F8" s="216"/>
      <c r="G8" s="215"/>
      <c r="H8" s="305">
        <f t="shared" si="0"/>
        <v>0</v>
      </c>
    </row>
    <row r="9" spans="1:8" ht="26.85" customHeight="1" thickBot="1">
      <c r="A9" s="223">
        <v>6</v>
      </c>
      <c r="B9" s="215"/>
      <c r="C9" s="302" t="s">
        <v>399</v>
      </c>
      <c r="D9" s="214" t="s">
        <v>1383</v>
      </c>
      <c r="E9" s="303" t="s">
        <v>406</v>
      </c>
      <c r="F9" s="216"/>
      <c r="G9" s="215"/>
      <c r="H9" s="305">
        <f t="shared" si="0"/>
        <v>0</v>
      </c>
    </row>
    <row r="10" spans="1:8" ht="26.85" customHeight="1" thickBot="1">
      <c r="A10" s="223">
        <v>7</v>
      </c>
      <c r="B10" s="215"/>
      <c r="C10" s="302" t="s">
        <v>400</v>
      </c>
      <c r="D10" s="214" t="s">
        <v>1383</v>
      </c>
      <c r="E10" s="303" t="s">
        <v>406</v>
      </c>
      <c r="F10" s="216"/>
      <c r="G10" s="215"/>
      <c r="H10" s="305">
        <f t="shared" si="0"/>
        <v>0</v>
      </c>
    </row>
    <row r="11" spans="1:8" ht="26.85" customHeight="1" thickBot="1">
      <c r="A11" s="223">
        <v>8</v>
      </c>
      <c r="B11" s="215"/>
      <c r="C11" s="302" t="s">
        <v>401</v>
      </c>
      <c r="D11" s="214" t="s">
        <v>1384</v>
      </c>
      <c r="E11" s="303" t="s">
        <v>406</v>
      </c>
      <c r="F11" s="216"/>
      <c r="G11" s="215"/>
      <c r="H11" s="305">
        <f t="shared" si="0"/>
        <v>0</v>
      </c>
    </row>
    <row r="12" spans="1:8" ht="26.85" customHeight="1" thickBot="1">
      <c r="A12" s="223">
        <v>9</v>
      </c>
      <c r="B12" s="215"/>
      <c r="C12" s="302" t="s">
        <v>402</v>
      </c>
      <c r="D12" s="214" t="s">
        <v>1383</v>
      </c>
      <c r="E12" s="303" t="s">
        <v>406</v>
      </c>
      <c r="F12" s="216"/>
      <c r="G12" s="215"/>
      <c r="H12" s="305">
        <f t="shared" si="0"/>
        <v>0</v>
      </c>
    </row>
    <row r="13" spans="1:8" ht="26.85" customHeight="1" thickBot="1">
      <c r="A13" s="223">
        <v>10</v>
      </c>
      <c r="B13" s="215"/>
      <c r="C13" s="302" t="s">
        <v>403</v>
      </c>
      <c r="D13" s="214" t="s">
        <v>1383</v>
      </c>
      <c r="E13" s="303" t="s">
        <v>406</v>
      </c>
      <c r="F13" s="216"/>
      <c r="G13" s="215"/>
      <c r="H13" s="305">
        <f t="shared" si="0"/>
        <v>0</v>
      </c>
    </row>
    <row r="14" spans="1:8" ht="26.85" customHeight="1" thickBot="1">
      <c r="A14" s="223">
        <v>11</v>
      </c>
      <c r="B14" s="215"/>
      <c r="C14" s="302" t="s">
        <v>404</v>
      </c>
      <c r="D14" s="214" t="s">
        <v>1383</v>
      </c>
      <c r="E14" s="303" t="s">
        <v>406</v>
      </c>
      <c r="F14" s="216"/>
      <c r="G14" s="215"/>
      <c r="H14" s="305">
        <f t="shared" si="0"/>
        <v>0</v>
      </c>
    </row>
    <row r="15" spans="1:8" ht="26.85" customHeight="1">
      <c r="A15" s="306">
        <v>12</v>
      </c>
      <c r="B15" s="307"/>
      <c r="C15" s="308" t="s">
        <v>405</v>
      </c>
      <c r="D15" s="309" t="s">
        <v>1383</v>
      </c>
      <c r="E15" s="310" t="s">
        <v>406</v>
      </c>
      <c r="F15" s="311"/>
      <c r="G15" s="307"/>
      <c r="H15" s="312">
        <f t="shared" si="0"/>
        <v>0</v>
      </c>
    </row>
    <row r="16" spans="1:8" ht="26.85" customHeight="1">
      <c r="A16" s="313">
        <v>12</v>
      </c>
      <c r="B16" s="314">
        <v>31</v>
      </c>
      <c r="C16" s="902" t="s">
        <v>10</v>
      </c>
      <c r="D16" s="903"/>
      <c r="E16" s="904"/>
      <c r="F16" s="315">
        <f>SUM(F4:F15)</f>
        <v>0</v>
      </c>
      <c r="G16" s="314">
        <f>SUM(G4:G15)</f>
        <v>0</v>
      </c>
      <c r="H16" s="63">
        <f>SUM(H4:H15)</f>
        <v>0</v>
      </c>
    </row>
    <row r="17" spans="1:6">
      <c r="A17" s="3"/>
      <c r="B17" s="3"/>
      <c r="C17" s="3"/>
      <c r="D17" s="3"/>
      <c r="E17" s="3"/>
      <c r="F17" s="3"/>
    </row>
    <row r="18" spans="1:6">
      <c r="A18" s="3"/>
      <c r="B18" s="3"/>
      <c r="C18" s="3"/>
      <c r="D18" s="3"/>
      <c r="E18" s="3"/>
      <c r="F18" s="3"/>
    </row>
    <row r="19" spans="1:6">
      <c r="A19" s="3"/>
      <c r="B19" s="3"/>
      <c r="C19" s="3"/>
      <c r="D19" s="3"/>
      <c r="E19" s="3"/>
      <c r="F19" s="3"/>
    </row>
    <row r="20" spans="1:6">
      <c r="A20" s="3"/>
      <c r="B20" s="3"/>
      <c r="C20" s="3"/>
      <c r="D20" s="3"/>
      <c r="E20" s="3"/>
      <c r="F20" s="3"/>
    </row>
    <row r="21" spans="1:6">
      <c r="A21" s="3"/>
      <c r="B21" s="3"/>
      <c r="C21" s="3"/>
      <c r="D21" s="3"/>
      <c r="E21" s="3"/>
      <c r="F21" s="3"/>
    </row>
    <row r="22" spans="1:6">
      <c r="A22" s="3"/>
      <c r="B22" s="3"/>
      <c r="C22" s="3"/>
      <c r="D22" s="3"/>
      <c r="E22" s="3"/>
      <c r="F22" s="3"/>
    </row>
    <row r="23" spans="1:6">
      <c r="A23" s="3"/>
      <c r="B23" s="3"/>
      <c r="C23" s="3"/>
      <c r="D23" s="3"/>
      <c r="E23" s="3"/>
      <c r="F23" s="3"/>
    </row>
    <row r="24" spans="1:6">
      <c r="A24" s="3"/>
      <c r="B24" s="3"/>
      <c r="C24" s="3"/>
      <c r="D24" s="3"/>
      <c r="E24" s="3"/>
      <c r="F24" s="3"/>
    </row>
    <row r="25" spans="1:6">
      <c r="A25" s="3"/>
      <c r="B25" s="3"/>
      <c r="C25" s="3"/>
      <c r="D25" s="3"/>
      <c r="E25" s="3"/>
      <c r="F25" s="3"/>
    </row>
    <row r="26" spans="1:6">
      <c r="A26" s="3"/>
      <c r="B26" s="3"/>
      <c r="C26" s="3"/>
      <c r="D26" s="3"/>
      <c r="E26" s="3"/>
      <c r="F26" s="3"/>
    </row>
    <row r="27" spans="1:6">
      <c r="A27" s="3"/>
      <c r="B27" s="3"/>
      <c r="C27" s="3"/>
      <c r="D27" s="3"/>
      <c r="E27" s="3"/>
      <c r="F27" s="3"/>
    </row>
    <row r="28" spans="1:6">
      <c r="A28" s="3"/>
      <c r="B28" s="3"/>
      <c r="C28" s="3"/>
      <c r="D28" s="3"/>
      <c r="E28" s="3"/>
      <c r="F28" s="3"/>
    </row>
    <row r="29" spans="1:6">
      <c r="A29" s="3"/>
      <c r="B29" s="3"/>
      <c r="C29" s="3"/>
      <c r="D29" s="3"/>
      <c r="E29" s="3"/>
      <c r="F29" s="3"/>
    </row>
    <row r="30" spans="1:6">
      <c r="A30" s="3"/>
      <c r="B30" s="3"/>
      <c r="C30" s="3"/>
      <c r="D30" s="3"/>
      <c r="E30" s="3"/>
      <c r="F30" s="3"/>
    </row>
    <row r="31" spans="1:6">
      <c r="A31" s="3"/>
      <c r="B31" s="3"/>
      <c r="C31" s="3"/>
      <c r="D31" s="3"/>
      <c r="E31" s="3"/>
      <c r="F31" s="3"/>
    </row>
    <row r="32" spans="1:6">
      <c r="A32" s="3"/>
      <c r="B32" s="3"/>
      <c r="C32" s="3"/>
      <c r="D32" s="3"/>
      <c r="E32" s="3"/>
      <c r="F32" s="3"/>
    </row>
    <row r="33" spans="1:6">
      <c r="A33" s="3"/>
      <c r="B33" s="3"/>
      <c r="C33" s="3"/>
      <c r="D33" s="3"/>
      <c r="E33" s="3"/>
      <c r="F33" s="3"/>
    </row>
    <row r="34" spans="1:6">
      <c r="A34" s="3"/>
      <c r="B34" s="3"/>
      <c r="C34" s="3"/>
      <c r="D34" s="3"/>
      <c r="E34" s="3"/>
      <c r="F34" s="3"/>
    </row>
    <row r="35" spans="1:6">
      <c r="A35" s="3"/>
      <c r="B35" s="3"/>
      <c r="C35" s="3"/>
      <c r="D35" s="3"/>
      <c r="E35" s="3"/>
      <c r="F35" s="3"/>
    </row>
    <row r="36" spans="1:6">
      <c r="A36" s="3"/>
      <c r="B36" s="3"/>
      <c r="C36" s="3"/>
      <c r="D36" s="3"/>
      <c r="E36" s="3"/>
      <c r="F36" s="3"/>
    </row>
    <row r="37" spans="1:6">
      <c r="A37" s="3"/>
      <c r="B37" s="3"/>
      <c r="C37" s="3"/>
      <c r="D37" s="3"/>
      <c r="E37" s="3"/>
      <c r="F37" s="3"/>
    </row>
    <row r="38" spans="1:6">
      <c r="A38" s="3"/>
      <c r="B38" s="3"/>
      <c r="C38" s="3"/>
      <c r="D38" s="3"/>
      <c r="E38" s="3"/>
      <c r="F38" s="3"/>
    </row>
    <row r="39" spans="1:6">
      <c r="A39" s="3"/>
      <c r="B39" s="3"/>
      <c r="C39" s="3"/>
      <c r="D39" s="3"/>
      <c r="E39" s="3"/>
      <c r="F39" s="3"/>
    </row>
    <row r="40" spans="1:6">
      <c r="A40" s="3"/>
      <c r="B40" s="3"/>
      <c r="C40" s="3"/>
      <c r="D40" s="3"/>
      <c r="E40" s="3"/>
      <c r="F40" s="3"/>
    </row>
    <row r="41" spans="1:6">
      <c r="A41" s="3"/>
      <c r="B41" s="3"/>
      <c r="C41" s="3"/>
      <c r="D41" s="3"/>
      <c r="E41" s="3"/>
      <c r="F41" s="3"/>
    </row>
    <row r="42" spans="1:6">
      <c r="A42" s="3"/>
      <c r="B42" s="3"/>
      <c r="C42" s="3"/>
      <c r="D42" s="3"/>
      <c r="E42" s="3"/>
      <c r="F42" s="3"/>
    </row>
    <row r="43" spans="1:6">
      <c r="A43" s="3"/>
      <c r="B43" s="3"/>
      <c r="C43" s="3"/>
      <c r="D43" s="3"/>
      <c r="E43" s="3"/>
      <c r="F43" s="3"/>
    </row>
    <row r="44" spans="1:6">
      <c r="A44" s="3"/>
      <c r="B44" s="3"/>
      <c r="C44" s="3"/>
      <c r="D44" s="3"/>
      <c r="E44" s="3"/>
      <c r="F44" s="3"/>
    </row>
    <row r="45" spans="1:6">
      <c r="A45" s="3"/>
      <c r="B45" s="3"/>
      <c r="C45" s="3"/>
      <c r="D45" s="3"/>
      <c r="E45" s="3"/>
      <c r="F45" s="3"/>
    </row>
    <row r="46" spans="1:6">
      <c r="A46" s="3"/>
      <c r="B46" s="3"/>
      <c r="C46" s="3"/>
      <c r="D46" s="3"/>
      <c r="E46" s="3"/>
      <c r="F46" s="3"/>
    </row>
    <row r="47" spans="1:6">
      <c r="A47" s="3"/>
      <c r="B47" s="3"/>
      <c r="C47" s="3"/>
      <c r="D47" s="3"/>
      <c r="E47" s="3"/>
      <c r="F47" s="3"/>
    </row>
    <row r="48" spans="1:6">
      <c r="A48" s="3"/>
      <c r="B48" s="3"/>
      <c r="C48" s="3"/>
      <c r="D48" s="3"/>
      <c r="E48" s="3"/>
      <c r="F48" s="3"/>
    </row>
    <row r="49" spans="1:6">
      <c r="A49" s="3"/>
      <c r="B49" s="3"/>
      <c r="C49" s="3"/>
      <c r="D49" s="3"/>
      <c r="E49" s="3"/>
      <c r="F49" s="3"/>
    </row>
    <row r="50" spans="1:6">
      <c r="A50" s="3"/>
      <c r="B50" s="3"/>
      <c r="C50" s="3"/>
      <c r="D50" s="3"/>
      <c r="E50" s="3"/>
      <c r="F50" s="3"/>
    </row>
    <row r="51" spans="1:6">
      <c r="A51" s="3"/>
      <c r="B51" s="3"/>
      <c r="C51" s="3"/>
      <c r="D51" s="3"/>
      <c r="E51" s="3"/>
      <c r="F51" s="3"/>
    </row>
    <row r="52" spans="1:6">
      <c r="A52" s="3"/>
      <c r="B52" s="3"/>
      <c r="C52" s="3"/>
      <c r="D52" s="3"/>
      <c r="E52" s="3"/>
      <c r="F52" s="3"/>
    </row>
    <row r="53" spans="1:6">
      <c r="A53" s="3"/>
      <c r="B53" s="3"/>
      <c r="C53" s="3"/>
      <c r="D53" s="3"/>
      <c r="E53" s="3"/>
      <c r="F53" s="3"/>
    </row>
    <row r="54" spans="1:6">
      <c r="A54" s="3"/>
      <c r="B54" s="3"/>
      <c r="C54" s="3"/>
      <c r="D54" s="3"/>
      <c r="E54" s="3"/>
      <c r="F54" s="3"/>
    </row>
    <row r="55" spans="1:6">
      <c r="A55" s="3"/>
      <c r="B55" s="3"/>
      <c r="C55" s="3"/>
      <c r="D55" s="3"/>
      <c r="E55" s="3"/>
      <c r="F55" s="3"/>
    </row>
    <row r="56" spans="1:6">
      <c r="A56" s="3"/>
      <c r="B56" s="3"/>
      <c r="C56" s="3"/>
      <c r="D56" s="3"/>
      <c r="E56" s="3"/>
      <c r="F56" s="3"/>
    </row>
  </sheetData>
  <sheetProtection sheet="1" objects="1" scenarios="1"/>
  <mergeCells count="6">
    <mergeCell ref="G2:G3"/>
    <mergeCell ref="H2:H3"/>
    <mergeCell ref="C16:E16"/>
    <mergeCell ref="A2:B3"/>
    <mergeCell ref="F2:F3"/>
    <mergeCell ref="C2:E3"/>
  </mergeCells>
  <phoneticPr fontId="26"/>
  <pageMargins left="0.31666666666666665" right="0.31666666666666665" top="0.75" bottom="0.75" header="0.3" footer="0.3"/>
  <pageSetup paperSize="9" orientation="portrait" horizontalDpi="0" verticalDpi="0" r:id="rId1"/>
  <headerFooter>
    <oddHeader>&amp;C&amp;"HG丸ｺﾞｼｯｸM-PRO,標準"売上帳
&amp;A</oddHeader>
    <oddFooter>&amp;C&amp;"HG丸ｺﾞｼｯｸM-PRO,標準"&amp;P月</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I97"/>
  <sheetViews>
    <sheetView view="pageLayout" zoomScaleNormal="100" workbookViewId="0"/>
  </sheetViews>
  <sheetFormatPr defaultRowHeight="13.2" customHeight="1"/>
  <cols>
    <col min="1" max="1" width="8.88671875" style="29"/>
    <col min="2" max="5" width="4.44140625" style="29" customWidth="1"/>
    <col min="6" max="6" width="24.109375" style="29" customWidth="1"/>
    <col min="7" max="9" width="12.6640625" style="29" customWidth="1"/>
    <col min="10" max="16384" width="8.88671875" style="29"/>
  </cols>
  <sheetData>
    <row r="1" spans="2:9" ht="54" customHeight="1"/>
    <row r="2" spans="2:9" ht="13.2" customHeight="1">
      <c r="B2" s="922" t="s">
        <v>3</v>
      </c>
      <c r="C2" s="923"/>
      <c r="D2" s="926" t="s">
        <v>0</v>
      </c>
      <c r="E2" s="927"/>
      <c r="F2" s="928"/>
      <c r="G2" s="929" t="s">
        <v>315</v>
      </c>
      <c r="H2" s="931" t="s">
        <v>316</v>
      </c>
      <c r="I2" s="917" t="s">
        <v>226</v>
      </c>
    </row>
    <row r="3" spans="2:9" ht="13.2" customHeight="1">
      <c r="B3" s="924"/>
      <c r="C3" s="925"/>
      <c r="D3" s="343" t="s">
        <v>313</v>
      </c>
      <c r="E3" s="344" t="s">
        <v>45</v>
      </c>
      <c r="F3" s="345" t="s">
        <v>314</v>
      </c>
      <c r="G3" s="930"/>
      <c r="H3" s="932"/>
      <c r="I3" s="918"/>
    </row>
    <row r="4" spans="2:9" ht="13.2" customHeight="1">
      <c r="B4" s="320">
        <v>1</v>
      </c>
      <c r="C4" s="321">
        <v>1</v>
      </c>
      <c r="D4" s="919" t="s">
        <v>18</v>
      </c>
      <c r="E4" s="920"/>
      <c r="F4" s="921"/>
      <c r="G4" s="326">
        <f>前年度!B9</f>
        <v>50000</v>
      </c>
      <c r="H4" s="322"/>
      <c r="I4" s="324">
        <f>G4</f>
        <v>50000</v>
      </c>
    </row>
    <row r="5" spans="2:9" ht="13.2" customHeight="1">
      <c r="B5" s="318"/>
      <c r="C5" s="319"/>
      <c r="D5" s="328"/>
      <c r="E5" s="316"/>
      <c r="F5" s="247" t="str">
        <f>IF(D5=1,"月分確定成果報酬",IF(D5=2,"成果報酬受け取り",IF(D5=3,"確定した成果のキャンセル","")))</f>
        <v/>
      </c>
      <c r="G5" s="327"/>
      <c r="H5" s="323"/>
      <c r="I5" s="325" t="str">
        <f>IF(OR(G5&lt;&gt;"",H5&lt;&gt;""),I4+G5-H5,"")</f>
        <v/>
      </c>
    </row>
    <row r="6" spans="2:9" ht="13.2" customHeight="1">
      <c r="B6" s="318"/>
      <c r="C6" s="319"/>
      <c r="D6" s="328"/>
      <c r="E6" s="316"/>
      <c r="F6" s="247" t="str">
        <f t="shared" ref="F6:F54" si="0">IF(D6=1,"月分確定成果報酬",IF(D6=2,"成果報酬受け取り",IF(D6=3,"確定した成果のキャンセル","")))</f>
        <v/>
      </c>
      <c r="G6" s="327"/>
      <c r="H6" s="323"/>
      <c r="I6" s="325" t="str">
        <f t="shared" ref="I6:I54" si="1">IF(OR(G6&lt;&gt;"",H6&lt;&gt;""),I5+G6-H6,"")</f>
        <v/>
      </c>
    </row>
    <row r="7" spans="2:9" ht="13.2" customHeight="1">
      <c r="B7" s="318"/>
      <c r="C7" s="319"/>
      <c r="D7" s="328"/>
      <c r="E7" s="316"/>
      <c r="F7" s="247" t="str">
        <f t="shared" si="0"/>
        <v/>
      </c>
      <c r="G7" s="327"/>
      <c r="H7" s="323"/>
      <c r="I7" s="325" t="str">
        <f t="shared" si="1"/>
        <v/>
      </c>
    </row>
    <row r="8" spans="2:9" ht="13.2" customHeight="1">
      <c r="B8" s="318"/>
      <c r="C8" s="319"/>
      <c r="D8" s="328"/>
      <c r="E8" s="316"/>
      <c r="F8" s="247" t="str">
        <f t="shared" si="0"/>
        <v/>
      </c>
      <c r="G8" s="327"/>
      <c r="H8" s="323"/>
      <c r="I8" s="325" t="str">
        <f t="shared" si="1"/>
        <v/>
      </c>
    </row>
    <row r="9" spans="2:9" ht="13.2" customHeight="1">
      <c r="B9" s="318"/>
      <c r="C9" s="319"/>
      <c r="D9" s="328"/>
      <c r="E9" s="316"/>
      <c r="F9" s="247" t="str">
        <f t="shared" si="0"/>
        <v/>
      </c>
      <c r="G9" s="327"/>
      <c r="H9" s="323"/>
      <c r="I9" s="325" t="str">
        <f t="shared" si="1"/>
        <v/>
      </c>
    </row>
    <row r="10" spans="2:9" ht="13.2" customHeight="1">
      <c r="B10" s="318"/>
      <c r="C10" s="319"/>
      <c r="D10" s="329"/>
      <c r="E10" s="317"/>
      <c r="F10" s="247" t="str">
        <f t="shared" si="0"/>
        <v/>
      </c>
      <c r="G10" s="327"/>
      <c r="H10" s="323"/>
      <c r="I10" s="325" t="str">
        <f t="shared" si="1"/>
        <v/>
      </c>
    </row>
    <row r="11" spans="2:9" ht="13.2" customHeight="1">
      <c r="B11" s="318"/>
      <c r="C11" s="319"/>
      <c r="D11" s="328"/>
      <c r="E11" s="316"/>
      <c r="F11" s="247" t="str">
        <f t="shared" si="0"/>
        <v/>
      </c>
      <c r="G11" s="327"/>
      <c r="H11" s="323"/>
      <c r="I11" s="325" t="str">
        <f t="shared" si="1"/>
        <v/>
      </c>
    </row>
    <row r="12" spans="2:9" ht="13.2" customHeight="1">
      <c r="B12" s="318"/>
      <c r="C12" s="319"/>
      <c r="D12" s="328"/>
      <c r="E12" s="316"/>
      <c r="F12" s="247" t="str">
        <f t="shared" si="0"/>
        <v/>
      </c>
      <c r="G12" s="327"/>
      <c r="H12" s="323"/>
      <c r="I12" s="325" t="str">
        <f t="shared" si="1"/>
        <v/>
      </c>
    </row>
    <row r="13" spans="2:9" ht="13.2" customHeight="1">
      <c r="B13" s="318"/>
      <c r="C13" s="319"/>
      <c r="D13" s="328"/>
      <c r="E13" s="316"/>
      <c r="F13" s="247" t="str">
        <f t="shared" si="0"/>
        <v/>
      </c>
      <c r="G13" s="327"/>
      <c r="H13" s="323"/>
      <c r="I13" s="325" t="str">
        <f t="shared" si="1"/>
        <v/>
      </c>
    </row>
    <row r="14" spans="2:9" ht="13.2" customHeight="1">
      <c r="B14" s="318"/>
      <c r="C14" s="319"/>
      <c r="D14" s="328"/>
      <c r="E14" s="316"/>
      <c r="F14" s="247" t="str">
        <f t="shared" si="0"/>
        <v/>
      </c>
      <c r="G14" s="327"/>
      <c r="H14" s="323"/>
      <c r="I14" s="325" t="str">
        <f t="shared" si="1"/>
        <v/>
      </c>
    </row>
    <row r="15" spans="2:9" ht="13.2" customHeight="1">
      <c r="B15" s="318"/>
      <c r="C15" s="319"/>
      <c r="D15" s="328"/>
      <c r="E15" s="316"/>
      <c r="F15" s="247" t="str">
        <f t="shared" si="0"/>
        <v/>
      </c>
      <c r="G15" s="327"/>
      <c r="H15" s="323"/>
      <c r="I15" s="325" t="str">
        <f t="shared" si="1"/>
        <v/>
      </c>
    </row>
    <row r="16" spans="2:9" ht="13.2" customHeight="1">
      <c r="B16" s="318"/>
      <c r="C16" s="319"/>
      <c r="D16" s="328"/>
      <c r="E16" s="316"/>
      <c r="F16" s="247" t="str">
        <f t="shared" si="0"/>
        <v/>
      </c>
      <c r="G16" s="327"/>
      <c r="H16" s="323"/>
      <c r="I16" s="325" t="str">
        <f t="shared" si="1"/>
        <v/>
      </c>
    </row>
    <row r="17" spans="2:9" ht="13.2" customHeight="1">
      <c r="B17" s="318"/>
      <c r="C17" s="319"/>
      <c r="D17" s="328"/>
      <c r="E17" s="316"/>
      <c r="F17" s="247" t="str">
        <f t="shared" si="0"/>
        <v/>
      </c>
      <c r="G17" s="327"/>
      <c r="H17" s="323"/>
      <c r="I17" s="325" t="str">
        <f t="shared" si="1"/>
        <v/>
      </c>
    </row>
    <row r="18" spans="2:9" ht="13.2" customHeight="1">
      <c r="B18" s="318"/>
      <c r="C18" s="319"/>
      <c r="D18" s="328"/>
      <c r="E18" s="316"/>
      <c r="F18" s="247" t="str">
        <f t="shared" si="0"/>
        <v/>
      </c>
      <c r="G18" s="327"/>
      <c r="H18" s="323"/>
      <c r="I18" s="325" t="str">
        <f t="shared" si="1"/>
        <v/>
      </c>
    </row>
    <row r="19" spans="2:9" ht="13.2" customHeight="1">
      <c r="B19" s="318"/>
      <c r="C19" s="319"/>
      <c r="D19" s="328"/>
      <c r="E19" s="316"/>
      <c r="F19" s="247" t="str">
        <f t="shared" si="0"/>
        <v/>
      </c>
      <c r="G19" s="327"/>
      <c r="H19" s="323"/>
      <c r="I19" s="325" t="str">
        <f t="shared" si="1"/>
        <v/>
      </c>
    </row>
    <row r="20" spans="2:9" ht="13.2" customHeight="1">
      <c r="B20" s="318"/>
      <c r="C20" s="319"/>
      <c r="D20" s="328"/>
      <c r="E20" s="316"/>
      <c r="F20" s="247" t="str">
        <f t="shared" si="0"/>
        <v/>
      </c>
      <c r="G20" s="327"/>
      <c r="H20" s="323"/>
      <c r="I20" s="325" t="str">
        <f t="shared" si="1"/>
        <v/>
      </c>
    </row>
    <row r="21" spans="2:9" ht="13.2" customHeight="1">
      <c r="B21" s="318"/>
      <c r="C21" s="319"/>
      <c r="D21" s="328"/>
      <c r="E21" s="316"/>
      <c r="F21" s="247" t="str">
        <f t="shared" si="0"/>
        <v/>
      </c>
      <c r="G21" s="327"/>
      <c r="H21" s="323"/>
      <c r="I21" s="325" t="str">
        <f t="shared" si="1"/>
        <v/>
      </c>
    </row>
    <row r="22" spans="2:9" ht="13.2" customHeight="1">
      <c r="B22" s="318"/>
      <c r="C22" s="319"/>
      <c r="D22" s="328"/>
      <c r="E22" s="316"/>
      <c r="F22" s="247" t="str">
        <f t="shared" si="0"/>
        <v/>
      </c>
      <c r="G22" s="327"/>
      <c r="H22" s="323"/>
      <c r="I22" s="325" t="str">
        <f t="shared" si="1"/>
        <v/>
      </c>
    </row>
    <row r="23" spans="2:9" ht="13.2" customHeight="1">
      <c r="B23" s="318"/>
      <c r="C23" s="319"/>
      <c r="D23" s="328"/>
      <c r="E23" s="316"/>
      <c r="F23" s="247" t="str">
        <f t="shared" si="0"/>
        <v/>
      </c>
      <c r="G23" s="327"/>
      <c r="H23" s="323"/>
      <c r="I23" s="325" t="str">
        <f t="shared" si="1"/>
        <v/>
      </c>
    </row>
    <row r="24" spans="2:9" ht="13.2" customHeight="1">
      <c r="B24" s="318"/>
      <c r="C24" s="319"/>
      <c r="D24" s="328"/>
      <c r="E24" s="316"/>
      <c r="F24" s="247" t="str">
        <f t="shared" si="0"/>
        <v/>
      </c>
      <c r="G24" s="327"/>
      <c r="H24" s="323"/>
      <c r="I24" s="325" t="str">
        <f t="shared" si="1"/>
        <v/>
      </c>
    </row>
    <row r="25" spans="2:9" ht="13.2" customHeight="1">
      <c r="B25" s="318"/>
      <c r="C25" s="319"/>
      <c r="D25" s="328"/>
      <c r="E25" s="316"/>
      <c r="F25" s="247" t="str">
        <f t="shared" si="0"/>
        <v/>
      </c>
      <c r="G25" s="327"/>
      <c r="H25" s="323"/>
      <c r="I25" s="325" t="str">
        <f t="shared" si="1"/>
        <v/>
      </c>
    </row>
    <row r="26" spans="2:9" ht="13.2" customHeight="1">
      <c r="B26" s="318"/>
      <c r="C26" s="319"/>
      <c r="D26" s="328"/>
      <c r="E26" s="316"/>
      <c r="F26" s="247" t="str">
        <f t="shared" si="0"/>
        <v/>
      </c>
      <c r="G26" s="327"/>
      <c r="H26" s="323"/>
      <c r="I26" s="325" t="str">
        <f t="shared" si="1"/>
        <v/>
      </c>
    </row>
    <row r="27" spans="2:9" ht="13.2" customHeight="1">
      <c r="B27" s="318"/>
      <c r="C27" s="319"/>
      <c r="D27" s="328"/>
      <c r="E27" s="316"/>
      <c r="F27" s="247" t="str">
        <f t="shared" si="0"/>
        <v/>
      </c>
      <c r="G27" s="327"/>
      <c r="H27" s="323"/>
      <c r="I27" s="325" t="str">
        <f t="shared" si="1"/>
        <v/>
      </c>
    </row>
    <row r="28" spans="2:9" ht="13.2" customHeight="1">
      <c r="B28" s="318"/>
      <c r="C28" s="319"/>
      <c r="D28" s="328"/>
      <c r="E28" s="316"/>
      <c r="F28" s="247" t="str">
        <f t="shared" si="0"/>
        <v/>
      </c>
      <c r="G28" s="327"/>
      <c r="H28" s="323"/>
      <c r="I28" s="325" t="str">
        <f t="shared" si="1"/>
        <v/>
      </c>
    </row>
    <row r="29" spans="2:9" ht="13.2" customHeight="1">
      <c r="B29" s="318"/>
      <c r="C29" s="319"/>
      <c r="D29" s="328"/>
      <c r="E29" s="316"/>
      <c r="F29" s="247" t="str">
        <f t="shared" si="0"/>
        <v/>
      </c>
      <c r="G29" s="327"/>
      <c r="H29" s="323"/>
      <c r="I29" s="325" t="str">
        <f t="shared" si="1"/>
        <v/>
      </c>
    </row>
    <row r="30" spans="2:9" ht="13.2" customHeight="1">
      <c r="B30" s="318"/>
      <c r="C30" s="319"/>
      <c r="D30" s="328"/>
      <c r="E30" s="316"/>
      <c r="F30" s="247" t="str">
        <f t="shared" si="0"/>
        <v/>
      </c>
      <c r="G30" s="327"/>
      <c r="H30" s="323"/>
      <c r="I30" s="325" t="str">
        <f t="shared" si="1"/>
        <v/>
      </c>
    </row>
    <row r="31" spans="2:9" ht="13.2" customHeight="1">
      <c r="B31" s="318"/>
      <c r="C31" s="319"/>
      <c r="D31" s="328"/>
      <c r="E31" s="316"/>
      <c r="F31" s="247" t="str">
        <f t="shared" si="0"/>
        <v/>
      </c>
      <c r="G31" s="327"/>
      <c r="H31" s="323"/>
      <c r="I31" s="325" t="str">
        <f t="shared" si="1"/>
        <v/>
      </c>
    </row>
    <row r="32" spans="2:9" ht="13.2" customHeight="1">
      <c r="B32" s="318"/>
      <c r="C32" s="319"/>
      <c r="D32" s="328"/>
      <c r="E32" s="316"/>
      <c r="F32" s="247" t="str">
        <f t="shared" si="0"/>
        <v/>
      </c>
      <c r="G32" s="327"/>
      <c r="H32" s="323"/>
      <c r="I32" s="325" t="str">
        <f t="shared" si="1"/>
        <v/>
      </c>
    </row>
    <row r="33" spans="2:9" ht="13.2" customHeight="1">
      <c r="B33" s="318"/>
      <c r="C33" s="319"/>
      <c r="D33" s="328"/>
      <c r="E33" s="316"/>
      <c r="F33" s="247" t="str">
        <f t="shared" si="0"/>
        <v/>
      </c>
      <c r="G33" s="327"/>
      <c r="H33" s="323"/>
      <c r="I33" s="325" t="str">
        <f t="shared" si="1"/>
        <v/>
      </c>
    </row>
    <row r="34" spans="2:9" ht="13.2" customHeight="1">
      <c r="B34" s="318"/>
      <c r="C34" s="319"/>
      <c r="D34" s="328"/>
      <c r="E34" s="316"/>
      <c r="F34" s="247" t="str">
        <f t="shared" si="0"/>
        <v/>
      </c>
      <c r="G34" s="327"/>
      <c r="H34" s="323"/>
      <c r="I34" s="325" t="str">
        <f t="shared" si="1"/>
        <v/>
      </c>
    </row>
    <row r="35" spans="2:9" ht="13.2" customHeight="1">
      <c r="B35" s="318"/>
      <c r="C35" s="319"/>
      <c r="D35" s="328"/>
      <c r="E35" s="316"/>
      <c r="F35" s="247" t="str">
        <f t="shared" si="0"/>
        <v/>
      </c>
      <c r="G35" s="327"/>
      <c r="H35" s="323"/>
      <c r="I35" s="325" t="str">
        <f t="shared" si="1"/>
        <v/>
      </c>
    </row>
    <row r="36" spans="2:9" ht="13.2" customHeight="1">
      <c r="B36" s="318"/>
      <c r="C36" s="319"/>
      <c r="D36" s="328"/>
      <c r="E36" s="316"/>
      <c r="F36" s="247" t="str">
        <f t="shared" si="0"/>
        <v/>
      </c>
      <c r="G36" s="327"/>
      <c r="H36" s="323"/>
      <c r="I36" s="325" t="str">
        <f t="shared" si="1"/>
        <v/>
      </c>
    </row>
    <row r="37" spans="2:9" ht="13.2" customHeight="1">
      <c r="B37" s="318"/>
      <c r="C37" s="319"/>
      <c r="D37" s="328"/>
      <c r="E37" s="316"/>
      <c r="F37" s="247" t="str">
        <f t="shared" si="0"/>
        <v/>
      </c>
      <c r="G37" s="327"/>
      <c r="H37" s="323"/>
      <c r="I37" s="325" t="str">
        <f t="shared" si="1"/>
        <v/>
      </c>
    </row>
    <row r="38" spans="2:9" ht="13.2" customHeight="1">
      <c r="B38" s="318"/>
      <c r="C38" s="319"/>
      <c r="D38" s="328"/>
      <c r="E38" s="316"/>
      <c r="F38" s="247" t="str">
        <f t="shared" si="0"/>
        <v/>
      </c>
      <c r="G38" s="327"/>
      <c r="H38" s="323"/>
      <c r="I38" s="325" t="str">
        <f t="shared" si="1"/>
        <v/>
      </c>
    </row>
    <row r="39" spans="2:9" ht="13.2" customHeight="1">
      <c r="B39" s="318"/>
      <c r="C39" s="319"/>
      <c r="D39" s="328"/>
      <c r="E39" s="316"/>
      <c r="F39" s="247" t="str">
        <f t="shared" si="0"/>
        <v/>
      </c>
      <c r="G39" s="327"/>
      <c r="H39" s="323"/>
      <c r="I39" s="325" t="str">
        <f t="shared" si="1"/>
        <v/>
      </c>
    </row>
    <row r="40" spans="2:9" ht="13.2" customHeight="1">
      <c r="B40" s="318"/>
      <c r="C40" s="319"/>
      <c r="D40" s="328"/>
      <c r="E40" s="316"/>
      <c r="F40" s="247" t="str">
        <f t="shared" si="0"/>
        <v/>
      </c>
      <c r="G40" s="327"/>
      <c r="H40" s="323"/>
      <c r="I40" s="325" t="str">
        <f t="shared" si="1"/>
        <v/>
      </c>
    </row>
    <row r="41" spans="2:9" ht="13.2" customHeight="1">
      <c r="B41" s="318"/>
      <c r="C41" s="319"/>
      <c r="D41" s="328"/>
      <c r="E41" s="316"/>
      <c r="F41" s="247" t="str">
        <f t="shared" si="0"/>
        <v/>
      </c>
      <c r="G41" s="327"/>
      <c r="H41" s="323"/>
      <c r="I41" s="325" t="str">
        <f t="shared" si="1"/>
        <v/>
      </c>
    </row>
    <row r="42" spans="2:9" ht="13.2" customHeight="1">
      <c r="B42" s="318"/>
      <c r="C42" s="319"/>
      <c r="D42" s="328"/>
      <c r="E42" s="316"/>
      <c r="F42" s="247" t="str">
        <f t="shared" si="0"/>
        <v/>
      </c>
      <c r="G42" s="327"/>
      <c r="H42" s="323"/>
      <c r="I42" s="325" t="str">
        <f t="shared" si="1"/>
        <v/>
      </c>
    </row>
    <row r="43" spans="2:9" ht="13.2" customHeight="1">
      <c r="B43" s="318"/>
      <c r="C43" s="319"/>
      <c r="D43" s="328"/>
      <c r="E43" s="316"/>
      <c r="F43" s="247" t="str">
        <f t="shared" si="0"/>
        <v/>
      </c>
      <c r="G43" s="327"/>
      <c r="H43" s="323"/>
      <c r="I43" s="325" t="str">
        <f t="shared" si="1"/>
        <v/>
      </c>
    </row>
    <row r="44" spans="2:9" ht="13.2" customHeight="1">
      <c r="B44" s="318"/>
      <c r="C44" s="319"/>
      <c r="D44" s="328"/>
      <c r="E44" s="316"/>
      <c r="F44" s="247" t="str">
        <f t="shared" si="0"/>
        <v/>
      </c>
      <c r="G44" s="327"/>
      <c r="H44" s="323"/>
      <c r="I44" s="325" t="str">
        <f t="shared" si="1"/>
        <v/>
      </c>
    </row>
    <row r="45" spans="2:9" ht="13.2" customHeight="1">
      <c r="B45" s="318"/>
      <c r="C45" s="319"/>
      <c r="D45" s="328"/>
      <c r="E45" s="316"/>
      <c r="F45" s="247" t="str">
        <f t="shared" si="0"/>
        <v/>
      </c>
      <c r="G45" s="327"/>
      <c r="H45" s="323"/>
      <c r="I45" s="325" t="str">
        <f t="shared" si="1"/>
        <v/>
      </c>
    </row>
    <row r="46" spans="2:9" ht="13.2" customHeight="1">
      <c r="B46" s="318"/>
      <c r="C46" s="319"/>
      <c r="D46" s="328"/>
      <c r="E46" s="316"/>
      <c r="F46" s="247" t="str">
        <f t="shared" si="0"/>
        <v/>
      </c>
      <c r="G46" s="327"/>
      <c r="H46" s="323"/>
      <c r="I46" s="325" t="str">
        <f t="shared" si="1"/>
        <v/>
      </c>
    </row>
    <row r="47" spans="2:9" ht="13.2" customHeight="1">
      <c r="B47" s="318"/>
      <c r="C47" s="319"/>
      <c r="D47" s="328"/>
      <c r="E47" s="316"/>
      <c r="F47" s="247" t="str">
        <f t="shared" si="0"/>
        <v/>
      </c>
      <c r="G47" s="327"/>
      <c r="H47" s="323"/>
      <c r="I47" s="325" t="str">
        <f t="shared" si="1"/>
        <v/>
      </c>
    </row>
    <row r="48" spans="2:9" ht="13.2" customHeight="1">
      <c r="B48" s="318"/>
      <c r="C48" s="319"/>
      <c r="D48" s="328"/>
      <c r="E48" s="316"/>
      <c r="F48" s="247" t="str">
        <f t="shared" si="0"/>
        <v/>
      </c>
      <c r="G48" s="327"/>
      <c r="H48" s="323"/>
      <c r="I48" s="325" t="str">
        <f t="shared" si="1"/>
        <v/>
      </c>
    </row>
    <row r="49" spans="2:9" ht="13.2" customHeight="1">
      <c r="B49" s="318"/>
      <c r="C49" s="319"/>
      <c r="D49" s="328"/>
      <c r="E49" s="316"/>
      <c r="F49" s="247" t="str">
        <f t="shared" si="0"/>
        <v/>
      </c>
      <c r="G49" s="327"/>
      <c r="H49" s="323"/>
      <c r="I49" s="325" t="str">
        <f t="shared" si="1"/>
        <v/>
      </c>
    </row>
    <row r="50" spans="2:9" ht="13.2" customHeight="1">
      <c r="B50" s="318"/>
      <c r="C50" s="319"/>
      <c r="D50" s="328"/>
      <c r="E50" s="316"/>
      <c r="F50" s="247" t="str">
        <f t="shared" si="0"/>
        <v/>
      </c>
      <c r="G50" s="327"/>
      <c r="H50" s="323"/>
      <c r="I50" s="325" t="str">
        <f t="shared" si="1"/>
        <v/>
      </c>
    </row>
    <row r="51" spans="2:9" ht="13.2" customHeight="1">
      <c r="B51" s="318"/>
      <c r="C51" s="319"/>
      <c r="D51" s="328"/>
      <c r="E51" s="316"/>
      <c r="F51" s="247" t="str">
        <f t="shared" si="0"/>
        <v/>
      </c>
      <c r="G51" s="327"/>
      <c r="H51" s="323"/>
      <c r="I51" s="325" t="str">
        <f t="shared" si="1"/>
        <v/>
      </c>
    </row>
    <row r="52" spans="2:9" ht="13.2" customHeight="1">
      <c r="B52" s="318"/>
      <c r="C52" s="319"/>
      <c r="D52" s="328"/>
      <c r="E52" s="316"/>
      <c r="F52" s="247" t="str">
        <f t="shared" si="0"/>
        <v/>
      </c>
      <c r="G52" s="327"/>
      <c r="H52" s="323"/>
      <c r="I52" s="325" t="str">
        <f t="shared" si="1"/>
        <v/>
      </c>
    </row>
    <row r="53" spans="2:9" ht="13.2" customHeight="1">
      <c r="B53" s="318"/>
      <c r="C53" s="319"/>
      <c r="D53" s="328"/>
      <c r="E53" s="316"/>
      <c r="F53" s="247" t="str">
        <f t="shared" si="0"/>
        <v/>
      </c>
      <c r="G53" s="327"/>
      <c r="H53" s="323"/>
      <c r="I53" s="325" t="str">
        <f t="shared" si="1"/>
        <v/>
      </c>
    </row>
    <row r="54" spans="2:9" ht="13.2" customHeight="1">
      <c r="B54" s="330"/>
      <c r="C54" s="331"/>
      <c r="D54" s="332"/>
      <c r="E54" s="333"/>
      <c r="F54" s="248" t="str">
        <f t="shared" si="0"/>
        <v/>
      </c>
      <c r="G54" s="334"/>
      <c r="H54" s="335"/>
      <c r="I54" s="336" t="str">
        <f t="shared" si="1"/>
        <v/>
      </c>
    </row>
    <row r="55" spans="2:9" ht="13.2" customHeight="1">
      <c r="B55" s="337"/>
      <c r="C55" s="338"/>
      <c r="D55" s="337"/>
      <c r="E55" s="339"/>
      <c r="F55" s="338"/>
      <c r="G55" s="340">
        <f>SUM(G4:G54)</f>
        <v>50000</v>
      </c>
      <c r="H55" s="341">
        <f>SUM(H4:H54)</f>
        <v>0</v>
      </c>
      <c r="I55" s="342">
        <f>G55-H55</f>
        <v>50000</v>
      </c>
    </row>
    <row r="56" spans="2:9" customFormat="1" ht="13.2" customHeight="1"/>
    <row r="57" spans="2:9" ht="13.2" customHeight="1">
      <c r="B57" s="30"/>
      <c r="C57" s="30"/>
      <c r="D57" s="30"/>
      <c r="E57" s="30"/>
      <c r="F57" s="30"/>
      <c r="G57" s="30"/>
      <c r="H57" s="30"/>
      <c r="I57" s="30"/>
    </row>
    <row r="58" spans="2:9" ht="13.2" customHeight="1">
      <c r="B58" s="30"/>
      <c r="C58" s="30"/>
      <c r="D58" s="30"/>
      <c r="E58" s="30"/>
      <c r="F58" s="30"/>
      <c r="G58" s="30"/>
      <c r="H58" s="30"/>
      <c r="I58" s="30"/>
    </row>
    <row r="59" spans="2:9" ht="13.2" customHeight="1">
      <c r="B59" s="30"/>
      <c r="C59" s="30"/>
      <c r="D59" s="30"/>
      <c r="E59" s="30"/>
      <c r="F59" s="30"/>
      <c r="G59" s="30"/>
      <c r="H59" s="30"/>
      <c r="I59" s="30"/>
    </row>
    <row r="60" spans="2:9" ht="13.2" customHeight="1">
      <c r="B60" s="30"/>
      <c r="C60" s="30"/>
      <c r="D60" s="30"/>
      <c r="E60" s="30"/>
      <c r="F60" s="30"/>
      <c r="G60" s="30"/>
      <c r="H60" s="30"/>
      <c r="I60" s="30"/>
    </row>
    <row r="61" spans="2:9" ht="13.2" customHeight="1">
      <c r="B61" s="30"/>
      <c r="C61" s="30"/>
      <c r="D61" s="30"/>
      <c r="E61" s="30"/>
      <c r="F61" s="30"/>
      <c r="G61" s="30"/>
      <c r="H61" s="30"/>
      <c r="I61" s="30"/>
    </row>
    <row r="62" spans="2:9" ht="13.2" customHeight="1">
      <c r="B62" s="30"/>
      <c r="C62" s="30"/>
      <c r="D62" s="30"/>
      <c r="E62" s="30"/>
      <c r="F62" s="30"/>
      <c r="G62" s="30"/>
      <c r="H62" s="30"/>
      <c r="I62" s="30"/>
    </row>
    <row r="63" spans="2:9" ht="13.2" customHeight="1">
      <c r="B63" s="30"/>
      <c r="C63" s="30"/>
      <c r="D63" s="30"/>
      <c r="E63" s="30"/>
      <c r="F63" s="30"/>
      <c r="G63" s="30"/>
      <c r="H63" s="30"/>
      <c r="I63" s="30"/>
    </row>
    <row r="64" spans="2:9" ht="13.2" customHeight="1">
      <c r="B64" s="30"/>
      <c r="C64" s="30"/>
      <c r="D64" s="30"/>
      <c r="E64" s="30"/>
      <c r="F64" s="30"/>
      <c r="G64" s="30"/>
      <c r="H64" s="30"/>
      <c r="I64" s="30"/>
    </row>
    <row r="65" spans="2:9" ht="13.2" customHeight="1">
      <c r="B65" s="30"/>
      <c r="C65" s="30"/>
      <c r="D65" s="30"/>
      <c r="E65" s="30"/>
      <c r="F65" s="30"/>
      <c r="G65" s="30"/>
      <c r="H65" s="30"/>
      <c r="I65" s="30"/>
    </row>
    <row r="66" spans="2:9" ht="13.2" customHeight="1">
      <c r="B66" s="30"/>
      <c r="C66" s="30"/>
      <c r="D66" s="30"/>
      <c r="E66" s="30"/>
      <c r="F66" s="30"/>
      <c r="G66" s="30"/>
      <c r="H66" s="30"/>
      <c r="I66" s="30"/>
    </row>
    <row r="67" spans="2:9" ht="13.2" customHeight="1">
      <c r="B67" s="30"/>
      <c r="C67" s="30"/>
      <c r="D67" s="30"/>
      <c r="E67" s="30"/>
      <c r="F67" s="30"/>
      <c r="G67" s="30"/>
      <c r="H67" s="30"/>
      <c r="I67" s="30"/>
    </row>
    <row r="68" spans="2:9" ht="13.2" customHeight="1">
      <c r="B68" s="30"/>
      <c r="C68" s="30"/>
      <c r="D68" s="30"/>
      <c r="E68" s="30"/>
      <c r="F68" s="30"/>
      <c r="G68" s="30"/>
      <c r="H68" s="30"/>
      <c r="I68" s="30"/>
    </row>
    <row r="69" spans="2:9" ht="13.2" customHeight="1">
      <c r="B69" s="30"/>
      <c r="C69" s="30"/>
      <c r="D69" s="30"/>
      <c r="E69" s="30"/>
      <c r="F69" s="30"/>
      <c r="G69" s="30"/>
      <c r="H69" s="30"/>
      <c r="I69" s="30"/>
    </row>
    <row r="70" spans="2:9" ht="13.2" customHeight="1">
      <c r="B70" s="30"/>
      <c r="C70" s="30"/>
      <c r="D70" s="30"/>
      <c r="E70" s="30"/>
      <c r="F70" s="30"/>
      <c r="G70" s="30"/>
      <c r="H70" s="30"/>
      <c r="I70" s="30"/>
    </row>
    <row r="71" spans="2:9" ht="13.2" customHeight="1">
      <c r="B71" s="30"/>
      <c r="C71" s="30"/>
      <c r="D71" s="30"/>
      <c r="E71" s="30"/>
      <c r="F71" s="30"/>
      <c r="G71" s="30"/>
      <c r="H71" s="30"/>
      <c r="I71" s="30"/>
    </row>
    <row r="72" spans="2:9" ht="13.2" customHeight="1">
      <c r="B72" s="30"/>
      <c r="C72" s="30"/>
      <c r="D72" s="30"/>
      <c r="E72" s="30"/>
      <c r="F72" s="30"/>
      <c r="G72" s="30"/>
      <c r="H72" s="30"/>
      <c r="I72" s="30"/>
    </row>
    <row r="73" spans="2:9" ht="13.2" customHeight="1">
      <c r="B73" s="30"/>
      <c r="C73" s="30"/>
      <c r="D73" s="30"/>
      <c r="E73" s="30"/>
      <c r="F73" s="30"/>
      <c r="G73" s="30"/>
      <c r="H73" s="30"/>
      <c r="I73" s="30"/>
    </row>
    <row r="74" spans="2:9" ht="13.2" customHeight="1">
      <c r="B74" s="30"/>
      <c r="C74" s="30"/>
      <c r="D74" s="30"/>
      <c r="E74" s="30"/>
      <c r="F74" s="30"/>
      <c r="G74" s="30"/>
      <c r="H74" s="30"/>
      <c r="I74" s="30"/>
    </row>
    <row r="75" spans="2:9" ht="13.2" customHeight="1">
      <c r="B75" s="30"/>
      <c r="C75" s="30"/>
      <c r="D75" s="30"/>
      <c r="E75" s="30"/>
      <c r="F75" s="30"/>
      <c r="G75" s="30"/>
      <c r="H75" s="30"/>
      <c r="I75" s="30"/>
    </row>
    <row r="76" spans="2:9" ht="13.2" customHeight="1">
      <c r="B76" s="30"/>
      <c r="C76" s="30"/>
      <c r="D76" s="30"/>
      <c r="E76" s="30"/>
      <c r="F76" s="30"/>
      <c r="G76" s="30"/>
      <c r="H76" s="30"/>
      <c r="I76" s="30"/>
    </row>
    <row r="77" spans="2:9" ht="13.2" customHeight="1">
      <c r="B77" s="30"/>
      <c r="C77" s="30"/>
      <c r="D77" s="30"/>
      <c r="E77" s="30"/>
      <c r="F77" s="30"/>
      <c r="G77" s="30"/>
      <c r="H77" s="30"/>
      <c r="I77" s="30"/>
    </row>
    <row r="78" spans="2:9" ht="13.2" customHeight="1">
      <c r="B78" s="30"/>
      <c r="C78" s="30"/>
      <c r="D78" s="30"/>
      <c r="E78" s="30"/>
      <c r="F78" s="30"/>
      <c r="G78" s="30"/>
      <c r="H78" s="30"/>
      <c r="I78" s="30"/>
    </row>
    <row r="79" spans="2:9" ht="13.2" customHeight="1">
      <c r="B79" s="30"/>
      <c r="C79" s="30"/>
      <c r="D79" s="30"/>
      <c r="E79" s="30"/>
      <c r="F79" s="30"/>
      <c r="G79" s="30"/>
      <c r="H79" s="30"/>
      <c r="I79" s="30"/>
    </row>
    <row r="80" spans="2:9" ht="13.2" customHeight="1">
      <c r="B80" s="30"/>
      <c r="C80" s="30"/>
      <c r="D80" s="30"/>
      <c r="E80" s="30"/>
      <c r="F80" s="30"/>
      <c r="G80" s="30"/>
      <c r="H80" s="30"/>
      <c r="I80" s="30"/>
    </row>
    <row r="81" spans="2:9" ht="13.2" customHeight="1">
      <c r="B81" s="30"/>
      <c r="C81" s="30"/>
      <c r="D81" s="30"/>
      <c r="E81" s="30"/>
      <c r="F81" s="30"/>
      <c r="G81" s="30"/>
      <c r="H81" s="30"/>
      <c r="I81" s="30"/>
    </row>
    <row r="82" spans="2:9" ht="13.2" customHeight="1">
      <c r="B82" s="30"/>
      <c r="C82" s="30"/>
      <c r="D82" s="30"/>
      <c r="E82" s="30"/>
      <c r="F82" s="30"/>
      <c r="G82" s="30"/>
      <c r="H82" s="30"/>
      <c r="I82" s="30"/>
    </row>
    <row r="83" spans="2:9" ht="13.2" customHeight="1">
      <c r="B83" s="30"/>
      <c r="C83" s="30"/>
      <c r="D83" s="30"/>
      <c r="E83" s="30"/>
      <c r="F83" s="30"/>
      <c r="G83" s="30"/>
      <c r="H83" s="30"/>
      <c r="I83" s="30"/>
    </row>
    <row r="84" spans="2:9" ht="13.2" customHeight="1">
      <c r="B84" s="30"/>
      <c r="C84" s="30"/>
      <c r="D84" s="30"/>
      <c r="E84" s="30"/>
      <c r="F84" s="30"/>
      <c r="G84" s="30"/>
      <c r="H84" s="30"/>
      <c r="I84" s="30"/>
    </row>
    <row r="85" spans="2:9" ht="13.2" customHeight="1">
      <c r="B85" s="30"/>
      <c r="C85" s="30"/>
      <c r="D85" s="30"/>
      <c r="E85" s="30"/>
      <c r="F85" s="30"/>
      <c r="G85" s="30"/>
      <c r="H85" s="30"/>
      <c r="I85" s="30"/>
    </row>
    <row r="86" spans="2:9" ht="13.2" customHeight="1">
      <c r="B86" s="30"/>
      <c r="C86" s="30"/>
      <c r="D86" s="30"/>
      <c r="E86" s="30"/>
      <c r="F86" s="30"/>
      <c r="G86" s="30"/>
      <c r="H86" s="30"/>
      <c r="I86" s="30"/>
    </row>
    <row r="87" spans="2:9" ht="13.2" customHeight="1">
      <c r="B87" s="30"/>
      <c r="C87" s="30"/>
      <c r="D87" s="30"/>
      <c r="E87" s="30"/>
      <c r="F87" s="30"/>
      <c r="G87" s="30"/>
      <c r="H87" s="30"/>
      <c r="I87" s="30"/>
    </row>
    <row r="88" spans="2:9" ht="13.2" customHeight="1">
      <c r="B88" s="30"/>
      <c r="C88" s="30"/>
      <c r="D88" s="30"/>
      <c r="E88" s="30"/>
      <c r="F88" s="30"/>
      <c r="G88" s="30"/>
      <c r="H88" s="30"/>
      <c r="I88" s="30"/>
    </row>
    <row r="89" spans="2:9" ht="13.2" customHeight="1">
      <c r="B89" s="30"/>
      <c r="C89" s="30"/>
      <c r="D89" s="30"/>
      <c r="E89" s="30"/>
      <c r="F89" s="30"/>
      <c r="G89" s="30"/>
      <c r="H89" s="30"/>
      <c r="I89" s="30"/>
    </row>
    <row r="90" spans="2:9" ht="13.2" customHeight="1">
      <c r="B90" s="30"/>
      <c r="C90" s="30"/>
      <c r="D90" s="30"/>
      <c r="E90" s="30"/>
      <c r="F90" s="30"/>
      <c r="G90" s="30"/>
      <c r="H90" s="30"/>
      <c r="I90" s="30"/>
    </row>
    <row r="91" spans="2:9" ht="13.2" customHeight="1">
      <c r="B91" s="30"/>
      <c r="C91" s="30"/>
      <c r="D91" s="30"/>
      <c r="E91" s="30"/>
      <c r="F91" s="30"/>
      <c r="G91" s="30"/>
      <c r="H91" s="30"/>
      <c r="I91" s="30"/>
    </row>
    <row r="92" spans="2:9" ht="13.2" customHeight="1">
      <c r="B92" s="30"/>
      <c r="C92" s="30"/>
      <c r="D92" s="30"/>
      <c r="E92" s="30"/>
      <c r="F92" s="30"/>
      <c r="G92" s="30"/>
      <c r="H92" s="30"/>
      <c r="I92" s="30"/>
    </row>
    <row r="93" spans="2:9" ht="13.2" customHeight="1">
      <c r="B93" s="30"/>
      <c r="C93" s="30"/>
      <c r="D93" s="30"/>
      <c r="E93" s="30"/>
      <c r="F93" s="30"/>
      <c r="G93" s="30"/>
      <c r="H93" s="30"/>
      <c r="I93" s="30"/>
    </row>
    <row r="94" spans="2:9" ht="13.2" customHeight="1">
      <c r="B94" s="30"/>
      <c r="C94" s="30"/>
      <c r="D94" s="30"/>
      <c r="E94" s="30"/>
      <c r="F94" s="30"/>
      <c r="G94" s="30"/>
      <c r="H94" s="30"/>
      <c r="I94" s="30"/>
    </row>
    <row r="95" spans="2:9" ht="13.2" customHeight="1">
      <c r="B95" s="30"/>
      <c r="C95" s="30"/>
      <c r="D95" s="30"/>
      <c r="E95" s="30"/>
      <c r="F95" s="30"/>
      <c r="G95" s="30"/>
      <c r="H95" s="30"/>
      <c r="I95" s="30"/>
    </row>
    <row r="96" spans="2:9" ht="13.2" customHeight="1">
      <c r="B96" s="30"/>
      <c r="C96" s="30"/>
      <c r="D96" s="30"/>
      <c r="E96" s="30"/>
      <c r="F96" s="30"/>
      <c r="G96" s="30"/>
      <c r="H96" s="30"/>
      <c r="I96" s="30"/>
    </row>
    <row r="97" spans="2:9" ht="13.2" customHeight="1">
      <c r="B97" s="30"/>
      <c r="C97" s="30"/>
      <c r="D97" s="30"/>
      <c r="E97" s="30"/>
      <c r="F97" s="30"/>
      <c r="G97" s="30"/>
      <c r="H97" s="30"/>
      <c r="I97" s="30"/>
    </row>
  </sheetData>
  <sheetProtection sheet="1" objects="1" scenarios="1"/>
  <mergeCells count="6">
    <mergeCell ref="I2:I3"/>
    <mergeCell ref="D4:F4"/>
    <mergeCell ref="B2:C3"/>
    <mergeCell ref="D2:F2"/>
    <mergeCell ref="G2:G3"/>
    <mergeCell ref="H2:H3"/>
  </mergeCells>
  <phoneticPr fontId="26"/>
  <pageMargins left="0.31666666666666665" right="0.32500000000000001" top="0.75" bottom="0.75" header="0.3" footer="0.3"/>
  <pageSetup paperSize="9" orientation="portrait" horizontalDpi="0" verticalDpi="0" r:id="rId1"/>
  <headerFooter>
    <oddHeader>&amp;C&amp;"HG丸ｺﾞｼｯｸM-PRO,標準"&amp;A</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H56"/>
  <sheetViews>
    <sheetView view="pageLayout" zoomScaleNormal="100" workbookViewId="0"/>
  </sheetViews>
  <sheetFormatPr defaultRowHeight="13.2"/>
  <cols>
    <col min="1" max="2" width="5.109375" style="1" customWidth="1"/>
    <col min="3" max="3" width="25.109375" style="1" bestFit="1" customWidth="1"/>
    <col min="4" max="4" width="6.6640625" style="1" bestFit="1" customWidth="1"/>
    <col min="5" max="5" width="11.33203125" style="1" customWidth="1"/>
    <col min="6" max="8" width="15.33203125" style="1" customWidth="1"/>
    <col min="9" max="16384" width="8.88671875" style="1"/>
  </cols>
  <sheetData>
    <row r="1" spans="1:8" ht="54" customHeight="1"/>
    <row r="2" spans="1:8" ht="13.2" customHeight="1" thickBot="1">
      <c r="A2" s="933" t="s">
        <v>3</v>
      </c>
      <c r="B2" s="934"/>
      <c r="C2" s="911" t="s">
        <v>314</v>
      </c>
      <c r="D2" s="912"/>
      <c r="E2" s="913"/>
      <c r="F2" s="909" t="s">
        <v>19</v>
      </c>
      <c r="G2" s="898" t="s">
        <v>321</v>
      </c>
      <c r="H2" s="900" t="s">
        <v>97</v>
      </c>
    </row>
    <row r="3" spans="1:8">
      <c r="A3" s="935"/>
      <c r="B3" s="936"/>
      <c r="C3" s="914"/>
      <c r="D3" s="915"/>
      <c r="E3" s="916"/>
      <c r="F3" s="910"/>
      <c r="G3" s="899"/>
      <c r="H3" s="901"/>
    </row>
    <row r="4" spans="1:8" ht="26.85" customHeight="1" thickBot="1">
      <c r="A4" s="296">
        <v>1</v>
      </c>
      <c r="B4" s="298"/>
      <c r="C4" s="300" t="s">
        <v>394</v>
      </c>
      <c r="D4" s="297" t="s">
        <v>1383</v>
      </c>
      <c r="E4" s="301" t="s">
        <v>406</v>
      </c>
      <c r="F4" s="299"/>
      <c r="G4" s="298"/>
      <c r="H4" s="304">
        <f>F4-G4</f>
        <v>0</v>
      </c>
    </row>
    <row r="5" spans="1:8" ht="26.85" customHeight="1" thickBot="1">
      <c r="A5" s="223">
        <v>2</v>
      </c>
      <c r="B5" s="215"/>
      <c r="C5" s="302" t="s">
        <v>395</v>
      </c>
      <c r="D5" s="214" t="s">
        <v>1383</v>
      </c>
      <c r="E5" s="303" t="s">
        <v>406</v>
      </c>
      <c r="F5" s="216"/>
      <c r="G5" s="215"/>
      <c r="H5" s="305">
        <f t="shared" ref="H5:H15" si="0">F5-G5</f>
        <v>0</v>
      </c>
    </row>
    <row r="6" spans="1:8" ht="26.85" customHeight="1" thickBot="1">
      <c r="A6" s="223">
        <v>3</v>
      </c>
      <c r="B6" s="215"/>
      <c r="C6" s="302" t="s">
        <v>396</v>
      </c>
      <c r="D6" s="214" t="s">
        <v>1383</v>
      </c>
      <c r="E6" s="303" t="s">
        <v>406</v>
      </c>
      <c r="F6" s="216"/>
      <c r="G6" s="215"/>
      <c r="H6" s="305">
        <f t="shared" si="0"/>
        <v>0</v>
      </c>
    </row>
    <row r="7" spans="1:8" ht="26.85" customHeight="1" thickBot="1">
      <c r="A7" s="223">
        <v>4</v>
      </c>
      <c r="B7" s="215"/>
      <c r="C7" s="302" t="s">
        <v>397</v>
      </c>
      <c r="D7" s="214" t="s">
        <v>1383</v>
      </c>
      <c r="E7" s="303" t="s">
        <v>406</v>
      </c>
      <c r="F7" s="216"/>
      <c r="G7" s="215"/>
      <c r="H7" s="305">
        <f t="shared" si="0"/>
        <v>0</v>
      </c>
    </row>
    <row r="8" spans="1:8" ht="26.85" customHeight="1" thickBot="1">
      <c r="A8" s="223">
        <v>5</v>
      </c>
      <c r="B8" s="215"/>
      <c r="C8" s="302" t="s">
        <v>398</v>
      </c>
      <c r="D8" s="214" t="s">
        <v>1383</v>
      </c>
      <c r="E8" s="303" t="s">
        <v>406</v>
      </c>
      <c r="F8" s="216"/>
      <c r="G8" s="215"/>
      <c r="H8" s="305">
        <f t="shared" si="0"/>
        <v>0</v>
      </c>
    </row>
    <row r="9" spans="1:8" ht="26.85" customHeight="1" thickBot="1">
      <c r="A9" s="223">
        <v>6</v>
      </c>
      <c r="B9" s="215"/>
      <c r="C9" s="302" t="s">
        <v>399</v>
      </c>
      <c r="D9" s="214" t="s">
        <v>1383</v>
      </c>
      <c r="E9" s="303" t="s">
        <v>406</v>
      </c>
      <c r="F9" s="216"/>
      <c r="G9" s="215"/>
      <c r="H9" s="305">
        <f t="shared" si="0"/>
        <v>0</v>
      </c>
    </row>
    <row r="10" spans="1:8" ht="26.85" customHeight="1" thickBot="1">
      <c r="A10" s="223">
        <v>7</v>
      </c>
      <c r="B10" s="215"/>
      <c r="C10" s="302" t="s">
        <v>400</v>
      </c>
      <c r="D10" s="214" t="s">
        <v>1383</v>
      </c>
      <c r="E10" s="303" t="s">
        <v>406</v>
      </c>
      <c r="F10" s="216"/>
      <c r="G10" s="215"/>
      <c r="H10" s="305">
        <f t="shared" si="0"/>
        <v>0</v>
      </c>
    </row>
    <row r="11" spans="1:8" ht="26.85" customHeight="1" thickBot="1">
      <c r="A11" s="223">
        <v>8</v>
      </c>
      <c r="B11" s="215"/>
      <c r="C11" s="302" t="s">
        <v>401</v>
      </c>
      <c r="D11" s="214" t="s">
        <v>1383</v>
      </c>
      <c r="E11" s="303" t="s">
        <v>406</v>
      </c>
      <c r="F11" s="216"/>
      <c r="G11" s="215"/>
      <c r="H11" s="305">
        <f t="shared" si="0"/>
        <v>0</v>
      </c>
    </row>
    <row r="12" spans="1:8" ht="26.85" customHeight="1" thickBot="1">
      <c r="A12" s="223">
        <v>9</v>
      </c>
      <c r="B12" s="215"/>
      <c r="C12" s="302" t="s">
        <v>402</v>
      </c>
      <c r="D12" s="214" t="s">
        <v>1383</v>
      </c>
      <c r="E12" s="303" t="s">
        <v>406</v>
      </c>
      <c r="F12" s="216"/>
      <c r="G12" s="215"/>
      <c r="H12" s="305">
        <f t="shared" si="0"/>
        <v>0</v>
      </c>
    </row>
    <row r="13" spans="1:8" ht="26.85" customHeight="1" thickBot="1">
      <c r="A13" s="223">
        <v>10</v>
      </c>
      <c r="B13" s="215"/>
      <c r="C13" s="302" t="s">
        <v>403</v>
      </c>
      <c r="D13" s="214" t="s">
        <v>1383</v>
      </c>
      <c r="E13" s="303" t="s">
        <v>406</v>
      </c>
      <c r="F13" s="216"/>
      <c r="G13" s="215"/>
      <c r="H13" s="305">
        <f t="shared" si="0"/>
        <v>0</v>
      </c>
    </row>
    <row r="14" spans="1:8" ht="26.85" customHeight="1" thickBot="1">
      <c r="A14" s="223">
        <v>11</v>
      </c>
      <c r="B14" s="215"/>
      <c r="C14" s="302" t="s">
        <v>404</v>
      </c>
      <c r="D14" s="214" t="s">
        <v>1383</v>
      </c>
      <c r="E14" s="303" t="s">
        <v>406</v>
      </c>
      <c r="F14" s="216"/>
      <c r="G14" s="215"/>
      <c r="H14" s="305">
        <f t="shared" si="0"/>
        <v>0</v>
      </c>
    </row>
    <row r="15" spans="1:8" ht="26.85" customHeight="1">
      <c r="A15" s="306">
        <v>12</v>
      </c>
      <c r="B15" s="307"/>
      <c r="C15" s="308" t="s">
        <v>405</v>
      </c>
      <c r="D15" s="309" t="s">
        <v>1383</v>
      </c>
      <c r="E15" s="310" t="s">
        <v>406</v>
      </c>
      <c r="F15" s="311"/>
      <c r="G15" s="307"/>
      <c r="H15" s="312">
        <f t="shared" si="0"/>
        <v>0</v>
      </c>
    </row>
    <row r="16" spans="1:8" ht="26.85" customHeight="1">
      <c r="A16" s="313">
        <v>12</v>
      </c>
      <c r="B16" s="314">
        <v>31</v>
      </c>
      <c r="C16" s="902" t="s">
        <v>10</v>
      </c>
      <c r="D16" s="903"/>
      <c r="E16" s="904"/>
      <c r="F16" s="315">
        <f>SUM(F4:F15)</f>
        <v>0</v>
      </c>
      <c r="G16" s="314">
        <f>SUM(G4:G15)</f>
        <v>0</v>
      </c>
      <c r="H16" s="63">
        <f>SUM(H4:H15)</f>
        <v>0</v>
      </c>
    </row>
    <row r="17" spans="1:6">
      <c r="A17" s="3"/>
      <c r="B17" s="3"/>
      <c r="C17" s="3"/>
      <c r="D17" s="3"/>
      <c r="E17" s="3"/>
      <c r="F17" s="3"/>
    </row>
    <row r="18" spans="1:6">
      <c r="A18" s="3"/>
      <c r="B18" s="3"/>
      <c r="C18" s="3"/>
      <c r="D18" s="3"/>
      <c r="E18" s="3"/>
      <c r="F18" s="3"/>
    </row>
    <row r="19" spans="1:6">
      <c r="A19" s="3"/>
      <c r="B19" s="3"/>
      <c r="C19" s="3"/>
      <c r="D19" s="3"/>
      <c r="E19" s="3"/>
      <c r="F19" s="3"/>
    </row>
    <row r="20" spans="1:6">
      <c r="A20" s="3"/>
      <c r="B20" s="3"/>
      <c r="C20" s="3"/>
      <c r="D20" s="3"/>
      <c r="E20" s="3"/>
      <c r="F20" s="3"/>
    </row>
    <row r="21" spans="1:6">
      <c r="A21" s="3"/>
      <c r="B21" s="3"/>
      <c r="C21" s="3"/>
      <c r="D21" s="3"/>
      <c r="E21" s="3"/>
      <c r="F21" s="3"/>
    </row>
    <row r="22" spans="1:6">
      <c r="A22" s="3"/>
      <c r="B22" s="3"/>
      <c r="C22" s="3"/>
      <c r="D22" s="3"/>
      <c r="E22" s="3"/>
      <c r="F22" s="3"/>
    </row>
    <row r="23" spans="1:6">
      <c r="A23" s="3"/>
      <c r="B23" s="3"/>
      <c r="C23" s="3"/>
      <c r="D23" s="3"/>
      <c r="E23" s="3"/>
      <c r="F23" s="3"/>
    </row>
    <row r="24" spans="1:6">
      <c r="A24" s="3"/>
      <c r="B24" s="3"/>
      <c r="C24" s="3"/>
      <c r="D24" s="3"/>
      <c r="E24" s="3"/>
      <c r="F24" s="3"/>
    </row>
    <row r="25" spans="1:6">
      <c r="A25" s="3"/>
      <c r="B25" s="3"/>
      <c r="C25" s="3"/>
      <c r="D25" s="3"/>
      <c r="E25" s="3"/>
      <c r="F25" s="3"/>
    </row>
    <row r="26" spans="1:6">
      <c r="A26" s="3"/>
      <c r="B26" s="3"/>
      <c r="C26" s="3"/>
      <c r="D26" s="3"/>
      <c r="E26" s="3"/>
      <c r="F26" s="3"/>
    </row>
    <row r="27" spans="1:6">
      <c r="A27" s="3"/>
      <c r="B27" s="3"/>
      <c r="C27" s="3"/>
      <c r="D27" s="3"/>
      <c r="E27" s="3"/>
      <c r="F27" s="3"/>
    </row>
    <row r="28" spans="1:6">
      <c r="A28" s="3"/>
      <c r="B28" s="3"/>
      <c r="C28" s="3"/>
      <c r="D28" s="3"/>
      <c r="E28" s="3"/>
      <c r="F28" s="3"/>
    </row>
    <row r="29" spans="1:6">
      <c r="A29" s="3"/>
      <c r="B29" s="3"/>
      <c r="C29" s="3"/>
      <c r="D29" s="3"/>
      <c r="E29" s="3"/>
      <c r="F29" s="3"/>
    </row>
    <row r="30" spans="1:6">
      <c r="A30" s="3"/>
      <c r="B30" s="3"/>
      <c r="C30" s="3"/>
      <c r="D30" s="3"/>
      <c r="E30" s="3"/>
      <c r="F30" s="3"/>
    </row>
    <row r="31" spans="1:6">
      <c r="A31" s="3"/>
      <c r="B31" s="3"/>
      <c r="C31" s="3"/>
      <c r="D31" s="3"/>
      <c r="E31" s="3"/>
      <c r="F31" s="3"/>
    </row>
    <row r="32" spans="1:6">
      <c r="A32" s="3"/>
      <c r="B32" s="3"/>
      <c r="C32" s="3"/>
      <c r="D32" s="3"/>
      <c r="E32" s="3"/>
      <c r="F32" s="3"/>
    </row>
    <row r="33" spans="1:6">
      <c r="A33" s="3"/>
      <c r="B33" s="3"/>
      <c r="C33" s="3"/>
      <c r="D33" s="3"/>
      <c r="E33" s="3"/>
      <c r="F33" s="3"/>
    </row>
    <row r="34" spans="1:6">
      <c r="A34" s="3"/>
      <c r="B34" s="3"/>
      <c r="C34" s="3"/>
      <c r="D34" s="3"/>
      <c r="E34" s="3"/>
      <c r="F34" s="3"/>
    </row>
    <row r="35" spans="1:6">
      <c r="A35" s="3"/>
      <c r="B35" s="3"/>
      <c r="C35" s="3"/>
      <c r="D35" s="3"/>
      <c r="E35" s="3"/>
      <c r="F35" s="3"/>
    </row>
    <row r="36" spans="1:6">
      <c r="A36" s="3"/>
      <c r="B36" s="3"/>
      <c r="C36" s="3"/>
      <c r="D36" s="3"/>
      <c r="E36" s="3"/>
      <c r="F36" s="3"/>
    </row>
    <row r="37" spans="1:6">
      <c r="A37" s="3"/>
      <c r="B37" s="3"/>
      <c r="C37" s="3"/>
      <c r="D37" s="3"/>
      <c r="E37" s="3"/>
      <c r="F37" s="3"/>
    </row>
    <row r="38" spans="1:6">
      <c r="A38" s="3"/>
      <c r="B38" s="3"/>
      <c r="C38" s="3"/>
      <c r="D38" s="3"/>
      <c r="E38" s="3"/>
      <c r="F38" s="3"/>
    </row>
    <row r="39" spans="1:6">
      <c r="A39" s="3"/>
      <c r="B39" s="3"/>
      <c r="C39" s="3"/>
      <c r="D39" s="3"/>
      <c r="E39" s="3"/>
      <c r="F39" s="3"/>
    </row>
    <row r="40" spans="1:6">
      <c r="A40" s="3"/>
      <c r="B40" s="3"/>
      <c r="C40" s="3"/>
      <c r="D40" s="3"/>
      <c r="E40" s="3"/>
      <c r="F40" s="3"/>
    </row>
    <row r="41" spans="1:6">
      <c r="A41" s="3"/>
      <c r="B41" s="3"/>
      <c r="C41" s="3"/>
      <c r="D41" s="3"/>
      <c r="E41" s="3"/>
      <c r="F41" s="3"/>
    </row>
    <row r="42" spans="1:6">
      <c r="A42" s="3"/>
      <c r="B42" s="3"/>
      <c r="C42" s="3"/>
      <c r="D42" s="3"/>
      <c r="E42" s="3"/>
      <c r="F42" s="3"/>
    </row>
    <row r="43" spans="1:6">
      <c r="A43" s="3"/>
      <c r="B43" s="3"/>
      <c r="C43" s="3"/>
      <c r="D43" s="3"/>
      <c r="E43" s="3"/>
      <c r="F43" s="3"/>
    </row>
    <row r="44" spans="1:6">
      <c r="A44" s="3"/>
      <c r="B44" s="3"/>
      <c r="C44" s="3"/>
      <c r="D44" s="3"/>
      <c r="E44" s="3"/>
      <c r="F44" s="3"/>
    </row>
    <row r="45" spans="1:6">
      <c r="A45" s="3"/>
      <c r="B45" s="3"/>
      <c r="C45" s="3"/>
      <c r="D45" s="3"/>
      <c r="E45" s="3"/>
      <c r="F45" s="3"/>
    </row>
    <row r="46" spans="1:6">
      <c r="A46" s="3"/>
      <c r="B46" s="3"/>
      <c r="C46" s="3"/>
      <c r="D46" s="3"/>
      <c r="E46" s="3"/>
      <c r="F46" s="3"/>
    </row>
    <row r="47" spans="1:6">
      <c r="A47" s="3"/>
      <c r="B47" s="3"/>
      <c r="C47" s="3"/>
      <c r="D47" s="3"/>
      <c r="E47" s="3"/>
      <c r="F47" s="3"/>
    </row>
    <row r="48" spans="1:6">
      <c r="A48" s="3"/>
      <c r="B48" s="3"/>
      <c r="C48" s="3"/>
      <c r="D48" s="3"/>
      <c r="E48" s="3"/>
      <c r="F48" s="3"/>
    </row>
    <row r="49" spans="1:6">
      <c r="A49" s="3"/>
      <c r="B49" s="3"/>
      <c r="C49" s="3"/>
      <c r="D49" s="3"/>
      <c r="E49" s="3"/>
      <c r="F49" s="3"/>
    </row>
    <row r="50" spans="1:6">
      <c r="A50" s="3"/>
      <c r="B50" s="3"/>
      <c r="C50" s="3"/>
      <c r="D50" s="3"/>
      <c r="E50" s="3"/>
      <c r="F50" s="3"/>
    </row>
    <row r="51" spans="1:6">
      <c r="A51" s="3"/>
      <c r="B51" s="3"/>
      <c r="C51" s="3"/>
      <c r="D51" s="3"/>
      <c r="E51" s="3"/>
      <c r="F51" s="3"/>
    </row>
    <row r="52" spans="1:6">
      <c r="A52" s="3"/>
      <c r="B52" s="3"/>
      <c r="C52" s="3"/>
      <c r="D52" s="3"/>
      <c r="E52" s="3"/>
      <c r="F52" s="3"/>
    </row>
    <row r="53" spans="1:6">
      <c r="A53" s="3"/>
      <c r="B53" s="3"/>
      <c r="C53" s="3"/>
      <c r="D53" s="3"/>
      <c r="E53" s="3"/>
      <c r="F53" s="3"/>
    </row>
    <row r="54" spans="1:6">
      <c r="A54" s="3"/>
      <c r="B54" s="3"/>
      <c r="C54" s="3"/>
      <c r="D54" s="3"/>
      <c r="E54" s="3"/>
      <c r="F54" s="3"/>
    </row>
    <row r="55" spans="1:6">
      <c r="A55" s="3"/>
      <c r="B55" s="3"/>
      <c r="C55" s="3"/>
      <c r="D55" s="3"/>
      <c r="E55" s="3"/>
      <c r="F55" s="3"/>
    </row>
    <row r="56" spans="1:6">
      <c r="A56" s="3"/>
      <c r="B56" s="3"/>
      <c r="C56" s="3"/>
      <c r="D56" s="3"/>
      <c r="E56" s="3"/>
      <c r="F56" s="3"/>
    </row>
  </sheetData>
  <sheetProtection sheet="1" objects="1" scenarios="1"/>
  <mergeCells count="6">
    <mergeCell ref="G2:G3"/>
    <mergeCell ref="H2:H3"/>
    <mergeCell ref="C16:E16"/>
    <mergeCell ref="A2:B3"/>
    <mergeCell ref="F2:F3"/>
    <mergeCell ref="C2:E3"/>
  </mergeCells>
  <phoneticPr fontId="26"/>
  <pageMargins left="0.31666666666666665" right="0.31666666666666665" top="0.75" bottom="0.75" header="0.3" footer="0.3"/>
  <pageSetup paperSize="9" orientation="portrait" horizontalDpi="0" verticalDpi="0" r:id="rId1"/>
  <headerFooter>
    <oddHeader>&amp;C&amp;"HG丸ｺﾞｼｯｸM-PRO,標準"売上帳
&amp;A</oddHeader>
    <oddFooter>&amp;C&amp;"HG丸ｺﾞｼｯｸM-PRO,標準"&amp;P月</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I97"/>
  <sheetViews>
    <sheetView view="pageLayout" zoomScaleNormal="100" workbookViewId="0"/>
  </sheetViews>
  <sheetFormatPr defaultRowHeight="13.2" customHeight="1"/>
  <cols>
    <col min="1" max="1" width="8.88671875" style="29"/>
    <col min="2" max="5" width="4.44140625" style="29" customWidth="1"/>
    <col min="6" max="6" width="24.109375" style="29" customWidth="1"/>
    <col min="7" max="7" width="12.6640625" style="29" customWidth="1"/>
    <col min="8" max="8" width="12.88671875" style="29" customWidth="1"/>
    <col min="9" max="9" width="12.6640625" style="29" customWidth="1"/>
    <col min="10" max="16384" width="8.88671875" style="29"/>
  </cols>
  <sheetData>
    <row r="1" spans="2:9" ht="54" customHeight="1"/>
    <row r="2" spans="2:9" ht="13.2" customHeight="1">
      <c r="B2" s="922" t="s">
        <v>3</v>
      </c>
      <c r="C2" s="923"/>
      <c r="D2" s="926" t="s">
        <v>0</v>
      </c>
      <c r="E2" s="927"/>
      <c r="F2" s="928"/>
      <c r="G2" s="929" t="s">
        <v>315</v>
      </c>
      <c r="H2" s="931" t="s">
        <v>316</v>
      </c>
      <c r="I2" s="917" t="s">
        <v>226</v>
      </c>
    </row>
    <row r="3" spans="2:9" ht="13.2" customHeight="1">
      <c r="B3" s="924"/>
      <c r="C3" s="925"/>
      <c r="D3" s="343" t="s">
        <v>313</v>
      </c>
      <c r="E3" s="344" t="s">
        <v>45</v>
      </c>
      <c r="F3" s="345" t="s">
        <v>314</v>
      </c>
      <c r="G3" s="930"/>
      <c r="H3" s="932"/>
      <c r="I3" s="918"/>
    </row>
    <row r="4" spans="2:9" ht="13.2" customHeight="1">
      <c r="B4" s="320">
        <v>1</v>
      </c>
      <c r="C4" s="321">
        <v>1</v>
      </c>
      <c r="D4" s="919" t="s">
        <v>18</v>
      </c>
      <c r="E4" s="920"/>
      <c r="F4" s="921"/>
      <c r="G4" s="326">
        <f>前年度!B10</f>
        <v>53000</v>
      </c>
      <c r="H4" s="322"/>
      <c r="I4" s="324">
        <f>G4</f>
        <v>53000</v>
      </c>
    </row>
    <row r="5" spans="2:9" ht="13.2" customHeight="1">
      <c r="B5" s="318"/>
      <c r="C5" s="319"/>
      <c r="D5" s="328"/>
      <c r="E5" s="316"/>
      <c r="F5" s="247" t="str">
        <f>IF(D5=1,"月分確定成果報酬",IF(D5=2,"成果報酬受け取り",IF(D5=3,"確定した成果のキャンセル","")))</f>
        <v/>
      </c>
      <c r="G5" s="327"/>
      <c r="H5" s="323"/>
      <c r="I5" s="325" t="str">
        <f>IF(OR(G5&lt;&gt;"",H5&lt;&gt;""),I4+G5-H5,"")</f>
        <v/>
      </c>
    </row>
    <row r="6" spans="2:9" ht="13.2" customHeight="1">
      <c r="B6" s="318"/>
      <c r="C6" s="319"/>
      <c r="D6" s="328"/>
      <c r="E6" s="316"/>
      <c r="F6" s="247" t="str">
        <f t="shared" ref="F6:F54" si="0">IF(D6=1,"月分確定成果報酬",IF(D6=2,"成果報酬受け取り",IF(D6=3,"確定した成果のキャンセル","")))</f>
        <v/>
      </c>
      <c r="G6" s="327"/>
      <c r="H6" s="323"/>
      <c r="I6" s="325" t="str">
        <f t="shared" ref="I6:I54" si="1">IF(OR(G6&lt;&gt;"",H6&lt;&gt;""),I5+G6-H6,"")</f>
        <v/>
      </c>
    </row>
    <row r="7" spans="2:9" ht="13.2" customHeight="1">
      <c r="B7" s="318"/>
      <c r="C7" s="319"/>
      <c r="D7" s="328"/>
      <c r="E7" s="316"/>
      <c r="F7" s="247" t="str">
        <f t="shared" si="0"/>
        <v/>
      </c>
      <c r="G7" s="327"/>
      <c r="H7" s="323"/>
      <c r="I7" s="325" t="str">
        <f t="shared" si="1"/>
        <v/>
      </c>
    </row>
    <row r="8" spans="2:9" ht="13.2" customHeight="1">
      <c r="B8" s="318"/>
      <c r="C8" s="319"/>
      <c r="D8" s="328"/>
      <c r="E8" s="316"/>
      <c r="F8" s="247" t="str">
        <f t="shared" si="0"/>
        <v/>
      </c>
      <c r="G8" s="327"/>
      <c r="H8" s="323"/>
      <c r="I8" s="325" t="str">
        <f t="shared" si="1"/>
        <v/>
      </c>
    </row>
    <row r="9" spans="2:9" ht="13.2" customHeight="1">
      <c r="B9" s="318"/>
      <c r="C9" s="319"/>
      <c r="D9" s="328"/>
      <c r="E9" s="316"/>
      <c r="F9" s="247" t="str">
        <f t="shared" si="0"/>
        <v/>
      </c>
      <c r="G9" s="327"/>
      <c r="H9" s="323"/>
      <c r="I9" s="325" t="str">
        <f t="shared" si="1"/>
        <v/>
      </c>
    </row>
    <row r="10" spans="2:9" ht="13.2" customHeight="1">
      <c r="B10" s="318"/>
      <c r="C10" s="319"/>
      <c r="D10" s="329"/>
      <c r="E10" s="317"/>
      <c r="F10" s="247" t="str">
        <f t="shared" si="0"/>
        <v/>
      </c>
      <c r="G10" s="327"/>
      <c r="H10" s="323"/>
      <c r="I10" s="325" t="str">
        <f t="shared" si="1"/>
        <v/>
      </c>
    </row>
    <row r="11" spans="2:9" ht="13.2" customHeight="1">
      <c r="B11" s="318"/>
      <c r="C11" s="319"/>
      <c r="D11" s="328"/>
      <c r="E11" s="316"/>
      <c r="F11" s="247" t="str">
        <f t="shared" si="0"/>
        <v/>
      </c>
      <c r="G11" s="327"/>
      <c r="H11" s="323"/>
      <c r="I11" s="325" t="str">
        <f t="shared" si="1"/>
        <v/>
      </c>
    </row>
    <row r="12" spans="2:9" ht="13.2" customHeight="1">
      <c r="B12" s="318"/>
      <c r="C12" s="319"/>
      <c r="D12" s="328"/>
      <c r="E12" s="316"/>
      <c r="F12" s="247" t="str">
        <f t="shared" si="0"/>
        <v/>
      </c>
      <c r="G12" s="327"/>
      <c r="H12" s="323"/>
      <c r="I12" s="325" t="str">
        <f t="shared" si="1"/>
        <v/>
      </c>
    </row>
    <row r="13" spans="2:9" ht="13.2" customHeight="1">
      <c r="B13" s="318"/>
      <c r="C13" s="319"/>
      <c r="D13" s="328"/>
      <c r="E13" s="316"/>
      <c r="F13" s="247" t="str">
        <f t="shared" si="0"/>
        <v/>
      </c>
      <c r="G13" s="327"/>
      <c r="H13" s="323"/>
      <c r="I13" s="325" t="str">
        <f t="shared" si="1"/>
        <v/>
      </c>
    </row>
    <row r="14" spans="2:9" ht="13.2" customHeight="1">
      <c r="B14" s="318"/>
      <c r="C14" s="319"/>
      <c r="D14" s="328"/>
      <c r="E14" s="316"/>
      <c r="F14" s="247" t="str">
        <f t="shared" si="0"/>
        <v/>
      </c>
      <c r="G14" s="327"/>
      <c r="H14" s="323"/>
      <c r="I14" s="325" t="str">
        <f t="shared" si="1"/>
        <v/>
      </c>
    </row>
    <row r="15" spans="2:9" ht="13.2" customHeight="1">
      <c r="B15" s="318"/>
      <c r="C15" s="319"/>
      <c r="D15" s="328"/>
      <c r="E15" s="316"/>
      <c r="F15" s="247" t="str">
        <f t="shared" si="0"/>
        <v/>
      </c>
      <c r="G15" s="327"/>
      <c r="H15" s="323"/>
      <c r="I15" s="325" t="str">
        <f t="shared" si="1"/>
        <v/>
      </c>
    </row>
    <row r="16" spans="2:9" ht="13.2" customHeight="1">
      <c r="B16" s="318"/>
      <c r="C16" s="319"/>
      <c r="D16" s="328"/>
      <c r="E16" s="316"/>
      <c r="F16" s="247" t="str">
        <f t="shared" si="0"/>
        <v/>
      </c>
      <c r="G16" s="327"/>
      <c r="H16" s="323"/>
      <c r="I16" s="325" t="str">
        <f t="shared" si="1"/>
        <v/>
      </c>
    </row>
    <row r="17" spans="2:9" ht="13.2" customHeight="1">
      <c r="B17" s="318"/>
      <c r="C17" s="319"/>
      <c r="D17" s="328"/>
      <c r="E17" s="316"/>
      <c r="F17" s="247" t="str">
        <f t="shared" si="0"/>
        <v/>
      </c>
      <c r="G17" s="327"/>
      <c r="H17" s="323"/>
      <c r="I17" s="325" t="str">
        <f t="shared" si="1"/>
        <v/>
      </c>
    </row>
    <row r="18" spans="2:9" ht="13.2" customHeight="1">
      <c r="B18" s="318"/>
      <c r="C18" s="319"/>
      <c r="D18" s="328"/>
      <c r="E18" s="316"/>
      <c r="F18" s="247" t="str">
        <f t="shared" si="0"/>
        <v/>
      </c>
      <c r="G18" s="327"/>
      <c r="H18" s="323"/>
      <c r="I18" s="325" t="str">
        <f t="shared" si="1"/>
        <v/>
      </c>
    </row>
    <row r="19" spans="2:9" ht="13.2" customHeight="1">
      <c r="B19" s="318"/>
      <c r="C19" s="319"/>
      <c r="D19" s="328"/>
      <c r="E19" s="316"/>
      <c r="F19" s="247" t="str">
        <f t="shared" si="0"/>
        <v/>
      </c>
      <c r="G19" s="327"/>
      <c r="H19" s="323"/>
      <c r="I19" s="325" t="str">
        <f t="shared" si="1"/>
        <v/>
      </c>
    </row>
    <row r="20" spans="2:9" ht="13.2" customHeight="1">
      <c r="B20" s="318"/>
      <c r="C20" s="319"/>
      <c r="D20" s="328"/>
      <c r="E20" s="316"/>
      <c r="F20" s="247" t="str">
        <f t="shared" si="0"/>
        <v/>
      </c>
      <c r="G20" s="327"/>
      <c r="H20" s="323"/>
      <c r="I20" s="325" t="str">
        <f t="shared" si="1"/>
        <v/>
      </c>
    </row>
    <row r="21" spans="2:9" ht="13.2" customHeight="1">
      <c r="B21" s="318"/>
      <c r="C21" s="319"/>
      <c r="D21" s="328"/>
      <c r="E21" s="316"/>
      <c r="F21" s="247" t="str">
        <f t="shared" si="0"/>
        <v/>
      </c>
      <c r="G21" s="327"/>
      <c r="H21" s="323"/>
      <c r="I21" s="325" t="str">
        <f t="shared" si="1"/>
        <v/>
      </c>
    </row>
    <row r="22" spans="2:9" ht="13.2" customHeight="1">
      <c r="B22" s="318"/>
      <c r="C22" s="319"/>
      <c r="D22" s="328"/>
      <c r="E22" s="316"/>
      <c r="F22" s="247" t="str">
        <f t="shared" si="0"/>
        <v/>
      </c>
      <c r="G22" s="327"/>
      <c r="H22" s="323"/>
      <c r="I22" s="325" t="str">
        <f t="shared" si="1"/>
        <v/>
      </c>
    </row>
    <row r="23" spans="2:9" ht="13.2" customHeight="1">
      <c r="B23" s="318"/>
      <c r="C23" s="319"/>
      <c r="D23" s="328"/>
      <c r="E23" s="316"/>
      <c r="F23" s="247" t="str">
        <f t="shared" si="0"/>
        <v/>
      </c>
      <c r="G23" s="327"/>
      <c r="H23" s="323"/>
      <c r="I23" s="325" t="str">
        <f t="shared" si="1"/>
        <v/>
      </c>
    </row>
    <row r="24" spans="2:9" ht="13.2" customHeight="1">
      <c r="B24" s="318"/>
      <c r="C24" s="319"/>
      <c r="D24" s="328"/>
      <c r="E24" s="316"/>
      <c r="F24" s="247" t="str">
        <f t="shared" si="0"/>
        <v/>
      </c>
      <c r="G24" s="327"/>
      <c r="H24" s="323"/>
      <c r="I24" s="325" t="str">
        <f t="shared" si="1"/>
        <v/>
      </c>
    </row>
    <row r="25" spans="2:9" ht="13.2" customHeight="1">
      <c r="B25" s="318"/>
      <c r="C25" s="319"/>
      <c r="D25" s="328"/>
      <c r="E25" s="316"/>
      <c r="F25" s="247" t="str">
        <f t="shared" si="0"/>
        <v/>
      </c>
      <c r="G25" s="327"/>
      <c r="H25" s="323"/>
      <c r="I25" s="325" t="str">
        <f t="shared" si="1"/>
        <v/>
      </c>
    </row>
    <row r="26" spans="2:9" ht="13.2" customHeight="1">
      <c r="B26" s="318"/>
      <c r="C26" s="319"/>
      <c r="D26" s="328"/>
      <c r="E26" s="316"/>
      <c r="F26" s="247" t="str">
        <f t="shared" si="0"/>
        <v/>
      </c>
      <c r="G26" s="327"/>
      <c r="H26" s="323"/>
      <c r="I26" s="325" t="str">
        <f t="shared" si="1"/>
        <v/>
      </c>
    </row>
    <row r="27" spans="2:9" ht="13.2" customHeight="1">
      <c r="B27" s="318"/>
      <c r="C27" s="319"/>
      <c r="D27" s="328"/>
      <c r="E27" s="316"/>
      <c r="F27" s="247" t="str">
        <f t="shared" si="0"/>
        <v/>
      </c>
      <c r="G27" s="327"/>
      <c r="H27" s="323"/>
      <c r="I27" s="325" t="str">
        <f t="shared" si="1"/>
        <v/>
      </c>
    </row>
    <row r="28" spans="2:9" ht="13.2" customHeight="1">
      <c r="B28" s="318"/>
      <c r="C28" s="319"/>
      <c r="D28" s="328"/>
      <c r="E28" s="316"/>
      <c r="F28" s="247" t="str">
        <f t="shared" si="0"/>
        <v/>
      </c>
      <c r="G28" s="327"/>
      <c r="H28" s="323"/>
      <c r="I28" s="325" t="str">
        <f t="shared" si="1"/>
        <v/>
      </c>
    </row>
    <row r="29" spans="2:9" ht="13.2" customHeight="1">
      <c r="B29" s="318"/>
      <c r="C29" s="319"/>
      <c r="D29" s="328"/>
      <c r="E29" s="316"/>
      <c r="F29" s="247" t="str">
        <f t="shared" si="0"/>
        <v/>
      </c>
      <c r="G29" s="327"/>
      <c r="H29" s="323"/>
      <c r="I29" s="325" t="str">
        <f t="shared" si="1"/>
        <v/>
      </c>
    </row>
    <row r="30" spans="2:9" ht="13.2" customHeight="1">
      <c r="B30" s="318"/>
      <c r="C30" s="319"/>
      <c r="D30" s="328"/>
      <c r="E30" s="316"/>
      <c r="F30" s="247" t="str">
        <f t="shared" si="0"/>
        <v/>
      </c>
      <c r="G30" s="327"/>
      <c r="H30" s="323"/>
      <c r="I30" s="325" t="str">
        <f t="shared" si="1"/>
        <v/>
      </c>
    </row>
    <row r="31" spans="2:9" ht="13.2" customHeight="1">
      <c r="B31" s="318"/>
      <c r="C31" s="319"/>
      <c r="D31" s="328"/>
      <c r="E31" s="316"/>
      <c r="F31" s="247" t="str">
        <f t="shared" si="0"/>
        <v/>
      </c>
      <c r="G31" s="327"/>
      <c r="H31" s="323"/>
      <c r="I31" s="325" t="str">
        <f t="shared" si="1"/>
        <v/>
      </c>
    </row>
    <row r="32" spans="2:9" ht="13.2" customHeight="1">
      <c r="B32" s="318"/>
      <c r="C32" s="319"/>
      <c r="D32" s="328"/>
      <c r="E32" s="316"/>
      <c r="F32" s="247" t="str">
        <f t="shared" si="0"/>
        <v/>
      </c>
      <c r="G32" s="327"/>
      <c r="H32" s="323"/>
      <c r="I32" s="325" t="str">
        <f t="shared" si="1"/>
        <v/>
      </c>
    </row>
    <row r="33" spans="2:9" ht="13.2" customHeight="1">
      <c r="B33" s="318"/>
      <c r="C33" s="319"/>
      <c r="D33" s="328"/>
      <c r="E33" s="316"/>
      <c r="F33" s="247" t="str">
        <f t="shared" si="0"/>
        <v/>
      </c>
      <c r="G33" s="327"/>
      <c r="H33" s="323"/>
      <c r="I33" s="325" t="str">
        <f t="shared" si="1"/>
        <v/>
      </c>
    </row>
    <row r="34" spans="2:9" ht="13.2" customHeight="1">
      <c r="B34" s="318"/>
      <c r="C34" s="319"/>
      <c r="D34" s="328"/>
      <c r="E34" s="316"/>
      <c r="F34" s="247" t="str">
        <f t="shared" si="0"/>
        <v/>
      </c>
      <c r="G34" s="327"/>
      <c r="H34" s="323"/>
      <c r="I34" s="325" t="str">
        <f t="shared" si="1"/>
        <v/>
      </c>
    </row>
    <row r="35" spans="2:9" ht="13.2" customHeight="1">
      <c r="B35" s="318"/>
      <c r="C35" s="319"/>
      <c r="D35" s="328"/>
      <c r="E35" s="316"/>
      <c r="F35" s="247" t="str">
        <f t="shared" si="0"/>
        <v/>
      </c>
      <c r="G35" s="327"/>
      <c r="H35" s="323"/>
      <c r="I35" s="325" t="str">
        <f t="shared" si="1"/>
        <v/>
      </c>
    </row>
    <row r="36" spans="2:9" ht="13.2" customHeight="1">
      <c r="B36" s="318"/>
      <c r="C36" s="319"/>
      <c r="D36" s="328"/>
      <c r="E36" s="316"/>
      <c r="F36" s="247" t="str">
        <f t="shared" si="0"/>
        <v/>
      </c>
      <c r="G36" s="327"/>
      <c r="H36" s="323"/>
      <c r="I36" s="325" t="str">
        <f t="shared" si="1"/>
        <v/>
      </c>
    </row>
    <row r="37" spans="2:9" ht="13.2" customHeight="1">
      <c r="B37" s="318"/>
      <c r="C37" s="319"/>
      <c r="D37" s="328"/>
      <c r="E37" s="316"/>
      <c r="F37" s="247" t="str">
        <f t="shared" si="0"/>
        <v/>
      </c>
      <c r="G37" s="327"/>
      <c r="H37" s="323"/>
      <c r="I37" s="325" t="str">
        <f t="shared" si="1"/>
        <v/>
      </c>
    </row>
    <row r="38" spans="2:9" ht="13.2" customHeight="1">
      <c r="B38" s="318"/>
      <c r="C38" s="319"/>
      <c r="D38" s="328"/>
      <c r="E38" s="316"/>
      <c r="F38" s="247" t="str">
        <f t="shared" si="0"/>
        <v/>
      </c>
      <c r="G38" s="327"/>
      <c r="H38" s="323"/>
      <c r="I38" s="325" t="str">
        <f t="shared" si="1"/>
        <v/>
      </c>
    </row>
    <row r="39" spans="2:9" ht="13.2" customHeight="1">
      <c r="B39" s="318"/>
      <c r="C39" s="319"/>
      <c r="D39" s="328"/>
      <c r="E39" s="316"/>
      <c r="F39" s="247" t="str">
        <f t="shared" si="0"/>
        <v/>
      </c>
      <c r="G39" s="327"/>
      <c r="H39" s="323"/>
      <c r="I39" s="325" t="str">
        <f t="shared" si="1"/>
        <v/>
      </c>
    </row>
    <row r="40" spans="2:9" ht="13.2" customHeight="1">
      <c r="B40" s="318"/>
      <c r="C40" s="319"/>
      <c r="D40" s="328"/>
      <c r="E40" s="316"/>
      <c r="F40" s="247" t="str">
        <f t="shared" si="0"/>
        <v/>
      </c>
      <c r="G40" s="327"/>
      <c r="H40" s="323"/>
      <c r="I40" s="325" t="str">
        <f t="shared" si="1"/>
        <v/>
      </c>
    </row>
    <row r="41" spans="2:9" ht="13.2" customHeight="1">
      <c r="B41" s="318"/>
      <c r="C41" s="319"/>
      <c r="D41" s="328"/>
      <c r="E41" s="316"/>
      <c r="F41" s="247" t="str">
        <f t="shared" si="0"/>
        <v/>
      </c>
      <c r="G41" s="327"/>
      <c r="H41" s="323"/>
      <c r="I41" s="325" t="str">
        <f t="shared" si="1"/>
        <v/>
      </c>
    </row>
    <row r="42" spans="2:9" ht="13.2" customHeight="1">
      <c r="B42" s="318"/>
      <c r="C42" s="319"/>
      <c r="D42" s="328"/>
      <c r="E42" s="316"/>
      <c r="F42" s="247" t="str">
        <f t="shared" si="0"/>
        <v/>
      </c>
      <c r="G42" s="327"/>
      <c r="H42" s="323"/>
      <c r="I42" s="325" t="str">
        <f t="shared" si="1"/>
        <v/>
      </c>
    </row>
    <row r="43" spans="2:9" ht="13.2" customHeight="1">
      <c r="B43" s="318"/>
      <c r="C43" s="319"/>
      <c r="D43" s="328"/>
      <c r="E43" s="316"/>
      <c r="F43" s="247" t="str">
        <f t="shared" si="0"/>
        <v/>
      </c>
      <c r="G43" s="327"/>
      <c r="H43" s="323"/>
      <c r="I43" s="325" t="str">
        <f t="shared" si="1"/>
        <v/>
      </c>
    </row>
    <row r="44" spans="2:9" ht="13.2" customHeight="1">
      <c r="B44" s="318"/>
      <c r="C44" s="319"/>
      <c r="D44" s="328"/>
      <c r="E44" s="316"/>
      <c r="F44" s="247" t="str">
        <f t="shared" si="0"/>
        <v/>
      </c>
      <c r="G44" s="327"/>
      <c r="H44" s="323"/>
      <c r="I44" s="325" t="str">
        <f t="shared" si="1"/>
        <v/>
      </c>
    </row>
    <row r="45" spans="2:9" ht="13.2" customHeight="1">
      <c r="B45" s="318"/>
      <c r="C45" s="319"/>
      <c r="D45" s="328"/>
      <c r="E45" s="316"/>
      <c r="F45" s="247" t="str">
        <f t="shared" si="0"/>
        <v/>
      </c>
      <c r="G45" s="327"/>
      <c r="H45" s="323"/>
      <c r="I45" s="325" t="str">
        <f t="shared" si="1"/>
        <v/>
      </c>
    </row>
    <row r="46" spans="2:9" ht="13.2" customHeight="1">
      <c r="B46" s="318"/>
      <c r="C46" s="319"/>
      <c r="D46" s="328"/>
      <c r="E46" s="316"/>
      <c r="F46" s="247" t="str">
        <f t="shared" si="0"/>
        <v/>
      </c>
      <c r="G46" s="327"/>
      <c r="H46" s="323"/>
      <c r="I46" s="325" t="str">
        <f t="shared" si="1"/>
        <v/>
      </c>
    </row>
    <row r="47" spans="2:9" ht="13.2" customHeight="1">
      <c r="B47" s="318"/>
      <c r="C47" s="319"/>
      <c r="D47" s="328"/>
      <c r="E47" s="316"/>
      <c r="F47" s="247" t="str">
        <f t="shared" si="0"/>
        <v/>
      </c>
      <c r="G47" s="327"/>
      <c r="H47" s="323"/>
      <c r="I47" s="325" t="str">
        <f t="shared" si="1"/>
        <v/>
      </c>
    </row>
    <row r="48" spans="2:9" ht="13.2" customHeight="1">
      <c r="B48" s="318"/>
      <c r="C48" s="319"/>
      <c r="D48" s="328"/>
      <c r="E48" s="316"/>
      <c r="F48" s="247" t="str">
        <f t="shared" si="0"/>
        <v/>
      </c>
      <c r="G48" s="327"/>
      <c r="H48" s="323"/>
      <c r="I48" s="325" t="str">
        <f t="shared" si="1"/>
        <v/>
      </c>
    </row>
    <row r="49" spans="2:9" ht="13.2" customHeight="1">
      <c r="B49" s="318"/>
      <c r="C49" s="319"/>
      <c r="D49" s="328"/>
      <c r="E49" s="316"/>
      <c r="F49" s="247" t="str">
        <f t="shared" si="0"/>
        <v/>
      </c>
      <c r="G49" s="327"/>
      <c r="H49" s="323"/>
      <c r="I49" s="325" t="str">
        <f t="shared" si="1"/>
        <v/>
      </c>
    </row>
    <row r="50" spans="2:9" ht="13.2" customHeight="1">
      <c r="B50" s="318"/>
      <c r="C50" s="319"/>
      <c r="D50" s="328"/>
      <c r="E50" s="316"/>
      <c r="F50" s="247" t="str">
        <f t="shared" si="0"/>
        <v/>
      </c>
      <c r="G50" s="327"/>
      <c r="H50" s="323"/>
      <c r="I50" s="325" t="str">
        <f t="shared" si="1"/>
        <v/>
      </c>
    </row>
    <row r="51" spans="2:9" ht="13.2" customHeight="1">
      <c r="B51" s="318"/>
      <c r="C51" s="319"/>
      <c r="D51" s="328"/>
      <c r="E51" s="316"/>
      <c r="F51" s="247" t="str">
        <f t="shared" si="0"/>
        <v/>
      </c>
      <c r="G51" s="327"/>
      <c r="H51" s="323"/>
      <c r="I51" s="325" t="str">
        <f t="shared" si="1"/>
        <v/>
      </c>
    </row>
    <row r="52" spans="2:9" ht="13.2" customHeight="1">
      <c r="B52" s="318"/>
      <c r="C52" s="319"/>
      <c r="D52" s="328"/>
      <c r="E52" s="316"/>
      <c r="F52" s="247" t="str">
        <f t="shared" si="0"/>
        <v/>
      </c>
      <c r="G52" s="327"/>
      <c r="H52" s="323"/>
      <c r="I52" s="325" t="str">
        <f t="shared" si="1"/>
        <v/>
      </c>
    </row>
    <row r="53" spans="2:9" ht="13.2" customHeight="1">
      <c r="B53" s="318"/>
      <c r="C53" s="319"/>
      <c r="D53" s="328"/>
      <c r="E53" s="316"/>
      <c r="F53" s="247" t="str">
        <f t="shared" si="0"/>
        <v/>
      </c>
      <c r="G53" s="327"/>
      <c r="H53" s="323"/>
      <c r="I53" s="325" t="str">
        <f t="shared" si="1"/>
        <v/>
      </c>
    </row>
    <row r="54" spans="2:9" ht="13.2" customHeight="1">
      <c r="B54" s="330"/>
      <c r="C54" s="331"/>
      <c r="D54" s="332"/>
      <c r="E54" s="333"/>
      <c r="F54" s="248" t="str">
        <f t="shared" si="0"/>
        <v/>
      </c>
      <c r="G54" s="334"/>
      <c r="H54" s="335"/>
      <c r="I54" s="336" t="str">
        <f t="shared" si="1"/>
        <v/>
      </c>
    </row>
    <row r="55" spans="2:9" ht="13.2" customHeight="1">
      <c r="B55" s="337"/>
      <c r="C55" s="338"/>
      <c r="D55" s="337"/>
      <c r="E55" s="339"/>
      <c r="F55" s="338"/>
      <c r="G55" s="340">
        <f>SUM(G4:G54)</f>
        <v>53000</v>
      </c>
      <c r="H55" s="341">
        <f>SUM(H4:H54)</f>
        <v>0</v>
      </c>
      <c r="I55" s="342">
        <f>G55-H55</f>
        <v>53000</v>
      </c>
    </row>
    <row r="56" spans="2:9" customFormat="1" ht="13.2" customHeight="1"/>
    <row r="57" spans="2:9" ht="13.2" customHeight="1">
      <c r="B57" s="30"/>
      <c r="C57" s="30"/>
      <c r="D57" s="30"/>
      <c r="E57" s="30"/>
      <c r="F57" s="30"/>
      <c r="G57" s="30"/>
      <c r="H57" s="30"/>
      <c r="I57" s="30"/>
    </row>
    <row r="58" spans="2:9" ht="13.2" customHeight="1">
      <c r="B58" s="30"/>
      <c r="C58" s="30"/>
      <c r="D58" s="30"/>
      <c r="E58" s="30"/>
      <c r="F58" s="30"/>
      <c r="G58" s="30"/>
      <c r="H58" s="30"/>
      <c r="I58" s="30"/>
    </row>
    <row r="59" spans="2:9" ht="13.2" customHeight="1">
      <c r="B59" s="30"/>
      <c r="C59" s="30"/>
      <c r="D59" s="30"/>
      <c r="E59" s="30"/>
      <c r="F59" s="30"/>
      <c r="G59" s="30"/>
      <c r="H59" s="30"/>
      <c r="I59" s="30"/>
    </row>
    <row r="60" spans="2:9" ht="13.2" customHeight="1">
      <c r="B60" s="30"/>
      <c r="C60" s="30"/>
      <c r="D60" s="30"/>
      <c r="E60" s="30"/>
      <c r="F60" s="30"/>
      <c r="G60" s="30"/>
      <c r="H60" s="30"/>
      <c r="I60" s="30"/>
    </row>
    <row r="61" spans="2:9" ht="13.2" customHeight="1">
      <c r="B61" s="30"/>
      <c r="C61" s="30"/>
      <c r="D61" s="30"/>
      <c r="E61" s="30"/>
      <c r="F61" s="30"/>
      <c r="G61" s="30"/>
      <c r="H61" s="30"/>
      <c r="I61" s="30"/>
    </row>
    <row r="62" spans="2:9" ht="13.2" customHeight="1">
      <c r="B62" s="30"/>
      <c r="C62" s="30"/>
      <c r="D62" s="30"/>
      <c r="E62" s="30"/>
      <c r="F62" s="30"/>
      <c r="G62" s="30"/>
      <c r="H62" s="30"/>
      <c r="I62" s="30"/>
    </row>
    <row r="63" spans="2:9" ht="13.2" customHeight="1">
      <c r="B63" s="30"/>
      <c r="C63" s="30"/>
      <c r="D63" s="30"/>
      <c r="E63" s="30"/>
      <c r="F63" s="30"/>
      <c r="G63" s="30"/>
      <c r="H63" s="30"/>
      <c r="I63" s="30"/>
    </row>
    <row r="64" spans="2:9" ht="13.2" customHeight="1">
      <c r="B64" s="30"/>
      <c r="C64" s="30"/>
      <c r="D64" s="30"/>
      <c r="E64" s="30"/>
      <c r="F64" s="30"/>
      <c r="G64" s="30"/>
      <c r="H64" s="30"/>
      <c r="I64" s="30"/>
    </row>
    <row r="65" spans="2:9" ht="13.2" customHeight="1">
      <c r="B65" s="30"/>
      <c r="C65" s="30"/>
      <c r="D65" s="30"/>
      <c r="E65" s="30"/>
      <c r="F65" s="30"/>
      <c r="G65" s="30"/>
      <c r="H65" s="30"/>
      <c r="I65" s="30"/>
    </row>
    <row r="66" spans="2:9" ht="13.2" customHeight="1">
      <c r="B66" s="30"/>
      <c r="C66" s="30"/>
      <c r="D66" s="30"/>
      <c r="E66" s="30"/>
      <c r="F66" s="30"/>
      <c r="G66" s="30"/>
      <c r="H66" s="30"/>
      <c r="I66" s="30"/>
    </row>
    <row r="67" spans="2:9" ht="13.2" customHeight="1">
      <c r="B67" s="30"/>
      <c r="C67" s="30"/>
      <c r="D67" s="30"/>
      <c r="E67" s="30"/>
      <c r="F67" s="30"/>
      <c r="G67" s="30"/>
      <c r="H67" s="30"/>
      <c r="I67" s="30"/>
    </row>
    <row r="68" spans="2:9" ht="13.2" customHeight="1">
      <c r="B68" s="30"/>
      <c r="C68" s="30"/>
      <c r="D68" s="30"/>
      <c r="E68" s="30"/>
      <c r="F68" s="30"/>
      <c r="G68" s="30"/>
      <c r="H68" s="30"/>
      <c r="I68" s="30"/>
    </row>
    <row r="69" spans="2:9" ht="13.2" customHeight="1">
      <c r="B69" s="30"/>
      <c r="C69" s="30"/>
      <c r="D69" s="30"/>
      <c r="E69" s="30"/>
      <c r="F69" s="30"/>
      <c r="G69" s="30"/>
      <c r="H69" s="30"/>
      <c r="I69" s="30"/>
    </row>
    <row r="70" spans="2:9" ht="13.2" customHeight="1">
      <c r="B70" s="30"/>
      <c r="C70" s="30"/>
      <c r="D70" s="30"/>
      <c r="E70" s="30"/>
      <c r="F70" s="30"/>
      <c r="G70" s="30"/>
      <c r="H70" s="30"/>
      <c r="I70" s="30"/>
    </row>
    <row r="71" spans="2:9" ht="13.2" customHeight="1">
      <c r="B71" s="30"/>
      <c r="C71" s="30"/>
      <c r="D71" s="30"/>
      <c r="E71" s="30"/>
      <c r="F71" s="30"/>
      <c r="G71" s="30"/>
      <c r="H71" s="30"/>
      <c r="I71" s="30"/>
    </row>
    <row r="72" spans="2:9" ht="13.2" customHeight="1">
      <c r="B72" s="30"/>
      <c r="C72" s="30"/>
      <c r="D72" s="30"/>
      <c r="E72" s="30"/>
      <c r="F72" s="30"/>
      <c r="G72" s="30"/>
      <c r="H72" s="30"/>
      <c r="I72" s="30"/>
    </row>
    <row r="73" spans="2:9" ht="13.2" customHeight="1">
      <c r="B73" s="30"/>
      <c r="C73" s="30"/>
      <c r="D73" s="30"/>
      <c r="E73" s="30"/>
      <c r="F73" s="30"/>
      <c r="G73" s="30"/>
      <c r="H73" s="30"/>
      <c r="I73" s="30"/>
    </row>
    <row r="74" spans="2:9" ht="13.2" customHeight="1">
      <c r="B74" s="30"/>
      <c r="C74" s="30"/>
      <c r="D74" s="30"/>
      <c r="E74" s="30"/>
      <c r="F74" s="30"/>
      <c r="G74" s="30"/>
      <c r="H74" s="30"/>
      <c r="I74" s="30"/>
    </row>
    <row r="75" spans="2:9" ht="13.2" customHeight="1">
      <c r="B75" s="30"/>
      <c r="C75" s="30"/>
      <c r="D75" s="30"/>
      <c r="E75" s="30"/>
      <c r="F75" s="30"/>
      <c r="G75" s="30"/>
      <c r="H75" s="30"/>
      <c r="I75" s="30"/>
    </row>
    <row r="76" spans="2:9" ht="13.2" customHeight="1">
      <c r="B76" s="30"/>
      <c r="C76" s="30"/>
      <c r="D76" s="30"/>
      <c r="E76" s="30"/>
      <c r="F76" s="30"/>
      <c r="G76" s="30"/>
      <c r="H76" s="30"/>
      <c r="I76" s="30"/>
    </row>
    <row r="77" spans="2:9" ht="13.2" customHeight="1">
      <c r="B77" s="30"/>
      <c r="C77" s="30"/>
      <c r="D77" s="30"/>
      <c r="E77" s="30"/>
      <c r="F77" s="30"/>
      <c r="G77" s="30"/>
      <c r="H77" s="30"/>
      <c r="I77" s="30"/>
    </row>
    <row r="78" spans="2:9" ht="13.2" customHeight="1">
      <c r="B78" s="30"/>
      <c r="C78" s="30"/>
      <c r="D78" s="30"/>
      <c r="E78" s="30"/>
      <c r="F78" s="30"/>
      <c r="G78" s="30"/>
      <c r="H78" s="30"/>
      <c r="I78" s="30"/>
    </row>
    <row r="79" spans="2:9" ht="13.2" customHeight="1">
      <c r="B79" s="30"/>
      <c r="C79" s="30"/>
      <c r="D79" s="30"/>
      <c r="E79" s="30"/>
      <c r="F79" s="30"/>
      <c r="G79" s="30"/>
      <c r="H79" s="30"/>
      <c r="I79" s="30"/>
    </row>
    <row r="80" spans="2:9" ht="13.2" customHeight="1">
      <c r="B80" s="30"/>
      <c r="C80" s="30"/>
      <c r="D80" s="30"/>
      <c r="E80" s="30"/>
      <c r="F80" s="30"/>
      <c r="G80" s="30"/>
      <c r="H80" s="30"/>
      <c r="I80" s="30"/>
    </row>
    <row r="81" spans="2:9" ht="13.2" customHeight="1">
      <c r="B81" s="30"/>
      <c r="C81" s="30"/>
      <c r="D81" s="30"/>
      <c r="E81" s="30"/>
      <c r="F81" s="30"/>
      <c r="G81" s="30"/>
      <c r="H81" s="30"/>
      <c r="I81" s="30"/>
    </row>
    <row r="82" spans="2:9" ht="13.2" customHeight="1">
      <c r="B82" s="30"/>
      <c r="C82" s="30"/>
      <c r="D82" s="30"/>
      <c r="E82" s="30"/>
      <c r="F82" s="30"/>
      <c r="G82" s="30"/>
      <c r="H82" s="30"/>
      <c r="I82" s="30"/>
    </row>
    <row r="83" spans="2:9" ht="13.2" customHeight="1">
      <c r="B83" s="30"/>
      <c r="C83" s="30"/>
      <c r="D83" s="30"/>
      <c r="E83" s="30"/>
      <c r="F83" s="30"/>
      <c r="G83" s="30"/>
      <c r="H83" s="30"/>
      <c r="I83" s="30"/>
    </row>
    <row r="84" spans="2:9" ht="13.2" customHeight="1">
      <c r="B84" s="30"/>
      <c r="C84" s="30"/>
      <c r="D84" s="30"/>
      <c r="E84" s="30"/>
      <c r="F84" s="30"/>
      <c r="G84" s="30"/>
      <c r="H84" s="30"/>
      <c r="I84" s="30"/>
    </row>
    <row r="85" spans="2:9" ht="13.2" customHeight="1">
      <c r="B85" s="30"/>
      <c r="C85" s="30"/>
      <c r="D85" s="30"/>
      <c r="E85" s="30"/>
      <c r="F85" s="30"/>
      <c r="G85" s="30"/>
      <c r="H85" s="30"/>
      <c r="I85" s="30"/>
    </row>
    <row r="86" spans="2:9" ht="13.2" customHeight="1">
      <c r="B86" s="30"/>
      <c r="C86" s="30"/>
      <c r="D86" s="30"/>
      <c r="E86" s="30"/>
      <c r="F86" s="30"/>
      <c r="G86" s="30"/>
      <c r="H86" s="30"/>
      <c r="I86" s="30"/>
    </row>
    <row r="87" spans="2:9" ht="13.2" customHeight="1">
      <c r="B87" s="30"/>
      <c r="C87" s="30"/>
      <c r="D87" s="30"/>
      <c r="E87" s="30"/>
      <c r="F87" s="30"/>
      <c r="G87" s="30"/>
      <c r="H87" s="30"/>
      <c r="I87" s="30"/>
    </row>
    <row r="88" spans="2:9" ht="13.2" customHeight="1">
      <c r="B88" s="30"/>
      <c r="C88" s="30"/>
      <c r="D88" s="30"/>
      <c r="E88" s="30"/>
      <c r="F88" s="30"/>
      <c r="G88" s="30"/>
      <c r="H88" s="30"/>
      <c r="I88" s="30"/>
    </row>
    <row r="89" spans="2:9" ht="13.2" customHeight="1">
      <c r="B89" s="30"/>
      <c r="C89" s="30"/>
      <c r="D89" s="30"/>
      <c r="E89" s="30"/>
      <c r="F89" s="30"/>
      <c r="G89" s="30"/>
      <c r="H89" s="30"/>
      <c r="I89" s="30"/>
    </row>
    <row r="90" spans="2:9" ht="13.2" customHeight="1">
      <c r="B90" s="30"/>
      <c r="C90" s="30"/>
      <c r="D90" s="30"/>
      <c r="E90" s="30"/>
      <c r="F90" s="30"/>
      <c r="G90" s="30"/>
      <c r="H90" s="30"/>
      <c r="I90" s="30"/>
    </row>
    <row r="91" spans="2:9" ht="13.2" customHeight="1">
      <c r="B91" s="30"/>
      <c r="C91" s="30"/>
      <c r="D91" s="30"/>
      <c r="E91" s="30"/>
      <c r="F91" s="30"/>
      <c r="G91" s="30"/>
      <c r="H91" s="30"/>
      <c r="I91" s="30"/>
    </row>
    <row r="92" spans="2:9" ht="13.2" customHeight="1">
      <c r="B92" s="30"/>
      <c r="C92" s="30"/>
      <c r="D92" s="30"/>
      <c r="E92" s="30"/>
      <c r="F92" s="30"/>
      <c r="G92" s="30"/>
      <c r="H92" s="30"/>
      <c r="I92" s="30"/>
    </row>
    <row r="93" spans="2:9" ht="13.2" customHeight="1">
      <c r="B93" s="30"/>
      <c r="C93" s="30"/>
      <c r="D93" s="30"/>
      <c r="E93" s="30"/>
      <c r="F93" s="30"/>
      <c r="G93" s="30"/>
      <c r="H93" s="30"/>
      <c r="I93" s="30"/>
    </row>
    <row r="94" spans="2:9" ht="13.2" customHeight="1">
      <c r="B94" s="30"/>
      <c r="C94" s="30"/>
      <c r="D94" s="30"/>
      <c r="E94" s="30"/>
      <c r="F94" s="30"/>
      <c r="G94" s="30"/>
      <c r="H94" s="30"/>
      <c r="I94" s="30"/>
    </row>
    <row r="95" spans="2:9" ht="13.2" customHeight="1">
      <c r="B95" s="30"/>
      <c r="C95" s="30"/>
      <c r="D95" s="30"/>
      <c r="E95" s="30"/>
      <c r="F95" s="30"/>
      <c r="G95" s="30"/>
      <c r="H95" s="30"/>
      <c r="I95" s="30"/>
    </row>
    <row r="96" spans="2:9" ht="13.2" customHeight="1">
      <c r="B96" s="30"/>
      <c r="C96" s="30"/>
      <c r="D96" s="30"/>
      <c r="E96" s="30"/>
      <c r="F96" s="30"/>
      <c r="G96" s="30"/>
      <c r="H96" s="30"/>
      <c r="I96" s="30"/>
    </row>
    <row r="97" spans="2:9" ht="13.2" customHeight="1">
      <c r="B97" s="30"/>
      <c r="C97" s="30"/>
      <c r="D97" s="30"/>
      <c r="E97" s="30"/>
      <c r="F97" s="30"/>
      <c r="G97" s="30"/>
      <c r="H97" s="30"/>
      <c r="I97" s="30"/>
    </row>
  </sheetData>
  <sheetProtection sheet="1" objects="1" scenarios="1"/>
  <mergeCells count="6">
    <mergeCell ref="I2:I3"/>
    <mergeCell ref="D4:F4"/>
    <mergeCell ref="B2:C3"/>
    <mergeCell ref="D2:F2"/>
    <mergeCell ref="G2:G3"/>
    <mergeCell ref="H2:H3"/>
  </mergeCells>
  <phoneticPr fontId="26"/>
  <pageMargins left="0.31666666666666665" right="0.32500000000000001" top="0.75" bottom="0.75" header="0.3" footer="0.3"/>
  <pageSetup paperSize="9" orientation="portrait" horizontalDpi="0" verticalDpi="0" r:id="rId1"/>
  <headerFooter>
    <oddHeader>&amp;C&amp;"HG丸ｺﾞｼｯｸM-PRO,標準"&amp;A</oddHead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H56"/>
  <sheetViews>
    <sheetView view="pageLayout" zoomScaleNormal="100" workbookViewId="0"/>
  </sheetViews>
  <sheetFormatPr defaultRowHeight="13.2"/>
  <cols>
    <col min="1" max="2" width="5.109375" style="1" customWidth="1"/>
    <col min="3" max="3" width="25.109375" style="1" bestFit="1" customWidth="1"/>
    <col min="4" max="4" width="6.6640625" style="1" bestFit="1" customWidth="1"/>
    <col min="5" max="5" width="11.33203125" style="1" customWidth="1"/>
    <col min="6" max="8" width="15.33203125" style="1" customWidth="1"/>
    <col min="9" max="16384" width="8.88671875" style="1"/>
  </cols>
  <sheetData>
    <row r="1" spans="1:8" ht="54" customHeight="1"/>
    <row r="2" spans="1:8" ht="13.2" customHeight="1" thickBot="1">
      <c r="A2" s="937" t="s">
        <v>3</v>
      </c>
      <c r="B2" s="934"/>
      <c r="C2" s="911" t="s">
        <v>314</v>
      </c>
      <c r="D2" s="912"/>
      <c r="E2" s="913"/>
      <c r="F2" s="909" t="s">
        <v>19</v>
      </c>
      <c r="G2" s="898" t="s">
        <v>321</v>
      </c>
      <c r="H2" s="900" t="s">
        <v>97</v>
      </c>
    </row>
    <row r="3" spans="1:8">
      <c r="A3" s="935"/>
      <c r="B3" s="936"/>
      <c r="C3" s="914"/>
      <c r="D3" s="915"/>
      <c r="E3" s="916"/>
      <c r="F3" s="910"/>
      <c r="G3" s="899"/>
      <c r="H3" s="901"/>
    </row>
    <row r="4" spans="1:8" ht="26.85" customHeight="1" thickBot="1">
      <c r="A4" s="296">
        <v>1</v>
      </c>
      <c r="B4" s="298"/>
      <c r="C4" s="300" t="s">
        <v>394</v>
      </c>
      <c r="D4" s="297" t="s">
        <v>1383</v>
      </c>
      <c r="E4" s="301" t="s">
        <v>406</v>
      </c>
      <c r="F4" s="299"/>
      <c r="G4" s="298"/>
      <c r="H4" s="304">
        <f>F4-G4</f>
        <v>0</v>
      </c>
    </row>
    <row r="5" spans="1:8" ht="26.85" customHeight="1" thickBot="1">
      <c r="A5" s="223">
        <v>2</v>
      </c>
      <c r="B5" s="215"/>
      <c r="C5" s="302" t="s">
        <v>395</v>
      </c>
      <c r="D5" s="214" t="s">
        <v>1383</v>
      </c>
      <c r="E5" s="303" t="s">
        <v>406</v>
      </c>
      <c r="F5" s="216"/>
      <c r="G5" s="215"/>
      <c r="H5" s="305">
        <f t="shared" ref="H5:H15" si="0">F5-G5</f>
        <v>0</v>
      </c>
    </row>
    <row r="6" spans="1:8" ht="26.85" customHeight="1" thickBot="1">
      <c r="A6" s="223">
        <v>3</v>
      </c>
      <c r="B6" s="215"/>
      <c r="C6" s="302" t="s">
        <v>396</v>
      </c>
      <c r="D6" s="214" t="s">
        <v>1383</v>
      </c>
      <c r="E6" s="303" t="s">
        <v>406</v>
      </c>
      <c r="F6" s="216"/>
      <c r="G6" s="215"/>
      <c r="H6" s="305">
        <f t="shared" si="0"/>
        <v>0</v>
      </c>
    </row>
    <row r="7" spans="1:8" ht="26.85" customHeight="1" thickBot="1">
      <c r="A7" s="223">
        <v>4</v>
      </c>
      <c r="B7" s="215"/>
      <c r="C7" s="302" t="s">
        <v>397</v>
      </c>
      <c r="D7" s="214" t="s">
        <v>1383</v>
      </c>
      <c r="E7" s="303" t="s">
        <v>406</v>
      </c>
      <c r="F7" s="216"/>
      <c r="G7" s="215"/>
      <c r="H7" s="305">
        <f t="shared" si="0"/>
        <v>0</v>
      </c>
    </row>
    <row r="8" spans="1:8" ht="26.85" customHeight="1" thickBot="1">
      <c r="A8" s="223">
        <v>5</v>
      </c>
      <c r="B8" s="215"/>
      <c r="C8" s="302" t="s">
        <v>398</v>
      </c>
      <c r="D8" s="214" t="s">
        <v>1383</v>
      </c>
      <c r="E8" s="303" t="s">
        <v>406</v>
      </c>
      <c r="F8" s="216"/>
      <c r="G8" s="215"/>
      <c r="H8" s="305">
        <f t="shared" si="0"/>
        <v>0</v>
      </c>
    </row>
    <row r="9" spans="1:8" ht="26.85" customHeight="1" thickBot="1">
      <c r="A9" s="223">
        <v>6</v>
      </c>
      <c r="B9" s="215"/>
      <c r="C9" s="302" t="s">
        <v>399</v>
      </c>
      <c r="D9" s="214" t="s">
        <v>1383</v>
      </c>
      <c r="E9" s="303" t="s">
        <v>406</v>
      </c>
      <c r="F9" s="216"/>
      <c r="G9" s="215"/>
      <c r="H9" s="305">
        <f t="shared" si="0"/>
        <v>0</v>
      </c>
    </row>
    <row r="10" spans="1:8" ht="26.85" customHeight="1" thickBot="1">
      <c r="A10" s="223">
        <v>7</v>
      </c>
      <c r="B10" s="215"/>
      <c r="C10" s="302" t="s">
        <v>400</v>
      </c>
      <c r="D10" s="214" t="s">
        <v>1383</v>
      </c>
      <c r="E10" s="303" t="s">
        <v>406</v>
      </c>
      <c r="F10" s="216"/>
      <c r="G10" s="215"/>
      <c r="H10" s="305">
        <f t="shared" si="0"/>
        <v>0</v>
      </c>
    </row>
    <row r="11" spans="1:8" ht="26.85" customHeight="1" thickBot="1">
      <c r="A11" s="223">
        <v>8</v>
      </c>
      <c r="B11" s="215"/>
      <c r="C11" s="302" t="s">
        <v>401</v>
      </c>
      <c r="D11" s="214" t="s">
        <v>1383</v>
      </c>
      <c r="E11" s="303" t="s">
        <v>406</v>
      </c>
      <c r="F11" s="216"/>
      <c r="G11" s="215"/>
      <c r="H11" s="305">
        <f t="shared" si="0"/>
        <v>0</v>
      </c>
    </row>
    <row r="12" spans="1:8" ht="26.85" customHeight="1" thickBot="1">
      <c r="A12" s="223">
        <v>9</v>
      </c>
      <c r="B12" s="215"/>
      <c r="C12" s="302" t="s">
        <v>402</v>
      </c>
      <c r="D12" s="214" t="s">
        <v>1383</v>
      </c>
      <c r="E12" s="303" t="s">
        <v>406</v>
      </c>
      <c r="F12" s="216"/>
      <c r="G12" s="215"/>
      <c r="H12" s="305">
        <f t="shared" si="0"/>
        <v>0</v>
      </c>
    </row>
    <row r="13" spans="1:8" ht="26.85" customHeight="1" thickBot="1">
      <c r="A13" s="223">
        <v>10</v>
      </c>
      <c r="B13" s="215"/>
      <c r="C13" s="302" t="s">
        <v>403</v>
      </c>
      <c r="D13" s="214" t="s">
        <v>1383</v>
      </c>
      <c r="E13" s="303" t="s">
        <v>406</v>
      </c>
      <c r="F13" s="216"/>
      <c r="G13" s="215"/>
      <c r="H13" s="305">
        <f t="shared" si="0"/>
        <v>0</v>
      </c>
    </row>
    <row r="14" spans="1:8" ht="26.85" customHeight="1" thickBot="1">
      <c r="A14" s="223">
        <v>11</v>
      </c>
      <c r="B14" s="215"/>
      <c r="C14" s="302" t="s">
        <v>404</v>
      </c>
      <c r="D14" s="214" t="s">
        <v>1383</v>
      </c>
      <c r="E14" s="303" t="s">
        <v>406</v>
      </c>
      <c r="F14" s="216"/>
      <c r="G14" s="215"/>
      <c r="H14" s="305">
        <f t="shared" si="0"/>
        <v>0</v>
      </c>
    </row>
    <row r="15" spans="1:8" ht="26.85" customHeight="1">
      <c r="A15" s="306">
        <v>12</v>
      </c>
      <c r="B15" s="307"/>
      <c r="C15" s="308" t="s">
        <v>405</v>
      </c>
      <c r="D15" s="309" t="s">
        <v>1383</v>
      </c>
      <c r="E15" s="310" t="s">
        <v>406</v>
      </c>
      <c r="F15" s="311"/>
      <c r="G15" s="307"/>
      <c r="H15" s="312">
        <f t="shared" si="0"/>
        <v>0</v>
      </c>
    </row>
    <row r="16" spans="1:8" ht="26.85" customHeight="1">
      <c r="A16" s="313">
        <v>12</v>
      </c>
      <c r="B16" s="314">
        <v>31</v>
      </c>
      <c r="C16" s="902" t="s">
        <v>10</v>
      </c>
      <c r="D16" s="903"/>
      <c r="E16" s="904"/>
      <c r="F16" s="315">
        <f>SUM(F4:F15)</f>
        <v>0</v>
      </c>
      <c r="G16" s="314">
        <f>SUM(G4:G15)</f>
        <v>0</v>
      </c>
      <c r="H16" s="63">
        <f>SUM(H4:H15)</f>
        <v>0</v>
      </c>
    </row>
    <row r="17" spans="1:6">
      <c r="A17" s="3"/>
      <c r="B17" s="3"/>
      <c r="C17" s="3"/>
      <c r="D17" s="3"/>
      <c r="E17" s="3"/>
      <c r="F17" s="3"/>
    </row>
    <row r="18" spans="1:6">
      <c r="A18" s="3"/>
      <c r="B18" s="3"/>
      <c r="C18" s="3"/>
      <c r="D18" s="3"/>
      <c r="E18" s="3"/>
      <c r="F18" s="3"/>
    </row>
    <row r="19" spans="1:6">
      <c r="A19" s="3"/>
      <c r="B19" s="3"/>
      <c r="C19" s="3"/>
      <c r="D19" s="3"/>
      <c r="E19" s="3"/>
      <c r="F19" s="3"/>
    </row>
    <row r="20" spans="1:6">
      <c r="A20" s="3"/>
      <c r="B20" s="3"/>
      <c r="C20" s="3"/>
      <c r="D20" s="3"/>
      <c r="E20" s="3"/>
      <c r="F20" s="3"/>
    </row>
    <row r="21" spans="1:6">
      <c r="A21" s="3"/>
      <c r="B21" s="3"/>
      <c r="C21" s="3"/>
      <c r="D21" s="3"/>
      <c r="E21" s="3"/>
      <c r="F21" s="3"/>
    </row>
    <row r="22" spans="1:6">
      <c r="A22" s="3"/>
      <c r="B22" s="3"/>
      <c r="C22" s="3"/>
      <c r="D22" s="3"/>
      <c r="E22" s="3"/>
      <c r="F22" s="3"/>
    </row>
    <row r="23" spans="1:6">
      <c r="A23" s="3"/>
      <c r="B23" s="3"/>
      <c r="C23" s="3"/>
      <c r="D23" s="3"/>
      <c r="E23" s="3"/>
      <c r="F23" s="3"/>
    </row>
    <row r="24" spans="1:6">
      <c r="A24" s="3"/>
      <c r="B24" s="3"/>
      <c r="C24" s="3"/>
      <c r="D24" s="3"/>
      <c r="E24" s="3"/>
      <c r="F24" s="3"/>
    </row>
    <row r="25" spans="1:6">
      <c r="A25" s="3"/>
      <c r="B25" s="3"/>
      <c r="C25" s="3"/>
      <c r="D25" s="3"/>
      <c r="E25" s="3"/>
      <c r="F25" s="3"/>
    </row>
    <row r="26" spans="1:6">
      <c r="A26" s="3"/>
      <c r="B26" s="3"/>
      <c r="C26" s="3"/>
      <c r="D26" s="3"/>
      <c r="E26" s="3"/>
      <c r="F26" s="3"/>
    </row>
    <row r="27" spans="1:6">
      <c r="A27" s="3"/>
      <c r="B27" s="3"/>
      <c r="C27" s="3"/>
      <c r="D27" s="3"/>
      <c r="E27" s="3"/>
      <c r="F27" s="3"/>
    </row>
    <row r="28" spans="1:6">
      <c r="A28" s="3"/>
      <c r="B28" s="3"/>
      <c r="C28" s="3"/>
      <c r="D28" s="3"/>
      <c r="E28" s="3"/>
      <c r="F28" s="3"/>
    </row>
    <row r="29" spans="1:6">
      <c r="A29" s="3"/>
      <c r="B29" s="3"/>
      <c r="C29" s="3"/>
      <c r="D29" s="3"/>
      <c r="E29" s="3"/>
      <c r="F29" s="3"/>
    </row>
    <row r="30" spans="1:6">
      <c r="A30" s="3"/>
      <c r="B30" s="3"/>
      <c r="C30" s="3"/>
      <c r="D30" s="3"/>
      <c r="E30" s="3"/>
      <c r="F30" s="3"/>
    </row>
    <row r="31" spans="1:6">
      <c r="A31" s="3"/>
      <c r="B31" s="3"/>
      <c r="C31" s="3"/>
      <c r="D31" s="3"/>
      <c r="E31" s="3"/>
      <c r="F31" s="3"/>
    </row>
    <row r="32" spans="1:6">
      <c r="A32" s="3"/>
      <c r="B32" s="3"/>
      <c r="C32" s="3"/>
      <c r="D32" s="3"/>
      <c r="E32" s="3"/>
      <c r="F32" s="3"/>
    </row>
    <row r="33" spans="1:6">
      <c r="A33" s="3"/>
      <c r="B33" s="3"/>
      <c r="C33" s="3"/>
      <c r="D33" s="3"/>
      <c r="E33" s="3"/>
      <c r="F33" s="3"/>
    </row>
    <row r="34" spans="1:6">
      <c r="A34" s="3"/>
      <c r="B34" s="3"/>
      <c r="C34" s="3"/>
      <c r="D34" s="3"/>
      <c r="E34" s="3"/>
      <c r="F34" s="3"/>
    </row>
    <row r="35" spans="1:6">
      <c r="A35" s="3"/>
      <c r="B35" s="3"/>
      <c r="C35" s="3"/>
      <c r="D35" s="3"/>
      <c r="E35" s="3"/>
      <c r="F35" s="3"/>
    </row>
    <row r="36" spans="1:6">
      <c r="A36" s="3"/>
      <c r="B36" s="3"/>
      <c r="C36" s="3"/>
      <c r="D36" s="3"/>
      <c r="E36" s="3"/>
      <c r="F36" s="3"/>
    </row>
    <row r="37" spans="1:6">
      <c r="A37" s="3"/>
      <c r="B37" s="3"/>
      <c r="C37" s="3"/>
      <c r="D37" s="3"/>
      <c r="E37" s="3"/>
      <c r="F37" s="3"/>
    </row>
    <row r="38" spans="1:6">
      <c r="A38" s="3"/>
      <c r="B38" s="3"/>
      <c r="C38" s="3"/>
      <c r="D38" s="3"/>
      <c r="E38" s="3"/>
      <c r="F38" s="3"/>
    </row>
    <row r="39" spans="1:6">
      <c r="A39" s="3"/>
      <c r="B39" s="3"/>
      <c r="C39" s="3"/>
      <c r="D39" s="3"/>
      <c r="E39" s="3"/>
      <c r="F39" s="3"/>
    </row>
    <row r="40" spans="1:6">
      <c r="A40" s="3"/>
      <c r="B40" s="3"/>
      <c r="C40" s="3"/>
      <c r="D40" s="3"/>
      <c r="E40" s="3"/>
      <c r="F40" s="3"/>
    </row>
    <row r="41" spans="1:6">
      <c r="A41" s="3"/>
      <c r="B41" s="3"/>
      <c r="C41" s="3"/>
      <c r="D41" s="3"/>
      <c r="E41" s="3"/>
      <c r="F41" s="3"/>
    </row>
    <row r="42" spans="1:6">
      <c r="A42" s="3"/>
      <c r="B42" s="3"/>
      <c r="C42" s="3"/>
      <c r="D42" s="3"/>
      <c r="E42" s="3"/>
      <c r="F42" s="3"/>
    </row>
    <row r="43" spans="1:6">
      <c r="A43" s="3"/>
      <c r="B43" s="3"/>
      <c r="C43" s="3"/>
      <c r="D43" s="3"/>
      <c r="E43" s="3"/>
      <c r="F43" s="3"/>
    </row>
    <row r="44" spans="1:6">
      <c r="A44" s="3"/>
      <c r="B44" s="3"/>
      <c r="C44" s="3"/>
      <c r="D44" s="3"/>
      <c r="E44" s="3"/>
      <c r="F44" s="3"/>
    </row>
    <row r="45" spans="1:6">
      <c r="A45" s="3"/>
      <c r="B45" s="3"/>
      <c r="C45" s="3"/>
      <c r="D45" s="3"/>
      <c r="E45" s="3"/>
      <c r="F45" s="3"/>
    </row>
    <row r="46" spans="1:6">
      <c r="A46" s="3"/>
      <c r="B46" s="3"/>
      <c r="C46" s="3"/>
      <c r="D46" s="3"/>
      <c r="E46" s="3"/>
      <c r="F46" s="3"/>
    </row>
    <row r="47" spans="1:6">
      <c r="A47" s="3"/>
      <c r="B47" s="3"/>
      <c r="C47" s="3"/>
      <c r="D47" s="3"/>
      <c r="E47" s="3"/>
      <c r="F47" s="3"/>
    </row>
    <row r="48" spans="1:6">
      <c r="A48" s="3"/>
      <c r="B48" s="3"/>
      <c r="C48" s="3"/>
      <c r="D48" s="3"/>
      <c r="E48" s="3"/>
      <c r="F48" s="3"/>
    </row>
    <row r="49" spans="1:6">
      <c r="A49" s="3"/>
      <c r="B49" s="3"/>
      <c r="C49" s="3"/>
      <c r="D49" s="3"/>
      <c r="E49" s="3"/>
      <c r="F49" s="3"/>
    </row>
    <row r="50" spans="1:6">
      <c r="A50" s="3"/>
      <c r="B50" s="3"/>
      <c r="C50" s="3"/>
      <c r="D50" s="3"/>
      <c r="E50" s="3"/>
      <c r="F50" s="3"/>
    </row>
    <row r="51" spans="1:6">
      <c r="A51" s="3"/>
      <c r="B51" s="3"/>
      <c r="C51" s="3"/>
      <c r="D51" s="3"/>
      <c r="E51" s="3"/>
      <c r="F51" s="3"/>
    </row>
    <row r="52" spans="1:6">
      <c r="A52" s="3"/>
      <c r="B52" s="3"/>
      <c r="C52" s="3"/>
      <c r="D52" s="3"/>
      <c r="E52" s="3"/>
      <c r="F52" s="3"/>
    </row>
    <row r="53" spans="1:6">
      <c r="A53" s="3"/>
      <c r="B53" s="3"/>
      <c r="C53" s="3"/>
      <c r="D53" s="3"/>
      <c r="E53" s="3"/>
      <c r="F53" s="3"/>
    </row>
    <row r="54" spans="1:6">
      <c r="A54" s="3"/>
      <c r="B54" s="3"/>
      <c r="C54" s="3"/>
      <c r="D54" s="3"/>
      <c r="E54" s="3"/>
      <c r="F54" s="3"/>
    </row>
    <row r="55" spans="1:6">
      <c r="A55" s="3"/>
      <c r="B55" s="3"/>
      <c r="C55" s="3"/>
      <c r="D55" s="3"/>
      <c r="E55" s="3"/>
      <c r="F55" s="3"/>
    </row>
    <row r="56" spans="1:6">
      <c r="A56" s="3"/>
      <c r="B56" s="3"/>
      <c r="C56" s="3"/>
      <c r="D56" s="3"/>
      <c r="E56" s="3"/>
      <c r="F56" s="3"/>
    </row>
  </sheetData>
  <sheetProtection sheet="1" objects="1" scenarios="1"/>
  <mergeCells count="6">
    <mergeCell ref="G2:G3"/>
    <mergeCell ref="H2:H3"/>
    <mergeCell ref="C16:E16"/>
    <mergeCell ref="A2:B3"/>
    <mergeCell ref="F2:F3"/>
    <mergeCell ref="C2:E3"/>
  </mergeCells>
  <phoneticPr fontId="26"/>
  <pageMargins left="0.31666666666666665" right="0.31666666666666665" top="0.75" bottom="0.75" header="0.3" footer="0.3"/>
  <pageSetup paperSize="9" orientation="portrait" horizontalDpi="0" verticalDpi="0" r:id="rId1"/>
  <headerFooter>
    <oddHeader>&amp;C&amp;"HG丸ｺﾞｼｯｸM-PRO,標準"売上帳
&amp;A</oddHeader>
    <oddFooter>&amp;C&amp;"HG丸ｺﾞｼｯｸM-PRO,標準"&amp;P月</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6699"/>
  </sheetPr>
  <dimension ref="A1:G28"/>
  <sheetViews>
    <sheetView topLeftCell="A2" workbookViewId="0">
      <selection activeCell="A2" sqref="A2"/>
    </sheetView>
  </sheetViews>
  <sheetFormatPr defaultRowHeight="13.8"/>
  <cols>
    <col min="1" max="1" width="22.109375" style="31" bestFit="1" customWidth="1"/>
    <col min="2" max="3" width="20.6640625" style="31" bestFit="1" customWidth="1"/>
    <col min="4" max="4" width="8.88671875" style="31"/>
    <col min="5" max="5" width="18.5546875" style="31" bestFit="1" customWidth="1"/>
    <col min="6" max="6" width="20.109375" style="31" bestFit="1" customWidth="1"/>
    <col min="7" max="7" width="18.5546875" style="31" bestFit="1" customWidth="1"/>
    <col min="8" max="16384" width="8.88671875" style="31"/>
  </cols>
  <sheetData>
    <row r="1" spans="1:7">
      <c r="B1" s="39" t="s">
        <v>251</v>
      </c>
      <c r="C1" s="40" t="s">
        <v>252</v>
      </c>
    </row>
    <row r="2" spans="1:7">
      <c r="C2" s="40"/>
    </row>
    <row r="3" spans="1:7">
      <c r="A3" s="50" t="s">
        <v>230</v>
      </c>
      <c r="B3" s="49" t="s">
        <v>237</v>
      </c>
      <c r="C3" s="35" t="s">
        <v>311</v>
      </c>
      <c r="D3" s="36" t="s">
        <v>255</v>
      </c>
      <c r="E3" s="48" t="s">
        <v>258</v>
      </c>
      <c r="F3" s="37" t="s">
        <v>284</v>
      </c>
      <c r="G3" s="38" t="s">
        <v>289</v>
      </c>
    </row>
    <row r="4" spans="1:7">
      <c r="B4" s="49" t="s">
        <v>239</v>
      </c>
      <c r="C4" s="35" t="s">
        <v>239</v>
      </c>
      <c r="D4" s="36" t="s">
        <v>256</v>
      </c>
      <c r="E4" s="48" t="s">
        <v>259</v>
      </c>
      <c r="F4" s="37" t="s">
        <v>285</v>
      </c>
      <c r="G4" s="38" t="s">
        <v>290</v>
      </c>
    </row>
    <row r="5" spans="1:7">
      <c r="A5" s="51" t="s">
        <v>231</v>
      </c>
      <c r="B5" s="49" t="s">
        <v>240</v>
      </c>
      <c r="C5" s="35" t="s">
        <v>240</v>
      </c>
      <c r="D5" s="36" t="s">
        <v>257</v>
      </c>
      <c r="E5" s="48" t="s">
        <v>260</v>
      </c>
      <c r="F5" s="37" t="s">
        <v>286</v>
      </c>
      <c r="G5" s="38" t="s">
        <v>291</v>
      </c>
    </row>
    <row r="6" spans="1:7">
      <c r="A6" s="51" t="s">
        <v>232</v>
      </c>
      <c r="B6" s="49" t="s">
        <v>241</v>
      </c>
      <c r="C6" s="35" t="s">
        <v>241</v>
      </c>
      <c r="E6" s="48" t="s">
        <v>261</v>
      </c>
      <c r="F6" s="37" t="s">
        <v>287</v>
      </c>
      <c r="G6" s="38" t="s">
        <v>292</v>
      </c>
    </row>
    <row r="7" spans="1:7">
      <c r="A7" s="51" t="s">
        <v>233</v>
      </c>
      <c r="B7" s="49" t="s">
        <v>248</v>
      </c>
      <c r="C7" s="35" t="s">
        <v>248</v>
      </c>
      <c r="E7" s="48" t="s">
        <v>262</v>
      </c>
      <c r="F7" s="37" t="s">
        <v>288</v>
      </c>
      <c r="G7" s="38" t="s">
        <v>293</v>
      </c>
    </row>
    <row r="8" spans="1:7">
      <c r="A8" s="51" t="s">
        <v>572</v>
      </c>
      <c r="B8" s="49" t="s">
        <v>247</v>
      </c>
      <c r="C8" s="35" t="s">
        <v>247</v>
      </c>
      <c r="E8" s="48" t="s">
        <v>264</v>
      </c>
      <c r="F8" s="37" t="s">
        <v>407</v>
      </c>
    </row>
    <row r="9" spans="1:7">
      <c r="A9" s="49" t="s">
        <v>624</v>
      </c>
      <c r="B9" s="49" t="s">
        <v>249</v>
      </c>
      <c r="C9" s="35" t="s">
        <v>249</v>
      </c>
      <c r="E9" s="48" t="s">
        <v>266</v>
      </c>
      <c r="G9" s="53" t="s">
        <v>294</v>
      </c>
    </row>
    <row r="10" spans="1:7">
      <c r="B10" s="49" t="s">
        <v>243</v>
      </c>
      <c r="C10" s="35" t="s">
        <v>243</v>
      </c>
      <c r="E10" s="48" t="s">
        <v>268</v>
      </c>
    </row>
    <row r="11" spans="1:7">
      <c r="A11" s="51" t="s">
        <v>234</v>
      </c>
      <c r="B11" s="49" t="s">
        <v>242</v>
      </c>
      <c r="C11" s="35" t="s">
        <v>242</v>
      </c>
      <c r="E11" s="48" t="s">
        <v>270</v>
      </c>
      <c r="G11" s="424" t="s">
        <v>1123</v>
      </c>
    </row>
    <row r="12" spans="1:7">
      <c r="A12" s="52"/>
      <c r="B12" s="49" t="s">
        <v>238</v>
      </c>
      <c r="C12" s="35" t="s">
        <v>238</v>
      </c>
      <c r="E12" s="48" t="s">
        <v>271</v>
      </c>
      <c r="G12" s="424" t="s">
        <v>1124</v>
      </c>
    </row>
    <row r="13" spans="1:7">
      <c r="A13" s="51" t="s">
        <v>235</v>
      </c>
      <c r="B13" s="49" t="s">
        <v>250</v>
      </c>
      <c r="C13" s="35" t="s">
        <v>250</v>
      </c>
      <c r="E13" s="48" t="s">
        <v>272</v>
      </c>
      <c r="G13" s="54" t="s">
        <v>392</v>
      </c>
    </row>
    <row r="14" spans="1:7">
      <c r="A14" s="51" t="s">
        <v>236</v>
      </c>
      <c r="B14" s="49" t="s">
        <v>244</v>
      </c>
      <c r="C14" s="35" t="s">
        <v>244</v>
      </c>
      <c r="E14" s="48" t="s">
        <v>273</v>
      </c>
      <c r="G14" s="54" t="s">
        <v>393</v>
      </c>
    </row>
    <row r="15" spans="1:7">
      <c r="B15" s="49" t="s">
        <v>245</v>
      </c>
      <c r="C15" s="35" t="s">
        <v>245</v>
      </c>
      <c r="E15" s="48" t="s">
        <v>274</v>
      </c>
      <c r="G15" s="37" t="s">
        <v>1115</v>
      </c>
    </row>
    <row r="16" spans="1:7">
      <c r="B16" s="49" t="s">
        <v>246</v>
      </c>
      <c r="C16" s="35" t="s">
        <v>246</v>
      </c>
      <c r="E16" s="48" t="s">
        <v>275</v>
      </c>
      <c r="G16" s="37" t="s">
        <v>1116</v>
      </c>
    </row>
    <row r="17" spans="2:5">
      <c r="B17" s="49" t="s">
        <v>253</v>
      </c>
      <c r="C17" s="35" t="s">
        <v>253</v>
      </c>
      <c r="E17" s="48" t="s">
        <v>276</v>
      </c>
    </row>
    <row r="18" spans="2:5">
      <c r="B18" s="49" t="s">
        <v>254</v>
      </c>
      <c r="E18" s="48" t="s">
        <v>277</v>
      </c>
    </row>
    <row r="19" spans="2:5">
      <c r="E19" s="48" t="s">
        <v>279</v>
      </c>
    </row>
    <row r="20" spans="2:5">
      <c r="B20" s="51"/>
      <c r="E20" s="48" t="s">
        <v>280</v>
      </c>
    </row>
    <row r="21" spans="2:5">
      <c r="E21" s="48" t="s">
        <v>281</v>
      </c>
    </row>
    <row r="22" spans="2:5">
      <c r="E22" s="48" t="s">
        <v>282</v>
      </c>
    </row>
    <row r="23" spans="2:5">
      <c r="E23" s="48" t="s">
        <v>283</v>
      </c>
    </row>
    <row r="24" spans="2:5">
      <c r="E24" s="48" t="s">
        <v>625</v>
      </c>
    </row>
    <row r="25" spans="2:5">
      <c r="E25" s="48" t="s">
        <v>304</v>
      </c>
    </row>
    <row r="26" spans="2:5">
      <c r="E26" s="48" t="s">
        <v>305</v>
      </c>
    </row>
    <row r="27" spans="2:5">
      <c r="E27" s="48" t="s">
        <v>306</v>
      </c>
    </row>
    <row r="28" spans="2:5">
      <c r="E28" s="48" t="s">
        <v>278</v>
      </c>
    </row>
  </sheetData>
  <sheetProtection sheet="1" objects="1" scenarios="1"/>
  <phoneticPr fontId="13"/>
  <hyperlinks>
    <hyperlink ref="G9" location="元入金A1" tooltip="元入金" display="元入金"/>
    <hyperlink ref="G7" location="貸借対照表B1" tooltip="貸借対照表" display="貸借対照表"/>
    <hyperlink ref="G6" location="減価償却費の計算A1" tooltip="減価償却費の計算" display="減価償却費の計算"/>
    <hyperlink ref="G5" location="特別控除額D2" tooltip="青色申告特別控除額の計算" display="特別控除額"/>
    <hyperlink ref="G4" location="月別売上仕入A1" tooltip="月別売上（収入）金額及び仕入金額" display="月別売上仕入"/>
    <hyperlink ref="G3" location="損益計算書A1" tooltip="損益計算書" display="損益計算書"/>
    <hyperlink ref="F3" location="固定資産台帳1A1" tooltip="固定資産台帳（1）" display="固定資産台帳（1）"/>
    <hyperlink ref="F7" location="固定資産台帳5A1" tooltip="固定資産台帳（５）" display="固定資産台帳（5）"/>
    <hyperlink ref="F6" location="固定資産台帳4A1" tooltip="固定資産台帳（４）" display="固定資産台帳（4）"/>
    <hyperlink ref="F5" location="固定資産台帳3A1" tooltip="固定資産台帳（３）" display="固定資産台帳（3）"/>
    <hyperlink ref="F4" location="固定資産台帳2A1" tooltip="固定資産台帳（２）" display="固定資産台帳（2）"/>
    <hyperlink ref="F8" location="固定資産台帳白紙A1" tooltip="固定資産台帳　白紙" display="固定資産台帳　白紙"/>
    <hyperlink ref="E28" location="雑費A1" tooltip="雑費" display="雑費"/>
    <hyperlink ref="E27" location="経費帳予備3A1" tooltip="経費帳予備（３）" display="経費帳予備（３）"/>
    <hyperlink ref="E26" location="経費帳予備2A1" tooltip="経費帳予備（２）" display="経費帳予備（２）"/>
    <hyperlink ref="E25" location="経費帳予備1A1" tooltip="経費帳予備（１）" display="経費帳予備（１）"/>
    <hyperlink ref="E23" location="研修費A1" tooltip="研修費" display="研修費"/>
    <hyperlink ref="E22" location="諸会費A1" tooltip="諸会費" display="諸会費"/>
    <hyperlink ref="E3" location="租税公課A1" tooltip="租税公課" display="租税公課"/>
    <hyperlink ref="E4" location="荷造運賃A1" tooltip="荷造運賃" display="荷造運賃"/>
    <hyperlink ref="E5" location="水道光熱費A1" tooltip="水道光熱費" display="水道光熱費"/>
    <hyperlink ref="E6" location="旅費交通費A1" tooltip="旅費交通費" display="旅費交通費"/>
    <hyperlink ref="E7" location="通信費A4" tooltip="通信費" display="通信費"/>
    <hyperlink ref="E8" location="広告宣伝費A4" tooltip="広告宣伝費" display="広告宣伝費"/>
    <hyperlink ref="E9" location="接待交際費A4" tooltip="接待交際費" display="接待交際費"/>
    <hyperlink ref="E10" location="損害保険料A4" tooltip="損害保険料" display="損害保険料"/>
    <hyperlink ref="E11" location="修繕費A1" tooltip="修繕費" display="修繕費"/>
    <hyperlink ref="E12" location="消耗品費A1" tooltip="消耗品費" display="消耗品費"/>
    <hyperlink ref="E13" location="福利厚生費A1" tooltip="福利厚生費" display="福利厚生費"/>
    <hyperlink ref="E14" location="給料賃金A1" tooltip="給与賃金" display="給与賃金"/>
    <hyperlink ref="E15" location="外注工賃A1" tooltip="外注工賃" display="外注工賃"/>
    <hyperlink ref="E16" location="利子割引料A1" tooltip="利子割引料" display="利子割引料"/>
    <hyperlink ref="E17" location="地代家賃A4" tooltip="地代家賃" display="地代家賃"/>
    <hyperlink ref="E18" location="貸倒金A1" tooltip="貸倒金" display="貸倒金"/>
    <hyperlink ref="E19" location="リース料A4" tooltip="リース料" display="リース料"/>
    <hyperlink ref="E20" location="事務用品費A1" tooltip="事務用品費" display="事務用品費"/>
    <hyperlink ref="E21" location="新聞図書費A1" tooltip="新聞図書費" display="新聞図書費"/>
    <hyperlink ref="D3" location="仕入帳A1" tooltip="仕入帳" display="仕入帳"/>
    <hyperlink ref="D4" location="買掛帳A1" tooltip="買掛帳" display="買掛帳"/>
    <hyperlink ref="D5" location="商品台帳1ページ目A52" tooltip="商品台帳　今期1ページ目へ" display="商品台帳"/>
    <hyperlink ref="B18" location="雑収入A1" tooltip="雑収入" display="雑収入"/>
    <hyperlink ref="C4" location="AccessTrade売掛帳A1" tooltip="Access Trade　売掛帳" display="Access Trade"/>
    <hyperlink ref="C5" location="AffiliateB売掛帳A1" tooltip="Affiliate B　売掛帳" display="Affiliate B"/>
    <hyperlink ref="C6" location="JANet売掛帳A1" tooltip="JANet　売掛帳" display="JANet"/>
    <hyperlink ref="C7" location="バリューコマース売掛帳A1" tooltip="バリューコマース　売掛帳" display="バリューコマース"/>
    <hyperlink ref="C8" location="リンクシェア売掛帳A1" tooltip="リンクシェア　売掛帳" display="リンクシェア"/>
    <hyperlink ref="C9" location="モバ8売掛帳A1" tooltip="モバ８　売掛帳" display="モバ８"/>
    <hyperlink ref="C10" location="電脳卸売掛帳A1" tooltip="電脳卸　売掛帳" display="電脳卸"/>
    <hyperlink ref="C11" location="インフォトップ売掛帳A1" tooltip="インフォトップ　売掛帳" display="インフォトップ"/>
    <hyperlink ref="C12" location="インフォカート売掛帳A1" tooltip="インフォカート　売掛帳" display="インフォカート"/>
    <hyperlink ref="C13" location="グーグル売掛帳A1" tooltip="Google Adsensse　売掛帳" display="グーグルアドセンス"/>
    <hyperlink ref="C14" location="アマゾン売掛帳A1" tooltip="Amazonアソシエイト　売掛帳" display="アマゾン"/>
    <hyperlink ref="C15" location="楽天売掛帳A1" tooltip="楽天アフィリエイト　売掛帳" display="楽天"/>
    <hyperlink ref="C16" location="ヤフー売掛帳A1" tooltip="ヤフーアフィリエイト　売掛帳" display="ヤフー"/>
    <hyperlink ref="C17" location="その他売掛帳前期繰越A1" tooltip="その他　売掛帳　前期繰越ページ（１ページ目）へ" display="その他"/>
    <hyperlink ref="C3" location="A8net売掛帳A1" tooltip="A8net　売掛帳" display="A8net"/>
    <hyperlink ref="B3" location="A8net売上帳A1" tooltip="A8net　売上帳" display="A8net"/>
    <hyperlink ref="B4" location="AccessTrade売上帳A1" tooltip="Access Trade　売上帳" display="Access Trade"/>
    <hyperlink ref="B5" location="AffiliateB売上帳A1" tooltip="Affiliate B　売上帳" display="Affiliate B"/>
    <hyperlink ref="B6" location="JANet売上帳A1" tooltip="JANet　売上帳" display="JANet"/>
    <hyperlink ref="B7" location="バリューコマース売上帳A1" tooltip="バリューコマース　売上帳" display="バリューコマース"/>
    <hyperlink ref="B8" location="リンクシェア売上帳A1" tooltip="リンクシェア　売上帳" display="リンクシェア"/>
    <hyperlink ref="B9" location="モバ8売上帳A1" tooltip="モバ８　売上帳" display="モバ８"/>
    <hyperlink ref="B10" location="電脳卸売上帳A1" tooltip="電脳卸　売上帳" display="電脳卸"/>
    <hyperlink ref="B11" location="インフォトップ売上帳A1" tooltip="インフォトップ　売上帳" display="インフォトップ"/>
    <hyperlink ref="B12" location="インフォカート売上帳A1" tooltip="インフォカート　売上帳" display="インフォカート"/>
    <hyperlink ref="B13" location="グーグル売上帳A1" tooltip="Google Adsensse　売上帳" display="グーグルアドセンス"/>
    <hyperlink ref="B14" location="アマゾン売上帳A1" tooltip="Amazonアソシエイト　売上帳" display="アマゾン"/>
    <hyperlink ref="B15" location="楽天売上帳A1" tooltip="楽天アフィリエイト　売上帳" display="楽天"/>
    <hyperlink ref="B16" location="ヤフー売上帳A1" tooltip="ヤフーアフィリエイト　売上帳" display="ヤフー"/>
    <hyperlink ref="B17" location="その他売上帳A1" tooltip="その他　売上帳" display="その他"/>
    <hyperlink ref="A3" location="現金出納帳1月A1" tooltip="現金出納帳" display="現金出納帳"/>
    <hyperlink ref="A5" location="AA銀行1月A1" tooltip="預金出納帳　AA銀行" display="預金出納帳　AA銀行"/>
    <hyperlink ref="A6" location="BB銀行1月A1" tooltip="預金出納帳　BB銀行" display="預金出納帳　BB銀行"/>
    <hyperlink ref="A7" location="CC銀行1月A1" tooltip="預金出納帳　CC銀行" display="預金出納帳　CC銀行"/>
    <hyperlink ref="A11" location="未払金帳A1" tooltip="未払金帳" display="未払金帳"/>
    <hyperlink ref="A13" location="事業主借A1" tooltip="事業主借" display="事業主借"/>
    <hyperlink ref="A14" location="事業主貸A1" tooltip="事業主貸" display="事業主貸"/>
    <hyperlink ref="A8" location="PayPal1月A1" tooltip="インターネット決済（PayPal）" display="ｲﾝﾀｰﾈｯﾄ決済（PayPal）"/>
    <hyperlink ref="A9" location="為替差損益!雑収入A1" tooltip="為替差損益" display="為替差損益"/>
    <hyperlink ref="E24" location="支払手数料A1" tooltip="支払手数料" display="支払手数料"/>
    <hyperlink ref="G11" location="記帳ガイドA1" tooltip="記帳ガイドへ" display="記帳ガイド"/>
    <hyperlink ref="G12" location="支払・受取方法A1" tooltip="支払・受取方法一覧へ" display="支払・受取方法一覧"/>
    <hyperlink ref="G13" location="前年度A1" tooltip="前年度のコピー用シートへ" display="前年度"/>
    <hyperlink ref="G14" location="来年度A1" tooltip="来年度へのコピー用シートへ" display="来年度"/>
    <hyperlink ref="G15" location="減価償却方法A1" tooltip="減価償却方法のフローチャートへ" display="減価償却方法"/>
    <hyperlink ref="G16" location="家事事業按分A1" tooltip="家事事業按分自動計算表へ" display="家事事業按分"/>
  </hyperlinks>
  <pageMargins left="0.7" right="0.7" top="0.75" bottom="0.75" header="0.3" footer="0.3"/>
  <pageSetup paperSize="9" orientation="portrait" horizontalDpi="0"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I97"/>
  <sheetViews>
    <sheetView view="pageLayout" zoomScaleNormal="100" workbookViewId="0"/>
  </sheetViews>
  <sheetFormatPr defaultRowHeight="13.2" customHeight="1"/>
  <cols>
    <col min="1" max="1" width="8.88671875" style="29"/>
    <col min="2" max="5" width="4.44140625" style="29" customWidth="1"/>
    <col min="6" max="6" width="24.109375" style="29" customWidth="1"/>
    <col min="7" max="9" width="12.6640625" style="29" customWidth="1"/>
    <col min="10" max="16384" width="8.88671875" style="29"/>
  </cols>
  <sheetData>
    <row r="1" spans="2:9" ht="54" customHeight="1"/>
    <row r="2" spans="2:9" ht="13.2" customHeight="1">
      <c r="B2" s="938" t="s">
        <v>3</v>
      </c>
      <c r="C2" s="923"/>
      <c r="D2" s="926" t="s">
        <v>0</v>
      </c>
      <c r="E2" s="927"/>
      <c r="F2" s="928"/>
      <c r="G2" s="929" t="s">
        <v>315</v>
      </c>
      <c r="H2" s="931" t="s">
        <v>316</v>
      </c>
      <c r="I2" s="917" t="s">
        <v>226</v>
      </c>
    </row>
    <row r="3" spans="2:9" ht="13.2" customHeight="1">
      <c r="B3" s="924"/>
      <c r="C3" s="925"/>
      <c r="D3" s="343" t="s">
        <v>313</v>
      </c>
      <c r="E3" s="344" t="s">
        <v>45</v>
      </c>
      <c r="F3" s="345" t="s">
        <v>314</v>
      </c>
      <c r="G3" s="930"/>
      <c r="H3" s="932"/>
      <c r="I3" s="918"/>
    </row>
    <row r="4" spans="2:9" ht="13.2" customHeight="1">
      <c r="B4" s="320">
        <v>1</v>
      </c>
      <c r="C4" s="321">
        <v>1</v>
      </c>
      <c r="D4" s="919" t="s">
        <v>18</v>
      </c>
      <c r="E4" s="920"/>
      <c r="F4" s="921"/>
      <c r="G4" s="326">
        <f>前年度!B11</f>
        <v>51000</v>
      </c>
      <c r="H4" s="322"/>
      <c r="I4" s="324">
        <f>G4</f>
        <v>51000</v>
      </c>
    </row>
    <row r="5" spans="2:9" ht="13.2" customHeight="1">
      <c r="B5" s="318"/>
      <c r="C5" s="319"/>
      <c r="D5" s="328"/>
      <c r="E5" s="316"/>
      <c r="F5" s="247" t="str">
        <f>IF(D5=1,"月分確定成果報酬",IF(D5=2,"成果報酬受け取り",IF(D5=3,"確定した成果のキャンセル","")))</f>
        <v/>
      </c>
      <c r="G5" s="327"/>
      <c r="H5" s="323"/>
      <c r="I5" s="325" t="str">
        <f>IF(OR(G5&lt;&gt;"",H5&lt;&gt;""),I4+G5-H5,"")</f>
        <v/>
      </c>
    </row>
    <row r="6" spans="2:9" ht="13.2" customHeight="1">
      <c r="B6" s="318"/>
      <c r="C6" s="319"/>
      <c r="D6" s="328"/>
      <c r="E6" s="316"/>
      <c r="F6" s="247" t="str">
        <f t="shared" ref="F6:F54" si="0">IF(D6=1,"月分確定成果報酬",IF(D6=2,"成果報酬受け取り",IF(D6=3,"確定した成果のキャンセル","")))</f>
        <v/>
      </c>
      <c r="G6" s="327"/>
      <c r="H6" s="323"/>
      <c r="I6" s="325" t="str">
        <f t="shared" ref="I6:I54" si="1">IF(OR(G6&lt;&gt;"",H6&lt;&gt;""),I5+G6-H6,"")</f>
        <v/>
      </c>
    </row>
    <row r="7" spans="2:9" ht="13.2" customHeight="1">
      <c r="B7" s="318"/>
      <c r="C7" s="319"/>
      <c r="D7" s="328"/>
      <c r="E7" s="316"/>
      <c r="F7" s="247" t="str">
        <f t="shared" si="0"/>
        <v/>
      </c>
      <c r="G7" s="327"/>
      <c r="H7" s="323"/>
      <c r="I7" s="325" t="str">
        <f t="shared" si="1"/>
        <v/>
      </c>
    </row>
    <row r="8" spans="2:9" ht="13.2" customHeight="1">
      <c r="B8" s="318"/>
      <c r="C8" s="319"/>
      <c r="D8" s="328"/>
      <c r="E8" s="316"/>
      <c r="F8" s="247" t="str">
        <f t="shared" si="0"/>
        <v/>
      </c>
      <c r="G8" s="327"/>
      <c r="H8" s="323"/>
      <c r="I8" s="325" t="str">
        <f t="shared" si="1"/>
        <v/>
      </c>
    </row>
    <row r="9" spans="2:9" ht="13.2" customHeight="1">
      <c r="B9" s="318"/>
      <c r="C9" s="319"/>
      <c r="D9" s="328"/>
      <c r="E9" s="316"/>
      <c r="F9" s="247" t="str">
        <f t="shared" si="0"/>
        <v/>
      </c>
      <c r="G9" s="327"/>
      <c r="H9" s="323"/>
      <c r="I9" s="325" t="str">
        <f t="shared" si="1"/>
        <v/>
      </c>
    </row>
    <row r="10" spans="2:9" ht="13.2" customHeight="1">
      <c r="B10" s="318"/>
      <c r="C10" s="319"/>
      <c r="D10" s="329"/>
      <c r="E10" s="317"/>
      <c r="F10" s="247" t="str">
        <f t="shared" si="0"/>
        <v/>
      </c>
      <c r="G10" s="327"/>
      <c r="H10" s="323"/>
      <c r="I10" s="325" t="str">
        <f t="shared" si="1"/>
        <v/>
      </c>
    </row>
    <row r="11" spans="2:9" ht="13.2" customHeight="1">
      <c r="B11" s="318"/>
      <c r="C11" s="319"/>
      <c r="D11" s="328"/>
      <c r="E11" s="316"/>
      <c r="F11" s="247" t="str">
        <f t="shared" si="0"/>
        <v/>
      </c>
      <c r="G11" s="327"/>
      <c r="H11" s="323"/>
      <c r="I11" s="325" t="str">
        <f t="shared" si="1"/>
        <v/>
      </c>
    </row>
    <row r="12" spans="2:9" ht="13.2" customHeight="1">
      <c r="B12" s="318"/>
      <c r="C12" s="319"/>
      <c r="D12" s="328"/>
      <c r="E12" s="316"/>
      <c r="F12" s="247" t="str">
        <f t="shared" si="0"/>
        <v/>
      </c>
      <c r="G12" s="327"/>
      <c r="H12" s="323"/>
      <c r="I12" s="325" t="str">
        <f t="shared" si="1"/>
        <v/>
      </c>
    </row>
    <row r="13" spans="2:9" ht="13.2" customHeight="1">
      <c r="B13" s="318"/>
      <c r="C13" s="319"/>
      <c r="D13" s="328"/>
      <c r="E13" s="316"/>
      <c r="F13" s="247" t="str">
        <f t="shared" si="0"/>
        <v/>
      </c>
      <c r="G13" s="327"/>
      <c r="H13" s="323"/>
      <c r="I13" s="325" t="str">
        <f t="shared" si="1"/>
        <v/>
      </c>
    </row>
    <row r="14" spans="2:9" ht="13.2" customHeight="1">
      <c r="B14" s="318"/>
      <c r="C14" s="319"/>
      <c r="D14" s="328"/>
      <c r="E14" s="316"/>
      <c r="F14" s="247" t="str">
        <f t="shared" si="0"/>
        <v/>
      </c>
      <c r="G14" s="327"/>
      <c r="H14" s="323"/>
      <c r="I14" s="325" t="str">
        <f t="shared" si="1"/>
        <v/>
      </c>
    </row>
    <row r="15" spans="2:9" ht="13.2" customHeight="1">
      <c r="B15" s="318"/>
      <c r="C15" s="319"/>
      <c r="D15" s="328"/>
      <c r="E15" s="316"/>
      <c r="F15" s="247" t="str">
        <f t="shared" si="0"/>
        <v/>
      </c>
      <c r="G15" s="327"/>
      <c r="H15" s="323"/>
      <c r="I15" s="325" t="str">
        <f t="shared" si="1"/>
        <v/>
      </c>
    </row>
    <row r="16" spans="2:9" ht="13.2" customHeight="1">
      <c r="B16" s="318"/>
      <c r="C16" s="319"/>
      <c r="D16" s="328"/>
      <c r="E16" s="316"/>
      <c r="F16" s="247" t="str">
        <f t="shared" si="0"/>
        <v/>
      </c>
      <c r="G16" s="327"/>
      <c r="H16" s="323"/>
      <c r="I16" s="325" t="str">
        <f t="shared" si="1"/>
        <v/>
      </c>
    </row>
    <row r="17" spans="2:9" ht="13.2" customHeight="1">
      <c r="B17" s="318"/>
      <c r="C17" s="319"/>
      <c r="D17" s="328"/>
      <c r="E17" s="316"/>
      <c r="F17" s="247" t="str">
        <f t="shared" si="0"/>
        <v/>
      </c>
      <c r="G17" s="327"/>
      <c r="H17" s="323"/>
      <c r="I17" s="325" t="str">
        <f t="shared" si="1"/>
        <v/>
      </c>
    </row>
    <row r="18" spans="2:9" ht="13.2" customHeight="1">
      <c r="B18" s="318"/>
      <c r="C18" s="319"/>
      <c r="D18" s="328"/>
      <c r="E18" s="316"/>
      <c r="F18" s="247" t="str">
        <f t="shared" si="0"/>
        <v/>
      </c>
      <c r="G18" s="327"/>
      <c r="H18" s="323"/>
      <c r="I18" s="325" t="str">
        <f t="shared" si="1"/>
        <v/>
      </c>
    </row>
    <row r="19" spans="2:9" ht="13.2" customHeight="1">
      <c r="B19" s="318"/>
      <c r="C19" s="319"/>
      <c r="D19" s="328"/>
      <c r="E19" s="316"/>
      <c r="F19" s="247" t="str">
        <f t="shared" si="0"/>
        <v/>
      </c>
      <c r="G19" s="327"/>
      <c r="H19" s="323"/>
      <c r="I19" s="325" t="str">
        <f t="shared" si="1"/>
        <v/>
      </c>
    </row>
    <row r="20" spans="2:9" ht="13.2" customHeight="1">
      <c r="B20" s="318"/>
      <c r="C20" s="319"/>
      <c r="D20" s="328"/>
      <c r="E20" s="316"/>
      <c r="F20" s="247" t="str">
        <f t="shared" si="0"/>
        <v/>
      </c>
      <c r="G20" s="327"/>
      <c r="H20" s="323"/>
      <c r="I20" s="325" t="str">
        <f t="shared" si="1"/>
        <v/>
      </c>
    </row>
    <row r="21" spans="2:9" ht="13.2" customHeight="1">
      <c r="B21" s="318"/>
      <c r="C21" s="319"/>
      <c r="D21" s="328"/>
      <c r="E21" s="316"/>
      <c r="F21" s="247" t="str">
        <f t="shared" si="0"/>
        <v/>
      </c>
      <c r="G21" s="327"/>
      <c r="H21" s="323"/>
      <c r="I21" s="325" t="str">
        <f t="shared" si="1"/>
        <v/>
      </c>
    </row>
    <row r="22" spans="2:9" ht="13.2" customHeight="1">
      <c r="B22" s="318"/>
      <c r="C22" s="319"/>
      <c r="D22" s="328"/>
      <c r="E22" s="316"/>
      <c r="F22" s="247" t="str">
        <f t="shared" si="0"/>
        <v/>
      </c>
      <c r="G22" s="327"/>
      <c r="H22" s="323"/>
      <c r="I22" s="325" t="str">
        <f t="shared" si="1"/>
        <v/>
      </c>
    </row>
    <row r="23" spans="2:9" ht="13.2" customHeight="1">
      <c r="B23" s="318"/>
      <c r="C23" s="319"/>
      <c r="D23" s="328"/>
      <c r="E23" s="316"/>
      <c r="F23" s="247" t="str">
        <f t="shared" si="0"/>
        <v/>
      </c>
      <c r="G23" s="327"/>
      <c r="H23" s="323"/>
      <c r="I23" s="325" t="str">
        <f t="shared" si="1"/>
        <v/>
      </c>
    </row>
    <row r="24" spans="2:9" ht="13.2" customHeight="1">
      <c r="B24" s="318"/>
      <c r="C24" s="319"/>
      <c r="D24" s="328"/>
      <c r="E24" s="316"/>
      <c r="F24" s="247" t="str">
        <f t="shared" si="0"/>
        <v/>
      </c>
      <c r="G24" s="327"/>
      <c r="H24" s="323"/>
      <c r="I24" s="325" t="str">
        <f t="shared" si="1"/>
        <v/>
      </c>
    </row>
    <row r="25" spans="2:9" ht="13.2" customHeight="1">
      <c r="B25" s="318"/>
      <c r="C25" s="319"/>
      <c r="D25" s="328"/>
      <c r="E25" s="316"/>
      <c r="F25" s="247" t="str">
        <f t="shared" si="0"/>
        <v/>
      </c>
      <c r="G25" s="327"/>
      <c r="H25" s="323"/>
      <c r="I25" s="325" t="str">
        <f t="shared" si="1"/>
        <v/>
      </c>
    </row>
    <row r="26" spans="2:9" ht="13.2" customHeight="1">
      <c r="B26" s="318"/>
      <c r="C26" s="319"/>
      <c r="D26" s="328"/>
      <c r="E26" s="316"/>
      <c r="F26" s="247" t="str">
        <f t="shared" si="0"/>
        <v/>
      </c>
      <c r="G26" s="327"/>
      <c r="H26" s="323"/>
      <c r="I26" s="325" t="str">
        <f t="shared" si="1"/>
        <v/>
      </c>
    </row>
    <row r="27" spans="2:9" ht="13.2" customHeight="1">
      <c r="B27" s="318"/>
      <c r="C27" s="319"/>
      <c r="D27" s="328"/>
      <c r="E27" s="316"/>
      <c r="F27" s="247" t="str">
        <f t="shared" si="0"/>
        <v/>
      </c>
      <c r="G27" s="327"/>
      <c r="H27" s="323"/>
      <c r="I27" s="325" t="str">
        <f t="shared" si="1"/>
        <v/>
      </c>
    </row>
    <row r="28" spans="2:9" ht="13.2" customHeight="1">
      <c r="B28" s="318"/>
      <c r="C28" s="319"/>
      <c r="D28" s="328"/>
      <c r="E28" s="316"/>
      <c r="F28" s="247" t="str">
        <f t="shared" si="0"/>
        <v/>
      </c>
      <c r="G28" s="327"/>
      <c r="H28" s="323"/>
      <c r="I28" s="325" t="str">
        <f t="shared" si="1"/>
        <v/>
      </c>
    </row>
    <row r="29" spans="2:9" ht="13.2" customHeight="1">
      <c r="B29" s="318"/>
      <c r="C29" s="319"/>
      <c r="D29" s="328"/>
      <c r="E29" s="316"/>
      <c r="F29" s="247" t="str">
        <f t="shared" si="0"/>
        <v/>
      </c>
      <c r="G29" s="327"/>
      <c r="H29" s="323"/>
      <c r="I29" s="325" t="str">
        <f t="shared" si="1"/>
        <v/>
      </c>
    </row>
    <row r="30" spans="2:9" ht="13.2" customHeight="1">
      <c r="B30" s="318"/>
      <c r="C30" s="319"/>
      <c r="D30" s="328"/>
      <c r="E30" s="316"/>
      <c r="F30" s="247" t="str">
        <f t="shared" si="0"/>
        <v/>
      </c>
      <c r="G30" s="327"/>
      <c r="H30" s="323"/>
      <c r="I30" s="325" t="str">
        <f t="shared" si="1"/>
        <v/>
      </c>
    </row>
    <row r="31" spans="2:9" ht="13.2" customHeight="1">
      <c r="B31" s="318"/>
      <c r="C31" s="319"/>
      <c r="D31" s="328"/>
      <c r="E31" s="316"/>
      <c r="F31" s="247" t="str">
        <f t="shared" si="0"/>
        <v/>
      </c>
      <c r="G31" s="327"/>
      <c r="H31" s="323"/>
      <c r="I31" s="325" t="str">
        <f t="shared" si="1"/>
        <v/>
      </c>
    </row>
    <row r="32" spans="2:9" ht="13.2" customHeight="1">
      <c r="B32" s="318"/>
      <c r="C32" s="319"/>
      <c r="D32" s="328"/>
      <c r="E32" s="316"/>
      <c r="F32" s="247" t="str">
        <f t="shared" si="0"/>
        <v/>
      </c>
      <c r="G32" s="327"/>
      <c r="H32" s="323"/>
      <c r="I32" s="325" t="str">
        <f t="shared" si="1"/>
        <v/>
      </c>
    </row>
    <row r="33" spans="2:9" ht="13.2" customHeight="1">
      <c r="B33" s="318"/>
      <c r="C33" s="319"/>
      <c r="D33" s="328"/>
      <c r="E33" s="316"/>
      <c r="F33" s="247" t="str">
        <f t="shared" si="0"/>
        <v/>
      </c>
      <c r="G33" s="327"/>
      <c r="H33" s="323"/>
      <c r="I33" s="325" t="str">
        <f t="shared" si="1"/>
        <v/>
      </c>
    </row>
    <row r="34" spans="2:9" ht="13.2" customHeight="1">
      <c r="B34" s="318"/>
      <c r="C34" s="319"/>
      <c r="D34" s="328"/>
      <c r="E34" s="316"/>
      <c r="F34" s="247" t="str">
        <f t="shared" si="0"/>
        <v/>
      </c>
      <c r="G34" s="327"/>
      <c r="H34" s="323"/>
      <c r="I34" s="325" t="str">
        <f t="shared" si="1"/>
        <v/>
      </c>
    </row>
    <row r="35" spans="2:9" ht="13.2" customHeight="1">
      <c r="B35" s="318"/>
      <c r="C35" s="319"/>
      <c r="D35" s="328"/>
      <c r="E35" s="316"/>
      <c r="F35" s="247" t="str">
        <f t="shared" si="0"/>
        <v/>
      </c>
      <c r="G35" s="327"/>
      <c r="H35" s="323"/>
      <c r="I35" s="325" t="str">
        <f t="shared" si="1"/>
        <v/>
      </c>
    </row>
    <row r="36" spans="2:9" ht="13.2" customHeight="1">
      <c r="B36" s="318"/>
      <c r="C36" s="319"/>
      <c r="D36" s="328"/>
      <c r="E36" s="316"/>
      <c r="F36" s="247" t="str">
        <f t="shared" si="0"/>
        <v/>
      </c>
      <c r="G36" s="327"/>
      <c r="H36" s="323"/>
      <c r="I36" s="325" t="str">
        <f t="shared" si="1"/>
        <v/>
      </c>
    </row>
    <row r="37" spans="2:9" ht="13.2" customHeight="1">
      <c r="B37" s="318"/>
      <c r="C37" s="319"/>
      <c r="D37" s="328"/>
      <c r="E37" s="316"/>
      <c r="F37" s="247" t="str">
        <f t="shared" si="0"/>
        <v/>
      </c>
      <c r="G37" s="327"/>
      <c r="H37" s="323"/>
      <c r="I37" s="325" t="str">
        <f t="shared" si="1"/>
        <v/>
      </c>
    </row>
    <row r="38" spans="2:9" ht="13.2" customHeight="1">
      <c r="B38" s="318"/>
      <c r="C38" s="319"/>
      <c r="D38" s="328"/>
      <c r="E38" s="316"/>
      <c r="F38" s="247" t="str">
        <f t="shared" si="0"/>
        <v/>
      </c>
      <c r="G38" s="327"/>
      <c r="H38" s="323"/>
      <c r="I38" s="325" t="str">
        <f t="shared" si="1"/>
        <v/>
      </c>
    </row>
    <row r="39" spans="2:9" ht="13.2" customHeight="1">
      <c r="B39" s="318"/>
      <c r="C39" s="319"/>
      <c r="D39" s="328"/>
      <c r="E39" s="316"/>
      <c r="F39" s="247" t="str">
        <f t="shared" si="0"/>
        <v/>
      </c>
      <c r="G39" s="327"/>
      <c r="H39" s="323"/>
      <c r="I39" s="325" t="str">
        <f t="shared" si="1"/>
        <v/>
      </c>
    </row>
    <row r="40" spans="2:9" ht="13.2" customHeight="1">
      <c r="B40" s="318"/>
      <c r="C40" s="319"/>
      <c r="D40" s="328"/>
      <c r="E40" s="316"/>
      <c r="F40" s="247" t="str">
        <f t="shared" si="0"/>
        <v/>
      </c>
      <c r="G40" s="327"/>
      <c r="H40" s="323"/>
      <c r="I40" s="325" t="str">
        <f t="shared" si="1"/>
        <v/>
      </c>
    </row>
    <row r="41" spans="2:9" ht="13.2" customHeight="1">
      <c r="B41" s="318"/>
      <c r="C41" s="319"/>
      <c r="D41" s="328"/>
      <c r="E41" s="316"/>
      <c r="F41" s="247" t="str">
        <f t="shared" si="0"/>
        <v/>
      </c>
      <c r="G41" s="327"/>
      <c r="H41" s="323"/>
      <c r="I41" s="325" t="str">
        <f t="shared" si="1"/>
        <v/>
      </c>
    </row>
    <row r="42" spans="2:9" ht="13.2" customHeight="1">
      <c r="B42" s="318"/>
      <c r="C42" s="319"/>
      <c r="D42" s="328"/>
      <c r="E42" s="316"/>
      <c r="F42" s="247" t="str">
        <f t="shared" si="0"/>
        <v/>
      </c>
      <c r="G42" s="327"/>
      <c r="H42" s="323"/>
      <c r="I42" s="325" t="str">
        <f t="shared" si="1"/>
        <v/>
      </c>
    </row>
    <row r="43" spans="2:9" ht="13.2" customHeight="1">
      <c r="B43" s="318"/>
      <c r="C43" s="319"/>
      <c r="D43" s="328"/>
      <c r="E43" s="316"/>
      <c r="F43" s="247" t="str">
        <f t="shared" si="0"/>
        <v/>
      </c>
      <c r="G43" s="327"/>
      <c r="H43" s="323"/>
      <c r="I43" s="325" t="str">
        <f t="shared" si="1"/>
        <v/>
      </c>
    </row>
    <row r="44" spans="2:9" ht="13.2" customHeight="1">
      <c r="B44" s="318"/>
      <c r="C44" s="319"/>
      <c r="D44" s="328"/>
      <c r="E44" s="316"/>
      <c r="F44" s="247" t="str">
        <f t="shared" si="0"/>
        <v/>
      </c>
      <c r="G44" s="327"/>
      <c r="H44" s="323"/>
      <c r="I44" s="325" t="str">
        <f t="shared" si="1"/>
        <v/>
      </c>
    </row>
    <row r="45" spans="2:9" ht="13.2" customHeight="1">
      <c r="B45" s="318"/>
      <c r="C45" s="319"/>
      <c r="D45" s="328"/>
      <c r="E45" s="316"/>
      <c r="F45" s="247" t="str">
        <f t="shared" si="0"/>
        <v/>
      </c>
      <c r="G45" s="327"/>
      <c r="H45" s="323"/>
      <c r="I45" s="325" t="str">
        <f t="shared" si="1"/>
        <v/>
      </c>
    </row>
    <row r="46" spans="2:9" ht="13.2" customHeight="1">
      <c r="B46" s="318"/>
      <c r="C46" s="319"/>
      <c r="D46" s="328"/>
      <c r="E46" s="316"/>
      <c r="F46" s="247" t="str">
        <f t="shared" si="0"/>
        <v/>
      </c>
      <c r="G46" s="327"/>
      <c r="H46" s="323"/>
      <c r="I46" s="325" t="str">
        <f t="shared" si="1"/>
        <v/>
      </c>
    </row>
    <row r="47" spans="2:9" ht="13.2" customHeight="1">
      <c r="B47" s="318"/>
      <c r="C47" s="319"/>
      <c r="D47" s="328"/>
      <c r="E47" s="316"/>
      <c r="F47" s="247" t="str">
        <f t="shared" si="0"/>
        <v/>
      </c>
      <c r="G47" s="327"/>
      <c r="H47" s="323"/>
      <c r="I47" s="325" t="str">
        <f t="shared" si="1"/>
        <v/>
      </c>
    </row>
    <row r="48" spans="2:9" ht="13.2" customHeight="1">
      <c r="B48" s="318"/>
      <c r="C48" s="319"/>
      <c r="D48" s="328"/>
      <c r="E48" s="316"/>
      <c r="F48" s="247" t="str">
        <f t="shared" si="0"/>
        <v/>
      </c>
      <c r="G48" s="327"/>
      <c r="H48" s="323"/>
      <c r="I48" s="325" t="str">
        <f t="shared" si="1"/>
        <v/>
      </c>
    </row>
    <row r="49" spans="2:9" ht="13.2" customHeight="1">
      <c r="B49" s="318"/>
      <c r="C49" s="319"/>
      <c r="D49" s="328"/>
      <c r="E49" s="316"/>
      <c r="F49" s="247" t="str">
        <f t="shared" si="0"/>
        <v/>
      </c>
      <c r="G49" s="327"/>
      <c r="H49" s="323"/>
      <c r="I49" s="325" t="str">
        <f t="shared" si="1"/>
        <v/>
      </c>
    </row>
    <row r="50" spans="2:9" ht="13.2" customHeight="1">
      <c r="B50" s="318"/>
      <c r="C50" s="319"/>
      <c r="D50" s="328"/>
      <c r="E50" s="316"/>
      <c r="F50" s="247" t="str">
        <f t="shared" si="0"/>
        <v/>
      </c>
      <c r="G50" s="327"/>
      <c r="H50" s="323"/>
      <c r="I50" s="325" t="str">
        <f t="shared" si="1"/>
        <v/>
      </c>
    </row>
    <row r="51" spans="2:9" ht="13.2" customHeight="1">
      <c r="B51" s="318"/>
      <c r="C51" s="319"/>
      <c r="D51" s="328"/>
      <c r="E51" s="316"/>
      <c r="F51" s="247" t="str">
        <f t="shared" si="0"/>
        <v/>
      </c>
      <c r="G51" s="327"/>
      <c r="H51" s="323"/>
      <c r="I51" s="325" t="str">
        <f t="shared" si="1"/>
        <v/>
      </c>
    </row>
    <row r="52" spans="2:9" ht="13.2" customHeight="1">
      <c r="B52" s="318"/>
      <c r="C52" s="319"/>
      <c r="D52" s="328"/>
      <c r="E52" s="316"/>
      <c r="F52" s="247" t="str">
        <f t="shared" si="0"/>
        <v/>
      </c>
      <c r="G52" s="327"/>
      <c r="H52" s="323"/>
      <c r="I52" s="325" t="str">
        <f t="shared" si="1"/>
        <v/>
      </c>
    </row>
    <row r="53" spans="2:9" ht="13.2" customHeight="1">
      <c r="B53" s="318"/>
      <c r="C53" s="319"/>
      <c r="D53" s="328"/>
      <c r="E53" s="316"/>
      <c r="F53" s="247" t="str">
        <f t="shared" si="0"/>
        <v/>
      </c>
      <c r="G53" s="327"/>
      <c r="H53" s="323"/>
      <c r="I53" s="325" t="str">
        <f t="shared" si="1"/>
        <v/>
      </c>
    </row>
    <row r="54" spans="2:9" ht="13.2" customHeight="1">
      <c r="B54" s="330"/>
      <c r="C54" s="331"/>
      <c r="D54" s="332"/>
      <c r="E54" s="333"/>
      <c r="F54" s="248" t="str">
        <f t="shared" si="0"/>
        <v/>
      </c>
      <c r="G54" s="334"/>
      <c r="H54" s="335"/>
      <c r="I54" s="336" t="str">
        <f t="shared" si="1"/>
        <v/>
      </c>
    </row>
    <row r="55" spans="2:9" ht="13.2" customHeight="1">
      <c r="B55" s="337"/>
      <c r="C55" s="338"/>
      <c r="D55" s="337"/>
      <c r="E55" s="339"/>
      <c r="F55" s="338"/>
      <c r="G55" s="340">
        <f>SUM(G4:G54)</f>
        <v>51000</v>
      </c>
      <c r="H55" s="341">
        <f>SUM(H4:H54)</f>
        <v>0</v>
      </c>
      <c r="I55" s="342">
        <f>G55-H55</f>
        <v>51000</v>
      </c>
    </row>
    <row r="56" spans="2:9" customFormat="1" ht="13.2" customHeight="1"/>
    <row r="57" spans="2:9" ht="13.2" customHeight="1">
      <c r="B57" s="30"/>
      <c r="C57" s="30"/>
      <c r="D57" s="30"/>
      <c r="E57" s="30"/>
      <c r="F57" s="30"/>
      <c r="G57" s="30"/>
      <c r="H57" s="30"/>
      <c r="I57" s="30"/>
    </row>
    <row r="58" spans="2:9" ht="13.2" customHeight="1">
      <c r="B58" s="30"/>
      <c r="C58" s="30"/>
      <c r="D58" s="30"/>
      <c r="E58" s="30"/>
      <c r="F58" s="30"/>
      <c r="G58" s="30"/>
      <c r="H58" s="30"/>
      <c r="I58" s="30"/>
    </row>
    <row r="59" spans="2:9" ht="13.2" customHeight="1">
      <c r="B59" s="30"/>
      <c r="C59" s="30"/>
      <c r="D59" s="30"/>
      <c r="E59" s="30"/>
      <c r="F59" s="30"/>
      <c r="G59" s="30"/>
      <c r="H59" s="30"/>
      <c r="I59" s="30"/>
    </row>
    <row r="60" spans="2:9" ht="13.2" customHeight="1">
      <c r="B60" s="30"/>
      <c r="C60" s="30"/>
      <c r="D60" s="30"/>
      <c r="E60" s="30"/>
      <c r="F60" s="30"/>
      <c r="G60" s="30"/>
      <c r="H60" s="30"/>
      <c r="I60" s="30"/>
    </row>
    <row r="61" spans="2:9" ht="13.2" customHeight="1">
      <c r="B61" s="30"/>
      <c r="C61" s="30"/>
      <c r="D61" s="30"/>
      <c r="E61" s="30"/>
      <c r="F61" s="30"/>
      <c r="G61" s="30"/>
      <c r="H61" s="30"/>
      <c r="I61" s="30"/>
    </row>
    <row r="62" spans="2:9" ht="13.2" customHeight="1">
      <c r="B62" s="30"/>
      <c r="C62" s="30"/>
      <c r="D62" s="30"/>
      <c r="E62" s="30"/>
      <c r="F62" s="30"/>
      <c r="G62" s="30"/>
      <c r="H62" s="30"/>
      <c r="I62" s="30"/>
    </row>
    <row r="63" spans="2:9" ht="13.2" customHeight="1">
      <c r="B63" s="30"/>
      <c r="C63" s="30"/>
      <c r="D63" s="30"/>
      <c r="E63" s="30"/>
      <c r="F63" s="30"/>
      <c r="G63" s="30"/>
      <c r="H63" s="30"/>
      <c r="I63" s="30"/>
    </row>
    <row r="64" spans="2:9" ht="13.2" customHeight="1">
      <c r="B64" s="30"/>
      <c r="C64" s="30"/>
      <c r="D64" s="30"/>
      <c r="E64" s="30"/>
      <c r="F64" s="30"/>
      <c r="G64" s="30"/>
      <c r="H64" s="30"/>
      <c r="I64" s="30"/>
    </row>
    <row r="65" spans="2:9" ht="13.2" customHeight="1">
      <c r="B65" s="30"/>
      <c r="C65" s="30"/>
      <c r="D65" s="30"/>
      <c r="E65" s="30"/>
      <c r="F65" s="30"/>
      <c r="G65" s="30"/>
      <c r="H65" s="30"/>
      <c r="I65" s="30"/>
    </row>
    <row r="66" spans="2:9" ht="13.2" customHeight="1">
      <c r="B66" s="30"/>
      <c r="C66" s="30"/>
      <c r="D66" s="30"/>
      <c r="E66" s="30"/>
      <c r="F66" s="30"/>
      <c r="G66" s="30"/>
      <c r="H66" s="30"/>
      <c r="I66" s="30"/>
    </row>
    <row r="67" spans="2:9" ht="13.2" customHeight="1">
      <c r="B67" s="30"/>
      <c r="C67" s="30"/>
      <c r="D67" s="30"/>
      <c r="E67" s="30"/>
      <c r="F67" s="30"/>
      <c r="G67" s="30"/>
      <c r="H67" s="30"/>
      <c r="I67" s="30"/>
    </row>
    <row r="68" spans="2:9" ht="13.2" customHeight="1">
      <c r="B68" s="30"/>
      <c r="C68" s="30"/>
      <c r="D68" s="30"/>
      <c r="E68" s="30"/>
      <c r="F68" s="30"/>
      <c r="G68" s="30"/>
      <c r="H68" s="30"/>
      <c r="I68" s="30"/>
    </row>
    <row r="69" spans="2:9" ht="13.2" customHeight="1">
      <c r="B69" s="30"/>
      <c r="C69" s="30"/>
      <c r="D69" s="30"/>
      <c r="E69" s="30"/>
      <c r="F69" s="30"/>
      <c r="G69" s="30"/>
      <c r="H69" s="30"/>
      <c r="I69" s="30"/>
    </row>
    <row r="70" spans="2:9" ht="13.2" customHeight="1">
      <c r="B70" s="30"/>
      <c r="C70" s="30"/>
      <c r="D70" s="30"/>
      <c r="E70" s="30"/>
      <c r="F70" s="30"/>
      <c r="G70" s="30"/>
      <c r="H70" s="30"/>
      <c r="I70" s="30"/>
    </row>
    <row r="71" spans="2:9" ht="13.2" customHeight="1">
      <c r="B71" s="30"/>
      <c r="C71" s="30"/>
      <c r="D71" s="30"/>
      <c r="E71" s="30"/>
      <c r="F71" s="30"/>
      <c r="G71" s="30"/>
      <c r="H71" s="30"/>
      <c r="I71" s="30"/>
    </row>
    <row r="72" spans="2:9" ht="13.2" customHeight="1">
      <c r="B72" s="30"/>
      <c r="C72" s="30"/>
      <c r="D72" s="30"/>
      <c r="E72" s="30"/>
      <c r="F72" s="30"/>
      <c r="G72" s="30"/>
      <c r="H72" s="30"/>
      <c r="I72" s="30"/>
    </row>
    <row r="73" spans="2:9" ht="13.2" customHeight="1">
      <c r="B73" s="30"/>
      <c r="C73" s="30"/>
      <c r="D73" s="30"/>
      <c r="E73" s="30"/>
      <c r="F73" s="30"/>
      <c r="G73" s="30"/>
      <c r="H73" s="30"/>
      <c r="I73" s="30"/>
    </row>
    <row r="74" spans="2:9" ht="13.2" customHeight="1">
      <c r="B74" s="30"/>
      <c r="C74" s="30"/>
      <c r="D74" s="30"/>
      <c r="E74" s="30"/>
      <c r="F74" s="30"/>
      <c r="G74" s="30"/>
      <c r="H74" s="30"/>
      <c r="I74" s="30"/>
    </row>
    <row r="75" spans="2:9" ht="13.2" customHeight="1">
      <c r="B75" s="30"/>
      <c r="C75" s="30"/>
      <c r="D75" s="30"/>
      <c r="E75" s="30"/>
      <c r="F75" s="30"/>
      <c r="G75" s="30"/>
      <c r="H75" s="30"/>
      <c r="I75" s="30"/>
    </row>
    <row r="76" spans="2:9" ht="13.2" customHeight="1">
      <c r="B76" s="30"/>
      <c r="C76" s="30"/>
      <c r="D76" s="30"/>
      <c r="E76" s="30"/>
      <c r="F76" s="30"/>
      <c r="G76" s="30"/>
      <c r="H76" s="30"/>
      <c r="I76" s="30"/>
    </row>
    <row r="77" spans="2:9" ht="13.2" customHeight="1">
      <c r="B77" s="30"/>
      <c r="C77" s="30"/>
      <c r="D77" s="30"/>
      <c r="E77" s="30"/>
      <c r="F77" s="30"/>
      <c r="G77" s="30"/>
      <c r="H77" s="30"/>
      <c r="I77" s="30"/>
    </row>
    <row r="78" spans="2:9" ht="13.2" customHeight="1">
      <c r="B78" s="30"/>
      <c r="C78" s="30"/>
      <c r="D78" s="30"/>
      <c r="E78" s="30"/>
      <c r="F78" s="30"/>
      <c r="G78" s="30"/>
      <c r="H78" s="30"/>
      <c r="I78" s="30"/>
    </row>
    <row r="79" spans="2:9" ht="13.2" customHeight="1">
      <c r="B79" s="30"/>
      <c r="C79" s="30"/>
      <c r="D79" s="30"/>
      <c r="E79" s="30"/>
      <c r="F79" s="30"/>
      <c r="G79" s="30"/>
      <c r="H79" s="30"/>
      <c r="I79" s="30"/>
    </row>
    <row r="80" spans="2:9" ht="13.2" customHeight="1">
      <c r="B80" s="30"/>
      <c r="C80" s="30"/>
      <c r="D80" s="30"/>
      <c r="E80" s="30"/>
      <c r="F80" s="30"/>
      <c r="G80" s="30"/>
      <c r="H80" s="30"/>
      <c r="I80" s="30"/>
    </row>
    <row r="81" spans="2:9" ht="13.2" customHeight="1">
      <c r="B81" s="30"/>
      <c r="C81" s="30"/>
      <c r="D81" s="30"/>
      <c r="E81" s="30"/>
      <c r="F81" s="30"/>
      <c r="G81" s="30"/>
      <c r="H81" s="30"/>
      <c r="I81" s="30"/>
    </row>
    <row r="82" spans="2:9" ht="13.2" customHeight="1">
      <c r="B82" s="30"/>
      <c r="C82" s="30"/>
      <c r="D82" s="30"/>
      <c r="E82" s="30"/>
      <c r="F82" s="30"/>
      <c r="G82" s="30"/>
      <c r="H82" s="30"/>
      <c r="I82" s="30"/>
    </row>
    <row r="83" spans="2:9" ht="13.2" customHeight="1">
      <c r="B83" s="30"/>
      <c r="C83" s="30"/>
      <c r="D83" s="30"/>
      <c r="E83" s="30"/>
      <c r="F83" s="30"/>
      <c r="G83" s="30"/>
      <c r="H83" s="30"/>
      <c r="I83" s="30"/>
    </row>
    <row r="84" spans="2:9" ht="13.2" customHeight="1">
      <c r="B84" s="30"/>
      <c r="C84" s="30"/>
      <c r="D84" s="30"/>
      <c r="E84" s="30"/>
      <c r="F84" s="30"/>
      <c r="G84" s="30"/>
      <c r="H84" s="30"/>
      <c r="I84" s="30"/>
    </row>
    <row r="85" spans="2:9" ht="13.2" customHeight="1">
      <c r="B85" s="30"/>
      <c r="C85" s="30"/>
      <c r="D85" s="30"/>
      <c r="E85" s="30"/>
      <c r="F85" s="30"/>
      <c r="G85" s="30"/>
      <c r="H85" s="30"/>
      <c r="I85" s="30"/>
    </row>
    <row r="86" spans="2:9" ht="13.2" customHeight="1">
      <c r="B86" s="30"/>
      <c r="C86" s="30"/>
      <c r="D86" s="30"/>
      <c r="E86" s="30"/>
      <c r="F86" s="30"/>
      <c r="G86" s="30"/>
      <c r="H86" s="30"/>
      <c r="I86" s="30"/>
    </row>
    <row r="87" spans="2:9" ht="13.2" customHeight="1">
      <c r="B87" s="30"/>
      <c r="C87" s="30"/>
      <c r="D87" s="30"/>
      <c r="E87" s="30"/>
      <c r="F87" s="30"/>
      <c r="G87" s="30"/>
      <c r="H87" s="30"/>
      <c r="I87" s="30"/>
    </row>
    <row r="88" spans="2:9" ht="13.2" customHeight="1">
      <c r="B88" s="30"/>
      <c r="C88" s="30"/>
      <c r="D88" s="30"/>
      <c r="E88" s="30"/>
      <c r="F88" s="30"/>
      <c r="G88" s="30"/>
      <c r="H88" s="30"/>
      <c r="I88" s="30"/>
    </row>
    <row r="89" spans="2:9" ht="13.2" customHeight="1">
      <c r="B89" s="30"/>
      <c r="C89" s="30"/>
      <c r="D89" s="30"/>
      <c r="E89" s="30"/>
      <c r="F89" s="30"/>
      <c r="G89" s="30"/>
      <c r="H89" s="30"/>
      <c r="I89" s="30"/>
    </row>
    <row r="90" spans="2:9" ht="13.2" customHeight="1">
      <c r="B90" s="30"/>
      <c r="C90" s="30"/>
      <c r="D90" s="30"/>
      <c r="E90" s="30"/>
      <c r="F90" s="30"/>
      <c r="G90" s="30"/>
      <c r="H90" s="30"/>
      <c r="I90" s="30"/>
    </row>
    <row r="91" spans="2:9" ht="13.2" customHeight="1">
      <c r="B91" s="30"/>
      <c r="C91" s="30"/>
      <c r="D91" s="30"/>
      <c r="E91" s="30"/>
      <c r="F91" s="30"/>
      <c r="G91" s="30"/>
      <c r="H91" s="30"/>
      <c r="I91" s="30"/>
    </row>
    <row r="92" spans="2:9" ht="13.2" customHeight="1">
      <c r="B92" s="30"/>
      <c r="C92" s="30"/>
      <c r="D92" s="30"/>
      <c r="E92" s="30"/>
      <c r="F92" s="30"/>
      <c r="G92" s="30"/>
      <c r="H92" s="30"/>
      <c r="I92" s="30"/>
    </row>
    <row r="93" spans="2:9" ht="13.2" customHeight="1">
      <c r="B93" s="30"/>
      <c r="C93" s="30"/>
      <c r="D93" s="30"/>
      <c r="E93" s="30"/>
      <c r="F93" s="30"/>
      <c r="G93" s="30"/>
      <c r="H93" s="30"/>
      <c r="I93" s="30"/>
    </row>
    <row r="94" spans="2:9" ht="13.2" customHeight="1">
      <c r="B94" s="30"/>
      <c r="C94" s="30"/>
      <c r="D94" s="30"/>
      <c r="E94" s="30"/>
      <c r="F94" s="30"/>
      <c r="G94" s="30"/>
      <c r="H94" s="30"/>
      <c r="I94" s="30"/>
    </row>
    <row r="95" spans="2:9" ht="13.2" customHeight="1">
      <c r="B95" s="30"/>
      <c r="C95" s="30"/>
      <c r="D95" s="30"/>
      <c r="E95" s="30"/>
      <c r="F95" s="30"/>
      <c r="G95" s="30"/>
      <c r="H95" s="30"/>
      <c r="I95" s="30"/>
    </row>
    <row r="96" spans="2:9" ht="13.2" customHeight="1">
      <c r="B96" s="30"/>
      <c r="C96" s="30"/>
      <c r="D96" s="30"/>
      <c r="E96" s="30"/>
      <c r="F96" s="30"/>
      <c r="G96" s="30"/>
      <c r="H96" s="30"/>
      <c r="I96" s="30"/>
    </row>
    <row r="97" spans="2:9" ht="13.2" customHeight="1">
      <c r="B97" s="30"/>
      <c r="C97" s="30"/>
      <c r="D97" s="30"/>
      <c r="E97" s="30"/>
      <c r="F97" s="30"/>
      <c r="G97" s="30"/>
      <c r="H97" s="30"/>
      <c r="I97" s="30"/>
    </row>
  </sheetData>
  <sheetProtection sheet="1" objects="1" scenarios="1"/>
  <mergeCells count="6">
    <mergeCell ref="I2:I3"/>
    <mergeCell ref="D4:F4"/>
    <mergeCell ref="B2:C3"/>
    <mergeCell ref="D2:F2"/>
    <mergeCell ref="G2:G3"/>
    <mergeCell ref="H2:H3"/>
  </mergeCells>
  <phoneticPr fontId="26"/>
  <pageMargins left="0.31666666666666665" right="0.32500000000000001" top="0.75" bottom="0.75" header="0.3" footer="0.3"/>
  <pageSetup paperSize="9" orientation="portrait" horizontalDpi="0" verticalDpi="0" r:id="rId1"/>
  <headerFooter>
    <oddHeader>&amp;C&amp;"HG丸ｺﾞｼｯｸM-PRO,標準"&amp;A</oddHead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H56"/>
  <sheetViews>
    <sheetView view="pageLayout" zoomScaleNormal="100" workbookViewId="0"/>
  </sheetViews>
  <sheetFormatPr defaultRowHeight="13.2"/>
  <cols>
    <col min="1" max="2" width="5.109375" style="1" customWidth="1"/>
    <col min="3" max="3" width="25.109375" style="1" bestFit="1" customWidth="1"/>
    <col min="4" max="4" width="6.6640625" style="1" bestFit="1" customWidth="1"/>
    <col min="5" max="5" width="11.33203125" style="1" customWidth="1"/>
    <col min="6" max="8" width="15.33203125" style="1" customWidth="1"/>
    <col min="9" max="16384" width="8.88671875" style="1"/>
  </cols>
  <sheetData>
    <row r="1" spans="1:8" ht="54" customHeight="1"/>
    <row r="2" spans="1:8" ht="13.2" customHeight="1" thickBot="1">
      <c r="A2" s="933" t="s">
        <v>3</v>
      </c>
      <c r="B2" s="934"/>
      <c r="C2" s="911" t="s">
        <v>314</v>
      </c>
      <c r="D2" s="912"/>
      <c r="E2" s="913"/>
      <c r="F2" s="909" t="s">
        <v>19</v>
      </c>
      <c r="G2" s="898" t="s">
        <v>321</v>
      </c>
      <c r="H2" s="900" t="s">
        <v>97</v>
      </c>
    </row>
    <row r="3" spans="1:8">
      <c r="A3" s="935"/>
      <c r="B3" s="936"/>
      <c r="C3" s="914"/>
      <c r="D3" s="915"/>
      <c r="E3" s="916"/>
      <c r="F3" s="910"/>
      <c r="G3" s="899"/>
      <c r="H3" s="901"/>
    </row>
    <row r="4" spans="1:8" ht="26.85" customHeight="1" thickBot="1">
      <c r="A4" s="296">
        <v>1</v>
      </c>
      <c r="B4" s="298"/>
      <c r="C4" s="300" t="s">
        <v>394</v>
      </c>
      <c r="D4" s="297" t="s">
        <v>1383</v>
      </c>
      <c r="E4" s="301" t="s">
        <v>406</v>
      </c>
      <c r="F4" s="299"/>
      <c r="G4" s="298"/>
      <c r="H4" s="304">
        <f>F4-G4</f>
        <v>0</v>
      </c>
    </row>
    <row r="5" spans="1:8" ht="26.85" customHeight="1" thickBot="1">
      <c r="A5" s="223">
        <v>2</v>
      </c>
      <c r="B5" s="215"/>
      <c r="C5" s="302" t="s">
        <v>395</v>
      </c>
      <c r="D5" s="214" t="s">
        <v>1383</v>
      </c>
      <c r="E5" s="303" t="s">
        <v>406</v>
      </c>
      <c r="F5" s="216"/>
      <c r="G5" s="215"/>
      <c r="H5" s="305">
        <f t="shared" ref="H5:H15" si="0">F5-G5</f>
        <v>0</v>
      </c>
    </row>
    <row r="6" spans="1:8" ht="26.85" customHeight="1" thickBot="1">
      <c r="A6" s="223">
        <v>3</v>
      </c>
      <c r="B6" s="215"/>
      <c r="C6" s="302" t="s">
        <v>396</v>
      </c>
      <c r="D6" s="214" t="s">
        <v>1383</v>
      </c>
      <c r="E6" s="303" t="s">
        <v>406</v>
      </c>
      <c r="F6" s="216"/>
      <c r="G6" s="215"/>
      <c r="H6" s="305">
        <f t="shared" si="0"/>
        <v>0</v>
      </c>
    </row>
    <row r="7" spans="1:8" ht="26.85" customHeight="1" thickBot="1">
      <c r="A7" s="223">
        <v>4</v>
      </c>
      <c r="B7" s="215"/>
      <c r="C7" s="302" t="s">
        <v>397</v>
      </c>
      <c r="D7" s="214" t="s">
        <v>1383</v>
      </c>
      <c r="E7" s="303" t="s">
        <v>406</v>
      </c>
      <c r="F7" s="216"/>
      <c r="G7" s="215"/>
      <c r="H7" s="305">
        <f t="shared" si="0"/>
        <v>0</v>
      </c>
    </row>
    <row r="8" spans="1:8" ht="26.85" customHeight="1" thickBot="1">
      <c r="A8" s="223">
        <v>5</v>
      </c>
      <c r="B8" s="215"/>
      <c r="C8" s="302" t="s">
        <v>398</v>
      </c>
      <c r="D8" s="214" t="s">
        <v>1383</v>
      </c>
      <c r="E8" s="303" t="s">
        <v>406</v>
      </c>
      <c r="F8" s="216"/>
      <c r="G8" s="215"/>
      <c r="H8" s="305">
        <f t="shared" si="0"/>
        <v>0</v>
      </c>
    </row>
    <row r="9" spans="1:8" ht="26.85" customHeight="1" thickBot="1">
      <c r="A9" s="223">
        <v>6</v>
      </c>
      <c r="B9" s="215"/>
      <c r="C9" s="302" t="s">
        <v>399</v>
      </c>
      <c r="D9" s="214" t="s">
        <v>1383</v>
      </c>
      <c r="E9" s="303" t="s">
        <v>406</v>
      </c>
      <c r="F9" s="216"/>
      <c r="G9" s="215"/>
      <c r="H9" s="305">
        <f t="shared" si="0"/>
        <v>0</v>
      </c>
    </row>
    <row r="10" spans="1:8" ht="26.85" customHeight="1" thickBot="1">
      <c r="A10" s="223">
        <v>7</v>
      </c>
      <c r="B10" s="215"/>
      <c r="C10" s="302" t="s">
        <v>400</v>
      </c>
      <c r="D10" s="214" t="s">
        <v>1386</v>
      </c>
      <c r="E10" s="303" t="s">
        <v>406</v>
      </c>
      <c r="F10" s="216"/>
      <c r="G10" s="215"/>
      <c r="H10" s="305">
        <f t="shared" si="0"/>
        <v>0</v>
      </c>
    </row>
    <row r="11" spans="1:8" ht="26.85" customHeight="1" thickBot="1">
      <c r="A11" s="223">
        <v>8</v>
      </c>
      <c r="B11" s="215"/>
      <c r="C11" s="302" t="s">
        <v>401</v>
      </c>
      <c r="D11" s="214" t="s">
        <v>1383</v>
      </c>
      <c r="E11" s="303" t="s">
        <v>406</v>
      </c>
      <c r="F11" s="216"/>
      <c r="G11" s="215"/>
      <c r="H11" s="305">
        <f t="shared" si="0"/>
        <v>0</v>
      </c>
    </row>
    <row r="12" spans="1:8" ht="26.85" customHeight="1" thickBot="1">
      <c r="A12" s="223">
        <v>9</v>
      </c>
      <c r="B12" s="215"/>
      <c r="C12" s="302" t="s">
        <v>402</v>
      </c>
      <c r="D12" s="214" t="s">
        <v>1383</v>
      </c>
      <c r="E12" s="303" t="s">
        <v>406</v>
      </c>
      <c r="F12" s="216"/>
      <c r="G12" s="215"/>
      <c r="H12" s="305">
        <f t="shared" si="0"/>
        <v>0</v>
      </c>
    </row>
    <row r="13" spans="1:8" ht="26.85" customHeight="1" thickBot="1">
      <c r="A13" s="223">
        <v>10</v>
      </c>
      <c r="B13" s="215"/>
      <c r="C13" s="302" t="s">
        <v>403</v>
      </c>
      <c r="D13" s="214" t="s">
        <v>1383</v>
      </c>
      <c r="E13" s="303" t="s">
        <v>406</v>
      </c>
      <c r="F13" s="216"/>
      <c r="G13" s="215"/>
      <c r="H13" s="305">
        <f t="shared" si="0"/>
        <v>0</v>
      </c>
    </row>
    <row r="14" spans="1:8" ht="26.85" customHeight="1" thickBot="1">
      <c r="A14" s="223">
        <v>11</v>
      </c>
      <c r="B14" s="215"/>
      <c r="C14" s="302" t="s">
        <v>404</v>
      </c>
      <c r="D14" s="214" t="s">
        <v>1385</v>
      </c>
      <c r="E14" s="303" t="s">
        <v>406</v>
      </c>
      <c r="F14" s="216"/>
      <c r="G14" s="215"/>
      <c r="H14" s="305">
        <f t="shared" si="0"/>
        <v>0</v>
      </c>
    </row>
    <row r="15" spans="1:8" ht="26.85" customHeight="1">
      <c r="A15" s="306">
        <v>12</v>
      </c>
      <c r="B15" s="307"/>
      <c r="C15" s="308" t="s">
        <v>405</v>
      </c>
      <c r="D15" s="663" t="s">
        <v>1385</v>
      </c>
      <c r="E15" s="310" t="s">
        <v>406</v>
      </c>
      <c r="F15" s="311"/>
      <c r="G15" s="307"/>
      <c r="H15" s="312">
        <f t="shared" si="0"/>
        <v>0</v>
      </c>
    </row>
    <row r="16" spans="1:8" ht="26.85" customHeight="1">
      <c r="A16" s="313">
        <v>12</v>
      </c>
      <c r="B16" s="314">
        <v>31</v>
      </c>
      <c r="C16" s="902" t="s">
        <v>10</v>
      </c>
      <c r="D16" s="939"/>
      <c r="E16" s="904"/>
      <c r="F16" s="315">
        <f>SUM(F4:F15)</f>
        <v>0</v>
      </c>
      <c r="G16" s="314">
        <f>SUM(G4:G15)</f>
        <v>0</v>
      </c>
      <c r="H16" s="63">
        <f>SUM(H4:H15)</f>
        <v>0</v>
      </c>
    </row>
    <row r="17" spans="1:6">
      <c r="A17" s="3"/>
      <c r="B17" s="3"/>
      <c r="C17" s="3"/>
      <c r="D17" s="3"/>
      <c r="E17" s="3"/>
      <c r="F17" s="3"/>
    </row>
    <row r="18" spans="1:6">
      <c r="A18" s="3"/>
      <c r="B18" s="3"/>
      <c r="C18" s="3"/>
      <c r="D18" s="3"/>
      <c r="E18" s="3"/>
      <c r="F18" s="3"/>
    </row>
    <row r="19" spans="1:6">
      <c r="A19" s="3"/>
      <c r="B19" s="3"/>
      <c r="C19" s="3"/>
      <c r="D19" s="3"/>
      <c r="E19" s="3"/>
      <c r="F19" s="3"/>
    </row>
    <row r="20" spans="1:6">
      <c r="A20" s="3"/>
      <c r="B20" s="3"/>
      <c r="C20" s="3"/>
      <c r="D20" s="3"/>
      <c r="E20" s="3"/>
      <c r="F20" s="3"/>
    </row>
    <row r="21" spans="1:6">
      <c r="A21" s="3"/>
      <c r="B21" s="3"/>
      <c r="C21" s="3"/>
      <c r="D21" s="3"/>
      <c r="E21" s="3"/>
      <c r="F21" s="3"/>
    </row>
    <row r="22" spans="1:6">
      <c r="A22" s="3"/>
      <c r="B22" s="3"/>
      <c r="C22" s="3"/>
      <c r="D22" s="3"/>
      <c r="E22" s="3"/>
      <c r="F22" s="3"/>
    </row>
    <row r="23" spans="1:6">
      <c r="A23" s="3"/>
      <c r="B23" s="3"/>
      <c r="C23" s="3"/>
      <c r="D23" s="3"/>
      <c r="E23" s="3"/>
      <c r="F23" s="3"/>
    </row>
    <row r="24" spans="1:6">
      <c r="A24" s="3"/>
      <c r="B24" s="3"/>
      <c r="C24" s="3"/>
      <c r="D24" s="3"/>
      <c r="E24" s="3"/>
      <c r="F24" s="3"/>
    </row>
    <row r="25" spans="1:6">
      <c r="A25" s="3"/>
      <c r="B25" s="3"/>
      <c r="C25" s="3"/>
      <c r="D25" s="3"/>
      <c r="E25" s="3"/>
      <c r="F25" s="3"/>
    </row>
    <row r="26" spans="1:6">
      <c r="A26" s="3"/>
      <c r="B26" s="3"/>
      <c r="C26" s="3"/>
      <c r="D26" s="3"/>
      <c r="E26" s="3"/>
      <c r="F26" s="3"/>
    </row>
    <row r="27" spans="1:6">
      <c r="A27" s="3"/>
      <c r="B27" s="3"/>
      <c r="C27" s="3"/>
      <c r="D27" s="3"/>
      <c r="E27" s="3"/>
      <c r="F27" s="3"/>
    </row>
    <row r="28" spans="1:6">
      <c r="A28" s="3"/>
      <c r="B28" s="3"/>
      <c r="C28" s="3"/>
      <c r="D28" s="3"/>
      <c r="E28" s="3"/>
      <c r="F28" s="3"/>
    </row>
    <row r="29" spans="1:6">
      <c r="A29" s="3"/>
      <c r="B29" s="3"/>
      <c r="C29" s="3"/>
      <c r="D29" s="3"/>
      <c r="E29" s="3"/>
      <c r="F29" s="3"/>
    </row>
    <row r="30" spans="1:6">
      <c r="A30" s="3"/>
      <c r="B30" s="3"/>
      <c r="C30" s="3"/>
      <c r="D30" s="3"/>
      <c r="E30" s="3"/>
      <c r="F30" s="3"/>
    </row>
    <row r="31" spans="1:6">
      <c r="A31" s="3"/>
      <c r="B31" s="3"/>
      <c r="C31" s="3"/>
      <c r="D31" s="3"/>
      <c r="E31" s="3"/>
      <c r="F31" s="3"/>
    </row>
    <row r="32" spans="1:6">
      <c r="A32" s="3"/>
      <c r="B32" s="3"/>
      <c r="C32" s="3"/>
      <c r="D32" s="3"/>
      <c r="E32" s="3"/>
      <c r="F32" s="3"/>
    </row>
    <row r="33" spans="1:6">
      <c r="A33" s="3"/>
      <c r="B33" s="3"/>
      <c r="C33" s="3"/>
      <c r="D33" s="3"/>
      <c r="E33" s="3"/>
      <c r="F33" s="3"/>
    </row>
    <row r="34" spans="1:6">
      <c r="A34" s="3"/>
      <c r="B34" s="3"/>
      <c r="C34" s="3"/>
      <c r="D34" s="3"/>
      <c r="E34" s="3"/>
      <c r="F34" s="3"/>
    </row>
    <row r="35" spans="1:6">
      <c r="A35" s="3"/>
      <c r="B35" s="3"/>
      <c r="C35" s="3"/>
      <c r="D35" s="3"/>
      <c r="E35" s="3"/>
      <c r="F35" s="3"/>
    </row>
    <row r="36" spans="1:6">
      <c r="A36" s="3"/>
      <c r="B36" s="3"/>
      <c r="C36" s="3"/>
      <c r="D36" s="3"/>
      <c r="E36" s="3"/>
      <c r="F36" s="3"/>
    </row>
    <row r="37" spans="1:6">
      <c r="A37" s="3"/>
      <c r="B37" s="3"/>
      <c r="C37" s="3"/>
      <c r="D37" s="3"/>
      <c r="E37" s="3"/>
      <c r="F37" s="3"/>
    </row>
    <row r="38" spans="1:6">
      <c r="A38" s="3"/>
      <c r="B38" s="3"/>
      <c r="C38" s="3"/>
      <c r="D38" s="3"/>
      <c r="E38" s="3"/>
      <c r="F38" s="3"/>
    </row>
    <row r="39" spans="1:6">
      <c r="A39" s="3"/>
      <c r="B39" s="3"/>
      <c r="C39" s="3"/>
      <c r="D39" s="3"/>
      <c r="E39" s="3"/>
      <c r="F39" s="3"/>
    </row>
    <row r="40" spans="1:6">
      <c r="A40" s="3"/>
      <c r="B40" s="3"/>
      <c r="C40" s="3"/>
      <c r="D40" s="3"/>
      <c r="E40" s="3"/>
      <c r="F40" s="3"/>
    </row>
    <row r="41" spans="1:6">
      <c r="A41" s="3"/>
      <c r="B41" s="3"/>
      <c r="C41" s="3"/>
      <c r="D41" s="3"/>
      <c r="E41" s="3"/>
      <c r="F41" s="3"/>
    </row>
    <row r="42" spans="1:6">
      <c r="A42" s="3"/>
      <c r="B42" s="3"/>
      <c r="C42" s="3"/>
      <c r="D42" s="3"/>
      <c r="E42" s="3"/>
      <c r="F42" s="3"/>
    </row>
    <row r="43" spans="1:6">
      <c r="A43" s="3"/>
      <c r="B43" s="3"/>
      <c r="C43" s="3"/>
      <c r="D43" s="3"/>
      <c r="E43" s="3"/>
      <c r="F43" s="3"/>
    </row>
    <row r="44" spans="1:6">
      <c r="A44" s="3"/>
      <c r="B44" s="3"/>
      <c r="C44" s="3"/>
      <c r="D44" s="3"/>
      <c r="E44" s="3"/>
      <c r="F44" s="3"/>
    </row>
    <row r="45" spans="1:6">
      <c r="A45" s="3"/>
      <c r="B45" s="3"/>
      <c r="C45" s="3"/>
      <c r="D45" s="3"/>
      <c r="E45" s="3"/>
      <c r="F45" s="3"/>
    </row>
    <row r="46" spans="1:6">
      <c r="A46" s="3"/>
      <c r="B46" s="3"/>
      <c r="C46" s="3"/>
      <c r="D46" s="3"/>
      <c r="E46" s="3"/>
      <c r="F46" s="3"/>
    </row>
    <row r="47" spans="1:6">
      <c r="A47" s="3"/>
      <c r="B47" s="3"/>
      <c r="C47" s="3"/>
      <c r="D47" s="3"/>
      <c r="E47" s="3"/>
      <c r="F47" s="3"/>
    </row>
    <row r="48" spans="1:6">
      <c r="A48" s="3"/>
      <c r="B48" s="3"/>
      <c r="C48" s="3"/>
      <c r="D48" s="3"/>
      <c r="E48" s="3"/>
      <c r="F48" s="3"/>
    </row>
    <row r="49" spans="1:6">
      <c r="A49" s="3"/>
      <c r="B49" s="3"/>
      <c r="C49" s="3"/>
      <c r="D49" s="3"/>
      <c r="E49" s="3"/>
      <c r="F49" s="3"/>
    </row>
    <row r="50" spans="1:6">
      <c r="A50" s="3"/>
      <c r="B50" s="3"/>
      <c r="C50" s="3"/>
      <c r="D50" s="3"/>
      <c r="E50" s="3"/>
      <c r="F50" s="3"/>
    </row>
    <row r="51" spans="1:6">
      <c r="A51" s="3"/>
      <c r="B51" s="3"/>
      <c r="C51" s="3"/>
      <c r="D51" s="3"/>
      <c r="E51" s="3"/>
      <c r="F51" s="3"/>
    </row>
    <row r="52" spans="1:6">
      <c r="A52" s="3"/>
      <c r="B52" s="3"/>
      <c r="C52" s="3"/>
      <c r="D52" s="3"/>
      <c r="E52" s="3"/>
      <c r="F52" s="3"/>
    </row>
    <row r="53" spans="1:6">
      <c r="A53" s="3"/>
      <c r="B53" s="3"/>
      <c r="C53" s="3"/>
      <c r="D53" s="3"/>
      <c r="E53" s="3"/>
      <c r="F53" s="3"/>
    </row>
    <row r="54" spans="1:6">
      <c r="A54" s="3"/>
      <c r="B54" s="3"/>
      <c r="C54" s="3"/>
      <c r="D54" s="3"/>
      <c r="E54" s="3"/>
      <c r="F54" s="3"/>
    </row>
    <row r="55" spans="1:6">
      <c r="A55" s="3"/>
      <c r="B55" s="3"/>
      <c r="C55" s="3"/>
      <c r="D55" s="3"/>
      <c r="E55" s="3"/>
      <c r="F55" s="3"/>
    </row>
    <row r="56" spans="1:6">
      <c r="A56" s="3"/>
      <c r="B56" s="3"/>
      <c r="C56" s="3"/>
      <c r="D56" s="3"/>
      <c r="E56" s="3"/>
      <c r="F56" s="3"/>
    </row>
  </sheetData>
  <sheetProtection sheet="1" objects="1" scenarios="1"/>
  <mergeCells count="6">
    <mergeCell ref="G2:G3"/>
    <mergeCell ref="H2:H3"/>
    <mergeCell ref="C16:E16"/>
    <mergeCell ref="A2:B3"/>
    <mergeCell ref="F2:F3"/>
    <mergeCell ref="C2:E3"/>
  </mergeCells>
  <phoneticPr fontId="26"/>
  <pageMargins left="0.31666666666666665" right="0.31666666666666665" top="0.75" bottom="0.75" header="0.3" footer="0.3"/>
  <pageSetup paperSize="9" orientation="portrait" horizontalDpi="0" verticalDpi="0" r:id="rId1"/>
  <headerFooter>
    <oddHeader>&amp;C&amp;"HG丸ｺﾞｼｯｸM-PRO,標準"売上帳
&amp;A</oddHeader>
    <oddFooter>&amp;C&amp;"HG丸ｺﾞｼｯｸM-PRO,標準"&amp;P月</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I97"/>
  <sheetViews>
    <sheetView view="pageLayout" zoomScaleNormal="100" workbookViewId="0"/>
  </sheetViews>
  <sheetFormatPr defaultRowHeight="13.2" customHeight="1"/>
  <cols>
    <col min="1" max="1" width="8.88671875" style="29"/>
    <col min="2" max="5" width="4.44140625" style="29" customWidth="1"/>
    <col min="6" max="6" width="24.109375" style="29" customWidth="1"/>
    <col min="7" max="9" width="12.6640625" style="29" customWidth="1"/>
    <col min="10" max="16384" width="8.88671875" style="29"/>
  </cols>
  <sheetData>
    <row r="1" spans="2:9" ht="54" customHeight="1"/>
    <row r="2" spans="2:9" ht="13.2" customHeight="1">
      <c r="B2" s="922" t="s">
        <v>3</v>
      </c>
      <c r="C2" s="923"/>
      <c r="D2" s="926" t="s">
        <v>0</v>
      </c>
      <c r="E2" s="927"/>
      <c r="F2" s="928"/>
      <c r="G2" s="929" t="s">
        <v>315</v>
      </c>
      <c r="H2" s="931" t="s">
        <v>316</v>
      </c>
      <c r="I2" s="917" t="s">
        <v>226</v>
      </c>
    </row>
    <row r="3" spans="2:9" ht="13.2" customHeight="1">
      <c r="B3" s="924"/>
      <c r="C3" s="925"/>
      <c r="D3" s="343" t="s">
        <v>313</v>
      </c>
      <c r="E3" s="344" t="s">
        <v>45</v>
      </c>
      <c r="F3" s="345" t="s">
        <v>314</v>
      </c>
      <c r="G3" s="930"/>
      <c r="H3" s="932"/>
      <c r="I3" s="918"/>
    </row>
    <row r="4" spans="2:9" ht="13.2" customHeight="1">
      <c r="B4" s="320">
        <v>1</v>
      </c>
      <c r="C4" s="321">
        <v>1</v>
      </c>
      <c r="D4" s="919" t="s">
        <v>18</v>
      </c>
      <c r="E4" s="920"/>
      <c r="F4" s="921"/>
      <c r="G4" s="326">
        <f>前年度!B12</f>
        <v>51000</v>
      </c>
      <c r="H4" s="322"/>
      <c r="I4" s="324">
        <f>G4</f>
        <v>51000</v>
      </c>
    </row>
    <row r="5" spans="2:9" ht="13.2" customHeight="1">
      <c r="B5" s="318"/>
      <c r="C5" s="319"/>
      <c r="D5" s="328"/>
      <c r="E5" s="316"/>
      <c r="F5" s="247" t="str">
        <f>IF(D5=1,"月分確定成果報酬",IF(D5=2,"成果報酬受け取り",IF(D5=3,"確定した成果のキャンセル","")))</f>
        <v/>
      </c>
      <c r="G5" s="327"/>
      <c r="H5" s="323"/>
      <c r="I5" s="325" t="str">
        <f>IF(OR(G5&lt;&gt;"",H5&lt;&gt;""),I4+G5-H5,"")</f>
        <v/>
      </c>
    </row>
    <row r="6" spans="2:9" ht="13.2" customHeight="1">
      <c r="B6" s="318"/>
      <c r="C6" s="319"/>
      <c r="D6" s="328"/>
      <c r="E6" s="316"/>
      <c r="F6" s="247" t="str">
        <f t="shared" ref="F6:F54" si="0">IF(D6=1,"月分確定成果報酬",IF(D6=2,"成果報酬受け取り",IF(D6=3,"確定した成果のキャンセル","")))</f>
        <v/>
      </c>
      <c r="G6" s="327"/>
      <c r="H6" s="323"/>
      <c r="I6" s="325" t="str">
        <f t="shared" ref="I6:I54" si="1">IF(OR(G6&lt;&gt;"",H6&lt;&gt;""),I5+G6-H6,"")</f>
        <v/>
      </c>
    </row>
    <row r="7" spans="2:9" ht="13.2" customHeight="1">
      <c r="B7" s="318"/>
      <c r="C7" s="319"/>
      <c r="D7" s="328"/>
      <c r="E7" s="316"/>
      <c r="F7" s="247" t="str">
        <f t="shared" si="0"/>
        <v/>
      </c>
      <c r="G7" s="327"/>
      <c r="H7" s="323"/>
      <c r="I7" s="325" t="str">
        <f t="shared" si="1"/>
        <v/>
      </c>
    </row>
    <row r="8" spans="2:9" ht="13.2" customHeight="1">
      <c r="B8" s="318"/>
      <c r="C8" s="319"/>
      <c r="D8" s="328"/>
      <c r="E8" s="316"/>
      <c r="F8" s="247" t="str">
        <f t="shared" si="0"/>
        <v/>
      </c>
      <c r="G8" s="327"/>
      <c r="H8" s="323"/>
      <c r="I8" s="325" t="str">
        <f t="shared" si="1"/>
        <v/>
      </c>
    </row>
    <row r="9" spans="2:9" ht="13.2" customHeight="1">
      <c r="B9" s="318"/>
      <c r="C9" s="319"/>
      <c r="D9" s="328"/>
      <c r="E9" s="316"/>
      <c r="F9" s="247" t="str">
        <f t="shared" si="0"/>
        <v/>
      </c>
      <c r="G9" s="327"/>
      <c r="H9" s="323"/>
      <c r="I9" s="325" t="str">
        <f t="shared" si="1"/>
        <v/>
      </c>
    </row>
    <row r="10" spans="2:9" ht="13.2" customHeight="1">
      <c r="B10" s="318"/>
      <c r="C10" s="319"/>
      <c r="D10" s="329"/>
      <c r="E10" s="317"/>
      <c r="F10" s="247" t="str">
        <f t="shared" si="0"/>
        <v/>
      </c>
      <c r="G10" s="327"/>
      <c r="H10" s="323"/>
      <c r="I10" s="325" t="str">
        <f t="shared" si="1"/>
        <v/>
      </c>
    </row>
    <row r="11" spans="2:9" ht="13.2" customHeight="1">
      <c r="B11" s="318"/>
      <c r="C11" s="319"/>
      <c r="D11" s="328"/>
      <c r="E11" s="316"/>
      <c r="F11" s="247" t="str">
        <f t="shared" si="0"/>
        <v/>
      </c>
      <c r="G11" s="327"/>
      <c r="H11" s="323"/>
      <c r="I11" s="325" t="str">
        <f t="shared" si="1"/>
        <v/>
      </c>
    </row>
    <row r="12" spans="2:9" ht="13.2" customHeight="1">
      <c r="B12" s="318"/>
      <c r="C12" s="319"/>
      <c r="D12" s="328"/>
      <c r="E12" s="316"/>
      <c r="F12" s="247" t="str">
        <f t="shared" si="0"/>
        <v/>
      </c>
      <c r="G12" s="327"/>
      <c r="H12" s="323"/>
      <c r="I12" s="325" t="str">
        <f t="shared" si="1"/>
        <v/>
      </c>
    </row>
    <row r="13" spans="2:9" ht="13.2" customHeight="1">
      <c r="B13" s="318"/>
      <c r="C13" s="319"/>
      <c r="D13" s="328"/>
      <c r="E13" s="316"/>
      <c r="F13" s="247" t="str">
        <f t="shared" si="0"/>
        <v/>
      </c>
      <c r="G13" s="327"/>
      <c r="H13" s="323"/>
      <c r="I13" s="325" t="str">
        <f t="shared" si="1"/>
        <v/>
      </c>
    </row>
    <row r="14" spans="2:9" ht="13.2" customHeight="1">
      <c r="B14" s="318"/>
      <c r="C14" s="319"/>
      <c r="D14" s="328"/>
      <c r="E14" s="316"/>
      <c r="F14" s="247" t="str">
        <f t="shared" si="0"/>
        <v/>
      </c>
      <c r="G14" s="327"/>
      <c r="H14" s="323"/>
      <c r="I14" s="325" t="str">
        <f t="shared" si="1"/>
        <v/>
      </c>
    </row>
    <row r="15" spans="2:9" ht="13.2" customHeight="1">
      <c r="B15" s="318"/>
      <c r="C15" s="319"/>
      <c r="D15" s="328"/>
      <c r="E15" s="316"/>
      <c r="F15" s="247" t="str">
        <f t="shared" si="0"/>
        <v/>
      </c>
      <c r="G15" s="327"/>
      <c r="H15" s="323"/>
      <c r="I15" s="325" t="str">
        <f t="shared" si="1"/>
        <v/>
      </c>
    </row>
    <row r="16" spans="2:9" ht="13.2" customHeight="1">
      <c r="B16" s="318"/>
      <c r="C16" s="319"/>
      <c r="D16" s="328"/>
      <c r="E16" s="316"/>
      <c r="F16" s="247" t="str">
        <f t="shared" si="0"/>
        <v/>
      </c>
      <c r="G16" s="327"/>
      <c r="H16" s="323"/>
      <c r="I16" s="325" t="str">
        <f t="shared" si="1"/>
        <v/>
      </c>
    </row>
    <row r="17" spans="2:9" ht="13.2" customHeight="1">
      <c r="B17" s="318"/>
      <c r="C17" s="319"/>
      <c r="D17" s="328"/>
      <c r="E17" s="316"/>
      <c r="F17" s="247" t="str">
        <f t="shared" si="0"/>
        <v/>
      </c>
      <c r="G17" s="327"/>
      <c r="H17" s="323"/>
      <c r="I17" s="325" t="str">
        <f t="shared" si="1"/>
        <v/>
      </c>
    </row>
    <row r="18" spans="2:9" ht="13.2" customHeight="1">
      <c r="B18" s="318"/>
      <c r="C18" s="319"/>
      <c r="D18" s="328"/>
      <c r="E18" s="316"/>
      <c r="F18" s="247" t="str">
        <f t="shared" si="0"/>
        <v/>
      </c>
      <c r="G18" s="327"/>
      <c r="H18" s="323"/>
      <c r="I18" s="325" t="str">
        <f t="shared" si="1"/>
        <v/>
      </c>
    </row>
    <row r="19" spans="2:9" ht="13.2" customHeight="1">
      <c r="B19" s="318"/>
      <c r="C19" s="319"/>
      <c r="D19" s="328"/>
      <c r="E19" s="316"/>
      <c r="F19" s="247" t="str">
        <f t="shared" si="0"/>
        <v/>
      </c>
      <c r="G19" s="327"/>
      <c r="H19" s="323"/>
      <c r="I19" s="325" t="str">
        <f t="shared" si="1"/>
        <v/>
      </c>
    </row>
    <row r="20" spans="2:9" ht="13.2" customHeight="1">
      <c r="B20" s="318"/>
      <c r="C20" s="319"/>
      <c r="D20" s="328"/>
      <c r="E20" s="316"/>
      <c r="F20" s="247" t="str">
        <f t="shared" si="0"/>
        <v/>
      </c>
      <c r="G20" s="327"/>
      <c r="H20" s="323"/>
      <c r="I20" s="325" t="str">
        <f t="shared" si="1"/>
        <v/>
      </c>
    </row>
    <row r="21" spans="2:9" ht="13.2" customHeight="1">
      <c r="B21" s="318"/>
      <c r="C21" s="319"/>
      <c r="D21" s="328"/>
      <c r="E21" s="316"/>
      <c r="F21" s="247" t="str">
        <f t="shared" si="0"/>
        <v/>
      </c>
      <c r="G21" s="327"/>
      <c r="H21" s="323"/>
      <c r="I21" s="325" t="str">
        <f t="shared" si="1"/>
        <v/>
      </c>
    </row>
    <row r="22" spans="2:9" ht="13.2" customHeight="1">
      <c r="B22" s="318"/>
      <c r="C22" s="319"/>
      <c r="D22" s="328"/>
      <c r="E22" s="316"/>
      <c r="F22" s="247" t="str">
        <f t="shared" si="0"/>
        <v/>
      </c>
      <c r="G22" s="327"/>
      <c r="H22" s="323"/>
      <c r="I22" s="325" t="str">
        <f t="shared" si="1"/>
        <v/>
      </c>
    </row>
    <row r="23" spans="2:9" ht="13.2" customHeight="1">
      <c r="B23" s="318"/>
      <c r="C23" s="319"/>
      <c r="D23" s="328"/>
      <c r="E23" s="316"/>
      <c r="F23" s="247" t="str">
        <f t="shared" si="0"/>
        <v/>
      </c>
      <c r="G23" s="327"/>
      <c r="H23" s="323"/>
      <c r="I23" s="325" t="str">
        <f t="shared" si="1"/>
        <v/>
      </c>
    </row>
    <row r="24" spans="2:9" ht="13.2" customHeight="1">
      <c r="B24" s="318"/>
      <c r="C24" s="319"/>
      <c r="D24" s="328"/>
      <c r="E24" s="316"/>
      <c r="F24" s="247" t="str">
        <f t="shared" si="0"/>
        <v/>
      </c>
      <c r="G24" s="327"/>
      <c r="H24" s="323"/>
      <c r="I24" s="325" t="str">
        <f t="shared" si="1"/>
        <v/>
      </c>
    </row>
    <row r="25" spans="2:9" ht="13.2" customHeight="1">
      <c r="B25" s="318"/>
      <c r="C25" s="319"/>
      <c r="D25" s="328"/>
      <c r="E25" s="316"/>
      <c r="F25" s="247" t="str">
        <f t="shared" si="0"/>
        <v/>
      </c>
      <c r="G25" s="327"/>
      <c r="H25" s="323"/>
      <c r="I25" s="325" t="str">
        <f t="shared" si="1"/>
        <v/>
      </c>
    </row>
    <row r="26" spans="2:9" ht="13.2" customHeight="1">
      <c r="B26" s="318"/>
      <c r="C26" s="319"/>
      <c r="D26" s="328"/>
      <c r="E26" s="316"/>
      <c r="F26" s="247" t="str">
        <f t="shared" si="0"/>
        <v/>
      </c>
      <c r="G26" s="327"/>
      <c r="H26" s="323"/>
      <c r="I26" s="325" t="str">
        <f t="shared" si="1"/>
        <v/>
      </c>
    </row>
    <row r="27" spans="2:9" ht="13.2" customHeight="1">
      <c r="B27" s="318"/>
      <c r="C27" s="319"/>
      <c r="D27" s="328"/>
      <c r="E27" s="316"/>
      <c r="F27" s="247" t="str">
        <f t="shared" si="0"/>
        <v/>
      </c>
      <c r="G27" s="327"/>
      <c r="H27" s="323"/>
      <c r="I27" s="325" t="str">
        <f t="shared" si="1"/>
        <v/>
      </c>
    </row>
    <row r="28" spans="2:9" ht="13.2" customHeight="1">
      <c r="B28" s="318"/>
      <c r="C28" s="319"/>
      <c r="D28" s="328"/>
      <c r="E28" s="316"/>
      <c r="F28" s="247" t="str">
        <f t="shared" si="0"/>
        <v/>
      </c>
      <c r="G28" s="327"/>
      <c r="H28" s="323"/>
      <c r="I28" s="325" t="str">
        <f t="shared" si="1"/>
        <v/>
      </c>
    </row>
    <row r="29" spans="2:9" ht="13.2" customHeight="1">
      <c r="B29" s="318"/>
      <c r="C29" s="319"/>
      <c r="D29" s="328"/>
      <c r="E29" s="316"/>
      <c r="F29" s="247" t="str">
        <f t="shared" si="0"/>
        <v/>
      </c>
      <c r="G29" s="327"/>
      <c r="H29" s="323"/>
      <c r="I29" s="325" t="str">
        <f t="shared" si="1"/>
        <v/>
      </c>
    </row>
    <row r="30" spans="2:9" ht="13.2" customHeight="1">
      <c r="B30" s="318"/>
      <c r="C30" s="319"/>
      <c r="D30" s="328"/>
      <c r="E30" s="316"/>
      <c r="F30" s="247" t="str">
        <f t="shared" si="0"/>
        <v/>
      </c>
      <c r="G30" s="327"/>
      <c r="H30" s="323"/>
      <c r="I30" s="325" t="str">
        <f t="shared" si="1"/>
        <v/>
      </c>
    </row>
    <row r="31" spans="2:9" ht="13.2" customHeight="1">
      <c r="B31" s="318"/>
      <c r="C31" s="319"/>
      <c r="D31" s="328"/>
      <c r="E31" s="316"/>
      <c r="F31" s="247" t="str">
        <f t="shared" si="0"/>
        <v/>
      </c>
      <c r="G31" s="327"/>
      <c r="H31" s="323"/>
      <c r="I31" s="325" t="str">
        <f t="shared" si="1"/>
        <v/>
      </c>
    </row>
    <row r="32" spans="2:9" ht="13.2" customHeight="1">
      <c r="B32" s="318"/>
      <c r="C32" s="319"/>
      <c r="D32" s="328"/>
      <c r="E32" s="316"/>
      <c r="F32" s="247" t="str">
        <f t="shared" si="0"/>
        <v/>
      </c>
      <c r="G32" s="327"/>
      <c r="H32" s="323"/>
      <c r="I32" s="325" t="str">
        <f t="shared" si="1"/>
        <v/>
      </c>
    </row>
    <row r="33" spans="2:9" ht="13.2" customHeight="1">
      <c r="B33" s="318"/>
      <c r="C33" s="319"/>
      <c r="D33" s="328"/>
      <c r="E33" s="316"/>
      <c r="F33" s="247" t="str">
        <f t="shared" si="0"/>
        <v/>
      </c>
      <c r="G33" s="327"/>
      <c r="H33" s="323"/>
      <c r="I33" s="325" t="str">
        <f t="shared" si="1"/>
        <v/>
      </c>
    </row>
    <row r="34" spans="2:9" ht="13.2" customHeight="1">
      <c r="B34" s="318"/>
      <c r="C34" s="319"/>
      <c r="D34" s="328"/>
      <c r="E34" s="316"/>
      <c r="F34" s="247" t="str">
        <f t="shared" si="0"/>
        <v/>
      </c>
      <c r="G34" s="327"/>
      <c r="H34" s="323"/>
      <c r="I34" s="325" t="str">
        <f t="shared" si="1"/>
        <v/>
      </c>
    </row>
    <row r="35" spans="2:9" ht="13.2" customHeight="1">
      <c r="B35" s="318"/>
      <c r="C35" s="319"/>
      <c r="D35" s="328"/>
      <c r="E35" s="316"/>
      <c r="F35" s="247" t="str">
        <f t="shared" si="0"/>
        <v/>
      </c>
      <c r="G35" s="327"/>
      <c r="H35" s="323"/>
      <c r="I35" s="325" t="str">
        <f t="shared" si="1"/>
        <v/>
      </c>
    </row>
    <row r="36" spans="2:9" ht="13.2" customHeight="1">
      <c r="B36" s="318"/>
      <c r="C36" s="319"/>
      <c r="D36" s="328"/>
      <c r="E36" s="316"/>
      <c r="F36" s="247" t="str">
        <f t="shared" si="0"/>
        <v/>
      </c>
      <c r="G36" s="327"/>
      <c r="H36" s="323"/>
      <c r="I36" s="325" t="str">
        <f t="shared" si="1"/>
        <v/>
      </c>
    </row>
    <row r="37" spans="2:9" ht="13.2" customHeight="1">
      <c r="B37" s="318"/>
      <c r="C37" s="319"/>
      <c r="D37" s="328"/>
      <c r="E37" s="316"/>
      <c r="F37" s="247" t="str">
        <f t="shared" si="0"/>
        <v/>
      </c>
      <c r="G37" s="327"/>
      <c r="H37" s="323"/>
      <c r="I37" s="325" t="str">
        <f t="shared" si="1"/>
        <v/>
      </c>
    </row>
    <row r="38" spans="2:9" ht="13.2" customHeight="1">
      <c r="B38" s="318"/>
      <c r="C38" s="319"/>
      <c r="D38" s="328"/>
      <c r="E38" s="316"/>
      <c r="F38" s="247" t="str">
        <f t="shared" si="0"/>
        <v/>
      </c>
      <c r="G38" s="327"/>
      <c r="H38" s="323"/>
      <c r="I38" s="325" t="str">
        <f t="shared" si="1"/>
        <v/>
      </c>
    </row>
    <row r="39" spans="2:9" ht="13.2" customHeight="1">
      <c r="B39" s="318"/>
      <c r="C39" s="319"/>
      <c r="D39" s="328"/>
      <c r="E39" s="316"/>
      <c r="F39" s="247" t="str">
        <f t="shared" si="0"/>
        <v/>
      </c>
      <c r="G39" s="327"/>
      <c r="H39" s="323"/>
      <c r="I39" s="325" t="str">
        <f t="shared" si="1"/>
        <v/>
      </c>
    </row>
    <row r="40" spans="2:9" ht="13.2" customHeight="1">
      <c r="B40" s="318"/>
      <c r="C40" s="319"/>
      <c r="D40" s="328"/>
      <c r="E40" s="316"/>
      <c r="F40" s="247" t="str">
        <f t="shared" si="0"/>
        <v/>
      </c>
      <c r="G40" s="327"/>
      <c r="H40" s="323"/>
      <c r="I40" s="325" t="str">
        <f t="shared" si="1"/>
        <v/>
      </c>
    </row>
    <row r="41" spans="2:9" ht="13.2" customHeight="1">
      <c r="B41" s="318"/>
      <c r="C41" s="319"/>
      <c r="D41" s="328"/>
      <c r="E41" s="316"/>
      <c r="F41" s="247" t="str">
        <f t="shared" si="0"/>
        <v/>
      </c>
      <c r="G41" s="327"/>
      <c r="H41" s="323"/>
      <c r="I41" s="325" t="str">
        <f t="shared" si="1"/>
        <v/>
      </c>
    </row>
    <row r="42" spans="2:9" ht="13.2" customHeight="1">
      <c r="B42" s="318"/>
      <c r="C42" s="319"/>
      <c r="D42" s="328"/>
      <c r="E42" s="316"/>
      <c r="F42" s="247" t="str">
        <f t="shared" si="0"/>
        <v/>
      </c>
      <c r="G42" s="327"/>
      <c r="H42" s="323"/>
      <c r="I42" s="325" t="str">
        <f t="shared" si="1"/>
        <v/>
      </c>
    </row>
    <row r="43" spans="2:9" ht="13.2" customHeight="1">
      <c r="B43" s="318"/>
      <c r="C43" s="319"/>
      <c r="D43" s="328"/>
      <c r="E43" s="316"/>
      <c r="F43" s="247" t="str">
        <f t="shared" si="0"/>
        <v/>
      </c>
      <c r="G43" s="327"/>
      <c r="H43" s="323"/>
      <c r="I43" s="325" t="str">
        <f t="shared" si="1"/>
        <v/>
      </c>
    </row>
    <row r="44" spans="2:9" ht="13.2" customHeight="1">
      <c r="B44" s="318"/>
      <c r="C44" s="319"/>
      <c r="D44" s="328"/>
      <c r="E44" s="316"/>
      <c r="F44" s="247" t="str">
        <f t="shared" si="0"/>
        <v/>
      </c>
      <c r="G44" s="327"/>
      <c r="H44" s="323"/>
      <c r="I44" s="325" t="str">
        <f t="shared" si="1"/>
        <v/>
      </c>
    </row>
    <row r="45" spans="2:9" ht="13.2" customHeight="1">
      <c r="B45" s="318"/>
      <c r="C45" s="319"/>
      <c r="D45" s="328"/>
      <c r="E45" s="316"/>
      <c r="F45" s="247" t="str">
        <f t="shared" si="0"/>
        <v/>
      </c>
      <c r="G45" s="327"/>
      <c r="H45" s="323"/>
      <c r="I45" s="325" t="str">
        <f t="shared" si="1"/>
        <v/>
      </c>
    </row>
    <row r="46" spans="2:9" ht="13.2" customHeight="1">
      <c r="B46" s="318"/>
      <c r="C46" s="319"/>
      <c r="D46" s="328"/>
      <c r="E46" s="316"/>
      <c r="F46" s="247" t="str">
        <f t="shared" si="0"/>
        <v/>
      </c>
      <c r="G46" s="327"/>
      <c r="H46" s="323"/>
      <c r="I46" s="325" t="str">
        <f t="shared" si="1"/>
        <v/>
      </c>
    </row>
    <row r="47" spans="2:9" ht="13.2" customHeight="1">
      <c r="B47" s="318"/>
      <c r="C47" s="319"/>
      <c r="D47" s="328"/>
      <c r="E47" s="316"/>
      <c r="F47" s="247" t="str">
        <f t="shared" si="0"/>
        <v/>
      </c>
      <c r="G47" s="327"/>
      <c r="H47" s="323"/>
      <c r="I47" s="325" t="str">
        <f t="shared" si="1"/>
        <v/>
      </c>
    </row>
    <row r="48" spans="2:9" ht="13.2" customHeight="1">
      <c r="B48" s="318"/>
      <c r="C48" s="319"/>
      <c r="D48" s="328"/>
      <c r="E48" s="316"/>
      <c r="F48" s="247" t="str">
        <f t="shared" si="0"/>
        <v/>
      </c>
      <c r="G48" s="327"/>
      <c r="H48" s="323"/>
      <c r="I48" s="325" t="str">
        <f t="shared" si="1"/>
        <v/>
      </c>
    </row>
    <row r="49" spans="2:9" ht="13.2" customHeight="1">
      <c r="B49" s="318"/>
      <c r="C49" s="319"/>
      <c r="D49" s="328"/>
      <c r="E49" s="316"/>
      <c r="F49" s="247" t="str">
        <f t="shared" si="0"/>
        <v/>
      </c>
      <c r="G49" s="327"/>
      <c r="H49" s="323"/>
      <c r="I49" s="325" t="str">
        <f t="shared" si="1"/>
        <v/>
      </c>
    </row>
    <row r="50" spans="2:9" ht="13.2" customHeight="1">
      <c r="B50" s="318"/>
      <c r="C50" s="319"/>
      <c r="D50" s="328"/>
      <c r="E50" s="316"/>
      <c r="F50" s="247" t="str">
        <f t="shared" si="0"/>
        <v/>
      </c>
      <c r="G50" s="327"/>
      <c r="H50" s="323"/>
      <c r="I50" s="325" t="str">
        <f t="shared" si="1"/>
        <v/>
      </c>
    </row>
    <row r="51" spans="2:9" ht="13.2" customHeight="1">
      <c r="B51" s="318"/>
      <c r="C51" s="319"/>
      <c r="D51" s="328"/>
      <c r="E51" s="316"/>
      <c r="F51" s="247" t="str">
        <f t="shared" si="0"/>
        <v/>
      </c>
      <c r="G51" s="327"/>
      <c r="H51" s="323"/>
      <c r="I51" s="325" t="str">
        <f t="shared" si="1"/>
        <v/>
      </c>
    </row>
    <row r="52" spans="2:9" ht="13.2" customHeight="1">
      <c r="B52" s="318"/>
      <c r="C52" s="319"/>
      <c r="D52" s="328"/>
      <c r="E52" s="316"/>
      <c r="F52" s="247" t="str">
        <f t="shared" si="0"/>
        <v/>
      </c>
      <c r="G52" s="327"/>
      <c r="H52" s="323"/>
      <c r="I52" s="325" t="str">
        <f t="shared" si="1"/>
        <v/>
      </c>
    </row>
    <row r="53" spans="2:9" ht="13.2" customHeight="1">
      <c r="B53" s="318"/>
      <c r="C53" s="319"/>
      <c r="D53" s="328"/>
      <c r="E53" s="316"/>
      <c r="F53" s="247" t="str">
        <f t="shared" si="0"/>
        <v/>
      </c>
      <c r="G53" s="327"/>
      <c r="H53" s="323"/>
      <c r="I53" s="325" t="str">
        <f t="shared" si="1"/>
        <v/>
      </c>
    </row>
    <row r="54" spans="2:9" ht="13.2" customHeight="1">
      <c r="B54" s="330"/>
      <c r="C54" s="331"/>
      <c r="D54" s="332"/>
      <c r="E54" s="333"/>
      <c r="F54" s="248" t="str">
        <f t="shared" si="0"/>
        <v/>
      </c>
      <c r="G54" s="334"/>
      <c r="H54" s="335"/>
      <c r="I54" s="336" t="str">
        <f t="shared" si="1"/>
        <v/>
      </c>
    </row>
    <row r="55" spans="2:9" ht="13.2" customHeight="1">
      <c r="B55" s="337"/>
      <c r="C55" s="338"/>
      <c r="D55" s="337"/>
      <c r="E55" s="339"/>
      <c r="F55" s="338"/>
      <c r="G55" s="340">
        <f>SUM(G4:G54)</f>
        <v>51000</v>
      </c>
      <c r="H55" s="341">
        <f>SUM(H4:H54)</f>
        <v>0</v>
      </c>
      <c r="I55" s="342">
        <f>G55-H55</f>
        <v>51000</v>
      </c>
    </row>
    <row r="56" spans="2:9" customFormat="1" ht="13.2" customHeight="1"/>
    <row r="57" spans="2:9" ht="13.2" customHeight="1">
      <c r="B57" s="30"/>
      <c r="C57" s="30"/>
      <c r="D57" s="30"/>
      <c r="E57" s="30"/>
      <c r="F57" s="30"/>
      <c r="G57" s="30"/>
      <c r="H57" s="30"/>
      <c r="I57" s="30"/>
    </row>
    <row r="58" spans="2:9" ht="13.2" customHeight="1">
      <c r="B58" s="30"/>
      <c r="C58" s="30"/>
      <c r="D58" s="30"/>
      <c r="E58" s="30"/>
      <c r="F58" s="30"/>
      <c r="G58" s="30"/>
      <c r="H58" s="30"/>
      <c r="I58" s="30"/>
    </row>
    <row r="59" spans="2:9" ht="13.2" customHeight="1">
      <c r="B59" s="30"/>
      <c r="C59" s="30"/>
      <c r="D59" s="30"/>
      <c r="E59" s="30"/>
      <c r="F59" s="30"/>
      <c r="G59" s="30"/>
      <c r="H59" s="30"/>
      <c r="I59" s="30"/>
    </row>
    <row r="60" spans="2:9" ht="13.2" customHeight="1">
      <c r="B60" s="30"/>
      <c r="C60" s="30"/>
      <c r="D60" s="30"/>
      <c r="E60" s="30"/>
      <c r="F60" s="30"/>
      <c r="G60" s="30"/>
      <c r="H60" s="30"/>
      <c r="I60" s="30"/>
    </row>
    <row r="61" spans="2:9" ht="13.2" customHeight="1">
      <c r="B61" s="30"/>
      <c r="C61" s="30"/>
      <c r="D61" s="30"/>
      <c r="E61" s="30"/>
      <c r="F61" s="30"/>
      <c r="G61" s="30"/>
      <c r="H61" s="30"/>
      <c r="I61" s="30"/>
    </row>
    <row r="62" spans="2:9" ht="13.2" customHeight="1">
      <c r="B62" s="30"/>
      <c r="C62" s="30"/>
      <c r="D62" s="30"/>
      <c r="E62" s="30"/>
      <c r="F62" s="30"/>
      <c r="G62" s="30"/>
      <c r="H62" s="30"/>
      <c r="I62" s="30"/>
    </row>
    <row r="63" spans="2:9" ht="13.2" customHeight="1">
      <c r="B63" s="30"/>
      <c r="C63" s="30"/>
      <c r="D63" s="30"/>
      <c r="E63" s="30"/>
      <c r="F63" s="30"/>
      <c r="G63" s="30"/>
      <c r="H63" s="30"/>
      <c r="I63" s="30"/>
    </row>
    <row r="64" spans="2:9" ht="13.2" customHeight="1">
      <c r="B64" s="30"/>
      <c r="C64" s="30"/>
      <c r="D64" s="30"/>
      <c r="E64" s="30"/>
      <c r="F64" s="30"/>
      <c r="G64" s="30"/>
      <c r="H64" s="30"/>
      <c r="I64" s="30"/>
    </row>
    <row r="65" spans="2:9" ht="13.2" customHeight="1">
      <c r="B65" s="30"/>
      <c r="C65" s="30"/>
      <c r="D65" s="30"/>
      <c r="E65" s="30"/>
      <c r="F65" s="30"/>
      <c r="G65" s="30"/>
      <c r="H65" s="30"/>
      <c r="I65" s="30"/>
    </row>
    <row r="66" spans="2:9" ht="13.2" customHeight="1">
      <c r="B66" s="30"/>
      <c r="C66" s="30"/>
      <c r="D66" s="30"/>
      <c r="E66" s="30"/>
      <c r="F66" s="30"/>
      <c r="G66" s="30"/>
      <c r="H66" s="30"/>
      <c r="I66" s="30"/>
    </row>
    <row r="67" spans="2:9" ht="13.2" customHeight="1">
      <c r="B67" s="30"/>
      <c r="C67" s="30"/>
      <c r="D67" s="30"/>
      <c r="E67" s="30"/>
      <c r="F67" s="30"/>
      <c r="G67" s="30"/>
      <c r="H67" s="30"/>
      <c r="I67" s="30"/>
    </row>
    <row r="68" spans="2:9" ht="13.2" customHeight="1">
      <c r="B68" s="30"/>
      <c r="C68" s="30"/>
      <c r="D68" s="30"/>
      <c r="E68" s="30"/>
      <c r="F68" s="30"/>
      <c r="G68" s="30"/>
      <c r="H68" s="30"/>
      <c r="I68" s="30"/>
    </row>
    <row r="69" spans="2:9" ht="13.2" customHeight="1">
      <c r="B69" s="30"/>
      <c r="C69" s="30"/>
      <c r="D69" s="30"/>
      <c r="E69" s="30"/>
      <c r="F69" s="30"/>
      <c r="G69" s="30"/>
      <c r="H69" s="30"/>
      <c r="I69" s="30"/>
    </row>
    <row r="70" spans="2:9" ht="13.2" customHeight="1">
      <c r="B70" s="30"/>
      <c r="C70" s="30"/>
      <c r="D70" s="30"/>
      <c r="E70" s="30"/>
      <c r="F70" s="30"/>
      <c r="G70" s="30"/>
      <c r="H70" s="30"/>
      <c r="I70" s="30"/>
    </row>
    <row r="71" spans="2:9" ht="13.2" customHeight="1">
      <c r="B71" s="30"/>
      <c r="C71" s="30"/>
      <c r="D71" s="30"/>
      <c r="E71" s="30"/>
      <c r="F71" s="30"/>
      <c r="G71" s="30"/>
      <c r="H71" s="30"/>
      <c r="I71" s="30"/>
    </row>
    <row r="72" spans="2:9" ht="13.2" customHeight="1">
      <c r="B72" s="30"/>
      <c r="C72" s="30"/>
      <c r="D72" s="30"/>
      <c r="E72" s="30"/>
      <c r="F72" s="30"/>
      <c r="G72" s="30"/>
      <c r="H72" s="30"/>
      <c r="I72" s="30"/>
    </row>
    <row r="73" spans="2:9" ht="13.2" customHeight="1">
      <c r="B73" s="30"/>
      <c r="C73" s="30"/>
      <c r="D73" s="30"/>
      <c r="E73" s="30"/>
      <c r="F73" s="30"/>
      <c r="G73" s="30"/>
      <c r="H73" s="30"/>
      <c r="I73" s="30"/>
    </row>
    <row r="74" spans="2:9" ht="13.2" customHeight="1">
      <c r="B74" s="30"/>
      <c r="C74" s="30"/>
      <c r="D74" s="30"/>
      <c r="E74" s="30"/>
      <c r="F74" s="30"/>
      <c r="G74" s="30"/>
      <c r="H74" s="30"/>
      <c r="I74" s="30"/>
    </row>
    <row r="75" spans="2:9" ht="13.2" customHeight="1">
      <c r="B75" s="30"/>
      <c r="C75" s="30"/>
      <c r="D75" s="30"/>
      <c r="E75" s="30"/>
      <c r="F75" s="30"/>
      <c r="G75" s="30"/>
      <c r="H75" s="30"/>
      <c r="I75" s="30"/>
    </row>
    <row r="76" spans="2:9" ht="13.2" customHeight="1">
      <c r="B76" s="30"/>
      <c r="C76" s="30"/>
      <c r="D76" s="30"/>
      <c r="E76" s="30"/>
      <c r="F76" s="30"/>
      <c r="G76" s="30"/>
      <c r="H76" s="30"/>
      <c r="I76" s="30"/>
    </row>
    <row r="77" spans="2:9" ht="13.2" customHeight="1">
      <c r="B77" s="30"/>
      <c r="C77" s="30"/>
      <c r="D77" s="30"/>
      <c r="E77" s="30"/>
      <c r="F77" s="30"/>
      <c r="G77" s="30"/>
      <c r="H77" s="30"/>
      <c r="I77" s="30"/>
    </row>
    <row r="78" spans="2:9" ht="13.2" customHeight="1">
      <c r="B78" s="30"/>
      <c r="C78" s="30"/>
      <c r="D78" s="30"/>
      <c r="E78" s="30"/>
      <c r="F78" s="30"/>
      <c r="G78" s="30"/>
      <c r="H78" s="30"/>
      <c r="I78" s="30"/>
    </row>
    <row r="79" spans="2:9" ht="13.2" customHeight="1">
      <c r="B79" s="30"/>
      <c r="C79" s="30"/>
      <c r="D79" s="30"/>
      <c r="E79" s="30"/>
      <c r="F79" s="30"/>
      <c r="G79" s="30"/>
      <c r="H79" s="30"/>
      <c r="I79" s="30"/>
    </row>
    <row r="80" spans="2:9" ht="13.2" customHeight="1">
      <c r="B80" s="30"/>
      <c r="C80" s="30"/>
      <c r="D80" s="30"/>
      <c r="E80" s="30"/>
      <c r="F80" s="30"/>
      <c r="G80" s="30"/>
      <c r="H80" s="30"/>
      <c r="I80" s="30"/>
    </row>
    <row r="81" spans="2:9" ht="13.2" customHeight="1">
      <c r="B81" s="30"/>
      <c r="C81" s="30"/>
      <c r="D81" s="30"/>
      <c r="E81" s="30"/>
      <c r="F81" s="30"/>
      <c r="G81" s="30"/>
      <c r="H81" s="30"/>
      <c r="I81" s="30"/>
    </row>
    <row r="82" spans="2:9" ht="13.2" customHeight="1">
      <c r="B82" s="30"/>
      <c r="C82" s="30"/>
      <c r="D82" s="30"/>
      <c r="E82" s="30"/>
      <c r="F82" s="30"/>
      <c r="G82" s="30"/>
      <c r="H82" s="30"/>
      <c r="I82" s="30"/>
    </row>
    <row r="83" spans="2:9" ht="13.2" customHeight="1">
      <c r="B83" s="30"/>
      <c r="C83" s="30"/>
      <c r="D83" s="30"/>
      <c r="E83" s="30"/>
      <c r="F83" s="30"/>
      <c r="G83" s="30"/>
      <c r="H83" s="30"/>
      <c r="I83" s="30"/>
    </row>
    <row r="84" spans="2:9" ht="13.2" customHeight="1">
      <c r="B84" s="30"/>
      <c r="C84" s="30"/>
      <c r="D84" s="30"/>
      <c r="E84" s="30"/>
      <c r="F84" s="30"/>
      <c r="G84" s="30"/>
      <c r="H84" s="30"/>
      <c r="I84" s="30"/>
    </row>
    <row r="85" spans="2:9" ht="13.2" customHeight="1">
      <c r="B85" s="30"/>
      <c r="C85" s="30"/>
      <c r="D85" s="30"/>
      <c r="E85" s="30"/>
      <c r="F85" s="30"/>
      <c r="G85" s="30"/>
      <c r="H85" s="30"/>
      <c r="I85" s="30"/>
    </row>
    <row r="86" spans="2:9" ht="13.2" customHeight="1">
      <c r="B86" s="30"/>
      <c r="C86" s="30"/>
      <c r="D86" s="30"/>
      <c r="E86" s="30"/>
      <c r="F86" s="30"/>
      <c r="G86" s="30"/>
      <c r="H86" s="30"/>
      <c r="I86" s="30"/>
    </row>
    <row r="87" spans="2:9" ht="13.2" customHeight="1">
      <c r="B87" s="30"/>
      <c r="C87" s="30"/>
      <c r="D87" s="30"/>
      <c r="E87" s="30"/>
      <c r="F87" s="30"/>
      <c r="G87" s="30"/>
      <c r="H87" s="30"/>
      <c r="I87" s="30"/>
    </row>
    <row r="88" spans="2:9" ht="13.2" customHeight="1">
      <c r="B88" s="30"/>
      <c r="C88" s="30"/>
      <c r="D88" s="30"/>
      <c r="E88" s="30"/>
      <c r="F88" s="30"/>
      <c r="G88" s="30"/>
      <c r="H88" s="30"/>
      <c r="I88" s="30"/>
    </row>
    <row r="89" spans="2:9" ht="13.2" customHeight="1">
      <c r="B89" s="30"/>
      <c r="C89" s="30"/>
      <c r="D89" s="30"/>
      <c r="E89" s="30"/>
      <c r="F89" s="30"/>
      <c r="G89" s="30"/>
      <c r="H89" s="30"/>
      <c r="I89" s="30"/>
    </row>
    <row r="90" spans="2:9" ht="13.2" customHeight="1">
      <c r="B90" s="30"/>
      <c r="C90" s="30"/>
      <c r="D90" s="30"/>
      <c r="E90" s="30"/>
      <c r="F90" s="30"/>
      <c r="G90" s="30"/>
      <c r="H90" s="30"/>
      <c r="I90" s="30"/>
    </row>
    <row r="91" spans="2:9" ht="13.2" customHeight="1">
      <c r="B91" s="30"/>
      <c r="C91" s="30"/>
      <c r="D91" s="30"/>
      <c r="E91" s="30"/>
      <c r="F91" s="30"/>
      <c r="G91" s="30"/>
      <c r="H91" s="30"/>
      <c r="I91" s="30"/>
    </row>
    <row r="92" spans="2:9" ht="13.2" customHeight="1">
      <c r="B92" s="30"/>
      <c r="C92" s="30"/>
      <c r="D92" s="30"/>
      <c r="E92" s="30"/>
      <c r="F92" s="30"/>
      <c r="G92" s="30"/>
      <c r="H92" s="30"/>
      <c r="I92" s="30"/>
    </row>
    <row r="93" spans="2:9" ht="13.2" customHeight="1">
      <c r="B93" s="30"/>
      <c r="C93" s="30"/>
      <c r="D93" s="30"/>
      <c r="E93" s="30"/>
      <c r="F93" s="30"/>
      <c r="G93" s="30"/>
      <c r="H93" s="30"/>
      <c r="I93" s="30"/>
    </row>
    <row r="94" spans="2:9" ht="13.2" customHeight="1">
      <c r="B94" s="30"/>
      <c r="C94" s="30"/>
      <c r="D94" s="30"/>
      <c r="E94" s="30"/>
      <c r="F94" s="30"/>
      <c r="G94" s="30"/>
      <c r="H94" s="30"/>
      <c r="I94" s="30"/>
    </row>
    <row r="95" spans="2:9" ht="13.2" customHeight="1">
      <c r="B95" s="30"/>
      <c r="C95" s="30"/>
      <c r="D95" s="30"/>
      <c r="E95" s="30"/>
      <c r="F95" s="30"/>
      <c r="G95" s="30"/>
      <c r="H95" s="30"/>
      <c r="I95" s="30"/>
    </row>
    <row r="96" spans="2:9" ht="13.2" customHeight="1">
      <c r="B96" s="30"/>
      <c r="C96" s="30"/>
      <c r="D96" s="30"/>
      <c r="E96" s="30"/>
      <c r="F96" s="30"/>
      <c r="G96" s="30"/>
      <c r="H96" s="30"/>
      <c r="I96" s="30"/>
    </row>
    <row r="97" spans="2:9" ht="13.2" customHeight="1">
      <c r="B97" s="30"/>
      <c r="C97" s="30"/>
      <c r="D97" s="30"/>
      <c r="E97" s="30"/>
      <c r="F97" s="30"/>
      <c r="G97" s="30"/>
      <c r="H97" s="30"/>
      <c r="I97" s="30"/>
    </row>
  </sheetData>
  <sheetProtection sheet="1" objects="1" scenarios="1"/>
  <mergeCells count="6">
    <mergeCell ref="I2:I3"/>
    <mergeCell ref="D4:F4"/>
    <mergeCell ref="B2:C3"/>
    <mergeCell ref="D2:F2"/>
    <mergeCell ref="G2:G3"/>
    <mergeCell ref="H2:H3"/>
  </mergeCells>
  <phoneticPr fontId="26"/>
  <pageMargins left="0.31666666666666665" right="0.32500000000000001" top="0.75" bottom="0.75" header="0.3" footer="0.3"/>
  <pageSetup paperSize="9" orientation="portrait" horizontalDpi="0" verticalDpi="0" r:id="rId1"/>
  <headerFooter>
    <oddHeader>&amp;C&amp;"HG丸ｺﾞｼｯｸM-PRO,標準"&amp;A</oddHead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H56"/>
  <sheetViews>
    <sheetView view="pageLayout" zoomScaleNormal="100" workbookViewId="0"/>
  </sheetViews>
  <sheetFormatPr defaultRowHeight="13.2"/>
  <cols>
    <col min="1" max="2" width="5.109375" style="1" customWidth="1"/>
    <col min="3" max="3" width="25.109375" style="1" bestFit="1" customWidth="1"/>
    <col min="4" max="4" width="6.6640625" style="1" bestFit="1" customWidth="1"/>
    <col min="5" max="5" width="11.33203125" style="1" customWidth="1"/>
    <col min="6" max="8" width="15.33203125" style="1" customWidth="1"/>
    <col min="9" max="16384" width="8.88671875" style="1"/>
  </cols>
  <sheetData>
    <row r="1" spans="1:8" ht="54" customHeight="1"/>
    <row r="2" spans="1:8" ht="13.2" customHeight="1" thickBot="1">
      <c r="A2" s="933" t="s">
        <v>3</v>
      </c>
      <c r="B2" s="934"/>
      <c r="C2" s="911" t="s">
        <v>314</v>
      </c>
      <c r="D2" s="912"/>
      <c r="E2" s="913"/>
      <c r="F2" s="909" t="s">
        <v>19</v>
      </c>
      <c r="G2" s="898" t="s">
        <v>321</v>
      </c>
      <c r="H2" s="900" t="s">
        <v>97</v>
      </c>
    </row>
    <row r="3" spans="1:8">
      <c r="A3" s="935"/>
      <c r="B3" s="936"/>
      <c r="C3" s="914"/>
      <c r="D3" s="915"/>
      <c r="E3" s="916"/>
      <c r="F3" s="910"/>
      <c r="G3" s="899"/>
      <c r="H3" s="901"/>
    </row>
    <row r="4" spans="1:8" ht="26.85" customHeight="1" thickBot="1">
      <c r="A4" s="296">
        <v>1</v>
      </c>
      <c r="B4" s="298"/>
      <c r="C4" s="300" t="s">
        <v>394</v>
      </c>
      <c r="D4" s="297" t="s">
        <v>1388</v>
      </c>
      <c r="E4" s="301" t="s">
        <v>406</v>
      </c>
      <c r="F4" s="299"/>
      <c r="G4" s="298"/>
      <c r="H4" s="304">
        <f>F4-G4</f>
        <v>0</v>
      </c>
    </row>
    <row r="5" spans="1:8" ht="26.85" customHeight="1" thickBot="1">
      <c r="A5" s="223">
        <v>2</v>
      </c>
      <c r="B5" s="215"/>
      <c r="C5" s="302" t="s">
        <v>395</v>
      </c>
      <c r="D5" s="214" t="s">
        <v>1383</v>
      </c>
      <c r="E5" s="303" t="s">
        <v>406</v>
      </c>
      <c r="F5" s="216"/>
      <c r="G5" s="215"/>
      <c r="H5" s="305">
        <f t="shared" ref="H5:H15" si="0">F5-G5</f>
        <v>0</v>
      </c>
    </row>
    <row r="6" spans="1:8" ht="26.85" customHeight="1" thickBot="1">
      <c r="A6" s="223">
        <v>3</v>
      </c>
      <c r="B6" s="215"/>
      <c r="C6" s="302" t="s">
        <v>396</v>
      </c>
      <c r="D6" s="214" t="s">
        <v>1383</v>
      </c>
      <c r="E6" s="303" t="s">
        <v>406</v>
      </c>
      <c r="F6" s="216"/>
      <c r="G6" s="215"/>
      <c r="H6" s="305">
        <f t="shared" si="0"/>
        <v>0</v>
      </c>
    </row>
    <row r="7" spans="1:8" ht="26.85" customHeight="1" thickBot="1">
      <c r="A7" s="223">
        <v>4</v>
      </c>
      <c r="B7" s="215"/>
      <c r="C7" s="302" t="s">
        <v>397</v>
      </c>
      <c r="D7" s="214" t="s">
        <v>1383</v>
      </c>
      <c r="E7" s="303" t="s">
        <v>406</v>
      </c>
      <c r="F7" s="216"/>
      <c r="G7" s="215"/>
      <c r="H7" s="305">
        <f t="shared" si="0"/>
        <v>0</v>
      </c>
    </row>
    <row r="8" spans="1:8" ht="26.85" customHeight="1" thickBot="1">
      <c r="A8" s="223">
        <v>5</v>
      </c>
      <c r="B8" s="215"/>
      <c r="C8" s="302" t="s">
        <v>398</v>
      </c>
      <c r="D8" s="214" t="s">
        <v>1387</v>
      </c>
      <c r="E8" s="303" t="s">
        <v>406</v>
      </c>
      <c r="F8" s="216"/>
      <c r="G8" s="215"/>
      <c r="H8" s="305">
        <f t="shared" si="0"/>
        <v>0</v>
      </c>
    </row>
    <row r="9" spans="1:8" ht="26.85" customHeight="1" thickBot="1">
      <c r="A9" s="223">
        <v>6</v>
      </c>
      <c r="B9" s="215"/>
      <c r="C9" s="302" t="s">
        <v>399</v>
      </c>
      <c r="D9" s="214" t="s">
        <v>1387</v>
      </c>
      <c r="E9" s="303" t="s">
        <v>406</v>
      </c>
      <c r="F9" s="216"/>
      <c r="G9" s="215"/>
      <c r="H9" s="305">
        <f t="shared" si="0"/>
        <v>0</v>
      </c>
    </row>
    <row r="10" spans="1:8" ht="26.85" customHeight="1" thickBot="1">
      <c r="A10" s="223">
        <v>7</v>
      </c>
      <c r="B10" s="215"/>
      <c r="C10" s="302" t="s">
        <v>400</v>
      </c>
      <c r="D10" s="214" t="s">
        <v>1387</v>
      </c>
      <c r="E10" s="303" t="s">
        <v>406</v>
      </c>
      <c r="F10" s="216"/>
      <c r="G10" s="215"/>
      <c r="H10" s="305">
        <f t="shared" si="0"/>
        <v>0</v>
      </c>
    </row>
    <row r="11" spans="1:8" ht="26.85" customHeight="1" thickBot="1">
      <c r="A11" s="223">
        <v>8</v>
      </c>
      <c r="B11" s="215"/>
      <c r="C11" s="302" t="s">
        <v>401</v>
      </c>
      <c r="D11" s="214" t="s">
        <v>1387</v>
      </c>
      <c r="E11" s="303" t="s">
        <v>406</v>
      </c>
      <c r="F11" s="216"/>
      <c r="G11" s="215"/>
      <c r="H11" s="305">
        <f t="shared" si="0"/>
        <v>0</v>
      </c>
    </row>
    <row r="12" spans="1:8" ht="26.85" customHeight="1" thickBot="1">
      <c r="A12" s="223">
        <v>9</v>
      </c>
      <c r="B12" s="215"/>
      <c r="C12" s="302" t="s">
        <v>402</v>
      </c>
      <c r="D12" s="214" t="s">
        <v>1387</v>
      </c>
      <c r="E12" s="303" t="s">
        <v>406</v>
      </c>
      <c r="F12" s="216"/>
      <c r="G12" s="215"/>
      <c r="H12" s="305">
        <f t="shared" si="0"/>
        <v>0</v>
      </c>
    </row>
    <row r="13" spans="1:8" ht="26.85" customHeight="1" thickBot="1">
      <c r="A13" s="223">
        <v>10</v>
      </c>
      <c r="B13" s="215"/>
      <c r="C13" s="302" t="s">
        <v>403</v>
      </c>
      <c r="D13" s="214" t="s">
        <v>1387</v>
      </c>
      <c r="E13" s="303" t="s">
        <v>406</v>
      </c>
      <c r="F13" s="216"/>
      <c r="G13" s="215"/>
      <c r="H13" s="305">
        <f t="shared" si="0"/>
        <v>0</v>
      </c>
    </row>
    <row r="14" spans="1:8" ht="26.85" customHeight="1" thickBot="1">
      <c r="A14" s="223">
        <v>11</v>
      </c>
      <c r="B14" s="215"/>
      <c r="C14" s="302" t="s">
        <v>404</v>
      </c>
      <c r="D14" s="214" t="s">
        <v>1387</v>
      </c>
      <c r="E14" s="303" t="s">
        <v>406</v>
      </c>
      <c r="F14" s="216"/>
      <c r="G14" s="215"/>
      <c r="H14" s="305">
        <f t="shared" si="0"/>
        <v>0</v>
      </c>
    </row>
    <row r="15" spans="1:8" ht="26.85" customHeight="1">
      <c r="A15" s="306">
        <v>12</v>
      </c>
      <c r="B15" s="307"/>
      <c r="C15" s="308" t="s">
        <v>405</v>
      </c>
      <c r="D15" s="309" t="s">
        <v>1383</v>
      </c>
      <c r="E15" s="310" t="s">
        <v>406</v>
      </c>
      <c r="F15" s="311"/>
      <c r="G15" s="307"/>
      <c r="H15" s="312">
        <f t="shared" si="0"/>
        <v>0</v>
      </c>
    </row>
    <row r="16" spans="1:8" ht="26.85" customHeight="1">
      <c r="A16" s="313">
        <v>12</v>
      </c>
      <c r="B16" s="314">
        <v>31</v>
      </c>
      <c r="C16" s="902" t="s">
        <v>10</v>
      </c>
      <c r="D16" s="903"/>
      <c r="E16" s="904"/>
      <c r="F16" s="315">
        <f>SUM(F4:F15)</f>
        <v>0</v>
      </c>
      <c r="G16" s="314">
        <f>SUM(G4:G15)</f>
        <v>0</v>
      </c>
      <c r="H16" s="63">
        <f>SUM(H4:H15)</f>
        <v>0</v>
      </c>
    </row>
    <row r="17" spans="1:6">
      <c r="A17" s="3"/>
      <c r="B17" s="3"/>
      <c r="C17" s="3"/>
      <c r="D17" s="3"/>
      <c r="E17" s="3"/>
      <c r="F17" s="3"/>
    </row>
    <row r="18" spans="1:6">
      <c r="A18" s="3"/>
      <c r="B18" s="3"/>
      <c r="C18" s="3"/>
      <c r="D18" s="3"/>
      <c r="E18" s="3"/>
      <c r="F18" s="3"/>
    </row>
    <row r="19" spans="1:6">
      <c r="A19" s="3"/>
      <c r="B19" s="3"/>
      <c r="C19" s="3"/>
      <c r="D19" s="3"/>
      <c r="E19" s="3"/>
      <c r="F19" s="3"/>
    </row>
    <row r="20" spans="1:6">
      <c r="A20" s="3"/>
      <c r="B20" s="3"/>
      <c r="C20" s="3"/>
      <c r="D20" s="3"/>
      <c r="E20" s="3"/>
      <c r="F20" s="3"/>
    </row>
    <row r="21" spans="1:6">
      <c r="A21" s="3"/>
      <c r="B21" s="3"/>
      <c r="C21" s="3"/>
      <c r="D21" s="3"/>
      <c r="E21" s="3"/>
      <c r="F21" s="3"/>
    </row>
    <row r="22" spans="1:6">
      <c r="A22" s="3"/>
      <c r="B22" s="3"/>
      <c r="C22" s="3"/>
      <c r="D22" s="3"/>
      <c r="E22" s="3"/>
      <c r="F22" s="3"/>
    </row>
    <row r="23" spans="1:6">
      <c r="A23" s="3"/>
      <c r="B23" s="3"/>
      <c r="C23" s="3"/>
      <c r="D23" s="3"/>
      <c r="E23" s="3"/>
      <c r="F23" s="3"/>
    </row>
    <row r="24" spans="1:6">
      <c r="A24" s="3"/>
      <c r="B24" s="3"/>
      <c r="C24" s="3"/>
      <c r="D24" s="3"/>
      <c r="E24" s="3"/>
      <c r="F24" s="3"/>
    </row>
    <row r="25" spans="1:6">
      <c r="A25" s="3"/>
      <c r="B25" s="3"/>
      <c r="C25" s="3"/>
      <c r="D25" s="3"/>
      <c r="E25" s="3"/>
      <c r="F25" s="3"/>
    </row>
    <row r="26" spans="1:6">
      <c r="A26" s="3"/>
      <c r="B26" s="3"/>
      <c r="C26" s="3"/>
      <c r="D26" s="3"/>
      <c r="E26" s="3"/>
      <c r="F26" s="3"/>
    </row>
    <row r="27" spans="1:6">
      <c r="A27" s="3"/>
      <c r="B27" s="3"/>
      <c r="C27" s="3"/>
      <c r="D27" s="3"/>
      <c r="E27" s="3"/>
      <c r="F27" s="3"/>
    </row>
    <row r="28" spans="1:6">
      <c r="A28" s="3"/>
      <c r="B28" s="3"/>
      <c r="C28" s="3"/>
      <c r="D28" s="3"/>
      <c r="E28" s="3"/>
      <c r="F28" s="3"/>
    </row>
    <row r="29" spans="1:6">
      <c r="A29" s="3"/>
      <c r="B29" s="3"/>
      <c r="C29" s="3"/>
      <c r="D29" s="3"/>
      <c r="E29" s="3"/>
      <c r="F29" s="3"/>
    </row>
    <row r="30" spans="1:6">
      <c r="A30" s="3"/>
      <c r="B30" s="3"/>
      <c r="C30" s="3"/>
      <c r="D30" s="3"/>
      <c r="E30" s="3"/>
      <c r="F30" s="3"/>
    </row>
    <row r="31" spans="1:6">
      <c r="A31" s="3"/>
      <c r="B31" s="3"/>
      <c r="C31" s="3"/>
      <c r="D31" s="3"/>
      <c r="E31" s="3"/>
      <c r="F31" s="3"/>
    </row>
    <row r="32" spans="1:6">
      <c r="A32" s="3"/>
      <c r="B32" s="3"/>
      <c r="C32" s="3"/>
      <c r="D32" s="3"/>
      <c r="E32" s="3"/>
      <c r="F32" s="3"/>
    </row>
    <row r="33" spans="1:6">
      <c r="A33" s="3"/>
      <c r="B33" s="3"/>
      <c r="C33" s="3"/>
      <c r="D33" s="3"/>
      <c r="E33" s="3"/>
      <c r="F33" s="3"/>
    </row>
    <row r="34" spans="1:6">
      <c r="A34" s="3"/>
      <c r="B34" s="3"/>
      <c r="C34" s="3"/>
      <c r="D34" s="3"/>
      <c r="E34" s="3"/>
      <c r="F34" s="3"/>
    </row>
    <row r="35" spans="1:6">
      <c r="A35" s="3"/>
      <c r="B35" s="3"/>
      <c r="C35" s="3"/>
      <c r="D35" s="3"/>
      <c r="E35" s="3"/>
      <c r="F35" s="3"/>
    </row>
    <row r="36" spans="1:6">
      <c r="A36" s="3"/>
      <c r="B36" s="3"/>
      <c r="C36" s="3"/>
      <c r="D36" s="3"/>
      <c r="E36" s="3"/>
      <c r="F36" s="3"/>
    </row>
    <row r="37" spans="1:6">
      <c r="A37" s="3"/>
      <c r="B37" s="3"/>
      <c r="C37" s="3"/>
      <c r="D37" s="3"/>
      <c r="E37" s="3"/>
      <c r="F37" s="3"/>
    </row>
    <row r="38" spans="1:6">
      <c r="A38" s="3"/>
      <c r="B38" s="3"/>
      <c r="C38" s="3"/>
      <c r="D38" s="3"/>
      <c r="E38" s="3"/>
      <c r="F38" s="3"/>
    </row>
    <row r="39" spans="1:6">
      <c r="A39" s="3"/>
      <c r="B39" s="3"/>
      <c r="C39" s="3"/>
      <c r="D39" s="3"/>
      <c r="E39" s="3"/>
      <c r="F39" s="3"/>
    </row>
    <row r="40" spans="1:6">
      <c r="A40" s="3"/>
      <c r="B40" s="3"/>
      <c r="C40" s="3"/>
      <c r="D40" s="3"/>
      <c r="E40" s="3"/>
      <c r="F40" s="3"/>
    </row>
    <row r="41" spans="1:6">
      <c r="A41" s="3"/>
      <c r="B41" s="3"/>
      <c r="C41" s="3"/>
      <c r="D41" s="3"/>
      <c r="E41" s="3"/>
      <c r="F41" s="3"/>
    </row>
    <row r="42" spans="1:6">
      <c r="A42" s="3"/>
      <c r="B42" s="3"/>
      <c r="C42" s="3"/>
      <c r="D42" s="3"/>
      <c r="E42" s="3"/>
      <c r="F42" s="3"/>
    </row>
    <row r="43" spans="1:6">
      <c r="A43" s="3"/>
      <c r="B43" s="3"/>
      <c r="C43" s="3"/>
      <c r="D43" s="3"/>
      <c r="E43" s="3"/>
      <c r="F43" s="3"/>
    </row>
    <row r="44" spans="1:6">
      <c r="A44" s="3"/>
      <c r="B44" s="3"/>
      <c r="C44" s="3"/>
      <c r="D44" s="3"/>
      <c r="E44" s="3"/>
      <c r="F44" s="3"/>
    </row>
    <row r="45" spans="1:6">
      <c r="A45" s="3"/>
      <c r="B45" s="3"/>
      <c r="C45" s="3"/>
      <c r="D45" s="3"/>
      <c r="E45" s="3"/>
      <c r="F45" s="3"/>
    </row>
    <row r="46" spans="1:6">
      <c r="A46" s="3"/>
      <c r="B46" s="3"/>
      <c r="C46" s="3"/>
      <c r="D46" s="3"/>
      <c r="E46" s="3"/>
      <c r="F46" s="3"/>
    </row>
    <row r="47" spans="1:6">
      <c r="A47" s="3"/>
      <c r="B47" s="3"/>
      <c r="C47" s="3"/>
      <c r="D47" s="3"/>
      <c r="E47" s="3"/>
      <c r="F47" s="3"/>
    </row>
    <row r="48" spans="1:6">
      <c r="A48" s="3"/>
      <c r="B48" s="3"/>
      <c r="C48" s="3"/>
      <c r="D48" s="3"/>
      <c r="E48" s="3"/>
      <c r="F48" s="3"/>
    </row>
    <row r="49" spans="1:6">
      <c r="A49" s="3"/>
      <c r="B49" s="3"/>
      <c r="C49" s="3"/>
      <c r="D49" s="3"/>
      <c r="E49" s="3"/>
      <c r="F49" s="3"/>
    </row>
    <row r="50" spans="1:6">
      <c r="A50" s="3"/>
      <c r="B50" s="3"/>
      <c r="C50" s="3"/>
      <c r="D50" s="3"/>
      <c r="E50" s="3"/>
      <c r="F50" s="3"/>
    </row>
    <row r="51" spans="1:6">
      <c r="A51" s="3"/>
      <c r="B51" s="3"/>
      <c r="C51" s="3"/>
      <c r="D51" s="3"/>
      <c r="E51" s="3"/>
      <c r="F51" s="3"/>
    </row>
    <row r="52" spans="1:6">
      <c r="A52" s="3"/>
      <c r="B52" s="3"/>
      <c r="C52" s="3"/>
      <c r="D52" s="3"/>
      <c r="E52" s="3"/>
      <c r="F52" s="3"/>
    </row>
    <row r="53" spans="1:6">
      <c r="A53" s="3"/>
      <c r="B53" s="3"/>
      <c r="C53" s="3"/>
      <c r="D53" s="3"/>
      <c r="E53" s="3"/>
      <c r="F53" s="3"/>
    </row>
    <row r="54" spans="1:6">
      <c r="A54" s="3"/>
      <c r="B54" s="3"/>
      <c r="C54" s="3"/>
      <c r="D54" s="3"/>
      <c r="E54" s="3"/>
      <c r="F54" s="3"/>
    </row>
    <row r="55" spans="1:6">
      <c r="A55" s="3"/>
      <c r="B55" s="3"/>
      <c r="C55" s="3"/>
      <c r="D55" s="3"/>
      <c r="E55" s="3"/>
      <c r="F55" s="3"/>
    </row>
    <row r="56" spans="1:6">
      <c r="A56" s="3"/>
      <c r="B56" s="3"/>
      <c r="C56" s="3"/>
      <c r="D56" s="3"/>
      <c r="E56" s="3"/>
      <c r="F56" s="3"/>
    </row>
  </sheetData>
  <sheetProtection sheet="1" objects="1" scenarios="1"/>
  <mergeCells count="6">
    <mergeCell ref="G2:G3"/>
    <mergeCell ref="H2:H3"/>
    <mergeCell ref="C16:E16"/>
    <mergeCell ref="A2:B3"/>
    <mergeCell ref="F2:F3"/>
    <mergeCell ref="C2:E3"/>
  </mergeCells>
  <phoneticPr fontId="26"/>
  <pageMargins left="0.31666666666666665" right="0.31666666666666665" top="0.75" bottom="0.75" header="0.3" footer="0.3"/>
  <pageSetup paperSize="9" orientation="portrait" horizontalDpi="0" verticalDpi="0" r:id="rId1"/>
  <headerFooter>
    <oddHeader>&amp;C&amp;"HG丸ｺﾞｼｯｸM-PRO,標準"売上帳
&amp;A</oddHeader>
    <oddFooter>&amp;C&amp;"HG丸ｺﾞｼｯｸM-PRO,標準"&amp;P月</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I97"/>
  <sheetViews>
    <sheetView view="pageLayout" zoomScaleNormal="100" workbookViewId="0"/>
  </sheetViews>
  <sheetFormatPr defaultRowHeight="13.2" customHeight="1"/>
  <cols>
    <col min="1" max="1" width="8.88671875" style="29"/>
    <col min="2" max="5" width="4.44140625" style="29" customWidth="1"/>
    <col min="6" max="6" width="24.109375" style="29" customWidth="1"/>
    <col min="7" max="9" width="12.6640625" style="29" customWidth="1"/>
    <col min="10" max="16384" width="8.88671875" style="29"/>
  </cols>
  <sheetData>
    <row r="1" spans="2:9" ht="54" customHeight="1"/>
    <row r="2" spans="2:9" ht="13.2" customHeight="1">
      <c r="B2" s="922" t="s">
        <v>3</v>
      </c>
      <c r="C2" s="923"/>
      <c r="D2" s="926" t="s">
        <v>0</v>
      </c>
      <c r="E2" s="927"/>
      <c r="F2" s="928"/>
      <c r="G2" s="929" t="s">
        <v>315</v>
      </c>
      <c r="H2" s="931" t="s">
        <v>316</v>
      </c>
      <c r="I2" s="917" t="s">
        <v>226</v>
      </c>
    </row>
    <row r="3" spans="2:9" ht="13.2" customHeight="1">
      <c r="B3" s="924"/>
      <c r="C3" s="925"/>
      <c r="D3" s="343" t="s">
        <v>313</v>
      </c>
      <c r="E3" s="344" t="s">
        <v>45</v>
      </c>
      <c r="F3" s="345" t="s">
        <v>314</v>
      </c>
      <c r="G3" s="930"/>
      <c r="H3" s="932"/>
      <c r="I3" s="918"/>
    </row>
    <row r="4" spans="2:9" ht="13.2" customHeight="1">
      <c r="B4" s="320">
        <v>1</v>
      </c>
      <c r="C4" s="321">
        <v>1</v>
      </c>
      <c r="D4" s="919" t="s">
        <v>18</v>
      </c>
      <c r="E4" s="920"/>
      <c r="F4" s="921"/>
      <c r="G4" s="326">
        <f>前年度!B13</f>
        <v>51000</v>
      </c>
      <c r="H4" s="322"/>
      <c r="I4" s="324">
        <f>G4</f>
        <v>51000</v>
      </c>
    </row>
    <row r="5" spans="2:9" ht="13.2" customHeight="1">
      <c r="B5" s="318"/>
      <c r="C5" s="319"/>
      <c r="D5" s="328"/>
      <c r="E5" s="316"/>
      <c r="F5" s="247" t="str">
        <f>IF(D5=1,"月分確定成果報酬",IF(D5=2,"成果報酬受け取り",IF(D5=3,"確定した成果のキャンセル","")))</f>
        <v/>
      </c>
      <c r="G5" s="327"/>
      <c r="H5" s="323"/>
      <c r="I5" s="325" t="str">
        <f>IF(OR(G5&lt;&gt;"",H5&lt;&gt;""),I4+G5-H5,"")</f>
        <v/>
      </c>
    </row>
    <row r="6" spans="2:9" ht="13.2" customHeight="1">
      <c r="B6" s="318"/>
      <c r="C6" s="319"/>
      <c r="D6" s="328"/>
      <c r="E6" s="316"/>
      <c r="F6" s="247" t="str">
        <f t="shared" ref="F6:F54" si="0">IF(D6=1,"月分確定成果報酬",IF(D6=2,"成果報酬受け取り",IF(D6=3,"確定した成果のキャンセル","")))</f>
        <v/>
      </c>
      <c r="G6" s="327"/>
      <c r="H6" s="323"/>
      <c r="I6" s="325" t="str">
        <f t="shared" ref="I6:I54" si="1">IF(OR(G6&lt;&gt;"",H6&lt;&gt;""),I5+G6-H6,"")</f>
        <v/>
      </c>
    </row>
    <row r="7" spans="2:9" ht="13.2" customHeight="1">
      <c r="B7" s="318"/>
      <c r="C7" s="319"/>
      <c r="D7" s="328"/>
      <c r="E7" s="316"/>
      <c r="F7" s="247" t="str">
        <f t="shared" si="0"/>
        <v/>
      </c>
      <c r="G7" s="327"/>
      <c r="H7" s="323"/>
      <c r="I7" s="325" t="str">
        <f t="shared" si="1"/>
        <v/>
      </c>
    </row>
    <row r="8" spans="2:9" ht="13.2" customHeight="1">
      <c r="B8" s="318"/>
      <c r="C8" s="319"/>
      <c r="D8" s="328"/>
      <c r="E8" s="316"/>
      <c r="F8" s="247" t="str">
        <f t="shared" si="0"/>
        <v/>
      </c>
      <c r="G8" s="327"/>
      <c r="H8" s="323"/>
      <c r="I8" s="325" t="str">
        <f t="shared" si="1"/>
        <v/>
      </c>
    </row>
    <row r="9" spans="2:9" ht="13.2" customHeight="1">
      <c r="B9" s="318"/>
      <c r="C9" s="319"/>
      <c r="D9" s="328"/>
      <c r="E9" s="316"/>
      <c r="F9" s="247" t="str">
        <f t="shared" si="0"/>
        <v/>
      </c>
      <c r="G9" s="327"/>
      <c r="H9" s="323"/>
      <c r="I9" s="325" t="str">
        <f t="shared" si="1"/>
        <v/>
      </c>
    </row>
    <row r="10" spans="2:9" ht="13.2" customHeight="1">
      <c r="B10" s="318"/>
      <c r="C10" s="319"/>
      <c r="D10" s="329"/>
      <c r="E10" s="317"/>
      <c r="F10" s="247" t="str">
        <f t="shared" si="0"/>
        <v/>
      </c>
      <c r="G10" s="327"/>
      <c r="H10" s="323"/>
      <c r="I10" s="325" t="str">
        <f t="shared" si="1"/>
        <v/>
      </c>
    </row>
    <row r="11" spans="2:9" ht="13.2" customHeight="1">
      <c r="B11" s="318"/>
      <c r="C11" s="319"/>
      <c r="D11" s="328"/>
      <c r="E11" s="316"/>
      <c r="F11" s="247" t="str">
        <f t="shared" si="0"/>
        <v/>
      </c>
      <c r="G11" s="327"/>
      <c r="H11" s="323"/>
      <c r="I11" s="325" t="str">
        <f t="shared" si="1"/>
        <v/>
      </c>
    </row>
    <row r="12" spans="2:9" ht="13.2" customHeight="1">
      <c r="B12" s="318"/>
      <c r="C12" s="319"/>
      <c r="D12" s="328"/>
      <c r="E12" s="316"/>
      <c r="F12" s="247" t="str">
        <f t="shared" si="0"/>
        <v/>
      </c>
      <c r="G12" s="327"/>
      <c r="H12" s="323"/>
      <c r="I12" s="325" t="str">
        <f t="shared" si="1"/>
        <v/>
      </c>
    </row>
    <row r="13" spans="2:9" ht="13.2" customHeight="1">
      <c r="B13" s="318"/>
      <c r="C13" s="319"/>
      <c r="D13" s="328"/>
      <c r="E13" s="316"/>
      <c r="F13" s="247" t="str">
        <f t="shared" si="0"/>
        <v/>
      </c>
      <c r="G13" s="327"/>
      <c r="H13" s="323"/>
      <c r="I13" s="325" t="str">
        <f t="shared" si="1"/>
        <v/>
      </c>
    </row>
    <row r="14" spans="2:9" ht="13.2" customHeight="1">
      <c r="B14" s="318"/>
      <c r="C14" s="319"/>
      <c r="D14" s="328"/>
      <c r="E14" s="316"/>
      <c r="F14" s="247" t="str">
        <f t="shared" si="0"/>
        <v/>
      </c>
      <c r="G14" s="327"/>
      <c r="H14" s="323"/>
      <c r="I14" s="325" t="str">
        <f t="shared" si="1"/>
        <v/>
      </c>
    </row>
    <row r="15" spans="2:9" ht="13.2" customHeight="1">
      <c r="B15" s="318"/>
      <c r="C15" s="319"/>
      <c r="D15" s="328"/>
      <c r="E15" s="316"/>
      <c r="F15" s="247" t="str">
        <f t="shared" si="0"/>
        <v/>
      </c>
      <c r="G15" s="327"/>
      <c r="H15" s="323"/>
      <c r="I15" s="325" t="str">
        <f t="shared" si="1"/>
        <v/>
      </c>
    </row>
    <row r="16" spans="2:9" ht="13.2" customHeight="1">
      <c r="B16" s="318"/>
      <c r="C16" s="319"/>
      <c r="D16" s="328"/>
      <c r="E16" s="316"/>
      <c r="F16" s="247" t="str">
        <f t="shared" si="0"/>
        <v/>
      </c>
      <c r="G16" s="327"/>
      <c r="H16" s="323"/>
      <c r="I16" s="325" t="str">
        <f t="shared" si="1"/>
        <v/>
      </c>
    </row>
    <row r="17" spans="2:9" ht="13.2" customHeight="1">
      <c r="B17" s="318"/>
      <c r="C17" s="319"/>
      <c r="D17" s="328"/>
      <c r="E17" s="316"/>
      <c r="F17" s="247" t="str">
        <f t="shared" si="0"/>
        <v/>
      </c>
      <c r="G17" s="327"/>
      <c r="H17" s="323"/>
      <c r="I17" s="325" t="str">
        <f t="shared" si="1"/>
        <v/>
      </c>
    </row>
    <row r="18" spans="2:9" ht="13.2" customHeight="1">
      <c r="B18" s="318"/>
      <c r="C18" s="319"/>
      <c r="D18" s="328"/>
      <c r="E18" s="316"/>
      <c r="F18" s="247" t="str">
        <f t="shared" si="0"/>
        <v/>
      </c>
      <c r="G18" s="327"/>
      <c r="H18" s="323"/>
      <c r="I18" s="325" t="str">
        <f t="shared" si="1"/>
        <v/>
      </c>
    </row>
    <row r="19" spans="2:9" ht="13.2" customHeight="1">
      <c r="B19" s="318"/>
      <c r="C19" s="319"/>
      <c r="D19" s="328"/>
      <c r="E19" s="316"/>
      <c r="F19" s="247" t="str">
        <f t="shared" si="0"/>
        <v/>
      </c>
      <c r="G19" s="327"/>
      <c r="H19" s="323"/>
      <c r="I19" s="325" t="str">
        <f t="shared" si="1"/>
        <v/>
      </c>
    </row>
    <row r="20" spans="2:9" ht="13.2" customHeight="1">
      <c r="B20" s="318"/>
      <c r="C20" s="319"/>
      <c r="D20" s="328"/>
      <c r="E20" s="316"/>
      <c r="F20" s="247" t="str">
        <f t="shared" si="0"/>
        <v/>
      </c>
      <c r="G20" s="327"/>
      <c r="H20" s="323"/>
      <c r="I20" s="325" t="str">
        <f t="shared" si="1"/>
        <v/>
      </c>
    </row>
    <row r="21" spans="2:9" ht="13.2" customHeight="1">
      <c r="B21" s="318"/>
      <c r="C21" s="319"/>
      <c r="D21" s="328"/>
      <c r="E21" s="316"/>
      <c r="F21" s="247" t="str">
        <f t="shared" si="0"/>
        <v/>
      </c>
      <c r="G21" s="327"/>
      <c r="H21" s="323"/>
      <c r="I21" s="325" t="str">
        <f t="shared" si="1"/>
        <v/>
      </c>
    </row>
    <row r="22" spans="2:9" ht="13.2" customHeight="1">
      <c r="B22" s="318"/>
      <c r="C22" s="319"/>
      <c r="D22" s="328"/>
      <c r="E22" s="316"/>
      <c r="F22" s="247" t="str">
        <f t="shared" si="0"/>
        <v/>
      </c>
      <c r="G22" s="327"/>
      <c r="H22" s="323"/>
      <c r="I22" s="325" t="str">
        <f t="shared" si="1"/>
        <v/>
      </c>
    </row>
    <row r="23" spans="2:9" ht="13.2" customHeight="1">
      <c r="B23" s="318"/>
      <c r="C23" s="319"/>
      <c r="D23" s="328"/>
      <c r="E23" s="316"/>
      <c r="F23" s="247" t="str">
        <f t="shared" si="0"/>
        <v/>
      </c>
      <c r="G23" s="327"/>
      <c r="H23" s="323"/>
      <c r="I23" s="325" t="str">
        <f t="shared" si="1"/>
        <v/>
      </c>
    </row>
    <row r="24" spans="2:9" ht="13.2" customHeight="1">
      <c r="B24" s="318"/>
      <c r="C24" s="319"/>
      <c r="D24" s="328"/>
      <c r="E24" s="316"/>
      <c r="F24" s="247" t="str">
        <f t="shared" si="0"/>
        <v/>
      </c>
      <c r="G24" s="327"/>
      <c r="H24" s="323"/>
      <c r="I24" s="325" t="str">
        <f t="shared" si="1"/>
        <v/>
      </c>
    </row>
    <row r="25" spans="2:9" ht="13.2" customHeight="1">
      <c r="B25" s="318"/>
      <c r="C25" s="319"/>
      <c r="D25" s="328"/>
      <c r="E25" s="316"/>
      <c r="F25" s="247" t="str">
        <f t="shared" si="0"/>
        <v/>
      </c>
      <c r="G25" s="327"/>
      <c r="H25" s="323"/>
      <c r="I25" s="325" t="str">
        <f t="shared" si="1"/>
        <v/>
      </c>
    </row>
    <row r="26" spans="2:9" ht="13.2" customHeight="1">
      <c r="B26" s="318"/>
      <c r="C26" s="319"/>
      <c r="D26" s="328"/>
      <c r="E26" s="316"/>
      <c r="F26" s="247" t="str">
        <f t="shared" si="0"/>
        <v/>
      </c>
      <c r="G26" s="327"/>
      <c r="H26" s="323"/>
      <c r="I26" s="325" t="str">
        <f t="shared" si="1"/>
        <v/>
      </c>
    </row>
    <row r="27" spans="2:9" ht="13.2" customHeight="1">
      <c r="B27" s="318"/>
      <c r="C27" s="319"/>
      <c r="D27" s="328"/>
      <c r="E27" s="316"/>
      <c r="F27" s="247" t="str">
        <f t="shared" si="0"/>
        <v/>
      </c>
      <c r="G27" s="327"/>
      <c r="H27" s="323"/>
      <c r="I27" s="325" t="str">
        <f t="shared" si="1"/>
        <v/>
      </c>
    </row>
    <row r="28" spans="2:9" ht="13.2" customHeight="1">
      <c r="B28" s="318"/>
      <c r="C28" s="319"/>
      <c r="D28" s="328"/>
      <c r="E28" s="316"/>
      <c r="F28" s="247" t="str">
        <f t="shared" si="0"/>
        <v/>
      </c>
      <c r="G28" s="327"/>
      <c r="H28" s="323"/>
      <c r="I28" s="325" t="str">
        <f t="shared" si="1"/>
        <v/>
      </c>
    </row>
    <row r="29" spans="2:9" ht="13.2" customHeight="1">
      <c r="B29" s="318"/>
      <c r="C29" s="319"/>
      <c r="D29" s="328"/>
      <c r="E29" s="316"/>
      <c r="F29" s="247" t="str">
        <f t="shared" si="0"/>
        <v/>
      </c>
      <c r="G29" s="327"/>
      <c r="H29" s="323"/>
      <c r="I29" s="325" t="str">
        <f t="shared" si="1"/>
        <v/>
      </c>
    </row>
    <row r="30" spans="2:9" ht="13.2" customHeight="1">
      <c r="B30" s="318"/>
      <c r="C30" s="319"/>
      <c r="D30" s="328"/>
      <c r="E30" s="316"/>
      <c r="F30" s="247" t="str">
        <f t="shared" si="0"/>
        <v/>
      </c>
      <c r="G30" s="327"/>
      <c r="H30" s="323"/>
      <c r="I30" s="325" t="str">
        <f t="shared" si="1"/>
        <v/>
      </c>
    </row>
    <row r="31" spans="2:9" ht="13.2" customHeight="1">
      <c r="B31" s="318"/>
      <c r="C31" s="319"/>
      <c r="D31" s="328"/>
      <c r="E31" s="316"/>
      <c r="F31" s="247" t="str">
        <f t="shared" si="0"/>
        <v/>
      </c>
      <c r="G31" s="327"/>
      <c r="H31" s="323"/>
      <c r="I31" s="325" t="str">
        <f t="shared" si="1"/>
        <v/>
      </c>
    </row>
    <row r="32" spans="2:9" ht="13.2" customHeight="1">
      <c r="B32" s="318"/>
      <c r="C32" s="319"/>
      <c r="D32" s="328"/>
      <c r="E32" s="316"/>
      <c r="F32" s="247" t="str">
        <f t="shared" si="0"/>
        <v/>
      </c>
      <c r="G32" s="327"/>
      <c r="H32" s="323"/>
      <c r="I32" s="325" t="str">
        <f t="shared" si="1"/>
        <v/>
      </c>
    </row>
    <row r="33" spans="2:9" ht="13.2" customHeight="1">
      <c r="B33" s="318"/>
      <c r="C33" s="319"/>
      <c r="D33" s="328"/>
      <c r="E33" s="316"/>
      <c r="F33" s="247" t="str">
        <f t="shared" si="0"/>
        <v/>
      </c>
      <c r="G33" s="327"/>
      <c r="H33" s="323"/>
      <c r="I33" s="325" t="str">
        <f t="shared" si="1"/>
        <v/>
      </c>
    </row>
    <row r="34" spans="2:9" ht="13.2" customHeight="1">
      <c r="B34" s="318"/>
      <c r="C34" s="319"/>
      <c r="D34" s="328"/>
      <c r="E34" s="316"/>
      <c r="F34" s="247" t="str">
        <f t="shared" si="0"/>
        <v/>
      </c>
      <c r="G34" s="327"/>
      <c r="H34" s="323"/>
      <c r="I34" s="325" t="str">
        <f t="shared" si="1"/>
        <v/>
      </c>
    </row>
    <row r="35" spans="2:9" ht="13.2" customHeight="1">
      <c r="B35" s="318"/>
      <c r="C35" s="319"/>
      <c r="D35" s="328"/>
      <c r="E35" s="316"/>
      <c r="F35" s="247" t="str">
        <f t="shared" si="0"/>
        <v/>
      </c>
      <c r="G35" s="327"/>
      <c r="H35" s="323"/>
      <c r="I35" s="325" t="str">
        <f t="shared" si="1"/>
        <v/>
      </c>
    </row>
    <row r="36" spans="2:9" ht="13.2" customHeight="1">
      <c r="B36" s="318"/>
      <c r="C36" s="319"/>
      <c r="D36" s="328"/>
      <c r="E36" s="316"/>
      <c r="F36" s="247" t="str">
        <f t="shared" si="0"/>
        <v/>
      </c>
      <c r="G36" s="327"/>
      <c r="H36" s="323"/>
      <c r="I36" s="325" t="str">
        <f t="shared" si="1"/>
        <v/>
      </c>
    </row>
    <row r="37" spans="2:9" ht="13.2" customHeight="1">
      <c r="B37" s="318"/>
      <c r="C37" s="319"/>
      <c r="D37" s="328"/>
      <c r="E37" s="316"/>
      <c r="F37" s="247" t="str">
        <f t="shared" si="0"/>
        <v/>
      </c>
      <c r="G37" s="327"/>
      <c r="H37" s="323"/>
      <c r="I37" s="325" t="str">
        <f t="shared" si="1"/>
        <v/>
      </c>
    </row>
    <row r="38" spans="2:9" ht="13.2" customHeight="1">
      <c r="B38" s="318"/>
      <c r="C38" s="319"/>
      <c r="D38" s="328"/>
      <c r="E38" s="316"/>
      <c r="F38" s="247" t="str">
        <f t="shared" si="0"/>
        <v/>
      </c>
      <c r="G38" s="327"/>
      <c r="H38" s="323"/>
      <c r="I38" s="325" t="str">
        <f t="shared" si="1"/>
        <v/>
      </c>
    </row>
    <row r="39" spans="2:9" ht="13.2" customHeight="1">
      <c r="B39" s="318"/>
      <c r="C39" s="319"/>
      <c r="D39" s="328"/>
      <c r="E39" s="316"/>
      <c r="F39" s="247" t="str">
        <f t="shared" si="0"/>
        <v/>
      </c>
      <c r="G39" s="327"/>
      <c r="H39" s="323"/>
      <c r="I39" s="325" t="str">
        <f t="shared" si="1"/>
        <v/>
      </c>
    </row>
    <row r="40" spans="2:9" ht="13.2" customHeight="1">
      <c r="B40" s="318"/>
      <c r="C40" s="319"/>
      <c r="D40" s="328"/>
      <c r="E40" s="316"/>
      <c r="F40" s="247" t="str">
        <f t="shared" si="0"/>
        <v/>
      </c>
      <c r="G40" s="327"/>
      <c r="H40" s="323"/>
      <c r="I40" s="325" t="str">
        <f t="shared" si="1"/>
        <v/>
      </c>
    </row>
    <row r="41" spans="2:9" ht="13.2" customHeight="1">
      <c r="B41" s="318"/>
      <c r="C41" s="319"/>
      <c r="D41" s="328"/>
      <c r="E41" s="316"/>
      <c r="F41" s="247" t="str">
        <f t="shared" si="0"/>
        <v/>
      </c>
      <c r="G41" s="327"/>
      <c r="H41" s="323"/>
      <c r="I41" s="325" t="str">
        <f t="shared" si="1"/>
        <v/>
      </c>
    </row>
    <row r="42" spans="2:9" ht="13.2" customHeight="1">
      <c r="B42" s="318"/>
      <c r="C42" s="319"/>
      <c r="D42" s="328"/>
      <c r="E42" s="316"/>
      <c r="F42" s="247" t="str">
        <f t="shared" si="0"/>
        <v/>
      </c>
      <c r="G42" s="327"/>
      <c r="H42" s="323"/>
      <c r="I42" s="325" t="str">
        <f t="shared" si="1"/>
        <v/>
      </c>
    </row>
    <row r="43" spans="2:9" ht="13.2" customHeight="1">
      <c r="B43" s="318"/>
      <c r="C43" s="319"/>
      <c r="D43" s="328"/>
      <c r="E43" s="316"/>
      <c r="F43" s="247" t="str">
        <f t="shared" si="0"/>
        <v/>
      </c>
      <c r="G43" s="327"/>
      <c r="H43" s="323"/>
      <c r="I43" s="325" t="str">
        <f t="shared" si="1"/>
        <v/>
      </c>
    </row>
    <row r="44" spans="2:9" ht="13.2" customHeight="1">
      <c r="B44" s="318"/>
      <c r="C44" s="319"/>
      <c r="D44" s="328"/>
      <c r="E44" s="316"/>
      <c r="F44" s="247" t="str">
        <f t="shared" si="0"/>
        <v/>
      </c>
      <c r="G44" s="327"/>
      <c r="H44" s="323"/>
      <c r="I44" s="325" t="str">
        <f t="shared" si="1"/>
        <v/>
      </c>
    </row>
    <row r="45" spans="2:9" ht="13.2" customHeight="1">
      <c r="B45" s="318"/>
      <c r="C45" s="319"/>
      <c r="D45" s="328"/>
      <c r="E45" s="316"/>
      <c r="F45" s="247" t="str">
        <f t="shared" si="0"/>
        <v/>
      </c>
      <c r="G45" s="327"/>
      <c r="H45" s="323"/>
      <c r="I45" s="325" t="str">
        <f t="shared" si="1"/>
        <v/>
      </c>
    </row>
    <row r="46" spans="2:9" ht="13.2" customHeight="1">
      <c r="B46" s="318"/>
      <c r="C46" s="319"/>
      <c r="D46" s="328"/>
      <c r="E46" s="316"/>
      <c r="F46" s="247" t="str">
        <f t="shared" si="0"/>
        <v/>
      </c>
      <c r="G46" s="327"/>
      <c r="H46" s="323"/>
      <c r="I46" s="325" t="str">
        <f t="shared" si="1"/>
        <v/>
      </c>
    </row>
    <row r="47" spans="2:9" ht="13.2" customHeight="1">
      <c r="B47" s="318"/>
      <c r="C47" s="319"/>
      <c r="D47" s="328"/>
      <c r="E47" s="316"/>
      <c r="F47" s="247" t="str">
        <f t="shared" si="0"/>
        <v/>
      </c>
      <c r="G47" s="327"/>
      <c r="H47" s="323"/>
      <c r="I47" s="325" t="str">
        <f t="shared" si="1"/>
        <v/>
      </c>
    </row>
    <row r="48" spans="2:9" ht="13.2" customHeight="1">
      <c r="B48" s="318"/>
      <c r="C48" s="319"/>
      <c r="D48" s="328"/>
      <c r="E48" s="316"/>
      <c r="F48" s="247" t="str">
        <f t="shared" si="0"/>
        <v/>
      </c>
      <c r="G48" s="327"/>
      <c r="H48" s="323"/>
      <c r="I48" s="325" t="str">
        <f t="shared" si="1"/>
        <v/>
      </c>
    </row>
    <row r="49" spans="2:9" ht="13.2" customHeight="1">
      <c r="B49" s="318"/>
      <c r="C49" s="319"/>
      <c r="D49" s="328"/>
      <c r="E49" s="316"/>
      <c r="F49" s="247" t="str">
        <f t="shared" si="0"/>
        <v/>
      </c>
      <c r="G49" s="327"/>
      <c r="H49" s="323"/>
      <c r="I49" s="325" t="str">
        <f t="shared" si="1"/>
        <v/>
      </c>
    </row>
    <row r="50" spans="2:9" ht="13.2" customHeight="1">
      <c r="B50" s="318"/>
      <c r="C50" s="319"/>
      <c r="D50" s="328"/>
      <c r="E50" s="316"/>
      <c r="F50" s="247" t="str">
        <f t="shared" si="0"/>
        <v/>
      </c>
      <c r="G50" s="327"/>
      <c r="H50" s="323"/>
      <c r="I50" s="325" t="str">
        <f t="shared" si="1"/>
        <v/>
      </c>
    </row>
    <row r="51" spans="2:9" ht="13.2" customHeight="1">
      <c r="B51" s="318"/>
      <c r="C51" s="319"/>
      <c r="D51" s="328"/>
      <c r="E51" s="316"/>
      <c r="F51" s="247" t="str">
        <f t="shared" si="0"/>
        <v/>
      </c>
      <c r="G51" s="327"/>
      <c r="H51" s="323"/>
      <c r="I51" s="325" t="str">
        <f t="shared" si="1"/>
        <v/>
      </c>
    </row>
    <row r="52" spans="2:9" ht="13.2" customHeight="1">
      <c r="B52" s="318"/>
      <c r="C52" s="319"/>
      <c r="D52" s="328"/>
      <c r="E52" s="316"/>
      <c r="F52" s="247" t="str">
        <f t="shared" si="0"/>
        <v/>
      </c>
      <c r="G52" s="327"/>
      <c r="H52" s="323"/>
      <c r="I52" s="325" t="str">
        <f t="shared" si="1"/>
        <v/>
      </c>
    </row>
    <row r="53" spans="2:9" ht="13.2" customHeight="1">
      <c r="B53" s="318"/>
      <c r="C53" s="319"/>
      <c r="D53" s="328"/>
      <c r="E53" s="316"/>
      <c r="F53" s="247" t="str">
        <f t="shared" si="0"/>
        <v/>
      </c>
      <c r="G53" s="327"/>
      <c r="H53" s="323"/>
      <c r="I53" s="325" t="str">
        <f t="shared" si="1"/>
        <v/>
      </c>
    </row>
    <row r="54" spans="2:9" ht="13.2" customHeight="1">
      <c r="B54" s="330"/>
      <c r="C54" s="331"/>
      <c r="D54" s="332"/>
      <c r="E54" s="333"/>
      <c r="F54" s="248" t="str">
        <f t="shared" si="0"/>
        <v/>
      </c>
      <c r="G54" s="334"/>
      <c r="H54" s="335"/>
      <c r="I54" s="336" t="str">
        <f t="shared" si="1"/>
        <v/>
      </c>
    </row>
    <row r="55" spans="2:9" ht="13.2" customHeight="1">
      <c r="B55" s="337"/>
      <c r="C55" s="338"/>
      <c r="D55" s="337"/>
      <c r="E55" s="339"/>
      <c r="F55" s="338"/>
      <c r="G55" s="340">
        <f>SUM(G4:G54)</f>
        <v>51000</v>
      </c>
      <c r="H55" s="341">
        <f>SUM(H4:H54)</f>
        <v>0</v>
      </c>
      <c r="I55" s="342">
        <f>G55-H55</f>
        <v>51000</v>
      </c>
    </row>
    <row r="56" spans="2:9" customFormat="1" ht="13.2" customHeight="1"/>
    <row r="57" spans="2:9" ht="13.2" customHeight="1">
      <c r="B57" s="30"/>
      <c r="C57" s="30"/>
      <c r="D57" s="30"/>
      <c r="E57" s="30"/>
      <c r="F57" s="30"/>
      <c r="G57" s="30"/>
      <c r="H57" s="30"/>
      <c r="I57" s="30"/>
    </row>
    <row r="58" spans="2:9" ht="13.2" customHeight="1">
      <c r="B58" s="30"/>
      <c r="C58" s="30"/>
      <c r="D58" s="30"/>
      <c r="E58" s="30"/>
      <c r="F58" s="30"/>
      <c r="G58" s="30"/>
      <c r="H58" s="30"/>
      <c r="I58" s="30"/>
    </row>
    <row r="59" spans="2:9" ht="13.2" customHeight="1">
      <c r="B59" s="30"/>
      <c r="C59" s="30"/>
      <c r="D59" s="30"/>
      <c r="E59" s="30"/>
      <c r="F59" s="30"/>
      <c r="G59" s="30"/>
      <c r="H59" s="30"/>
      <c r="I59" s="30"/>
    </row>
    <row r="60" spans="2:9" ht="13.2" customHeight="1">
      <c r="B60" s="30"/>
      <c r="C60" s="30"/>
      <c r="D60" s="30"/>
      <c r="E60" s="30"/>
      <c r="F60" s="30"/>
      <c r="G60" s="30"/>
      <c r="H60" s="30"/>
      <c r="I60" s="30"/>
    </row>
    <row r="61" spans="2:9" ht="13.2" customHeight="1">
      <c r="B61" s="30"/>
      <c r="C61" s="30"/>
      <c r="D61" s="30"/>
      <c r="E61" s="30"/>
      <c r="F61" s="30"/>
      <c r="G61" s="30"/>
      <c r="H61" s="30"/>
      <c r="I61" s="30"/>
    </row>
    <row r="62" spans="2:9" ht="13.2" customHeight="1">
      <c r="B62" s="30"/>
      <c r="C62" s="30"/>
      <c r="D62" s="30"/>
      <c r="E62" s="30"/>
      <c r="F62" s="30"/>
      <c r="G62" s="30"/>
      <c r="H62" s="30"/>
      <c r="I62" s="30"/>
    </row>
    <row r="63" spans="2:9" ht="13.2" customHeight="1">
      <c r="B63" s="30"/>
      <c r="C63" s="30"/>
      <c r="D63" s="30"/>
      <c r="E63" s="30"/>
      <c r="F63" s="30"/>
      <c r="G63" s="30"/>
      <c r="H63" s="30"/>
      <c r="I63" s="30"/>
    </row>
    <row r="64" spans="2:9" ht="13.2" customHeight="1">
      <c r="B64" s="30"/>
      <c r="C64" s="30"/>
      <c r="D64" s="30"/>
      <c r="E64" s="30"/>
      <c r="F64" s="30"/>
      <c r="G64" s="30"/>
      <c r="H64" s="30"/>
      <c r="I64" s="30"/>
    </row>
    <row r="65" spans="2:9" ht="13.2" customHeight="1">
      <c r="B65" s="30"/>
      <c r="C65" s="30"/>
      <c r="D65" s="30"/>
      <c r="E65" s="30"/>
      <c r="F65" s="30"/>
      <c r="G65" s="30"/>
      <c r="H65" s="30"/>
      <c r="I65" s="30"/>
    </row>
    <row r="66" spans="2:9" ht="13.2" customHeight="1">
      <c r="B66" s="30"/>
      <c r="C66" s="30"/>
      <c r="D66" s="30"/>
      <c r="E66" s="30"/>
      <c r="F66" s="30"/>
      <c r="G66" s="30"/>
      <c r="H66" s="30"/>
      <c r="I66" s="30"/>
    </row>
    <row r="67" spans="2:9" ht="13.2" customHeight="1">
      <c r="B67" s="30"/>
      <c r="C67" s="30"/>
      <c r="D67" s="30"/>
      <c r="E67" s="30"/>
      <c r="F67" s="30"/>
      <c r="G67" s="30"/>
      <c r="H67" s="30"/>
      <c r="I67" s="30"/>
    </row>
    <row r="68" spans="2:9" ht="13.2" customHeight="1">
      <c r="B68" s="30"/>
      <c r="C68" s="30"/>
      <c r="D68" s="30"/>
      <c r="E68" s="30"/>
      <c r="F68" s="30"/>
      <c r="G68" s="30"/>
      <c r="H68" s="30"/>
      <c r="I68" s="30"/>
    </row>
    <row r="69" spans="2:9" ht="13.2" customHeight="1">
      <c r="B69" s="30"/>
      <c r="C69" s="30"/>
      <c r="D69" s="30"/>
      <c r="E69" s="30"/>
      <c r="F69" s="30"/>
      <c r="G69" s="30"/>
      <c r="H69" s="30"/>
      <c r="I69" s="30"/>
    </row>
    <row r="70" spans="2:9" ht="13.2" customHeight="1">
      <c r="B70" s="30"/>
      <c r="C70" s="30"/>
      <c r="D70" s="30"/>
      <c r="E70" s="30"/>
      <c r="F70" s="30"/>
      <c r="G70" s="30"/>
      <c r="H70" s="30"/>
      <c r="I70" s="30"/>
    </row>
    <row r="71" spans="2:9" ht="13.2" customHeight="1">
      <c r="B71" s="30"/>
      <c r="C71" s="30"/>
      <c r="D71" s="30"/>
      <c r="E71" s="30"/>
      <c r="F71" s="30"/>
      <c r="G71" s="30"/>
      <c r="H71" s="30"/>
      <c r="I71" s="30"/>
    </row>
    <row r="72" spans="2:9" ht="13.2" customHeight="1">
      <c r="B72" s="30"/>
      <c r="C72" s="30"/>
      <c r="D72" s="30"/>
      <c r="E72" s="30"/>
      <c r="F72" s="30"/>
      <c r="G72" s="30"/>
      <c r="H72" s="30"/>
      <c r="I72" s="30"/>
    </row>
    <row r="73" spans="2:9" ht="13.2" customHeight="1">
      <c r="B73" s="30"/>
      <c r="C73" s="30"/>
      <c r="D73" s="30"/>
      <c r="E73" s="30"/>
      <c r="F73" s="30"/>
      <c r="G73" s="30"/>
      <c r="H73" s="30"/>
      <c r="I73" s="30"/>
    </row>
    <row r="74" spans="2:9" ht="13.2" customHeight="1">
      <c r="B74" s="30"/>
      <c r="C74" s="30"/>
      <c r="D74" s="30"/>
      <c r="E74" s="30"/>
      <c r="F74" s="30"/>
      <c r="G74" s="30"/>
      <c r="H74" s="30"/>
      <c r="I74" s="30"/>
    </row>
    <row r="75" spans="2:9" ht="13.2" customHeight="1">
      <c r="B75" s="30"/>
      <c r="C75" s="30"/>
      <c r="D75" s="30"/>
      <c r="E75" s="30"/>
      <c r="F75" s="30"/>
      <c r="G75" s="30"/>
      <c r="H75" s="30"/>
      <c r="I75" s="30"/>
    </row>
    <row r="76" spans="2:9" ht="13.2" customHeight="1">
      <c r="B76" s="30"/>
      <c r="C76" s="30"/>
      <c r="D76" s="30"/>
      <c r="E76" s="30"/>
      <c r="F76" s="30"/>
      <c r="G76" s="30"/>
      <c r="H76" s="30"/>
      <c r="I76" s="30"/>
    </row>
    <row r="77" spans="2:9" ht="13.2" customHeight="1">
      <c r="B77" s="30"/>
      <c r="C77" s="30"/>
      <c r="D77" s="30"/>
      <c r="E77" s="30"/>
      <c r="F77" s="30"/>
      <c r="G77" s="30"/>
      <c r="H77" s="30"/>
      <c r="I77" s="30"/>
    </row>
    <row r="78" spans="2:9" ht="13.2" customHeight="1">
      <c r="B78" s="30"/>
      <c r="C78" s="30"/>
      <c r="D78" s="30"/>
      <c r="E78" s="30"/>
      <c r="F78" s="30"/>
      <c r="G78" s="30"/>
      <c r="H78" s="30"/>
      <c r="I78" s="30"/>
    </row>
    <row r="79" spans="2:9" ht="13.2" customHeight="1">
      <c r="B79" s="30"/>
      <c r="C79" s="30"/>
      <c r="D79" s="30"/>
      <c r="E79" s="30"/>
      <c r="F79" s="30"/>
      <c r="G79" s="30"/>
      <c r="H79" s="30"/>
      <c r="I79" s="30"/>
    </row>
    <row r="80" spans="2:9" ht="13.2" customHeight="1">
      <c r="B80" s="30"/>
      <c r="C80" s="30"/>
      <c r="D80" s="30"/>
      <c r="E80" s="30"/>
      <c r="F80" s="30"/>
      <c r="G80" s="30"/>
      <c r="H80" s="30"/>
      <c r="I80" s="30"/>
    </row>
    <row r="81" spans="2:9" ht="13.2" customHeight="1">
      <c r="B81" s="30"/>
      <c r="C81" s="30"/>
      <c r="D81" s="30"/>
      <c r="E81" s="30"/>
      <c r="F81" s="30"/>
      <c r="G81" s="30"/>
      <c r="H81" s="30"/>
      <c r="I81" s="30"/>
    </row>
    <row r="82" spans="2:9" ht="13.2" customHeight="1">
      <c r="B82" s="30"/>
      <c r="C82" s="30"/>
      <c r="D82" s="30"/>
      <c r="E82" s="30"/>
      <c r="F82" s="30"/>
      <c r="G82" s="30"/>
      <c r="H82" s="30"/>
      <c r="I82" s="30"/>
    </row>
    <row r="83" spans="2:9" ht="13.2" customHeight="1">
      <c r="B83" s="30"/>
      <c r="C83" s="30"/>
      <c r="D83" s="30"/>
      <c r="E83" s="30"/>
      <c r="F83" s="30"/>
      <c r="G83" s="30"/>
      <c r="H83" s="30"/>
      <c r="I83" s="30"/>
    </row>
    <row r="84" spans="2:9" ht="13.2" customHeight="1">
      <c r="B84" s="30"/>
      <c r="C84" s="30"/>
      <c r="D84" s="30"/>
      <c r="E84" s="30"/>
      <c r="F84" s="30"/>
      <c r="G84" s="30"/>
      <c r="H84" s="30"/>
      <c r="I84" s="30"/>
    </row>
    <row r="85" spans="2:9" ht="13.2" customHeight="1">
      <c r="B85" s="30"/>
      <c r="C85" s="30"/>
      <c r="D85" s="30"/>
      <c r="E85" s="30"/>
      <c r="F85" s="30"/>
      <c r="G85" s="30"/>
      <c r="H85" s="30"/>
      <c r="I85" s="30"/>
    </row>
    <row r="86" spans="2:9" ht="13.2" customHeight="1">
      <c r="B86" s="30"/>
      <c r="C86" s="30"/>
      <c r="D86" s="30"/>
      <c r="E86" s="30"/>
      <c r="F86" s="30"/>
      <c r="G86" s="30"/>
      <c r="H86" s="30"/>
      <c r="I86" s="30"/>
    </row>
    <row r="87" spans="2:9" ht="13.2" customHeight="1">
      <c r="B87" s="30"/>
      <c r="C87" s="30"/>
      <c r="D87" s="30"/>
      <c r="E87" s="30"/>
      <c r="F87" s="30"/>
      <c r="G87" s="30"/>
      <c r="H87" s="30"/>
      <c r="I87" s="30"/>
    </row>
    <row r="88" spans="2:9" ht="13.2" customHeight="1">
      <c r="B88" s="30"/>
      <c r="C88" s="30"/>
      <c r="D88" s="30"/>
      <c r="E88" s="30"/>
      <c r="F88" s="30"/>
      <c r="G88" s="30"/>
      <c r="H88" s="30"/>
      <c r="I88" s="30"/>
    </row>
    <row r="89" spans="2:9" ht="13.2" customHeight="1">
      <c r="B89" s="30"/>
      <c r="C89" s="30"/>
      <c r="D89" s="30"/>
      <c r="E89" s="30"/>
      <c r="F89" s="30"/>
      <c r="G89" s="30"/>
      <c r="H89" s="30"/>
      <c r="I89" s="30"/>
    </row>
    <row r="90" spans="2:9" ht="13.2" customHeight="1">
      <c r="B90" s="30"/>
      <c r="C90" s="30"/>
      <c r="D90" s="30"/>
      <c r="E90" s="30"/>
      <c r="F90" s="30"/>
      <c r="G90" s="30"/>
      <c r="H90" s="30"/>
      <c r="I90" s="30"/>
    </row>
    <row r="91" spans="2:9" ht="13.2" customHeight="1">
      <c r="B91" s="30"/>
      <c r="C91" s="30"/>
      <c r="D91" s="30"/>
      <c r="E91" s="30"/>
      <c r="F91" s="30"/>
      <c r="G91" s="30"/>
      <c r="H91" s="30"/>
      <c r="I91" s="30"/>
    </row>
    <row r="92" spans="2:9" ht="13.2" customHeight="1">
      <c r="B92" s="30"/>
      <c r="C92" s="30"/>
      <c r="D92" s="30"/>
      <c r="E92" s="30"/>
      <c r="F92" s="30"/>
      <c r="G92" s="30"/>
      <c r="H92" s="30"/>
      <c r="I92" s="30"/>
    </row>
    <row r="93" spans="2:9" ht="13.2" customHeight="1">
      <c r="B93" s="30"/>
      <c r="C93" s="30"/>
      <c r="D93" s="30"/>
      <c r="E93" s="30"/>
      <c r="F93" s="30"/>
      <c r="G93" s="30"/>
      <c r="H93" s="30"/>
      <c r="I93" s="30"/>
    </row>
    <row r="94" spans="2:9" ht="13.2" customHeight="1">
      <c r="B94" s="30"/>
      <c r="C94" s="30"/>
      <c r="D94" s="30"/>
      <c r="E94" s="30"/>
      <c r="F94" s="30"/>
      <c r="G94" s="30"/>
      <c r="H94" s="30"/>
      <c r="I94" s="30"/>
    </row>
    <row r="95" spans="2:9" ht="13.2" customHeight="1">
      <c r="B95" s="30"/>
      <c r="C95" s="30"/>
      <c r="D95" s="30"/>
      <c r="E95" s="30"/>
      <c r="F95" s="30"/>
      <c r="G95" s="30"/>
      <c r="H95" s="30"/>
      <c r="I95" s="30"/>
    </row>
    <row r="96" spans="2:9" ht="13.2" customHeight="1">
      <c r="B96" s="30"/>
      <c r="C96" s="30"/>
      <c r="D96" s="30"/>
      <c r="E96" s="30"/>
      <c r="F96" s="30"/>
      <c r="G96" s="30"/>
      <c r="H96" s="30"/>
      <c r="I96" s="30"/>
    </row>
    <row r="97" spans="2:9" ht="13.2" customHeight="1">
      <c r="B97" s="30"/>
      <c r="C97" s="30"/>
      <c r="D97" s="30"/>
      <c r="E97" s="30"/>
      <c r="F97" s="30"/>
      <c r="G97" s="30"/>
      <c r="H97" s="30"/>
      <c r="I97" s="30"/>
    </row>
  </sheetData>
  <sheetProtection sheet="1" objects="1" scenarios="1"/>
  <mergeCells count="6">
    <mergeCell ref="I2:I3"/>
    <mergeCell ref="D4:F4"/>
    <mergeCell ref="B2:C3"/>
    <mergeCell ref="D2:F2"/>
    <mergeCell ref="G2:G3"/>
    <mergeCell ref="H2:H3"/>
  </mergeCells>
  <phoneticPr fontId="26"/>
  <pageMargins left="0.31666666666666665" right="0.32500000000000001" top="0.75" bottom="0.75" header="0.3" footer="0.3"/>
  <pageSetup paperSize="9" orientation="portrait" horizontalDpi="0" verticalDpi="0" r:id="rId1"/>
  <headerFooter>
    <oddHeader>&amp;C&amp;"HG丸ｺﾞｼｯｸM-PRO,標準"&amp;A</oddHead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H56"/>
  <sheetViews>
    <sheetView view="pageLayout" zoomScaleNormal="100" workbookViewId="0"/>
  </sheetViews>
  <sheetFormatPr defaultRowHeight="13.2"/>
  <cols>
    <col min="1" max="2" width="5.109375" style="1" customWidth="1"/>
    <col min="3" max="3" width="25.109375" style="1" bestFit="1" customWidth="1"/>
    <col min="4" max="4" width="6.6640625" style="1" bestFit="1" customWidth="1"/>
    <col min="5" max="5" width="11.33203125" style="1" customWidth="1"/>
    <col min="6" max="8" width="15.33203125" style="1" customWidth="1"/>
    <col min="9" max="16384" width="8.88671875" style="1"/>
  </cols>
  <sheetData>
    <row r="1" spans="1:8" ht="54" customHeight="1"/>
    <row r="2" spans="1:8" ht="13.2" customHeight="1" thickBot="1">
      <c r="A2" s="933" t="s">
        <v>3</v>
      </c>
      <c r="B2" s="934"/>
      <c r="C2" s="911" t="s">
        <v>314</v>
      </c>
      <c r="D2" s="912"/>
      <c r="E2" s="913"/>
      <c r="F2" s="909" t="s">
        <v>19</v>
      </c>
      <c r="G2" s="898" t="s">
        <v>321</v>
      </c>
      <c r="H2" s="900" t="s">
        <v>97</v>
      </c>
    </row>
    <row r="3" spans="1:8">
      <c r="A3" s="935"/>
      <c r="B3" s="936"/>
      <c r="C3" s="914"/>
      <c r="D3" s="915"/>
      <c r="E3" s="916"/>
      <c r="F3" s="910"/>
      <c r="G3" s="899"/>
      <c r="H3" s="901"/>
    </row>
    <row r="4" spans="1:8" ht="26.85" customHeight="1" thickBot="1">
      <c r="A4" s="296">
        <v>1</v>
      </c>
      <c r="B4" s="298"/>
      <c r="C4" s="300" t="s">
        <v>394</v>
      </c>
      <c r="D4" s="297" t="s">
        <v>1384</v>
      </c>
      <c r="E4" s="301" t="s">
        <v>406</v>
      </c>
      <c r="F4" s="299"/>
      <c r="G4" s="298"/>
      <c r="H4" s="304">
        <f>F4-G4</f>
        <v>0</v>
      </c>
    </row>
    <row r="5" spans="1:8" ht="26.85" customHeight="1" thickBot="1">
      <c r="A5" s="223">
        <v>2</v>
      </c>
      <c r="B5" s="215"/>
      <c r="C5" s="302" t="s">
        <v>395</v>
      </c>
      <c r="D5" s="214" t="s">
        <v>1383</v>
      </c>
      <c r="E5" s="303" t="s">
        <v>406</v>
      </c>
      <c r="F5" s="216"/>
      <c r="G5" s="215"/>
      <c r="H5" s="305">
        <f t="shared" ref="H5:H15" si="0">F5-G5</f>
        <v>0</v>
      </c>
    </row>
    <row r="6" spans="1:8" ht="26.85" customHeight="1" thickBot="1">
      <c r="A6" s="223">
        <v>3</v>
      </c>
      <c r="B6" s="215"/>
      <c r="C6" s="302" t="s">
        <v>396</v>
      </c>
      <c r="D6" s="214" t="s">
        <v>1383</v>
      </c>
      <c r="E6" s="303" t="s">
        <v>406</v>
      </c>
      <c r="F6" s="216"/>
      <c r="G6" s="215"/>
      <c r="H6" s="305">
        <f t="shared" si="0"/>
        <v>0</v>
      </c>
    </row>
    <row r="7" spans="1:8" ht="26.85" customHeight="1" thickBot="1">
      <c r="A7" s="223">
        <v>4</v>
      </c>
      <c r="B7" s="215"/>
      <c r="C7" s="302" t="s">
        <v>397</v>
      </c>
      <c r="D7" s="214" t="s">
        <v>1383</v>
      </c>
      <c r="E7" s="303" t="s">
        <v>406</v>
      </c>
      <c r="F7" s="216"/>
      <c r="G7" s="215"/>
      <c r="H7" s="305">
        <f t="shared" si="0"/>
        <v>0</v>
      </c>
    </row>
    <row r="8" spans="1:8" ht="26.85" customHeight="1" thickBot="1">
      <c r="A8" s="223">
        <v>5</v>
      </c>
      <c r="B8" s="215"/>
      <c r="C8" s="302" t="s">
        <v>398</v>
      </c>
      <c r="D8" s="214" t="s">
        <v>1387</v>
      </c>
      <c r="E8" s="303" t="s">
        <v>406</v>
      </c>
      <c r="F8" s="216"/>
      <c r="G8" s="215"/>
      <c r="H8" s="305">
        <f t="shared" si="0"/>
        <v>0</v>
      </c>
    </row>
    <row r="9" spans="1:8" ht="26.85" customHeight="1" thickBot="1">
      <c r="A9" s="223">
        <v>6</v>
      </c>
      <c r="B9" s="215"/>
      <c r="C9" s="302" t="s">
        <v>399</v>
      </c>
      <c r="D9" s="214" t="s">
        <v>1387</v>
      </c>
      <c r="E9" s="303" t="s">
        <v>406</v>
      </c>
      <c r="F9" s="216"/>
      <c r="G9" s="215"/>
      <c r="H9" s="305">
        <f t="shared" si="0"/>
        <v>0</v>
      </c>
    </row>
    <row r="10" spans="1:8" ht="26.85" customHeight="1" thickBot="1">
      <c r="A10" s="223">
        <v>7</v>
      </c>
      <c r="B10" s="215"/>
      <c r="C10" s="302" t="s">
        <v>400</v>
      </c>
      <c r="D10" s="214" t="s">
        <v>1387</v>
      </c>
      <c r="E10" s="303" t="s">
        <v>406</v>
      </c>
      <c r="F10" s="216"/>
      <c r="G10" s="215"/>
      <c r="H10" s="305">
        <f t="shared" si="0"/>
        <v>0</v>
      </c>
    </row>
    <row r="11" spans="1:8" ht="26.85" customHeight="1" thickBot="1">
      <c r="A11" s="223">
        <v>8</v>
      </c>
      <c r="B11" s="215"/>
      <c r="C11" s="302" t="s">
        <v>401</v>
      </c>
      <c r="D11" s="214" t="s">
        <v>1387</v>
      </c>
      <c r="E11" s="303" t="s">
        <v>406</v>
      </c>
      <c r="F11" s="216"/>
      <c r="G11" s="215"/>
      <c r="H11" s="305">
        <f t="shared" si="0"/>
        <v>0</v>
      </c>
    </row>
    <row r="12" spans="1:8" ht="26.85" customHeight="1" thickBot="1">
      <c r="A12" s="223">
        <v>9</v>
      </c>
      <c r="B12" s="215"/>
      <c r="C12" s="302" t="s">
        <v>402</v>
      </c>
      <c r="D12" s="214" t="s">
        <v>1387</v>
      </c>
      <c r="E12" s="303" t="s">
        <v>406</v>
      </c>
      <c r="F12" s="216"/>
      <c r="G12" s="215"/>
      <c r="H12" s="305">
        <f t="shared" si="0"/>
        <v>0</v>
      </c>
    </row>
    <row r="13" spans="1:8" ht="26.85" customHeight="1" thickBot="1">
      <c r="A13" s="223">
        <v>10</v>
      </c>
      <c r="B13" s="215"/>
      <c r="C13" s="302" t="s">
        <v>403</v>
      </c>
      <c r="D13" s="214" t="s">
        <v>1387</v>
      </c>
      <c r="E13" s="303" t="s">
        <v>406</v>
      </c>
      <c r="F13" s="216"/>
      <c r="G13" s="215"/>
      <c r="H13" s="305">
        <f t="shared" si="0"/>
        <v>0</v>
      </c>
    </row>
    <row r="14" spans="1:8" ht="26.85" customHeight="1" thickBot="1">
      <c r="A14" s="223">
        <v>11</v>
      </c>
      <c r="B14" s="215"/>
      <c r="C14" s="302" t="s">
        <v>404</v>
      </c>
      <c r="D14" s="214" t="s">
        <v>1387</v>
      </c>
      <c r="E14" s="303" t="s">
        <v>406</v>
      </c>
      <c r="F14" s="216"/>
      <c r="G14" s="215"/>
      <c r="H14" s="305">
        <f t="shared" si="0"/>
        <v>0</v>
      </c>
    </row>
    <row r="15" spans="1:8" ht="26.85" customHeight="1">
      <c r="A15" s="306">
        <v>12</v>
      </c>
      <c r="B15" s="307"/>
      <c r="C15" s="308" t="s">
        <v>405</v>
      </c>
      <c r="D15" s="309" t="s">
        <v>1383</v>
      </c>
      <c r="E15" s="310" t="s">
        <v>406</v>
      </c>
      <c r="F15" s="311"/>
      <c r="G15" s="307"/>
      <c r="H15" s="312">
        <f t="shared" si="0"/>
        <v>0</v>
      </c>
    </row>
    <row r="16" spans="1:8" ht="26.85" customHeight="1">
      <c r="A16" s="313">
        <v>12</v>
      </c>
      <c r="B16" s="314">
        <v>31</v>
      </c>
      <c r="C16" s="902" t="s">
        <v>10</v>
      </c>
      <c r="D16" s="903"/>
      <c r="E16" s="904"/>
      <c r="F16" s="315">
        <f>SUM(F4:F15)</f>
        <v>0</v>
      </c>
      <c r="G16" s="314">
        <f>SUM(G4:G15)</f>
        <v>0</v>
      </c>
      <c r="H16" s="63">
        <f>SUM(H4:H15)</f>
        <v>0</v>
      </c>
    </row>
    <row r="17" spans="1:6">
      <c r="A17" s="3"/>
      <c r="B17" s="3"/>
      <c r="C17" s="3"/>
      <c r="D17" s="3"/>
      <c r="E17" s="3"/>
      <c r="F17" s="3"/>
    </row>
    <row r="18" spans="1:6">
      <c r="A18" s="3"/>
      <c r="B18" s="3"/>
      <c r="C18" s="3"/>
      <c r="D18" s="3"/>
      <c r="E18" s="3"/>
      <c r="F18" s="3"/>
    </row>
    <row r="19" spans="1:6">
      <c r="A19" s="3"/>
      <c r="B19" s="3"/>
      <c r="C19" s="3"/>
      <c r="D19" s="3"/>
      <c r="E19" s="3"/>
      <c r="F19" s="3"/>
    </row>
    <row r="20" spans="1:6">
      <c r="A20" s="3"/>
      <c r="B20" s="3"/>
      <c r="C20" s="3"/>
      <c r="D20" s="3"/>
      <c r="E20" s="3"/>
      <c r="F20" s="3"/>
    </row>
    <row r="21" spans="1:6">
      <c r="A21" s="3"/>
      <c r="B21" s="3"/>
      <c r="C21" s="3"/>
      <c r="D21" s="3"/>
      <c r="E21" s="3"/>
      <c r="F21" s="3"/>
    </row>
    <row r="22" spans="1:6">
      <c r="A22" s="3"/>
      <c r="B22" s="3"/>
      <c r="C22" s="3"/>
      <c r="D22" s="3"/>
      <c r="E22" s="3"/>
      <c r="F22" s="3"/>
    </row>
    <row r="23" spans="1:6">
      <c r="A23" s="3"/>
      <c r="B23" s="3"/>
      <c r="C23" s="3"/>
      <c r="D23" s="3"/>
      <c r="E23" s="3"/>
      <c r="F23" s="3"/>
    </row>
    <row r="24" spans="1:6">
      <c r="A24" s="3"/>
      <c r="B24" s="3"/>
      <c r="C24" s="3"/>
      <c r="D24" s="3"/>
      <c r="E24" s="3"/>
      <c r="F24" s="3"/>
    </row>
    <row r="25" spans="1:6">
      <c r="A25" s="3"/>
      <c r="B25" s="3"/>
      <c r="C25" s="3"/>
      <c r="D25" s="3"/>
      <c r="E25" s="3"/>
      <c r="F25" s="3"/>
    </row>
    <row r="26" spans="1:6">
      <c r="A26" s="3"/>
      <c r="B26" s="3"/>
      <c r="C26" s="3"/>
      <c r="D26" s="3"/>
      <c r="E26" s="3"/>
      <c r="F26" s="3"/>
    </row>
    <row r="27" spans="1:6">
      <c r="A27" s="3"/>
      <c r="B27" s="3"/>
      <c r="C27" s="3"/>
      <c r="D27" s="3"/>
      <c r="E27" s="3"/>
      <c r="F27" s="3"/>
    </row>
    <row r="28" spans="1:6">
      <c r="A28" s="3"/>
      <c r="B28" s="3"/>
      <c r="C28" s="3"/>
      <c r="D28" s="3"/>
      <c r="E28" s="3"/>
      <c r="F28" s="3"/>
    </row>
    <row r="29" spans="1:6">
      <c r="A29" s="3"/>
      <c r="B29" s="3"/>
      <c r="C29" s="3"/>
      <c r="D29" s="3"/>
      <c r="E29" s="3"/>
      <c r="F29" s="3"/>
    </row>
    <row r="30" spans="1:6">
      <c r="A30" s="3"/>
      <c r="B30" s="3"/>
      <c r="C30" s="3"/>
      <c r="D30" s="3"/>
      <c r="E30" s="3"/>
      <c r="F30" s="3"/>
    </row>
    <row r="31" spans="1:6">
      <c r="A31" s="3"/>
      <c r="B31" s="3"/>
      <c r="C31" s="3"/>
      <c r="D31" s="3"/>
      <c r="E31" s="3"/>
      <c r="F31" s="3"/>
    </row>
    <row r="32" spans="1:6">
      <c r="A32" s="3"/>
      <c r="B32" s="3"/>
      <c r="C32" s="3"/>
      <c r="D32" s="3"/>
      <c r="E32" s="3"/>
      <c r="F32" s="3"/>
    </row>
    <row r="33" spans="1:6">
      <c r="A33" s="3"/>
      <c r="B33" s="3"/>
      <c r="C33" s="3"/>
      <c r="D33" s="3"/>
      <c r="E33" s="3"/>
      <c r="F33" s="3"/>
    </row>
    <row r="34" spans="1:6">
      <c r="A34" s="3"/>
      <c r="B34" s="3"/>
      <c r="C34" s="3"/>
      <c r="D34" s="3"/>
      <c r="E34" s="3"/>
      <c r="F34" s="3"/>
    </row>
    <row r="35" spans="1:6">
      <c r="A35" s="3"/>
      <c r="B35" s="3"/>
      <c r="C35" s="3"/>
      <c r="D35" s="3"/>
      <c r="E35" s="3"/>
      <c r="F35" s="3"/>
    </row>
    <row r="36" spans="1:6">
      <c r="A36" s="3"/>
      <c r="B36" s="3"/>
      <c r="C36" s="3"/>
      <c r="D36" s="3"/>
      <c r="E36" s="3"/>
      <c r="F36" s="3"/>
    </row>
    <row r="37" spans="1:6">
      <c r="A37" s="3"/>
      <c r="B37" s="3"/>
      <c r="C37" s="3"/>
      <c r="D37" s="3"/>
      <c r="E37" s="3"/>
      <c r="F37" s="3"/>
    </row>
    <row r="38" spans="1:6">
      <c r="A38" s="3"/>
      <c r="B38" s="3"/>
      <c r="C38" s="3"/>
      <c r="D38" s="3"/>
      <c r="E38" s="3"/>
      <c r="F38" s="3"/>
    </row>
    <row r="39" spans="1:6">
      <c r="A39" s="3"/>
      <c r="B39" s="3"/>
      <c r="C39" s="3"/>
      <c r="D39" s="3"/>
      <c r="E39" s="3"/>
      <c r="F39" s="3"/>
    </row>
    <row r="40" spans="1:6">
      <c r="A40" s="3"/>
      <c r="B40" s="3"/>
      <c r="C40" s="3"/>
      <c r="D40" s="3"/>
      <c r="E40" s="3"/>
      <c r="F40" s="3"/>
    </row>
    <row r="41" spans="1:6">
      <c r="A41" s="3"/>
      <c r="B41" s="3"/>
      <c r="C41" s="3"/>
      <c r="D41" s="3"/>
      <c r="E41" s="3"/>
      <c r="F41" s="3"/>
    </row>
    <row r="42" spans="1:6">
      <c r="A42" s="3"/>
      <c r="B42" s="3"/>
      <c r="C42" s="3"/>
      <c r="D42" s="3"/>
      <c r="E42" s="3"/>
      <c r="F42" s="3"/>
    </row>
    <row r="43" spans="1:6">
      <c r="A43" s="3"/>
      <c r="B43" s="3"/>
      <c r="C43" s="3"/>
      <c r="D43" s="3"/>
      <c r="E43" s="3"/>
      <c r="F43" s="3"/>
    </row>
    <row r="44" spans="1:6">
      <c r="A44" s="3"/>
      <c r="B44" s="3"/>
      <c r="C44" s="3"/>
      <c r="D44" s="3"/>
      <c r="E44" s="3"/>
      <c r="F44" s="3"/>
    </row>
    <row r="45" spans="1:6">
      <c r="A45" s="3"/>
      <c r="B45" s="3"/>
      <c r="C45" s="3"/>
      <c r="D45" s="3"/>
      <c r="E45" s="3"/>
      <c r="F45" s="3"/>
    </row>
    <row r="46" spans="1:6">
      <c r="A46" s="3"/>
      <c r="B46" s="3"/>
      <c r="C46" s="3"/>
      <c r="D46" s="3"/>
      <c r="E46" s="3"/>
      <c r="F46" s="3"/>
    </row>
    <row r="47" spans="1:6">
      <c r="A47" s="3"/>
      <c r="B47" s="3"/>
      <c r="C47" s="3"/>
      <c r="D47" s="3"/>
      <c r="E47" s="3"/>
      <c r="F47" s="3"/>
    </row>
    <row r="48" spans="1:6">
      <c r="A48" s="3"/>
      <c r="B48" s="3"/>
      <c r="C48" s="3"/>
      <c r="D48" s="3"/>
      <c r="E48" s="3"/>
      <c r="F48" s="3"/>
    </row>
    <row r="49" spans="1:6">
      <c r="A49" s="3"/>
      <c r="B49" s="3"/>
      <c r="C49" s="3"/>
      <c r="D49" s="3"/>
      <c r="E49" s="3"/>
      <c r="F49" s="3"/>
    </row>
    <row r="50" spans="1:6">
      <c r="A50" s="3"/>
      <c r="B50" s="3"/>
      <c r="C50" s="3"/>
      <c r="D50" s="3"/>
      <c r="E50" s="3"/>
      <c r="F50" s="3"/>
    </row>
    <row r="51" spans="1:6">
      <c r="A51" s="3"/>
      <c r="B51" s="3"/>
      <c r="C51" s="3"/>
      <c r="D51" s="3"/>
      <c r="E51" s="3"/>
      <c r="F51" s="3"/>
    </row>
    <row r="52" spans="1:6">
      <c r="A52" s="3"/>
      <c r="B52" s="3"/>
      <c r="C52" s="3"/>
      <c r="D52" s="3"/>
      <c r="E52" s="3"/>
      <c r="F52" s="3"/>
    </row>
    <row r="53" spans="1:6">
      <c r="A53" s="3"/>
      <c r="B53" s="3"/>
      <c r="C53" s="3"/>
      <c r="D53" s="3"/>
      <c r="E53" s="3"/>
      <c r="F53" s="3"/>
    </row>
    <row r="54" spans="1:6">
      <c r="A54" s="3"/>
      <c r="B54" s="3"/>
      <c r="C54" s="3"/>
      <c r="D54" s="3"/>
      <c r="E54" s="3"/>
      <c r="F54" s="3"/>
    </row>
    <row r="55" spans="1:6">
      <c r="A55" s="3"/>
      <c r="B55" s="3"/>
      <c r="C55" s="3"/>
      <c r="D55" s="3"/>
      <c r="E55" s="3"/>
      <c r="F55" s="3"/>
    </row>
    <row r="56" spans="1:6">
      <c r="A56" s="3"/>
      <c r="B56" s="3"/>
      <c r="C56" s="3"/>
      <c r="D56" s="3"/>
      <c r="E56" s="3"/>
      <c r="F56" s="3"/>
    </row>
  </sheetData>
  <sheetProtection sheet="1" objects="1" scenarios="1"/>
  <mergeCells count="6">
    <mergeCell ref="G2:G3"/>
    <mergeCell ref="H2:H3"/>
    <mergeCell ref="C16:E16"/>
    <mergeCell ref="A2:B3"/>
    <mergeCell ref="F2:F3"/>
    <mergeCell ref="C2:E3"/>
  </mergeCells>
  <phoneticPr fontId="26"/>
  <pageMargins left="0.31666666666666665" right="0.31666666666666665" top="0.75" bottom="0.75" header="0.3" footer="0.3"/>
  <pageSetup paperSize="9" orientation="portrait" horizontalDpi="0" verticalDpi="0" r:id="rId1"/>
  <headerFooter>
    <oddHeader>&amp;C&amp;"HG丸ｺﾞｼｯｸM-PRO,標準"売上帳
&amp;A</oddHeader>
    <oddFooter>&amp;C&amp;"HG丸ｺﾞｼｯｸM-PRO,標準"&amp;P月</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I97"/>
  <sheetViews>
    <sheetView view="pageLayout" zoomScaleNormal="100" workbookViewId="0"/>
  </sheetViews>
  <sheetFormatPr defaultRowHeight="13.2" customHeight="1"/>
  <cols>
    <col min="1" max="1" width="8.88671875" style="29"/>
    <col min="2" max="5" width="4.44140625" style="29" customWidth="1"/>
    <col min="6" max="6" width="24.109375" style="29" customWidth="1"/>
    <col min="7" max="9" width="12.6640625" style="29" customWidth="1"/>
    <col min="10" max="16384" width="8.88671875" style="29"/>
  </cols>
  <sheetData>
    <row r="1" spans="2:9" ht="54" customHeight="1"/>
    <row r="2" spans="2:9" ht="13.2" customHeight="1">
      <c r="B2" s="922" t="s">
        <v>3</v>
      </c>
      <c r="C2" s="923"/>
      <c r="D2" s="926" t="s">
        <v>0</v>
      </c>
      <c r="E2" s="927"/>
      <c r="F2" s="928"/>
      <c r="G2" s="929" t="s">
        <v>315</v>
      </c>
      <c r="H2" s="931" t="s">
        <v>316</v>
      </c>
      <c r="I2" s="917" t="s">
        <v>226</v>
      </c>
    </row>
    <row r="3" spans="2:9" ht="13.2" customHeight="1">
      <c r="B3" s="924"/>
      <c r="C3" s="925"/>
      <c r="D3" s="343" t="s">
        <v>313</v>
      </c>
      <c r="E3" s="344" t="s">
        <v>45</v>
      </c>
      <c r="F3" s="345" t="s">
        <v>314</v>
      </c>
      <c r="G3" s="930"/>
      <c r="H3" s="932"/>
      <c r="I3" s="918"/>
    </row>
    <row r="4" spans="2:9" ht="13.2" customHeight="1">
      <c r="B4" s="320">
        <v>1</v>
      </c>
      <c r="C4" s="321">
        <v>1</v>
      </c>
      <c r="D4" s="919" t="s">
        <v>18</v>
      </c>
      <c r="E4" s="920"/>
      <c r="F4" s="921"/>
      <c r="G4" s="326">
        <f>前年度!B14</f>
        <v>51000</v>
      </c>
      <c r="H4" s="322"/>
      <c r="I4" s="324">
        <f>G4</f>
        <v>51000</v>
      </c>
    </row>
    <row r="5" spans="2:9" ht="13.2" customHeight="1">
      <c r="B5" s="318"/>
      <c r="C5" s="319"/>
      <c r="D5" s="328"/>
      <c r="E5" s="316"/>
      <c r="F5" s="247" t="str">
        <f>IF(D5=1,"月分確定成果報酬",IF(D5=2,"成果報酬受け取り",IF(D5=3,"確定した成果のキャンセル","")))</f>
        <v/>
      </c>
      <c r="G5" s="327"/>
      <c r="H5" s="323"/>
      <c r="I5" s="325" t="str">
        <f>IF(OR(G5&lt;&gt;"",H5&lt;&gt;""),I4+G5-H5,"")</f>
        <v/>
      </c>
    </row>
    <row r="6" spans="2:9" ht="13.2" customHeight="1">
      <c r="B6" s="318"/>
      <c r="C6" s="319"/>
      <c r="D6" s="328"/>
      <c r="E6" s="316"/>
      <c r="F6" s="247" t="str">
        <f t="shared" ref="F6:F54" si="0">IF(D6=1,"月分確定成果報酬",IF(D6=2,"成果報酬受け取り",IF(D6=3,"確定した成果のキャンセル","")))</f>
        <v/>
      </c>
      <c r="G6" s="327"/>
      <c r="H6" s="323"/>
      <c r="I6" s="325" t="str">
        <f t="shared" ref="I6:I54" si="1">IF(OR(G6&lt;&gt;"",H6&lt;&gt;""),I5+G6-H6,"")</f>
        <v/>
      </c>
    </row>
    <row r="7" spans="2:9" ht="13.2" customHeight="1">
      <c r="B7" s="318"/>
      <c r="C7" s="319"/>
      <c r="D7" s="328"/>
      <c r="E7" s="316"/>
      <c r="F7" s="247" t="str">
        <f t="shared" si="0"/>
        <v/>
      </c>
      <c r="G7" s="327"/>
      <c r="H7" s="323"/>
      <c r="I7" s="325" t="str">
        <f t="shared" si="1"/>
        <v/>
      </c>
    </row>
    <row r="8" spans="2:9" ht="13.2" customHeight="1">
      <c r="B8" s="318"/>
      <c r="C8" s="319"/>
      <c r="D8" s="328"/>
      <c r="E8" s="316"/>
      <c r="F8" s="247" t="str">
        <f t="shared" si="0"/>
        <v/>
      </c>
      <c r="G8" s="327"/>
      <c r="H8" s="323"/>
      <c r="I8" s="325" t="str">
        <f t="shared" si="1"/>
        <v/>
      </c>
    </row>
    <row r="9" spans="2:9" ht="13.2" customHeight="1">
      <c r="B9" s="318"/>
      <c r="C9" s="319"/>
      <c r="D9" s="328"/>
      <c r="E9" s="316"/>
      <c r="F9" s="247" t="str">
        <f t="shared" si="0"/>
        <v/>
      </c>
      <c r="G9" s="327"/>
      <c r="H9" s="323"/>
      <c r="I9" s="325" t="str">
        <f t="shared" si="1"/>
        <v/>
      </c>
    </row>
    <row r="10" spans="2:9" ht="13.2" customHeight="1">
      <c r="B10" s="318"/>
      <c r="C10" s="319"/>
      <c r="D10" s="329"/>
      <c r="E10" s="317"/>
      <c r="F10" s="247" t="str">
        <f t="shared" si="0"/>
        <v/>
      </c>
      <c r="G10" s="327"/>
      <c r="H10" s="323"/>
      <c r="I10" s="325" t="str">
        <f t="shared" si="1"/>
        <v/>
      </c>
    </row>
    <row r="11" spans="2:9" ht="13.2" customHeight="1">
      <c r="B11" s="318"/>
      <c r="C11" s="319"/>
      <c r="D11" s="328"/>
      <c r="E11" s="316"/>
      <c r="F11" s="247" t="str">
        <f t="shared" si="0"/>
        <v/>
      </c>
      <c r="G11" s="327"/>
      <c r="H11" s="323"/>
      <c r="I11" s="325" t="str">
        <f t="shared" si="1"/>
        <v/>
      </c>
    </row>
    <row r="12" spans="2:9" ht="13.2" customHeight="1">
      <c r="B12" s="318"/>
      <c r="C12" s="319"/>
      <c r="D12" s="328"/>
      <c r="E12" s="316"/>
      <c r="F12" s="247" t="str">
        <f t="shared" si="0"/>
        <v/>
      </c>
      <c r="G12" s="327"/>
      <c r="H12" s="323"/>
      <c r="I12" s="325" t="str">
        <f t="shared" si="1"/>
        <v/>
      </c>
    </row>
    <row r="13" spans="2:9" ht="13.2" customHeight="1">
      <c r="B13" s="318"/>
      <c r="C13" s="319"/>
      <c r="D13" s="328"/>
      <c r="E13" s="316"/>
      <c r="F13" s="247" t="str">
        <f t="shared" si="0"/>
        <v/>
      </c>
      <c r="G13" s="327"/>
      <c r="H13" s="323"/>
      <c r="I13" s="325" t="str">
        <f t="shared" si="1"/>
        <v/>
      </c>
    </row>
    <row r="14" spans="2:9" ht="13.2" customHeight="1">
      <c r="B14" s="318"/>
      <c r="C14" s="319"/>
      <c r="D14" s="328"/>
      <c r="E14" s="316"/>
      <c r="F14" s="247" t="str">
        <f t="shared" si="0"/>
        <v/>
      </c>
      <c r="G14" s="327"/>
      <c r="H14" s="323"/>
      <c r="I14" s="325" t="str">
        <f t="shared" si="1"/>
        <v/>
      </c>
    </row>
    <row r="15" spans="2:9" ht="13.2" customHeight="1">
      <c r="B15" s="318"/>
      <c r="C15" s="319"/>
      <c r="D15" s="328"/>
      <c r="E15" s="316"/>
      <c r="F15" s="247" t="str">
        <f t="shared" si="0"/>
        <v/>
      </c>
      <c r="G15" s="327"/>
      <c r="H15" s="323"/>
      <c r="I15" s="325" t="str">
        <f t="shared" si="1"/>
        <v/>
      </c>
    </row>
    <row r="16" spans="2:9" ht="13.2" customHeight="1">
      <c r="B16" s="318"/>
      <c r="C16" s="319"/>
      <c r="D16" s="328"/>
      <c r="E16" s="316"/>
      <c r="F16" s="247" t="str">
        <f t="shared" si="0"/>
        <v/>
      </c>
      <c r="G16" s="327"/>
      <c r="H16" s="323"/>
      <c r="I16" s="325" t="str">
        <f t="shared" si="1"/>
        <v/>
      </c>
    </row>
    <row r="17" spans="2:9" ht="13.2" customHeight="1">
      <c r="B17" s="318"/>
      <c r="C17" s="319"/>
      <c r="D17" s="328"/>
      <c r="E17" s="316"/>
      <c r="F17" s="247" t="str">
        <f t="shared" si="0"/>
        <v/>
      </c>
      <c r="G17" s="327"/>
      <c r="H17" s="323"/>
      <c r="I17" s="325" t="str">
        <f t="shared" si="1"/>
        <v/>
      </c>
    </row>
    <row r="18" spans="2:9" ht="13.2" customHeight="1">
      <c r="B18" s="318"/>
      <c r="C18" s="319"/>
      <c r="D18" s="328"/>
      <c r="E18" s="316"/>
      <c r="F18" s="247" t="str">
        <f t="shared" si="0"/>
        <v/>
      </c>
      <c r="G18" s="327"/>
      <c r="H18" s="323"/>
      <c r="I18" s="325" t="str">
        <f t="shared" si="1"/>
        <v/>
      </c>
    </row>
    <row r="19" spans="2:9" ht="13.2" customHeight="1">
      <c r="B19" s="318"/>
      <c r="C19" s="319"/>
      <c r="D19" s="328"/>
      <c r="E19" s="316"/>
      <c r="F19" s="247" t="str">
        <f t="shared" si="0"/>
        <v/>
      </c>
      <c r="G19" s="327"/>
      <c r="H19" s="323"/>
      <c r="I19" s="325" t="str">
        <f t="shared" si="1"/>
        <v/>
      </c>
    </row>
    <row r="20" spans="2:9" ht="13.2" customHeight="1">
      <c r="B20" s="318"/>
      <c r="C20" s="319"/>
      <c r="D20" s="328"/>
      <c r="E20" s="316"/>
      <c r="F20" s="247" t="str">
        <f t="shared" si="0"/>
        <v/>
      </c>
      <c r="G20" s="327"/>
      <c r="H20" s="323"/>
      <c r="I20" s="325" t="str">
        <f t="shared" si="1"/>
        <v/>
      </c>
    </row>
    <row r="21" spans="2:9" ht="13.2" customHeight="1">
      <c r="B21" s="318"/>
      <c r="C21" s="319"/>
      <c r="D21" s="328"/>
      <c r="E21" s="316"/>
      <c r="F21" s="247" t="str">
        <f t="shared" si="0"/>
        <v/>
      </c>
      <c r="G21" s="327"/>
      <c r="H21" s="323"/>
      <c r="I21" s="325" t="str">
        <f t="shared" si="1"/>
        <v/>
      </c>
    </row>
    <row r="22" spans="2:9" ht="13.2" customHeight="1">
      <c r="B22" s="318"/>
      <c r="C22" s="319"/>
      <c r="D22" s="328"/>
      <c r="E22" s="316"/>
      <c r="F22" s="247" t="str">
        <f t="shared" si="0"/>
        <v/>
      </c>
      <c r="G22" s="327"/>
      <c r="H22" s="323"/>
      <c r="I22" s="325" t="str">
        <f t="shared" si="1"/>
        <v/>
      </c>
    </row>
    <row r="23" spans="2:9" ht="13.2" customHeight="1">
      <c r="B23" s="318"/>
      <c r="C23" s="319"/>
      <c r="D23" s="328"/>
      <c r="E23" s="316"/>
      <c r="F23" s="247" t="str">
        <f t="shared" si="0"/>
        <v/>
      </c>
      <c r="G23" s="327"/>
      <c r="H23" s="323"/>
      <c r="I23" s="325" t="str">
        <f t="shared" si="1"/>
        <v/>
      </c>
    </row>
    <row r="24" spans="2:9" ht="13.2" customHeight="1">
      <c r="B24" s="318"/>
      <c r="C24" s="319"/>
      <c r="D24" s="328"/>
      <c r="E24" s="316"/>
      <c r="F24" s="247" t="str">
        <f t="shared" si="0"/>
        <v/>
      </c>
      <c r="G24" s="327"/>
      <c r="H24" s="323"/>
      <c r="I24" s="325" t="str">
        <f t="shared" si="1"/>
        <v/>
      </c>
    </row>
    <row r="25" spans="2:9" ht="13.2" customHeight="1">
      <c r="B25" s="318"/>
      <c r="C25" s="319"/>
      <c r="D25" s="328"/>
      <c r="E25" s="316"/>
      <c r="F25" s="247" t="str">
        <f t="shared" si="0"/>
        <v/>
      </c>
      <c r="G25" s="327"/>
      <c r="H25" s="323"/>
      <c r="I25" s="325" t="str">
        <f t="shared" si="1"/>
        <v/>
      </c>
    </row>
    <row r="26" spans="2:9" ht="13.2" customHeight="1">
      <c r="B26" s="318"/>
      <c r="C26" s="319"/>
      <c r="D26" s="328"/>
      <c r="E26" s="316"/>
      <c r="F26" s="247" t="str">
        <f t="shared" si="0"/>
        <v/>
      </c>
      <c r="G26" s="327"/>
      <c r="H26" s="323"/>
      <c r="I26" s="325" t="str">
        <f t="shared" si="1"/>
        <v/>
      </c>
    </row>
    <row r="27" spans="2:9" ht="13.2" customHeight="1">
      <c r="B27" s="318"/>
      <c r="C27" s="319"/>
      <c r="D27" s="328"/>
      <c r="E27" s="316"/>
      <c r="F27" s="247" t="str">
        <f t="shared" si="0"/>
        <v/>
      </c>
      <c r="G27" s="327"/>
      <c r="H27" s="323"/>
      <c r="I27" s="325" t="str">
        <f t="shared" si="1"/>
        <v/>
      </c>
    </row>
    <row r="28" spans="2:9" ht="13.2" customHeight="1">
      <c r="B28" s="318"/>
      <c r="C28" s="319"/>
      <c r="D28" s="328"/>
      <c r="E28" s="316"/>
      <c r="F28" s="247" t="str">
        <f t="shared" si="0"/>
        <v/>
      </c>
      <c r="G28" s="327"/>
      <c r="H28" s="323"/>
      <c r="I28" s="325" t="str">
        <f t="shared" si="1"/>
        <v/>
      </c>
    </row>
    <row r="29" spans="2:9" ht="13.2" customHeight="1">
      <c r="B29" s="318"/>
      <c r="C29" s="319"/>
      <c r="D29" s="328"/>
      <c r="E29" s="316"/>
      <c r="F29" s="247" t="str">
        <f t="shared" si="0"/>
        <v/>
      </c>
      <c r="G29" s="327"/>
      <c r="H29" s="323"/>
      <c r="I29" s="325" t="str">
        <f t="shared" si="1"/>
        <v/>
      </c>
    </row>
    <row r="30" spans="2:9" ht="13.2" customHeight="1">
      <c r="B30" s="318"/>
      <c r="C30" s="319"/>
      <c r="D30" s="328"/>
      <c r="E30" s="316"/>
      <c r="F30" s="247" t="str">
        <f t="shared" si="0"/>
        <v/>
      </c>
      <c r="G30" s="327"/>
      <c r="H30" s="323"/>
      <c r="I30" s="325" t="str">
        <f t="shared" si="1"/>
        <v/>
      </c>
    </row>
    <row r="31" spans="2:9" ht="13.2" customHeight="1">
      <c r="B31" s="318"/>
      <c r="C31" s="319"/>
      <c r="D31" s="328"/>
      <c r="E31" s="316"/>
      <c r="F31" s="247" t="str">
        <f t="shared" si="0"/>
        <v/>
      </c>
      <c r="G31" s="327"/>
      <c r="H31" s="323"/>
      <c r="I31" s="325" t="str">
        <f t="shared" si="1"/>
        <v/>
      </c>
    </row>
    <row r="32" spans="2:9" ht="13.2" customHeight="1">
      <c r="B32" s="318"/>
      <c r="C32" s="319"/>
      <c r="D32" s="328"/>
      <c r="E32" s="316"/>
      <c r="F32" s="247" t="str">
        <f t="shared" si="0"/>
        <v/>
      </c>
      <c r="G32" s="327"/>
      <c r="H32" s="323"/>
      <c r="I32" s="325" t="str">
        <f t="shared" si="1"/>
        <v/>
      </c>
    </row>
    <row r="33" spans="2:9" ht="13.2" customHeight="1">
      <c r="B33" s="318"/>
      <c r="C33" s="319"/>
      <c r="D33" s="328"/>
      <c r="E33" s="316"/>
      <c r="F33" s="247" t="str">
        <f t="shared" si="0"/>
        <v/>
      </c>
      <c r="G33" s="327"/>
      <c r="H33" s="323"/>
      <c r="I33" s="325" t="str">
        <f t="shared" si="1"/>
        <v/>
      </c>
    </row>
    <row r="34" spans="2:9" ht="13.2" customHeight="1">
      <c r="B34" s="318"/>
      <c r="C34" s="319"/>
      <c r="D34" s="328"/>
      <c r="E34" s="316"/>
      <c r="F34" s="247" t="str">
        <f t="shared" si="0"/>
        <v/>
      </c>
      <c r="G34" s="327"/>
      <c r="H34" s="323"/>
      <c r="I34" s="325" t="str">
        <f t="shared" si="1"/>
        <v/>
      </c>
    </row>
    <row r="35" spans="2:9" ht="13.2" customHeight="1">
      <c r="B35" s="318"/>
      <c r="C35" s="319"/>
      <c r="D35" s="328"/>
      <c r="E35" s="316"/>
      <c r="F35" s="247" t="str">
        <f t="shared" si="0"/>
        <v/>
      </c>
      <c r="G35" s="327"/>
      <c r="H35" s="323"/>
      <c r="I35" s="325" t="str">
        <f t="shared" si="1"/>
        <v/>
      </c>
    </row>
    <row r="36" spans="2:9" ht="13.2" customHeight="1">
      <c r="B36" s="318"/>
      <c r="C36" s="319"/>
      <c r="D36" s="328"/>
      <c r="E36" s="316"/>
      <c r="F36" s="247" t="str">
        <f t="shared" si="0"/>
        <v/>
      </c>
      <c r="G36" s="327"/>
      <c r="H36" s="323"/>
      <c r="I36" s="325" t="str">
        <f t="shared" si="1"/>
        <v/>
      </c>
    </row>
    <row r="37" spans="2:9" ht="13.2" customHeight="1">
      <c r="B37" s="318"/>
      <c r="C37" s="319"/>
      <c r="D37" s="328"/>
      <c r="E37" s="316"/>
      <c r="F37" s="247" t="str">
        <f t="shared" si="0"/>
        <v/>
      </c>
      <c r="G37" s="327"/>
      <c r="H37" s="323"/>
      <c r="I37" s="325" t="str">
        <f t="shared" si="1"/>
        <v/>
      </c>
    </row>
    <row r="38" spans="2:9" ht="13.2" customHeight="1">
      <c r="B38" s="318"/>
      <c r="C38" s="319"/>
      <c r="D38" s="328"/>
      <c r="E38" s="316"/>
      <c r="F38" s="247" t="str">
        <f t="shared" si="0"/>
        <v/>
      </c>
      <c r="G38" s="327"/>
      <c r="H38" s="323"/>
      <c r="I38" s="325" t="str">
        <f t="shared" si="1"/>
        <v/>
      </c>
    </row>
    <row r="39" spans="2:9" ht="13.2" customHeight="1">
      <c r="B39" s="318"/>
      <c r="C39" s="319"/>
      <c r="D39" s="328"/>
      <c r="E39" s="316"/>
      <c r="F39" s="247" t="str">
        <f t="shared" si="0"/>
        <v/>
      </c>
      <c r="G39" s="327"/>
      <c r="H39" s="323"/>
      <c r="I39" s="325" t="str">
        <f t="shared" si="1"/>
        <v/>
      </c>
    </row>
    <row r="40" spans="2:9" ht="13.2" customHeight="1">
      <c r="B40" s="318"/>
      <c r="C40" s="319"/>
      <c r="D40" s="328"/>
      <c r="E40" s="316"/>
      <c r="F40" s="247" t="str">
        <f t="shared" si="0"/>
        <v/>
      </c>
      <c r="G40" s="327"/>
      <c r="H40" s="323"/>
      <c r="I40" s="325" t="str">
        <f t="shared" si="1"/>
        <v/>
      </c>
    </row>
    <row r="41" spans="2:9" ht="13.2" customHeight="1">
      <c r="B41" s="318"/>
      <c r="C41" s="319"/>
      <c r="D41" s="328"/>
      <c r="E41" s="316"/>
      <c r="F41" s="247" t="str">
        <f t="shared" si="0"/>
        <v/>
      </c>
      <c r="G41" s="327"/>
      <c r="H41" s="323"/>
      <c r="I41" s="325" t="str">
        <f t="shared" si="1"/>
        <v/>
      </c>
    </row>
    <row r="42" spans="2:9" ht="13.2" customHeight="1">
      <c r="B42" s="318"/>
      <c r="C42" s="319"/>
      <c r="D42" s="328"/>
      <c r="E42" s="316"/>
      <c r="F42" s="247" t="str">
        <f t="shared" si="0"/>
        <v/>
      </c>
      <c r="G42" s="327"/>
      <c r="H42" s="323"/>
      <c r="I42" s="325" t="str">
        <f t="shared" si="1"/>
        <v/>
      </c>
    </row>
    <row r="43" spans="2:9" ht="13.2" customHeight="1">
      <c r="B43" s="318"/>
      <c r="C43" s="319"/>
      <c r="D43" s="328"/>
      <c r="E43" s="316"/>
      <c r="F43" s="247" t="str">
        <f t="shared" si="0"/>
        <v/>
      </c>
      <c r="G43" s="327"/>
      <c r="H43" s="323"/>
      <c r="I43" s="325" t="str">
        <f t="shared" si="1"/>
        <v/>
      </c>
    </row>
    <row r="44" spans="2:9" ht="13.2" customHeight="1">
      <c r="B44" s="318"/>
      <c r="C44" s="319"/>
      <c r="D44" s="328"/>
      <c r="E44" s="316"/>
      <c r="F44" s="247" t="str">
        <f t="shared" si="0"/>
        <v/>
      </c>
      <c r="G44" s="327"/>
      <c r="H44" s="323"/>
      <c r="I44" s="325" t="str">
        <f t="shared" si="1"/>
        <v/>
      </c>
    </row>
    <row r="45" spans="2:9" ht="13.2" customHeight="1">
      <c r="B45" s="318"/>
      <c r="C45" s="319"/>
      <c r="D45" s="328"/>
      <c r="E45" s="316"/>
      <c r="F45" s="247" t="str">
        <f t="shared" si="0"/>
        <v/>
      </c>
      <c r="G45" s="327"/>
      <c r="H45" s="323"/>
      <c r="I45" s="325" t="str">
        <f t="shared" si="1"/>
        <v/>
      </c>
    </row>
    <row r="46" spans="2:9" ht="13.2" customHeight="1">
      <c r="B46" s="318"/>
      <c r="C46" s="319"/>
      <c r="D46" s="328"/>
      <c r="E46" s="316"/>
      <c r="F46" s="247" t="str">
        <f t="shared" si="0"/>
        <v/>
      </c>
      <c r="G46" s="327"/>
      <c r="H46" s="323"/>
      <c r="I46" s="325" t="str">
        <f t="shared" si="1"/>
        <v/>
      </c>
    </row>
    <row r="47" spans="2:9" ht="13.2" customHeight="1">
      <c r="B47" s="318"/>
      <c r="C47" s="319"/>
      <c r="D47" s="328"/>
      <c r="E47" s="316"/>
      <c r="F47" s="247" t="str">
        <f t="shared" si="0"/>
        <v/>
      </c>
      <c r="G47" s="327"/>
      <c r="H47" s="323"/>
      <c r="I47" s="325" t="str">
        <f t="shared" si="1"/>
        <v/>
      </c>
    </row>
    <row r="48" spans="2:9" ht="13.2" customHeight="1">
      <c r="B48" s="318"/>
      <c r="C48" s="319"/>
      <c r="D48" s="328"/>
      <c r="E48" s="316"/>
      <c r="F48" s="247" t="str">
        <f t="shared" si="0"/>
        <v/>
      </c>
      <c r="G48" s="327"/>
      <c r="H48" s="323"/>
      <c r="I48" s="325" t="str">
        <f t="shared" si="1"/>
        <v/>
      </c>
    </row>
    <row r="49" spans="2:9" ht="13.2" customHeight="1">
      <c r="B49" s="318"/>
      <c r="C49" s="319"/>
      <c r="D49" s="328"/>
      <c r="E49" s="316"/>
      <c r="F49" s="247" t="str">
        <f t="shared" si="0"/>
        <v/>
      </c>
      <c r="G49" s="327"/>
      <c r="H49" s="323"/>
      <c r="I49" s="325" t="str">
        <f t="shared" si="1"/>
        <v/>
      </c>
    </row>
    <row r="50" spans="2:9" ht="13.2" customHeight="1">
      <c r="B50" s="318"/>
      <c r="C50" s="319"/>
      <c r="D50" s="328"/>
      <c r="E50" s="316"/>
      <c r="F50" s="247" t="str">
        <f t="shared" si="0"/>
        <v/>
      </c>
      <c r="G50" s="327"/>
      <c r="H50" s="323"/>
      <c r="I50" s="325" t="str">
        <f t="shared" si="1"/>
        <v/>
      </c>
    </row>
    <row r="51" spans="2:9" ht="13.2" customHeight="1">
      <c r="B51" s="318"/>
      <c r="C51" s="319"/>
      <c r="D51" s="328"/>
      <c r="E51" s="316"/>
      <c r="F51" s="247" t="str">
        <f t="shared" si="0"/>
        <v/>
      </c>
      <c r="G51" s="327"/>
      <c r="H51" s="323"/>
      <c r="I51" s="325" t="str">
        <f t="shared" si="1"/>
        <v/>
      </c>
    </row>
    <row r="52" spans="2:9" ht="13.2" customHeight="1">
      <c r="B52" s="318"/>
      <c r="C52" s="319"/>
      <c r="D52" s="328"/>
      <c r="E52" s="316"/>
      <c r="F52" s="247" t="str">
        <f t="shared" si="0"/>
        <v/>
      </c>
      <c r="G52" s="327"/>
      <c r="H52" s="323"/>
      <c r="I52" s="325" t="str">
        <f t="shared" si="1"/>
        <v/>
      </c>
    </row>
    <row r="53" spans="2:9" ht="13.2" customHeight="1">
      <c r="B53" s="318"/>
      <c r="C53" s="319"/>
      <c r="D53" s="328"/>
      <c r="E53" s="316"/>
      <c r="F53" s="247" t="str">
        <f t="shared" si="0"/>
        <v/>
      </c>
      <c r="G53" s="327"/>
      <c r="H53" s="323"/>
      <c r="I53" s="325" t="str">
        <f t="shared" si="1"/>
        <v/>
      </c>
    </row>
    <row r="54" spans="2:9" ht="13.2" customHeight="1">
      <c r="B54" s="330"/>
      <c r="C54" s="331"/>
      <c r="D54" s="332"/>
      <c r="E54" s="333"/>
      <c r="F54" s="248" t="str">
        <f t="shared" si="0"/>
        <v/>
      </c>
      <c r="G54" s="334"/>
      <c r="H54" s="335"/>
      <c r="I54" s="336" t="str">
        <f t="shared" si="1"/>
        <v/>
      </c>
    </row>
    <row r="55" spans="2:9" ht="13.2" customHeight="1">
      <c r="B55" s="337"/>
      <c r="C55" s="338"/>
      <c r="D55" s="337"/>
      <c r="E55" s="339"/>
      <c r="F55" s="338"/>
      <c r="G55" s="340">
        <f>SUM(G4:G54)</f>
        <v>51000</v>
      </c>
      <c r="H55" s="341">
        <f>SUM(H4:H54)</f>
        <v>0</v>
      </c>
      <c r="I55" s="342">
        <f>G55-H55</f>
        <v>51000</v>
      </c>
    </row>
    <row r="56" spans="2:9" customFormat="1" ht="13.2" customHeight="1"/>
    <row r="57" spans="2:9" ht="13.2" customHeight="1">
      <c r="B57" s="30"/>
      <c r="C57" s="30"/>
      <c r="D57" s="30"/>
      <c r="E57" s="30"/>
      <c r="F57" s="30"/>
      <c r="G57" s="30"/>
      <c r="H57" s="30"/>
      <c r="I57" s="30"/>
    </row>
    <row r="58" spans="2:9" ht="13.2" customHeight="1">
      <c r="B58" s="30"/>
      <c r="C58" s="30"/>
      <c r="D58" s="30"/>
      <c r="E58" s="30"/>
      <c r="F58" s="30"/>
      <c r="G58" s="30"/>
      <c r="H58" s="30"/>
      <c r="I58" s="30"/>
    </row>
    <row r="59" spans="2:9" ht="13.2" customHeight="1">
      <c r="B59" s="30"/>
      <c r="C59" s="30"/>
      <c r="D59" s="30"/>
      <c r="E59" s="30"/>
      <c r="F59" s="30"/>
      <c r="G59" s="30"/>
      <c r="H59" s="30"/>
      <c r="I59" s="30"/>
    </row>
    <row r="60" spans="2:9" ht="13.2" customHeight="1">
      <c r="B60" s="30"/>
      <c r="C60" s="30"/>
      <c r="D60" s="30"/>
      <c r="E60" s="30"/>
      <c r="F60" s="30"/>
      <c r="G60" s="30"/>
      <c r="H60" s="30"/>
      <c r="I60" s="30"/>
    </row>
    <row r="61" spans="2:9" ht="13.2" customHeight="1">
      <c r="B61" s="30"/>
      <c r="C61" s="30"/>
      <c r="D61" s="30"/>
      <c r="E61" s="30"/>
      <c r="F61" s="30"/>
      <c r="G61" s="30"/>
      <c r="H61" s="30"/>
      <c r="I61" s="30"/>
    </row>
    <row r="62" spans="2:9" ht="13.2" customHeight="1">
      <c r="B62" s="30"/>
      <c r="C62" s="30"/>
      <c r="D62" s="30"/>
      <c r="E62" s="30"/>
      <c r="F62" s="30"/>
      <c r="G62" s="30"/>
      <c r="H62" s="30"/>
      <c r="I62" s="30"/>
    </row>
    <row r="63" spans="2:9" ht="13.2" customHeight="1">
      <c r="B63" s="30"/>
      <c r="C63" s="30"/>
      <c r="D63" s="30"/>
      <c r="E63" s="30"/>
      <c r="F63" s="30"/>
      <c r="G63" s="30"/>
      <c r="H63" s="30"/>
      <c r="I63" s="30"/>
    </row>
    <row r="64" spans="2:9" ht="13.2" customHeight="1">
      <c r="B64" s="30"/>
      <c r="C64" s="30"/>
      <c r="D64" s="30"/>
      <c r="E64" s="30"/>
      <c r="F64" s="30"/>
      <c r="G64" s="30"/>
      <c r="H64" s="30"/>
      <c r="I64" s="30"/>
    </row>
    <row r="65" spans="2:9" ht="13.2" customHeight="1">
      <c r="B65" s="30"/>
      <c r="C65" s="30"/>
      <c r="D65" s="30"/>
      <c r="E65" s="30"/>
      <c r="F65" s="30"/>
      <c r="G65" s="30"/>
      <c r="H65" s="30"/>
      <c r="I65" s="30"/>
    </row>
    <row r="66" spans="2:9" ht="13.2" customHeight="1">
      <c r="B66" s="30"/>
      <c r="C66" s="30"/>
      <c r="D66" s="30"/>
      <c r="E66" s="30"/>
      <c r="F66" s="30"/>
      <c r="G66" s="30"/>
      <c r="H66" s="30"/>
      <c r="I66" s="30"/>
    </row>
    <row r="67" spans="2:9" ht="13.2" customHeight="1">
      <c r="B67" s="30"/>
      <c r="C67" s="30"/>
      <c r="D67" s="30"/>
      <c r="E67" s="30"/>
      <c r="F67" s="30"/>
      <c r="G67" s="30"/>
      <c r="H67" s="30"/>
      <c r="I67" s="30"/>
    </row>
    <row r="68" spans="2:9" ht="13.2" customHeight="1">
      <c r="B68" s="30"/>
      <c r="C68" s="30"/>
      <c r="D68" s="30"/>
      <c r="E68" s="30"/>
      <c r="F68" s="30"/>
      <c r="G68" s="30"/>
      <c r="H68" s="30"/>
      <c r="I68" s="30"/>
    </row>
    <row r="69" spans="2:9" ht="13.2" customHeight="1">
      <c r="B69" s="30"/>
      <c r="C69" s="30"/>
      <c r="D69" s="30"/>
      <c r="E69" s="30"/>
      <c r="F69" s="30"/>
      <c r="G69" s="30"/>
      <c r="H69" s="30"/>
      <c r="I69" s="30"/>
    </row>
    <row r="70" spans="2:9" ht="13.2" customHeight="1">
      <c r="B70" s="30"/>
      <c r="C70" s="30"/>
      <c r="D70" s="30"/>
      <c r="E70" s="30"/>
      <c r="F70" s="30"/>
      <c r="G70" s="30"/>
      <c r="H70" s="30"/>
      <c r="I70" s="30"/>
    </row>
    <row r="71" spans="2:9" ht="13.2" customHeight="1">
      <c r="B71" s="30"/>
      <c r="C71" s="30"/>
      <c r="D71" s="30"/>
      <c r="E71" s="30"/>
      <c r="F71" s="30"/>
      <c r="G71" s="30"/>
      <c r="H71" s="30"/>
      <c r="I71" s="30"/>
    </row>
    <row r="72" spans="2:9" ht="13.2" customHeight="1">
      <c r="B72" s="30"/>
      <c r="C72" s="30"/>
      <c r="D72" s="30"/>
      <c r="E72" s="30"/>
      <c r="F72" s="30"/>
      <c r="G72" s="30"/>
      <c r="H72" s="30"/>
      <c r="I72" s="30"/>
    </row>
    <row r="73" spans="2:9" ht="13.2" customHeight="1">
      <c r="B73" s="30"/>
      <c r="C73" s="30"/>
      <c r="D73" s="30"/>
      <c r="E73" s="30"/>
      <c r="F73" s="30"/>
      <c r="G73" s="30"/>
      <c r="H73" s="30"/>
      <c r="I73" s="30"/>
    </row>
    <row r="74" spans="2:9" ht="13.2" customHeight="1">
      <c r="B74" s="30"/>
      <c r="C74" s="30"/>
      <c r="D74" s="30"/>
      <c r="E74" s="30"/>
      <c r="F74" s="30"/>
      <c r="G74" s="30"/>
      <c r="H74" s="30"/>
      <c r="I74" s="30"/>
    </row>
    <row r="75" spans="2:9" ht="13.2" customHeight="1">
      <c r="B75" s="30"/>
      <c r="C75" s="30"/>
      <c r="D75" s="30"/>
      <c r="E75" s="30"/>
      <c r="F75" s="30"/>
      <c r="G75" s="30"/>
      <c r="H75" s="30"/>
      <c r="I75" s="30"/>
    </row>
    <row r="76" spans="2:9" ht="13.2" customHeight="1">
      <c r="B76" s="30"/>
      <c r="C76" s="30"/>
      <c r="D76" s="30"/>
      <c r="E76" s="30"/>
      <c r="F76" s="30"/>
      <c r="G76" s="30"/>
      <c r="H76" s="30"/>
      <c r="I76" s="30"/>
    </row>
    <row r="77" spans="2:9" ht="13.2" customHeight="1">
      <c r="B77" s="30"/>
      <c r="C77" s="30"/>
      <c r="D77" s="30"/>
      <c r="E77" s="30"/>
      <c r="F77" s="30"/>
      <c r="G77" s="30"/>
      <c r="H77" s="30"/>
      <c r="I77" s="30"/>
    </row>
    <row r="78" spans="2:9" ht="13.2" customHeight="1">
      <c r="B78" s="30"/>
      <c r="C78" s="30"/>
      <c r="D78" s="30"/>
      <c r="E78" s="30"/>
      <c r="F78" s="30"/>
      <c r="G78" s="30"/>
      <c r="H78" s="30"/>
      <c r="I78" s="30"/>
    </row>
    <row r="79" spans="2:9" ht="13.2" customHeight="1">
      <c r="B79" s="30"/>
      <c r="C79" s="30"/>
      <c r="D79" s="30"/>
      <c r="E79" s="30"/>
      <c r="F79" s="30"/>
      <c r="G79" s="30"/>
      <c r="H79" s="30"/>
      <c r="I79" s="30"/>
    </row>
    <row r="80" spans="2:9" ht="13.2" customHeight="1">
      <c r="B80" s="30"/>
      <c r="C80" s="30"/>
      <c r="D80" s="30"/>
      <c r="E80" s="30"/>
      <c r="F80" s="30"/>
      <c r="G80" s="30"/>
      <c r="H80" s="30"/>
      <c r="I80" s="30"/>
    </row>
    <row r="81" spans="2:9" ht="13.2" customHeight="1">
      <c r="B81" s="30"/>
      <c r="C81" s="30"/>
      <c r="D81" s="30"/>
      <c r="E81" s="30"/>
      <c r="F81" s="30"/>
      <c r="G81" s="30"/>
      <c r="H81" s="30"/>
      <c r="I81" s="30"/>
    </row>
    <row r="82" spans="2:9" ht="13.2" customHeight="1">
      <c r="B82" s="30"/>
      <c r="C82" s="30"/>
      <c r="D82" s="30"/>
      <c r="E82" s="30"/>
      <c r="F82" s="30"/>
      <c r="G82" s="30"/>
      <c r="H82" s="30"/>
      <c r="I82" s="30"/>
    </row>
    <row r="83" spans="2:9" ht="13.2" customHeight="1">
      <c r="B83" s="30"/>
      <c r="C83" s="30"/>
      <c r="D83" s="30"/>
      <c r="E83" s="30"/>
      <c r="F83" s="30"/>
      <c r="G83" s="30"/>
      <c r="H83" s="30"/>
      <c r="I83" s="30"/>
    </row>
    <row r="84" spans="2:9" ht="13.2" customHeight="1">
      <c r="B84" s="30"/>
      <c r="C84" s="30"/>
      <c r="D84" s="30"/>
      <c r="E84" s="30"/>
      <c r="F84" s="30"/>
      <c r="G84" s="30"/>
      <c r="H84" s="30"/>
      <c r="I84" s="30"/>
    </row>
    <row r="85" spans="2:9" ht="13.2" customHeight="1">
      <c r="B85" s="30"/>
      <c r="C85" s="30"/>
      <c r="D85" s="30"/>
      <c r="E85" s="30"/>
      <c r="F85" s="30"/>
      <c r="G85" s="30"/>
      <c r="H85" s="30"/>
      <c r="I85" s="30"/>
    </row>
    <row r="86" spans="2:9" ht="13.2" customHeight="1">
      <c r="B86" s="30"/>
      <c r="C86" s="30"/>
      <c r="D86" s="30"/>
      <c r="E86" s="30"/>
      <c r="F86" s="30"/>
      <c r="G86" s="30"/>
      <c r="H86" s="30"/>
      <c r="I86" s="30"/>
    </row>
    <row r="87" spans="2:9" ht="13.2" customHeight="1">
      <c r="B87" s="30"/>
      <c r="C87" s="30"/>
      <c r="D87" s="30"/>
      <c r="E87" s="30"/>
      <c r="F87" s="30"/>
      <c r="G87" s="30"/>
      <c r="H87" s="30"/>
      <c r="I87" s="30"/>
    </row>
    <row r="88" spans="2:9" ht="13.2" customHeight="1">
      <c r="B88" s="30"/>
      <c r="C88" s="30"/>
      <c r="D88" s="30"/>
      <c r="E88" s="30"/>
      <c r="F88" s="30"/>
      <c r="G88" s="30"/>
      <c r="H88" s="30"/>
      <c r="I88" s="30"/>
    </row>
    <row r="89" spans="2:9" ht="13.2" customHeight="1">
      <c r="B89" s="30"/>
      <c r="C89" s="30"/>
      <c r="D89" s="30"/>
      <c r="E89" s="30"/>
      <c r="F89" s="30"/>
      <c r="G89" s="30"/>
      <c r="H89" s="30"/>
      <c r="I89" s="30"/>
    </row>
    <row r="90" spans="2:9" ht="13.2" customHeight="1">
      <c r="B90" s="30"/>
      <c r="C90" s="30"/>
      <c r="D90" s="30"/>
      <c r="E90" s="30"/>
      <c r="F90" s="30"/>
      <c r="G90" s="30"/>
      <c r="H90" s="30"/>
      <c r="I90" s="30"/>
    </row>
    <row r="91" spans="2:9" ht="13.2" customHeight="1">
      <c r="B91" s="30"/>
      <c r="C91" s="30"/>
      <c r="D91" s="30"/>
      <c r="E91" s="30"/>
      <c r="F91" s="30"/>
      <c r="G91" s="30"/>
      <c r="H91" s="30"/>
      <c r="I91" s="30"/>
    </row>
    <row r="92" spans="2:9" ht="13.2" customHeight="1">
      <c r="B92" s="30"/>
      <c r="C92" s="30"/>
      <c r="D92" s="30"/>
      <c r="E92" s="30"/>
      <c r="F92" s="30"/>
      <c r="G92" s="30"/>
      <c r="H92" s="30"/>
      <c r="I92" s="30"/>
    </row>
    <row r="93" spans="2:9" ht="13.2" customHeight="1">
      <c r="B93" s="30"/>
      <c r="C93" s="30"/>
      <c r="D93" s="30"/>
      <c r="E93" s="30"/>
      <c r="F93" s="30"/>
      <c r="G93" s="30"/>
      <c r="H93" s="30"/>
      <c r="I93" s="30"/>
    </row>
    <row r="94" spans="2:9" ht="13.2" customHeight="1">
      <c r="B94" s="30"/>
      <c r="C94" s="30"/>
      <c r="D94" s="30"/>
      <c r="E94" s="30"/>
      <c r="F94" s="30"/>
      <c r="G94" s="30"/>
      <c r="H94" s="30"/>
      <c r="I94" s="30"/>
    </row>
    <row r="95" spans="2:9" ht="13.2" customHeight="1">
      <c r="B95" s="30"/>
      <c r="C95" s="30"/>
      <c r="D95" s="30"/>
      <c r="E95" s="30"/>
      <c r="F95" s="30"/>
      <c r="G95" s="30"/>
      <c r="H95" s="30"/>
      <c r="I95" s="30"/>
    </row>
    <row r="96" spans="2:9" ht="13.2" customHeight="1">
      <c r="B96" s="30"/>
      <c r="C96" s="30"/>
      <c r="D96" s="30"/>
      <c r="E96" s="30"/>
      <c r="F96" s="30"/>
      <c r="G96" s="30"/>
      <c r="H96" s="30"/>
      <c r="I96" s="30"/>
    </row>
    <row r="97" spans="2:9" ht="13.2" customHeight="1">
      <c r="B97" s="30"/>
      <c r="C97" s="30"/>
      <c r="D97" s="30"/>
      <c r="E97" s="30"/>
      <c r="F97" s="30"/>
      <c r="G97" s="30"/>
      <c r="H97" s="30"/>
      <c r="I97" s="30"/>
    </row>
  </sheetData>
  <sheetProtection sheet="1" objects="1" scenarios="1"/>
  <mergeCells count="6">
    <mergeCell ref="I2:I3"/>
    <mergeCell ref="D4:F4"/>
    <mergeCell ref="B2:C3"/>
    <mergeCell ref="D2:F2"/>
    <mergeCell ref="G2:G3"/>
    <mergeCell ref="H2:H3"/>
  </mergeCells>
  <phoneticPr fontId="26"/>
  <pageMargins left="0.31666666666666665" right="0.32500000000000001" top="0.75" bottom="0.75" header="0.3" footer="0.3"/>
  <pageSetup paperSize="9" orientation="portrait" horizontalDpi="0" verticalDpi="0" r:id="rId1"/>
  <headerFooter>
    <oddHeader>&amp;C&amp;"HG丸ｺﾞｼｯｸM-PRO,標準"&amp;A</oddHead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H56"/>
  <sheetViews>
    <sheetView view="pageLayout" zoomScaleNormal="100" workbookViewId="0"/>
  </sheetViews>
  <sheetFormatPr defaultRowHeight="13.2"/>
  <cols>
    <col min="1" max="2" width="5.109375" style="1" customWidth="1"/>
    <col min="3" max="3" width="25.109375" style="1" bestFit="1" customWidth="1"/>
    <col min="4" max="4" width="6.6640625" style="1" bestFit="1" customWidth="1"/>
    <col min="5" max="5" width="11.33203125" style="1" customWidth="1"/>
    <col min="6" max="8" width="15.33203125" style="1" customWidth="1"/>
    <col min="9" max="16384" width="8.88671875" style="1"/>
  </cols>
  <sheetData>
    <row r="1" spans="1:8" ht="54" customHeight="1"/>
    <row r="2" spans="1:8" ht="13.2" customHeight="1" thickBot="1">
      <c r="A2" s="933" t="s">
        <v>3</v>
      </c>
      <c r="B2" s="934"/>
      <c r="C2" s="911" t="s">
        <v>314</v>
      </c>
      <c r="D2" s="912"/>
      <c r="E2" s="913"/>
      <c r="F2" s="909" t="s">
        <v>19</v>
      </c>
      <c r="G2" s="898" t="s">
        <v>321</v>
      </c>
      <c r="H2" s="900" t="s">
        <v>97</v>
      </c>
    </row>
    <row r="3" spans="1:8">
      <c r="A3" s="935"/>
      <c r="B3" s="936"/>
      <c r="C3" s="914"/>
      <c r="D3" s="915"/>
      <c r="E3" s="916"/>
      <c r="F3" s="910"/>
      <c r="G3" s="899"/>
      <c r="H3" s="901"/>
    </row>
    <row r="4" spans="1:8" ht="26.85" customHeight="1" thickBot="1">
      <c r="A4" s="296">
        <v>1</v>
      </c>
      <c r="B4" s="298"/>
      <c r="C4" s="300" t="s">
        <v>394</v>
      </c>
      <c r="D4" s="297" t="s">
        <v>1384</v>
      </c>
      <c r="E4" s="301" t="s">
        <v>406</v>
      </c>
      <c r="F4" s="299"/>
      <c r="G4" s="298"/>
      <c r="H4" s="304">
        <f>F4-G4</f>
        <v>0</v>
      </c>
    </row>
    <row r="5" spans="1:8" ht="26.85" customHeight="1" thickBot="1">
      <c r="A5" s="223">
        <v>2</v>
      </c>
      <c r="B5" s="215"/>
      <c r="C5" s="302" t="s">
        <v>395</v>
      </c>
      <c r="D5" s="214" t="s">
        <v>1384</v>
      </c>
      <c r="E5" s="303" t="s">
        <v>406</v>
      </c>
      <c r="F5" s="216"/>
      <c r="G5" s="215"/>
      <c r="H5" s="305">
        <f t="shared" ref="H5:H15" si="0">F5-G5</f>
        <v>0</v>
      </c>
    </row>
    <row r="6" spans="1:8" ht="26.85" customHeight="1" thickBot="1">
      <c r="A6" s="223">
        <v>3</v>
      </c>
      <c r="B6" s="215"/>
      <c r="C6" s="302" t="s">
        <v>396</v>
      </c>
      <c r="D6" s="214" t="s">
        <v>1388</v>
      </c>
      <c r="E6" s="303" t="s">
        <v>406</v>
      </c>
      <c r="F6" s="216"/>
      <c r="G6" s="215"/>
      <c r="H6" s="305">
        <f t="shared" si="0"/>
        <v>0</v>
      </c>
    </row>
    <row r="7" spans="1:8" ht="26.85" customHeight="1" thickBot="1">
      <c r="A7" s="223">
        <v>4</v>
      </c>
      <c r="B7" s="215"/>
      <c r="C7" s="302" t="s">
        <v>397</v>
      </c>
      <c r="D7" s="214" t="s">
        <v>1386</v>
      </c>
      <c r="E7" s="303" t="s">
        <v>406</v>
      </c>
      <c r="F7" s="216"/>
      <c r="G7" s="215"/>
      <c r="H7" s="305">
        <f t="shared" si="0"/>
        <v>0</v>
      </c>
    </row>
    <row r="8" spans="1:8" ht="26.85" customHeight="1" thickBot="1">
      <c r="A8" s="223">
        <v>5</v>
      </c>
      <c r="B8" s="215"/>
      <c r="C8" s="302" t="s">
        <v>398</v>
      </c>
      <c r="D8" s="214" t="s">
        <v>1389</v>
      </c>
      <c r="E8" s="303" t="s">
        <v>406</v>
      </c>
      <c r="F8" s="216"/>
      <c r="G8" s="215"/>
      <c r="H8" s="305">
        <f t="shared" si="0"/>
        <v>0</v>
      </c>
    </row>
    <row r="9" spans="1:8" ht="26.85" customHeight="1" thickBot="1">
      <c r="A9" s="223">
        <v>6</v>
      </c>
      <c r="B9" s="215"/>
      <c r="C9" s="302" t="s">
        <v>399</v>
      </c>
      <c r="D9" s="214" t="s">
        <v>1387</v>
      </c>
      <c r="E9" s="303" t="s">
        <v>406</v>
      </c>
      <c r="F9" s="216"/>
      <c r="G9" s="215"/>
      <c r="H9" s="305">
        <f t="shared" si="0"/>
        <v>0</v>
      </c>
    </row>
    <row r="10" spans="1:8" ht="26.85" customHeight="1" thickBot="1">
      <c r="A10" s="223">
        <v>7</v>
      </c>
      <c r="B10" s="215"/>
      <c r="C10" s="302" t="s">
        <v>400</v>
      </c>
      <c r="D10" s="214" t="s">
        <v>1387</v>
      </c>
      <c r="E10" s="303" t="s">
        <v>406</v>
      </c>
      <c r="F10" s="216"/>
      <c r="G10" s="215"/>
      <c r="H10" s="305">
        <f t="shared" si="0"/>
        <v>0</v>
      </c>
    </row>
    <row r="11" spans="1:8" ht="26.85" customHeight="1" thickBot="1">
      <c r="A11" s="223">
        <v>8</v>
      </c>
      <c r="B11" s="215"/>
      <c r="C11" s="302" t="s">
        <v>401</v>
      </c>
      <c r="D11" s="214" t="s">
        <v>1387</v>
      </c>
      <c r="E11" s="303" t="s">
        <v>406</v>
      </c>
      <c r="F11" s="216"/>
      <c r="G11" s="215"/>
      <c r="H11" s="305">
        <f t="shared" si="0"/>
        <v>0</v>
      </c>
    </row>
    <row r="12" spans="1:8" ht="26.85" customHeight="1" thickBot="1">
      <c r="A12" s="223">
        <v>9</v>
      </c>
      <c r="B12" s="215"/>
      <c r="C12" s="302" t="s">
        <v>402</v>
      </c>
      <c r="D12" s="214" t="s">
        <v>1387</v>
      </c>
      <c r="E12" s="303" t="s">
        <v>406</v>
      </c>
      <c r="F12" s="216"/>
      <c r="G12" s="215"/>
      <c r="H12" s="305">
        <f t="shared" si="0"/>
        <v>0</v>
      </c>
    </row>
    <row r="13" spans="1:8" ht="26.85" customHeight="1" thickBot="1">
      <c r="A13" s="223">
        <v>10</v>
      </c>
      <c r="B13" s="215"/>
      <c r="C13" s="302" t="s">
        <v>403</v>
      </c>
      <c r="D13" s="214" t="s">
        <v>1387</v>
      </c>
      <c r="E13" s="303" t="s">
        <v>406</v>
      </c>
      <c r="F13" s="216"/>
      <c r="G13" s="215"/>
      <c r="H13" s="305">
        <f t="shared" si="0"/>
        <v>0</v>
      </c>
    </row>
    <row r="14" spans="1:8" ht="26.85" customHeight="1" thickBot="1">
      <c r="A14" s="223">
        <v>11</v>
      </c>
      <c r="B14" s="215"/>
      <c r="C14" s="302" t="s">
        <v>404</v>
      </c>
      <c r="D14" s="214" t="s">
        <v>1387</v>
      </c>
      <c r="E14" s="303" t="s">
        <v>406</v>
      </c>
      <c r="F14" s="216"/>
      <c r="G14" s="215"/>
      <c r="H14" s="305">
        <f t="shared" si="0"/>
        <v>0</v>
      </c>
    </row>
    <row r="15" spans="1:8" ht="26.85" customHeight="1">
      <c r="A15" s="306">
        <v>12</v>
      </c>
      <c r="B15" s="307"/>
      <c r="C15" s="308" t="s">
        <v>405</v>
      </c>
      <c r="D15" s="309" t="s">
        <v>1383</v>
      </c>
      <c r="E15" s="310" t="s">
        <v>406</v>
      </c>
      <c r="F15" s="311"/>
      <c r="G15" s="307"/>
      <c r="H15" s="312">
        <f t="shared" si="0"/>
        <v>0</v>
      </c>
    </row>
    <row r="16" spans="1:8" ht="26.85" customHeight="1">
      <c r="A16" s="313">
        <v>12</v>
      </c>
      <c r="B16" s="314">
        <v>31</v>
      </c>
      <c r="C16" s="902" t="s">
        <v>10</v>
      </c>
      <c r="D16" s="903"/>
      <c r="E16" s="904"/>
      <c r="F16" s="315">
        <f>SUM(F4:F15)</f>
        <v>0</v>
      </c>
      <c r="G16" s="314">
        <f>SUM(G4:G15)</f>
        <v>0</v>
      </c>
      <c r="H16" s="63">
        <f>SUM(H4:H15)</f>
        <v>0</v>
      </c>
    </row>
    <row r="17" spans="1:6">
      <c r="A17" s="3"/>
      <c r="B17" s="3"/>
      <c r="C17" s="3"/>
      <c r="D17" s="3"/>
      <c r="E17" s="3"/>
      <c r="F17" s="3"/>
    </row>
    <row r="18" spans="1:6">
      <c r="A18" s="3"/>
      <c r="B18" s="3"/>
      <c r="C18" s="3"/>
      <c r="D18" s="3"/>
      <c r="E18" s="3"/>
      <c r="F18" s="3"/>
    </row>
    <row r="19" spans="1:6">
      <c r="A19" s="3"/>
      <c r="B19" s="3"/>
      <c r="C19" s="3"/>
      <c r="D19" s="3"/>
      <c r="E19" s="3"/>
      <c r="F19" s="3"/>
    </row>
    <row r="20" spans="1:6">
      <c r="A20" s="3"/>
      <c r="B20" s="3"/>
      <c r="C20" s="3"/>
      <c r="D20" s="3"/>
      <c r="E20" s="3"/>
      <c r="F20" s="3"/>
    </row>
    <row r="21" spans="1:6">
      <c r="A21" s="3"/>
      <c r="B21" s="3"/>
      <c r="C21" s="3"/>
      <c r="D21" s="3"/>
      <c r="E21" s="3"/>
      <c r="F21" s="3"/>
    </row>
    <row r="22" spans="1:6">
      <c r="A22" s="3"/>
      <c r="B22" s="3"/>
      <c r="C22" s="3"/>
      <c r="D22" s="3"/>
      <c r="E22" s="3"/>
      <c r="F22" s="3"/>
    </row>
    <row r="23" spans="1:6">
      <c r="A23" s="3"/>
      <c r="B23" s="3"/>
      <c r="C23" s="3"/>
      <c r="D23" s="3"/>
      <c r="E23" s="3"/>
      <c r="F23" s="3"/>
    </row>
    <row r="24" spans="1:6">
      <c r="A24" s="3"/>
      <c r="B24" s="3"/>
      <c r="C24" s="3"/>
      <c r="D24" s="3"/>
      <c r="E24" s="3"/>
      <c r="F24" s="3"/>
    </row>
    <row r="25" spans="1:6">
      <c r="A25" s="3"/>
      <c r="B25" s="3"/>
      <c r="C25" s="3"/>
      <c r="D25" s="3"/>
      <c r="E25" s="3"/>
      <c r="F25" s="3"/>
    </row>
    <row r="26" spans="1:6">
      <c r="A26" s="3"/>
      <c r="B26" s="3"/>
      <c r="C26" s="3"/>
      <c r="D26" s="3"/>
      <c r="E26" s="3"/>
      <c r="F26" s="3"/>
    </row>
    <row r="27" spans="1:6">
      <c r="A27" s="3"/>
      <c r="B27" s="3"/>
      <c r="C27" s="3"/>
      <c r="D27" s="3"/>
      <c r="E27" s="3"/>
      <c r="F27" s="3"/>
    </row>
    <row r="28" spans="1:6">
      <c r="A28" s="3"/>
      <c r="B28" s="3"/>
      <c r="C28" s="3"/>
      <c r="D28" s="3"/>
      <c r="E28" s="3"/>
      <c r="F28" s="3"/>
    </row>
    <row r="29" spans="1:6">
      <c r="A29" s="3"/>
      <c r="B29" s="3"/>
      <c r="C29" s="3"/>
      <c r="D29" s="3"/>
      <c r="E29" s="3"/>
      <c r="F29" s="3"/>
    </row>
    <row r="30" spans="1:6">
      <c r="A30" s="3"/>
      <c r="B30" s="3"/>
      <c r="C30" s="3"/>
      <c r="D30" s="3"/>
      <c r="E30" s="3"/>
      <c r="F30" s="3"/>
    </row>
    <row r="31" spans="1:6">
      <c r="A31" s="3"/>
      <c r="B31" s="3"/>
      <c r="C31" s="3"/>
      <c r="D31" s="3"/>
      <c r="E31" s="3"/>
      <c r="F31" s="3"/>
    </row>
    <row r="32" spans="1:6">
      <c r="A32" s="3"/>
      <c r="B32" s="3"/>
      <c r="C32" s="3"/>
      <c r="D32" s="3"/>
      <c r="E32" s="3"/>
      <c r="F32" s="3"/>
    </row>
    <row r="33" spans="1:6">
      <c r="A33" s="3"/>
      <c r="B33" s="3"/>
      <c r="C33" s="3"/>
      <c r="D33" s="3"/>
      <c r="E33" s="3"/>
      <c r="F33" s="3"/>
    </row>
    <row r="34" spans="1:6">
      <c r="A34" s="3"/>
      <c r="B34" s="3"/>
      <c r="C34" s="3"/>
      <c r="D34" s="3"/>
      <c r="E34" s="3"/>
      <c r="F34" s="3"/>
    </row>
    <row r="35" spans="1:6">
      <c r="A35" s="3"/>
      <c r="B35" s="3"/>
      <c r="C35" s="3"/>
      <c r="D35" s="3"/>
      <c r="E35" s="3"/>
      <c r="F35" s="3"/>
    </row>
    <row r="36" spans="1:6">
      <c r="A36" s="3"/>
      <c r="B36" s="3"/>
      <c r="C36" s="3"/>
      <c r="D36" s="3"/>
      <c r="E36" s="3"/>
      <c r="F36" s="3"/>
    </row>
    <row r="37" spans="1:6">
      <c r="A37" s="3"/>
      <c r="B37" s="3"/>
      <c r="C37" s="3"/>
      <c r="D37" s="3"/>
      <c r="E37" s="3"/>
      <c r="F37" s="3"/>
    </row>
    <row r="38" spans="1:6">
      <c r="A38" s="3"/>
      <c r="B38" s="3"/>
      <c r="C38" s="3"/>
      <c r="D38" s="3"/>
      <c r="E38" s="3"/>
      <c r="F38" s="3"/>
    </row>
    <row r="39" spans="1:6">
      <c r="A39" s="3"/>
      <c r="B39" s="3"/>
      <c r="C39" s="3"/>
      <c r="D39" s="3"/>
      <c r="E39" s="3"/>
      <c r="F39" s="3"/>
    </row>
    <row r="40" spans="1:6">
      <c r="A40" s="3"/>
      <c r="B40" s="3"/>
      <c r="C40" s="3"/>
      <c r="D40" s="3"/>
      <c r="E40" s="3"/>
      <c r="F40" s="3"/>
    </row>
    <row r="41" spans="1:6">
      <c r="A41" s="3"/>
      <c r="B41" s="3"/>
      <c r="C41" s="3"/>
      <c r="D41" s="3"/>
      <c r="E41" s="3"/>
      <c r="F41" s="3"/>
    </row>
    <row r="42" spans="1:6">
      <c r="A42" s="3"/>
      <c r="B42" s="3"/>
      <c r="C42" s="3"/>
      <c r="D42" s="3"/>
      <c r="E42" s="3"/>
      <c r="F42" s="3"/>
    </row>
    <row r="43" spans="1:6">
      <c r="A43" s="3"/>
      <c r="B43" s="3"/>
      <c r="C43" s="3"/>
      <c r="D43" s="3"/>
      <c r="E43" s="3"/>
      <c r="F43" s="3"/>
    </row>
    <row r="44" spans="1:6">
      <c r="A44" s="3"/>
      <c r="B44" s="3"/>
      <c r="C44" s="3"/>
      <c r="D44" s="3"/>
      <c r="E44" s="3"/>
      <c r="F44" s="3"/>
    </row>
    <row r="45" spans="1:6">
      <c r="A45" s="3"/>
      <c r="B45" s="3"/>
      <c r="C45" s="3"/>
      <c r="D45" s="3"/>
      <c r="E45" s="3"/>
      <c r="F45" s="3"/>
    </row>
    <row r="46" spans="1:6">
      <c r="A46" s="3"/>
      <c r="B46" s="3"/>
      <c r="C46" s="3"/>
      <c r="D46" s="3"/>
      <c r="E46" s="3"/>
      <c r="F46" s="3"/>
    </row>
    <row r="47" spans="1:6">
      <c r="A47" s="3"/>
      <c r="B47" s="3"/>
      <c r="C47" s="3"/>
      <c r="D47" s="3"/>
      <c r="E47" s="3"/>
      <c r="F47" s="3"/>
    </row>
    <row r="48" spans="1:6">
      <c r="A48" s="3"/>
      <c r="B48" s="3"/>
      <c r="C48" s="3"/>
      <c r="D48" s="3"/>
      <c r="E48" s="3"/>
      <c r="F48" s="3"/>
    </row>
    <row r="49" spans="1:6">
      <c r="A49" s="3"/>
      <c r="B49" s="3"/>
      <c r="C49" s="3"/>
      <c r="D49" s="3"/>
      <c r="E49" s="3"/>
      <c r="F49" s="3"/>
    </row>
    <row r="50" spans="1:6">
      <c r="A50" s="3"/>
      <c r="B50" s="3"/>
      <c r="C50" s="3"/>
      <c r="D50" s="3"/>
      <c r="E50" s="3"/>
      <c r="F50" s="3"/>
    </row>
    <row r="51" spans="1:6">
      <c r="A51" s="3"/>
      <c r="B51" s="3"/>
      <c r="C51" s="3"/>
      <c r="D51" s="3"/>
      <c r="E51" s="3"/>
      <c r="F51" s="3"/>
    </row>
    <row r="52" spans="1:6">
      <c r="A52" s="3"/>
      <c r="B52" s="3"/>
      <c r="C52" s="3"/>
      <c r="D52" s="3"/>
      <c r="E52" s="3"/>
      <c r="F52" s="3"/>
    </row>
    <row r="53" spans="1:6">
      <c r="A53" s="3"/>
      <c r="B53" s="3"/>
      <c r="C53" s="3"/>
      <c r="D53" s="3"/>
      <c r="E53" s="3"/>
      <c r="F53" s="3"/>
    </row>
    <row r="54" spans="1:6">
      <c r="A54" s="3"/>
      <c r="B54" s="3"/>
      <c r="C54" s="3"/>
      <c r="D54" s="3"/>
      <c r="E54" s="3"/>
      <c r="F54" s="3"/>
    </row>
    <row r="55" spans="1:6">
      <c r="A55" s="3"/>
      <c r="B55" s="3"/>
      <c r="C55" s="3"/>
      <c r="D55" s="3"/>
      <c r="E55" s="3"/>
      <c r="F55" s="3"/>
    </row>
    <row r="56" spans="1:6">
      <c r="A56" s="3"/>
      <c r="B56" s="3"/>
      <c r="C56" s="3"/>
      <c r="D56" s="3"/>
      <c r="E56" s="3"/>
      <c r="F56" s="3"/>
    </row>
  </sheetData>
  <sheetProtection sheet="1" objects="1" scenarios="1"/>
  <mergeCells count="6">
    <mergeCell ref="G2:G3"/>
    <mergeCell ref="H2:H3"/>
    <mergeCell ref="C16:E16"/>
    <mergeCell ref="A2:B3"/>
    <mergeCell ref="F2:F3"/>
    <mergeCell ref="C2:E3"/>
  </mergeCells>
  <phoneticPr fontId="26"/>
  <pageMargins left="0.31666666666666665" right="0.31666666666666665" top="0.75" bottom="0.75" header="0.3" footer="0.3"/>
  <pageSetup paperSize="9" orientation="portrait" horizontalDpi="0" verticalDpi="0" r:id="rId1"/>
  <headerFooter>
    <oddHeader>&amp;C&amp;"HG丸ｺﾞｼｯｸM-PRO,標準"売上帳
&amp;A</oddHeader>
    <oddFooter>&amp;C&amp;"HG丸ｺﾞｼｯｸM-PRO,標準"&amp;P月</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I97"/>
  <sheetViews>
    <sheetView view="pageLayout" zoomScaleNormal="100" workbookViewId="0"/>
  </sheetViews>
  <sheetFormatPr defaultRowHeight="13.2" customHeight="1"/>
  <cols>
    <col min="1" max="1" width="8.88671875" style="29"/>
    <col min="2" max="5" width="4.44140625" style="29" customWidth="1"/>
    <col min="6" max="6" width="24.109375" style="29" customWidth="1"/>
    <col min="7" max="9" width="12.6640625" style="29" customWidth="1"/>
    <col min="10" max="16384" width="8.88671875" style="29"/>
  </cols>
  <sheetData>
    <row r="1" spans="2:9" ht="54" customHeight="1"/>
    <row r="2" spans="2:9" ht="13.2" customHeight="1">
      <c r="B2" s="922" t="s">
        <v>3</v>
      </c>
      <c r="C2" s="923"/>
      <c r="D2" s="926" t="s">
        <v>0</v>
      </c>
      <c r="E2" s="927"/>
      <c r="F2" s="928"/>
      <c r="G2" s="929" t="s">
        <v>315</v>
      </c>
      <c r="H2" s="931" t="s">
        <v>316</v>
      </c>
      <c r="I2" s="917" t="s">
        <v>226</v>
      </c>
    </row>
    <row r="3" spans="2:9" ht="13.2" customHeight="1">
      <c r="B3" s="924"/>
      <c r="C3" s="925"/>
      <c r="D3" s="343" t="s">
        <v>313</v>
      </c>
      <c r="E3" s="344" t="s">
        <v>45</v>
      </c>
      <c r="F3" s="345" t="s">
        <v>314</v>
      </c>
      <c r="G3" s="930"/>
      <c r="H3" s="932"/>
      <c r="I3" s="918"/>
    </row>
    <row r="4" spans="2:9" ht="13.2" customHeight="1">
      <c r="B4" s="320">
        <v>1</v>
      </c>
      <c r="C4" s="321">
        <v>1</v>
      </c>
      <c r="D4" s="919" t="s">
        <v>18</v>
      </c>
      <c r="E4" s="920"/>
      <c r="F4" s="921"/>
      <c r="G4" s="326">
        <f>前年度!B15</f>
        <v>51000</v>
      </c>
      <c r="H4" s="322"/>
      <c r="I4" s="324">
        <f>G4</f>
        <v>51000</v>
      </c>
    </row>
    <row r="5" spans="2:9" ht="13.2" customHeight="1">
      <c r="B5" s="318"/>
      <c r="C5" s="319"/>
      <c r="D5" s="328"/>
      <c r="E5" s="316"/>
      <c r="F5" s="247" t="str">
        <f>IF(D5=1,"月分確定成果報酬",IF(D5=2,"成果報酬受け取り",IF(D5=3,"確定した成果のキャンセル","")))</f>
        <v/>
      </c>
      <c r="G5" s="327"/>
      <c r="H5" s="323"/>
      <c r="I5" s="325" t="str">
        <f>IF(OR(G5&lt;&gt;"",H5&lt;&gt;""),I4+G5-H5,"")</f>
        <v/>
      </c>
    </row>
    <row r="6" spans="2:9" ht="13.2" customHeight="1">
      <c r="B6" s="318"/>
      <c r="C6" s="319"/>
      <c r="D6" s="328"/>
      <c r="E6" s="316"/>
      <c r="F6" s="247" t="str">
        <f t="shared" ref="F6:F54" si="0">IF(D6=1,"月分確定成果報酬",IF(D6=2,"成果報酬受け取り",IF(D6=3,"確定した成果のキャンセル","")))</f>
        <v/>
      </c>
      <c r="G6" s="327"/>
      <c r="H6" s="323"/>
      <c r="I6" s="325" t="str">
        <f t="shared" ref="I6:I54" si="1">IF(OR(G6&lt;&gt;"",H6&lt;&gt;""),I5+G6-H6,"")</f>
        <v/>
      </c>
    </row>
    <row r="7" spans="2:9" ht="13.2" customHeight="1">
      <c r="B7" s="318"/>
      <c r="C7" s="319"/>
      <c r="D7" s="328"/>
      <c r="E7" s="316"/>
      <c r="F7" s="247" t="str">
        <f t="shared" si="0"/>
        <v/>
      </c>
      <c r="G7" s="327"/>
      <c r="H7" s="323"/>
      <c r="I7" s="325" t="str">
        <f t="shared" si="1"/>
        <v/>
      </c>
    </row>
    <row r="8" spans="2:9" ht="13.2" customHeight="1">
      <c r="B8" s="318"/>
      <c r="C8" s="319"/>
      <c r="D8" s="328"/>
      <c r="E8" s="316"/>
      <c r="F8" s="247" t="str">
        <f t="shared" si="0"/>
        <v/>
      </c>
      <c r="G8" s="327"/>
      <c r="H8" s="323"/>
      <c r="I8" s="325" t="str">
        <f t="shared" si="1"/>
        <v/>
      </c>
    </row>
    <row r="9" spans="2:9" ht="13.2" customHeight="1">
      <c r="B9" s="318"/>
      <c r="C9" s="319"/>
      <c r="D9" s="328"/>
      <c r="E9" s="316"/>
      <c r="F9" s="247" t="str">
        <f t="shared" si="0"/>
        <v/>
      </c>
      <c r="G9" s="327"/>
      <c r="H9" s="323"/>
      <c r="I9" s="325" t="str">
        <f t="shared" si="1"/>
        <v/>
      </c>
    </row>
    <row r="10" spans="2:9" ht="13.2" customHeight="1">
      <c r="B10" s="318"/>
      <c r="C10" s="319"/>
      <c r="D10" s="329"/>
      <c r="E10" s="317"/>
      <c r="F10" s="247" t="str">
        <f t="shared" si="0"/>
        <v/>
      </c>
      <c r="G10" s="327"/>
      <c r="H10" s="323"/>
      <c r="I10" s="325" t="str">
        <f t="shared" si="1"/>
        <v/>
      </c>
    </row>
    <row r="11" spans="2:9" ht="13.2" customHeight="1">
      <c r="B11" s="318"/>
      <c r="C11" s="319"/>
      <c r="D11" s="328"/>
      <c r="E11" s="316"/>
      <c r="F11" s="247" t="str">
        <f t="shared" si="0"/>
        <v/>
      </c>
      <c r="G11" s="327"/>
      <c r="H11" s="323"/>
      <c r="I11" s="325" t="str">
        <f t="shared" si="1"/>
        <v/>
      </c>
    </row>
    <row r="12" spans="2:9" ht="13.2" customHeight="1">
      <c r="B12" s="318"/>
      <c r="C12" s="319"/>
      <c r="D12" s="328"/>
      <c r="E12" s="316"/>
      <c r="F12" s="247" t="str">
        <f t="shared" si="0"/>
        <v/>
      </c>
      <c r="G12" s="327"/>
      <c r="H12" s="323"/>
      <c r="I12" s="325" t="str">
        <f t="shared" si="1"/>
        <v/>
      </c>
    </row>
    <row r="13" spans="2:9" ht="13.2" customHeight="1">
      <c r="B13" s="318"/>
      <c r="C13" s="319"/>
      <c r="D13" s="328"/>
      <c r="E13" s="316"/>
      <c r="F13" s="247" t="str">
        <f t="shared" si="0"/>
        <v/>
      </c>
      <c r="G13" s="327"/>
      <c r="H13" s="323"/>
      <c r="I13" s="325" t="str">
        <f t="shared" si="1"/>
        <v/>
      </c>
    </row>
    <row r="14" spans="2:9" ht="13.2" customHeight="1">
      <c r="B14" s="318"/>
      <c r="C14" s="319"/>
      <c r="D14" s="328"/>
      <c r="E14" s="316"/>
      <c r="F14" s="247" t="str">
        <f t="shared" si="0"/>
        <v/>
      </c>
      <c r="G14" s="327"/>
      <c r="H14" s="323"/>
      <c r="I14" s="325" t="str">
        <f t="shared" si="1"/>
        <v/>
      </c>
    </row>
    <row r="15" spans="2:9" ht="13.2" customHeight="1">
      <c r="B15" s="318"/>
      <c r="C15" s="319"/>
      <c r="D15" s="328"/>
      <c r="E15" s="316"/>
      <c r="F15" s="247" t="str">
        <f t="shared" si="0"/>
        <v/>
      </c>
      <c r="G15" s="327"/>
      <c r="H15" s="323"/>
      <c r="I15" s="325" t="str">
        <f t="shared" si="1"/>
        <v/>
      </c>
    </row>
    <row r="16" spans="2:9" ht="13.2" customHeight="1">
      <c r="B16" s="318"/>
      <c r="C16" s="319"/>
      <c r="D16" s="328"/>
      <c r="E16" s="316"/>
      <c r="F16" s="247" t="str">
        <f t="shared" si="0"/>
        <v/>
      </c>
      <c r="G16" s="327"/>
      <c r="H16" s="323"/>
      <c r="I16" s="325" t="str">
        <f t="shared" si="1"/>
        <v/>
      </c>
    </row>
    <row r="17" spans="2:9" ht="13.2" customHeight="1">
      <c r="B17" s="318"/>
      <c r="C17" s="319"/>
      <c r="D17" s="328"/>
      <c r="E17" s="316"/>
      <c r="F17" s="247" t="str">
        <f t="shared" si="0"/>
        <v/>
      </c>
      <c r="G17" s="327"/>
      <c r="H17" s="323"/>
      <c r="I17" s="325" t="str">
        <f t="shared" si="1"/>
        <v/>
      </c>
    </row>
    <row r="18" spans="2:9" ht="13.2" customHeight="1">
      <c r="B18" s="318"/>
      <c r="C18" s="319"/>
      <c r="D18" s="328"/>
      <c r="E18" s="316"/>
      <c r="F18" s="247" t="str">
        <f t="shared" si="0"/>
        <v/>
      </c>
      <c r="G18" s="327"/>
      <c r="H18" s="323"/>
      <c r="I18" s="325" t="str">
        <f t="shared" si="1"/>
        <v/>
      </c>
    </row>
    <row r="19" spans="2:9" ht="13.2" customHeight="1">
      <c r="B19" s="318"/>
      <c r="C19" s="319"/>
      <c r="D19" s="328"/>
      <c r="E19" s="316"/>
      <c r="F19" s="247" t="str">
        <f t="shared" si="0"/>
        <v/>
      </c>
      <c r="G19" s="327"/>
      <c r="H19" s="323"/>
      <c r="I19" s="325" t="str">
        <f t="shared" si="1"/>
        <v/>
      </c>
    </row>
    <row r="20" spans="2:9" ht="13.2" customHeight="1">
      <c r="B20" s="318"/>
      <c r="C20" s="319"/>
      <c r="D20" s="328"/>
      <c r="E20" s="316"/>
      <c r="F20" s="247" t="str">
        <f t="shared" si="0"/>
        <v/>
      </c>
      <c r="G20" s="327"/>
      <c r="H20" s="323"/>
      <c r="I20" s="325" t="str">
        <f t="shared" si="1"/>
        <v/>
      </c>
    </row>
    <row r="21" spans="2:9" ht="13.2" customHeight="1">
      <c r="B21" s="318"/>
      <c r="C21" s="319"/>
      <c r="D21" s="328"/>
      <c r="E21" s="316"/>
      <c r="F21" s="247" t="str">
        <f t="shared" si="0"/>
        <v/>
      </c>
      <c r="G21" s="327"/>
      <c r="H21" s="323"/>
      <c r="I21" s="325" t="str">
        <f t="shared" si="1"/>
        <v/>
      </c>
    </row>
    <row r="22" spans="2:9" ht="13.2" customHeight="1">
      <c r="B22" s="318"/>
      <c r="C22" s="319"/>
      <c r="D22" s="328"/>
      <c r="E22" s="316"/>
      <c r="F22" s="247" t="str">
        <f t="shared" si="0"/>
        <v/>
      </c>
      <c r="G22" s="327"/>
      <c r="H22" s="323"/>
      <c r="I22" s="325" t="str">
        <f t="shared" si="1"/>
        <v/>
      </c>
    </row>
    <row r="23" spans="2:9" ht="13.2" customHeight="1">
      <c r="B23" s="318"/>
      <c r="C23" s="319"/>
      <c r="D23" s="328"/>
      <c r="E23" s="316"/>
      <c r="F23" s="247" t="str">
        <f t="shared" si="0"/>
        <v/>
      </c>
      <c r="G23" s="327"/>
      <c r="H23" s="323"/>
      <c r="I23" s="325" t="str">
        <f t="shared" si="1"/>
        <v/>
      </c>
    </row>
    <row r="24" spans="2:9" ht="13.2" customHeight="1">
      <c r="B24" s="318"/>
      <c r="C24" s="319"/>
      <c r="D24" s="328"/>
      <c r="E24" s="316"/>
      <c r="F24" s="247" t="str">
        <f t="shared" si="0"/>
        <v/>
      </c>
      <c r="G24" s="327"/>
      <c r="H24" s="323"/>
      <c r="I24" s="325" t="str">
        <f t="shared" si="1"/>
        <v/>
      </c>
    </row>
    <row r="25" spans="2:9" ht="13.2" customHeight="1">
      <c r="B25" s="318"/>
      <c r="C25" s="319"/>
      <c r="D25" s="328"/>
      <c r="E25" s="316"/>
      <c r="F25" s="247" t="str">
        <f t="shared" si="0"/>
        <v/>
      </c>
      <c r="G25" s="327"/>
      <c r="H25" s="323"/>
      <c r="I25" s="325" t="str">
        <f t="shared" si="1"/>
        <v/>
      </c>
    </row>
    <row r="26" spans="2:9" ht="13.2" customHeight="1">
      <c r="B26" s="318"/>
      <c r="C26" s="319"/>
      <c r="D26" s="328"/>
      <c r="E26" s="316"/>
      <c r="F26" s="247" t="str">
        <f t="shared" si="0"/>
        <v/>
      </c>
      <c r="G26" s="327"/>
      <c r="H26" s="323"/>
      <c r="I26" s="325" t="str">
        <f t="shared" si="1"/>
        <v/>
      </c>
    </row>
    <row r="27" spans="2:9" ht="13.2" customHeight="1">
      <c r="B27" s="318"/>
      <c r="C27" s="319"/>
      <c r="D27" s="328"/>
      <c r="E27" s="316"/>
      <c r="F27" s="247" t="str">
        <f t="shared" si="0"/>
        <v/>
      </c>
      <c r="G27" s="327"/>
      <c r="H27" s="323"/>
      <c r="I27" s="325" t="str">
        <f t="shared" si="1"/>
        <v/>
      </c>
    </row>
    <row r="28" spans="2:9" ht="13.2" customHeight="1">
      <c r="B28" s="318"/>
      <c r="C28" s="319"/>
      <c r="D28" s="328"/>
      <c r="E28" s="316"/>
      <c r="F28" s="247" t="str">
        <f t="shared" si="0"/>
        <v/>
      </c>
      <c r="G28" s="327"/>
      <c r="H28" s="323"/>
      <c r="I28" s="325" t="str">
        <f t="shared" si="1"/>
        <v/>
      </c>
    </row>
    <row r="29" spans="2:9" ht="13.2" customHeight="1">
      <c r="B29" s="318"/>
      <c r="C29" s="319"/>
      <c r="D29" s="328"/>
      <c r="E29" s="316"/>
      <c r="F29" s="247" t="str">
        <f t="shared" si="0"/>
        <v/>
      </c>
      <c r="G29" s="327"/>
      <c r="H29" s="323"/>
      <c r="I29" s="325" t="str">
        <f t="shared" si="1"/>
        <v/>
      </c>
    </row>
    <row r="30" spans="2:9" ht="13.2" customHeight="1">
      <c r="B30" s="318"/>
      <c r="C30" s="319"/>
      <c r="D30" s="328"/>
      <c r="E30" s="316"/>
      <c r="F30" s="247" t="str">
        <f t="shared" si="0"/>
        <v/>
      </c>
      <c r="G30" s="327"/>
      <c r="H30" s="323"/>
      <c r="I30" s="325" t="str">
        <f t="shared" si="1"/>
        <v/>
      </c>
    </row>
    <row r="31" spans="2:9" ht="13.2" customHeight="1">
      <c r="B31" s="318"/>
      <c r="C31" s="319"/>
      <c r="D31" s="328"/>
      <c r="E31" s="316"/>
      <c r="F31" s="247" t="str">
        <f t="shared" si="0"/>
        <v/>
      </c>
      <c r="G31" s="327"/>
      <c r="H31" s="323"/>
      <c r="I31" s="325" t="str">
        <f t="shared" si="1"/>
        <v/>
      </c>
    </row>
    <row r="32" spans="2:9" ht="13.2" customHeight="1">
      <c r="B32" s="318"/>
      <c r="C32" s="319"/>
      <c r="D32" s="328"/>
      <c r="E32" s="316"/>
      <c r="F32" s="247" t="str">
        <f t="shared" si="0"/>
        <v/>
      </c>
      <c r="G32" s="327"/>
      <c r="H32" s="323"/>
      <c r="I32" s="325" t="str">
        <f t="shared" si="1"/>
        <v/>
      </c>
    </row>
    <row r="33" spans="2:9" ht="13.2" customHeight="1">
      <c r="B33" s="318"/>
      <c r="C33" s="319"/>
      <c r="D33" s="328"/>
      <c r="E33" s="316"/>
      <c r="F33" s="247" t="str">
        <f t="shared" si="0"/>
        <v/>
      </c>
      <c r="G33" s="327"/>
      <c r="H33" s="323"/>
      <c r="I33" s="325" t="str">
        <f t="shared" si="1"/>
        <v/>
      </c>
    </row>
    <row r="34" spans="2:9" ht="13.2" customHeight="1">
      <c r="B34" s="318"/>
      <c r="C34" s="319"/>
      <c r="D34" s="328"/>
      <c r="E34" s="316"/>
      <c r="F34" s="247" t="str">
        <f t="shared" si="0"/>
        <v/>
      </c>
      <c r="G34" s="327"/>
      <c r="H34" s="323"/>
      <c r="I34" s="325" t="str">
        <f t="shared" si="1"/>
        <v/>
      </c>
    </row>
    <row r="35" spans="2:9" ht="13.2" customHeight="1">
      <c r="B35" s="318"/>
      <c r="C35" s="319"/>
      <c r="D35" s="328"/>
      <c r="E35" s="316"/>
      <c r="F35" s="247" t="str">
        <f t="shared" si="0"/>
        <v/>
      </c>
      <c r="G35" s="327"/>
      <c r="H35" s="323"/>
      <c r="I35" s="325" t="str">
        <f t="shared" si="1"/>
        <v/>
      </c>
    </row>
    <row r="36" spans="2:9" ht="13.2" customHeight="1">
      <c r="B36" s="318"/>
      <c r="C36" s="319"/>
      <c r="D36" s="328"/>
      <c r="E36" s="316"/>
      <c r="F36" s="247" t="str">
        <f t="shared" si="0"/>
        <v/>
      </c>
      <c r="G36" s="327"/>
      <c r="H36" s="323"/>
      <c r="I36" s="325" t="str">
        <f t="shared" si="1"/>
        <v/>
      </c>
    </row>
    <row r="37" spans="2:9" ht="13.2" customHeight="1">
      <c r="B37" s="318"/>
      <c r="C37" s="319"/>
      <c r="D37" s="328"/>
      <c r="E37" s="316"/>
      <c r="F37" s="247" t="str">
        <f t="shared" si="0"/>
        <v/>
      </c>
      <c r="G37" s="327"/>
      <c r="H37" s="323"/>
      <c r="I37" s="325" t="str">
        <f t="shared" si="1"/>
        <v/>
      </c>
    </row>
    <row r="38" spans="2:9" ht="13.2" customHeight="1">
      <c r="B38" s="318"/>
      <c r="C38" s="319"/>
      <c r="D38" s="328"/>
      <c r="E38" s="316"/>
      <c r="F38" s="247" t="str">
        <f t="shared" si="0"/>
        <v/>
      </c>
      <c r="G38" s="327"/>
      <c r="H38" s="323"/>
      <c r="I38" s="325" t="str">
        <f t="shared" si="1"/>
        <v/>
      </c>
    </row>
    <row r="39" spans="2:9" ht="13.2" customHeight="1">
      <c r="B39" s="318"/>
      <c r="C39" s="319"/>
      <c r="D39" s="328"/>
      <c r="E39" s="316"/>
      <c r="F39" s="247" t="str">
        <f t="shared" si="0"/>
        <v/>
      </c>
      <c r="G39" s="327"/>
      <c r="H39" s="323"/>
      <c r="I39" s="325" t="str">
        <f t="shared" si="1"/>
        <v/>
      </c>
    </row>
    <row r="40" spans="2:9" ht="13.2" customHeight="1">
      <c r="B40" s="318"/>
      <c r="C40" s="319"/>
      <c r="D40" s="328"/>
      <c r="E40" s="316"/>
      <c r="F40" s="247" t="str">
        <f t="shared" si="0"/>
        <v/>
      </c>
      <c r="G40" s="327"/>
      <c r="H40" s="323"/>
      <c r="I40" s="325" t="str">
        <f t="shared" si="1"/>
        <v/>
      </c>
    </row>
    <row r="41" spans="2:9" ht="13.2" customHeight="1">
      <c r="B41" s="318"/>
      <c r="C41" s="319"/>
      <c r="D41" s="328"/>
      <c r="E41" s="316"/>
      <c r="F41" s="247" t="str">
        <f t="shared" si="0"/>
        <v/>
      </c>
      <c r="G41" s="327"/>
      <c r="H41" s="323"/>
      <c r="I41" s="325" t="str">
        <f t="shared" si="1"/>
        <v/>
      </c>
    </row>
    <row r="42" spans="2:9" ht="13.2" customHeight="1">
      <c r="B42" s="318"/>
      <c r="C42" s="319"/>
      <c r="D42" s="328"/>
      <c r="E42" s="316"/>
      <c r="F42" s="247" t="str">
        <f t="shared" si="0"/>
        <v/>
      </c>
      <c r="G42" s="327"/>
      <c r="H42" s="323"/>
      <c r="I42" s="325" t="str">
        <f t="shared" si="1"/>
        <v/>
      </c>
    </row>
    <row r="43" spans="2:9" ht="13.2" customHeight="1">
      <c r="B43" s="318"/>
      <c r="C43" s="319"/>
      <c r="D43" s="328"/>
      <c r="E43" s="316"/>
      <c r="F43" s="247" t="str">
        <f t="shared" si="0"/>
        <v/>
      </c>
      <c r="G43" s="327"/>
      <c r="H43" s="323"/>
      <c r="I43" s="325" t="str">
        <f t="shared" si="1"/>
        <v/>
      </c>
    </row>
    <row r="44" spans="2:9" ht="13.2" customHeight="1">
      <c r="B44" s="318"/>
      <c r="C44" s="319"/>
      <c r="D44" s="328"/>
      <c r="E44" s="316"/>
      <c r="F44" s="247" t="str">
        <f t="shared" si="0"/>
        <v/>
      </c>
      <c r="G44" s="327"/>
      <c r="H44" s="323"/>
      <c r="I44" s="325" t="str">
        <f t="shared" si="1"/>
        <v/>
      </c>
    </row>
    <row r="45" spans="2:9" ht="13.2" customHeight="1">
      <c r="B45" s="318"/>
      <c r="C45" s="319"/>
      <c r="D45" s="328"/>
      <c r="E45" s="316"/>
      <c r="F45" s="247" t="str">
        <f t="shared" si="0"/>
        <v/>
      </c>
      <c r="G45" s="327"/>
      <c r="H45" s="323"/>
      <c r="I45" s="325" t="str">
        <f t="shared" si="1"/>
        <v/>
      </c>
    </row>
    <row r="46" spans="2:9" ht="13.2" customHeight="1">
      <c r="B46" s="318"/>
      <c r="C46" s="319"/>
      <c r="D46" s="328"/>
      <c r="E46" s="316"/>
      <c r="F46" s="247" t="str">
        <f t="shared" si="0"/>
        <v/>
      </c>
      <c r="G46" s="327"/>
      <c r="H46" s="323"/>
      <c r="I46" s="325" t="str">
        <f t="shared" si="1"/>
        <v/>
      </c>
    </row>
    <row r="47" spans="2:9" ht="13.2" customHeight="1">
      <c r="B47" s="318"/>
      <c r="C47" s="319"/>
      <c r="D47" s="328"/>
      <c r="E47" s="316"/>
      <c r="F47" s="247" t="str">
        <f t="shared" si="0"/>
        <v/>
      </c>
      <c r="G47" s="327"/>
      <c r="H47" s="323"/>
      <c r="I47" s="325" t="str">
        <f t="shared" si="1"/>
        <v/>
      </c>
    </row>
    <row r="48" spans="2:9" ht="13.2" customHeight="1">
      <c r="B48" s="318"/>
      <c r="C48" s="319"/>
      <c r="D48" s="328"/>
      <c r="E48" s="316"/>
      <c r="F48" s="247" t="str">
        <f t="shared" si="0"/>
        <v/>
      </c>
      <c r="G48" s="327"/>
      <c r="H48" s="323"/>
      <c r="I48" s="325" t="str">
        <f t="shared" si="1"/>
        <v/>
      </c>
    </row>
    <row r="49" spans="2:9" ht="13.2" customHeight="1">
      <c r="B49" s="318"/>
      <c r="C49" s="319"/>
      <c r="D49" s="328"/>
      <c r="E49" s="316"/>
      <c r="F49" s="247" t="str">
        <f t="shared" si="0"/>
        <v/>
      </c>
      <c r="G49" s="327"/>
      <c r="H49" s="323"/>
      <c r="I49" s="325" t="str">
        <f t="shared" si="1"/>
        <v/>
      </c>
    </row>
    <row r="50" spans="2:9" ht="13.2" customHeight="1">
      <c r="B50" s="318"/>
      <c r="C50" s="319"/>
      <c r="D50" s="328"/>
      <c r="E50" s="316"/>
      <c r="F50" s="247" t="str">
        <f t="shared" si="0"/>
        <v/>
      </c>
      <c r="G50" s="327"/>
      <c r="H50" s="323"/>
      <c r="I50" s="325" t="str">
        <f t="shared" si="1"/>
        <v/>
      </c>
    </row>
    <row r="51" spans="2:9" ht="13.2" customHeight="1">
      <c r="B51" s="318"/>
      <c r="C51" s="319"/>
      <c r="D51" s="328"/>
      <c r="E51" s="316"/>
      <c r="F51" s="247" t="str">
        <f t="shared" si="0"/>
        <v/>
      </c>
      <c r="G51" s="327"/>
      <c r="H51" s="323"/>
      <c r="I51" s="325" t="str">
        <f t="shared" si="1"/>
        <v/>
      </c>
    </row>
    <row r="52" spans="2:9" ht="13.2" customHeight="1">
      <c r="B52" s="318"/>
      <c r="C52" s="319"/>
      <c r="D52" s="328"/>
      <c r="E52" s="316"/>
      <c r="F52" s="247" t="str">
        <f t="shared" si="0"/>
        <v/>
      </c>
      <c r="G52" s="327"/>
      <c r="H52" s="323"/>
      <c r="I52" s="325" t="str">
        <f t="shared" si="1"/>
        <v/>
      </c>
    </row>
    <row r="53" spans="2:9" ht="13.2" customHeight="1">
      <c r="B53" s="318"/>
      <c r="C53" s="319"/>
      <c r="D53" s="328"/>
      <c r="E53" s="316"/>
      <c r="F53" s="247" t="str">
        <f t="shared" si="0"/>
        <v/>
      </c>
      <c r="G53" s="327"/>
      <c r="H53" s="323"/>
      <c r="I53" s="325" t="str">
        <f t="shared" si="1"/>
        <v/>
      </c>
    </row>
    <row r="54" spans="2:9" ht="13.2" customHeight="1">
      <c r="B54" s="330"/>
      <c r="C54" s="331"/>
      <c r="D54" s="332"/>
      <c r="E54" s="333"/>
      <c r="F54" s="248" t="str">
        <f t="shared" si="0"/>
        <v/>
      </c>
      <c r="G54" s="334"/>
      <c r="H54" s="335"/>
      <c r="I54" s="336" t="str">
        <f t="shared" si="1"/>
        <v/>
      </c>
    </row>
    <row r="55" spans="2:9" ht="13.2" customHeight="1">
      <c r="B55" s="337"/>
      <c r="C55" s="338"/>
      <c r="D55" s="337"/>
      <c r="E55" s="339"/>
      <c r="F55" s="338"/>
      <c r="G55" s="340">
        <f>SUM(G4:G54)</f>
        <v>51000</v>
      </c>
      <c r="H55" s="341">
        <f>SUM(H4:H54)</f>
        <v>0</v>
      </c>
      <c r="I55" s="342">
        <f>G55-H55</f>
        <v>51000</v>
      </c>
    </row>
    <row r="56" spans="2:9" customFormat="1" ht="13.2" customHeight="1"/>
    <row r="57" spans="2:9" ht="13.2" customHeight="1">
      <c r="B57" s="30"/>
      <c r="C57" s="30"/>
      <c r="D57" s="30"/>
      <c r="E57" s="30"/>
      <c r="F57" s="30"/>
      <c r="G57" s="30"/>
      <c r="H57" s="30"/>
      <c r="I57" s="30"/>
    </row>
    <row r="58" spans="2:9" ht="13.2" customHeight="1">
      <c r="B58" s="30"/>
      <c r="C58" s="30"/>
      <c r="D58" s="30"/>
      <c r="E58" s="30"/>
      <c r="F58" s="30"/>
      <c r="G58" s="30"/>
      <c r="H58" s="30"/>
      <c r="I58" s="30"/>
    </row>
    <row r="59" spans="2:9" ht="13.2" customHeight="1">
      <c r="B59" s="30"/>
      <c r="C59" s="30"/>
      <c r="D59" s="30"/>
      <c r="E59" s="30"/>
      <c r="F59" s="30"/>
      <c r="G59" s="30"/>
      <c r="H59" s="30"/>
      <c r="I59" s="30"/>
    </row>
    <row r="60" spans="2:9" ht="13.2" customHeight="1">
      <c r="B60" s="30"/>
      <c r="C60" s="30"/>
      <c r="D60" s="30"/>
      <c r="E60" s="30"/>
      <c r="F60" s="30"/>
      <c r="G60" s="30"/>
      <c r="H60" s="30"/>
      <c r="I60" s="30"/>
    </row>
    <row r="61" spans="2:9" ht="13.2" customHeight="1">
      <c r="B61" s="30"/>
      <c r="C61" s="30"/>
      <c r="D61" s="30"/>
      <c r="E61" s="30"/>
      <c r="F61" s="30"/>
      <c r="G61" s="30"/>
      <c r="H61" s="30"/>
      <c r="I61" s="30"/>
    </row>
    <row r="62" spans="2:9" ht="13.2" customHeight="1">
      <c r="B62" s="30"/>
      <c r="C62" s="30"/>
      <c r="D62" s="30"/>
      <c r="E62" s="30"/>
      <c r="F62" s="30"/>
      <c r="G62" s="30"/>
      <c r="H62" s="30"/>
      <c r="I62" s="30"/>
    </row>
    <row r="63" spans="2:9" ht="13.2" customHeight="1">
      <c r="B63" s="30"/>
      <c r="C63" s="30"/>
      <c r="D63" s="30"/>
      <c r="E63" s="30"/>
      <c r="F63" s="30"/>
      <c r="G63" s="30"/>
      <c r="H63" s="30"/>
      <c r="I63" s="30"/>
    </row>
    <row r="64" spans="2:9" ht="13.2" customHeight="1">
      <c r="B64" s="30"/>
      <c r="C64" s="30"/>
      <c r="D64" s="30"/>
      <c r="E64" s="30"/>
      <c r="F64" s="30"/>
      <c r="G64" s="30"/>
      <c r="H64" s="30"/>
      <c r="I64" s="30"/>
    </row>
    <row r="65" spans="2:9" ht="13.2" customHeight="1">
      <c r="B65" s="30"/>
      <c r="C65" s="30"/>
      <c r="D65" s="30"/>
      <c r="E65" s="30"/>
      <c r="F65" s="30"/>
      <c r="G65" s="30"/>
      <c r="H65" s="30"/>
      <c r="I65" s="30"/>
    </row>
    <row r="66" spans="2:9" ht="13.2" customHeight="1">
      <c r="B66" s="30"/>
      <c r="C66" s="30"/>
      <c r="D66" s="30"/>
      <c r="E66" s="30"/>
      <c r="F66" s="30"/>
      <c r="G66" s="30"/>
      <c r="H66" s="30"/>
      <c r="I66" s="30"/>
    </row>
    <row r="67" spans="2:9" ht="13.2" customHeight="1">
      <c r="B67" s="30"/>
      <c r="C67" s="30"/>
      <c r="D67" s="30"/>
      <c r="E67" s="30"/>
      <c r="F67" s="30"/>
      <c r="G67" s="30"/>
      <c r="H67" s="30"/>
      <c r="I67" s="30"/>
    </row>
    <row r="68" spans="2:9" ht="13.2" customHeight="1">
      <c r="B68" s="30"/>
      <c r="C68" s="30"/>
      <c r="D68" s="30"/>
      <c r="E68" s="30"/>
      <c r="F68" s="30"/>
      <c r="G68" s="30"/>
      <c r="H68" s="30"/>
      <c r="I68" s="30"/>
    </row>
    <row r="69" spans="2:9" ht="13.2" customHeight="1">
      <c r="B69" s="30"/>
      <c r="C69" s="30"/>
      <c r="D69" s="30"/>
      <c r="E69" s="30"/>
      <c r="F69" s="30"/>
      <c r="G69" s="30"/>
      <c r="H69" s="30"/>
      <c r="I69" s="30"/>
    </row>
    <row r="70" spans="2:9" ht="13.2" customHeight="1">
      <c r="B70" s="30"/>
      <c r="C70" s="30"/>
      <c r="D70" s="30"/>
      <c r="E70" s="30"/>
      <c r="F70" s="30"/>
      <c r="G70" s="30"/>
      <c r="H70" s="30"/>
      <c r="I70" s="30"/>
    </row>
    <row r="71" spans="2:9" ht="13.2" customHeight="1">
      <c r="B71" s="30"/>
      <c r="C71" s="30"/>
      <c r="D71" s="30"/>
      <c r="E71" s="30"/>
      <c r="F71" s="30"/>
      <c r="G71" s="30"/>
      <c r="H71" s="30"/>
      <c r="I71" s="30"/>
    </row>
    <row r="72" spans="2:9" ht="13.2" customHeight="1">
      <c r="B72" s="30"/>
      <c r="C72" s="30"/>
      <c r="D72" s="30"/>
      <c r="E72" s="30"/>
      <c r="F72" s="30"/>
      <c r="G72" s="30"/>
      <c r="H72" s="30"/>
      <c r="I72" s="30"/>
    </row>
    <row r="73" spans="2:9" ht="13.2" customHeight="1">
      <c r="B73" s="30"/>
      <c r="C73" s="30"/>
      <c r="D73" s="30"/>
      <c r="E73" s="30"/>
      <c r="F73" s="30"/>
      <c r="G73" s="30"/>
      <c r="H73" s="30"/>
      <c r="I73" s="30"/>
    </row>
    <row r="74" spans="2:9" ht="13.2" customHeight="1">
      <c r="B74" s="30"/>
      <c r="C74" s="30"/>
      <c r="D74" s="30"/>
      <c r="E74" s="30"/>
      <c r="F74" s="30"/>
      <c r="G74" s="30"/>
      <c r="H74" s="30"/>
      <c r="I74" s="30"/>
    </row>
    <row r="75" spans="2:9" ht="13.2" customHeight="1">
      <c r="B75" s="30"/>
      <c r="C75" s="30"/>
      <c r="D75" s="30"/>
      <c r="E75" s="30"/>
      <c r="F75" s="30"/>
      <c r="G75" s="30"/>
      <c r="H75" s="30"/>
      <c r="I75" s="30"/>
    </row>
    <row r="76" spans="2:9" ht="13.2" customHeight="1">
      <c r="B76" s="30"/>
      <c r="C76" s="30"/>
      <c r="D76" s="30"/>
      <c r="E76" s="30"/>
      <c r="F76" s="30"/>
      <c r="G76" s="30"/>
      <c r="H76" s="30"/>
      <c r="I76" s="30"/>
    </row>
    <row r="77" spans="2:9" ht="13.2" customHeight="1">
      <c r="B77" s="30"/>
      <c r="C77" s="30"/>
      <c r="D77" s="30"/>
      <c r="E77" s="30"/>
      <c r="F77" s="30"/>
      <c r="G77" s="30"/>
      <c r="H77" s="30"/>
      <c r="I77" s="30"/>
    </row>
    <row r="78" spans="2:9" ht="13.2" customHeight="1">
      <c r="B78" s="30"/>
      <c r="C78" s="30"/>
      <c r="D78" s="30"/>
      <c r="E78" s="30"/>
      <c r="F78" s="30"/>
      <c r="G78" s="30"/>
      <c r="H78" s="30"/>
      <c r="I78" s="30"/>
    </row>
    <row r="79" spans="2:9" ht="13.2" customHeight="1">
      <c r="B79" s="30"/>
      <c r="C79" s="30"/>
      <c r="D79" s="30"/>
      <c r="E79" s="30"/>
      <c r="F79" s="30"/>
      <c r="G79" s="30"/>
      <c r="H79" s="30"/>
      <c r="I79" s="30"/>
    </row>
    <row r="80" spans="2:9" ht="13.2" customHeight="1">
      <c r="B80" s="30"/>
      <c r="C80" s="30"/>
      <c r="D80" s="30"/>
      <c r="E80" s="30"/>
      <c r="F80" s="30"/>
      <c r="G80" s="30"/>
      <c r="H80" s="30"/>
      <c r="I80" s="30"/>
    </row>
    <row r="81" spans="2:9" ht="13.2" customHeight="1">
      <c r="B81" s="30"/>
      <c r="C81" s="30"/>
      <c r="D81" s="30"/>
      <c r="E81" s="30"/>
      <c r="F81" s="30"/>
      <c r="G81" s="30"/>
      <c r="H81" s="30"/>
      <c r="I81" s="30"/>
    </row>
    <row r="82" spans="2:9" ht="13.2" customHeight="1">
      <c r="B82" s="30"/>
      <c r="C82" s="30"/>
      <c r="D82" s="30"/>
      <c r="E82" s="30"/>
      <c r="F82" s="30"/>
      <c r="G82" s="30"/>
      <c r="H82" s="30"/>
      <c r="I82" s="30"/>
    </row>
    <row r="83" spans="2:9" ht="13.2" customHeight="1">
      <c r="B83" s="30"/>
      <c r="C83" s="30"/>
      <c r="D83" s="30"/>
      <c r="E83" s="30"/>
      <c r="F83" s="30"/>
      <c r="G83" s="30"/>
      <c r="H83" s="30"/>
      <c r="I83" s="30"/>
    </row>
    <row r="84" spans="2:9" ht="13.2" customHeight="1">
      <c r="B84" s="30"/>
      <c r="C84" s="30"/>
      <c r="D84" s="30"/>
      <c r="E84" s="30"/>
      <c r="F84" s="30"/>
      <c r="G84" s="30"/>
      <c r="H84" s="30"/>
      <c r="I84" s="30"/>
    </row>
    <row r="85" spans="2:9" ht="13.2" customHeight="1">
      <c r="B85" s="30"/>
      <c r="C85" s="30"/>
      <c r="D85" s="30"/>
      <c r="E85" s="30"/>
      <c r="F85" s="30"/>
      <c r="G85" s="30"/>
      <c r="H85" s="30"/>
      <c r="I85" s="30"/>
    </row>
    <row r="86" spans="2:9" ht="13.2" customHeight="1">
      <c r="B86" s="30"/>
      <c r="C86" s="30"/>
      <c r="D86" s="30"/>
      <c r="E86" s="30"/>
      <c r="F86" s="30"/>
      <c r="G86" s="30"/>
      <c r="H86" s="30"/>
      <c r="I86" s="30"/>
    </row>
    <row r="87" spans="2:9" ht="13.2" customHeight="1">
      <c r="B87" s="30"/>
      <c r="C87" s="30"/>
      <c r="D87" s="30"/>
      <c r="E87" s="30"/>
      <c r="F87" s="30"/>
      <c r="G87" s="30"/>
      <c r="H87" s="30"/>
      <c r="I87" s="30"/>
    </row>
    <row r="88" spans="2:9" ht="13.2" customHeight="1">
      <c r="B88" s="30"/>
      <c r="C88" s="30"/>
      <c r="D88" s="30"/>
      <c r="E88" s="30"/>
      <c r="F88" s="30"/>
      <c r="G88" s="30"/>
      <c r="H88" s="30"/>
      <c r="I88" s="30"/>
    </row>
    <row r="89" spans="2:9" ht="13.2" customHeight="1">
      <c r="B89" s="30"/>
      <c r="C89" s="30"/>
      <c r="D89" s="30"/>
      <c r="E89" s="30"/>
      <c r="F89" s="30"/>
      <c r="G89" s="30"/>
      <c r="H89" s="30"/>
      <c r="I89" s="30"/>
    </row>
    <row r="90" spans="2:9" ht="13.2" customHeight="1">
      <c r="B90" s="30"/>
      <c r="C90" s="30"/>
      <c r="D90" s="30"/>
      <c r="E90" s="30"/>
      <c r="F90" s="30"/>
      <c r="G90" s="30"/>
      <c r="H90" s="30"/>
      <c r="I90" s="30"/>
    </row>
    <row r="91" spans="2:9" ht="13.2" customHeight="1">
      <c r="B91" s="30"/>
      <c r="C91" s="30"/>
      <c r="D91" s="30"/>
      <c r="E91" s="30"/>
      <c r="F91" s="30"/>
      <c r="G91" s="30"/>
      <c r="H91" s="30"/>
      <c r="I91" s="30"/>
    </row>
    <row r="92" spans="2:9" ht="13.2" customHeight="1">
      <c r="B92" s="30"/>
      <c r="C92" s="30"/>
      <c r="D92" s="30"/>
      <c r="E92" s="30"/>
      <c r="F92" s="30"/>
      <c r="G92" s="30"/>
      <c r="H92" s="30"/>
      <c r="I92" s="30"/>
    </row>
    <row r="93" spans="2:9" ht="13.2" customHeight="1">
      <c r="B93" s="30"/>
      <c r="C93" s="30"/>
      <c r="D93" s="30"/>
      <c r="E93" s="30"/>
      <c r="F93" s="30"/>
      <c r="G93" s="30"/>
      <c r="H93" s="30"/>
      <c r="I93" s="30"/>
    </row>
    <row r="94" spans="2:9" ht="13.2" customHeight="1">
      <c r="B94" s="30"/>
      <c r="C94" s="30"/>
      <c r="D94" s="30"/>
      <c r="E94" s="30"/>
      <c r="F94" s="30"/>
      <c r="G94" s="30"/>
      <c r="H94" s="30"/>
      <c r="I94" s="30"/>
    </row>
    <row r="95" spans="2:9" ht="13.2" customHeight="1">
      <c r="B95" s="30"/>
      <c r="C95" s="30"/>
      <c r="D95" s="30"/>
      <c r="E95" s="30"/>
      <c r="F95" s="30"/>
      <c r="G95" s="30"/>
      <c r="H95" s="30"/>
      <c r="I95" s="30"/>
    </row>
    <row r="96" spans="2:9" ht="13.2" customHeight="1">
      <c r="B96" s="30"/>
      <c r="C96" s="30"/>
      <c r="D96" s="30"/>
      <c r="E96" s="30"/>
      <c r="F96" s="30"/>
      <c r="G96" s="30"/>
      <c r="H96" s="30"/>
      <c r="I96" s="30"/>
    </row>
    <row r="97" spans="2:9" ht="13.2" customHeight="1">
      <c r="B97" s="30"/>
      <c r="C97" s="30"/>
      <c r="D97" s="30"/>
      <c r="E97" s="30"/>
      <c r="F97" s="30"/>
      <c r="G97" s="30"/>
      <c r="H97" s="30"/>
      <c r="I97" s="30"/>
    </row>
  </sheetData>
  <sheetProtection sheet="1" objects="1" scenarios="1"/>
  <mergeCells count="6">
    <mergeCell ref="I2:I3"/>
    <mergeCell ref="D4:F4"/>
    <mergeCell ref="B2:C3"/>
    <mergeCell ref="D2:F2"/>
    <mergeCell ref="G2:G3"/>
    <mergeCell ref="H2:H3"/>
  </mergeCells>
  <phoneticPr fontId="26"/>
  <pageMargins left="0.31666666666666665" right="0.32500000000000001" top="0.75" bottom="0.75" header="0.3" footer="0.3"/>
  <pageSetup paperSize="9" orientation="portrait" horizontalDpi="0" verticalDpi="0" r:id="rId1"/>
  <headerFooter>
    <oddHeader>&amp;C&amp;"HG丸ｺﾞｼｯｸM-PRO,標準"&amp;A</oddHead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H56"/>
  <sheetViews>
    <sheetView view="pageLayout" zoomScaleNormal="100" workbookViewId="0"/>
  </sheetViews>
  <sheetFormatPr defaultRowHeight="13.2"/>
  <cols>
    <col min="1" max="2" width="5.109375" style="1" customWidth="1"/>
    <col min="3" max="3" width="25.109375" style="1" bestFit="1" customWidth="1"/>
    <col min="4" max="4" width="6.6640625" style="1" bestFit="1" customWidth="1"/>
    <col min="5" max="5" width="11.33203125" style="1" customWidth="1"/>
    <col min="6" max="8" width="15.33203125" style="1" customWidth="1"/>
    <col min="9" max="16384" width="8.88671875" style="1"/>
  </cols>
  <sheetData>
    <row r="1" spans="1:8" ht="54" customHeight="1"/>
    <row r="2" spans="1:8" ht="13.2" customHeight="1" thickBot="1">
      <c r="A2" s="933" t="s">
        <v>3</v>
      </c>
      <c r="B2" s="934"/>
      <c r="C2" s="911" t="s">
        <v>314</v>
      </c>
      <c r="D2" s="912"/>
      <c r="E2" s="913"/>
      <c r="F2" s="909" t="s">
        <v>19</v>
      </c>
      <c r="G2" s="898" t="s">
        <v>321</v>
      </c>
      <c r="H2" s="900" t="s">
        <v>97</v>
      </c>
    </row>
    <row r="3" spans="1:8">
      <c r="A3" s="935"/>
      <c r="B3" s="936"/>
      <c r="C3" s="914"/>
      <c r="D3" s="915"/>
      <c r="E3" s="916"/>
      <c r="F3" s="910"/>
      <c r="G3" s="899"/>
      <c r="H3" s="901"/>
    </row>
    <row r="4" spans="1:8" ht="26.85" customHeight="1" thickBot="1">
      <c r="A4" s="296">
        <v>1</v>
      </c>
      <c r="B4" s="298"/>
      <c r="C4" s="300" t="s">
        <v>394</v>
      </c>
      <c r="D4" s="297" t="s">
        <v>1383</v>
      </c>
      <c r="E4" s="301" t="s">
        <v>406</v>
      </c>
      <c r="F4" s="299"/>
      <c r="G4" s="298"/>
      <c r="H4" s="304">
        <f>F4-G4</f>
        <v>0</v>
      </c>
    </row>
    <row r="5" spans="1:8" ht="26.85" customHeight="1" thickBot="1">
      <c r="A5" s="223">
        <v>2</v>
      </c>
      <c r="B5" s="215"/>
      <c r="C5" s="302" t="s">
        <v>395</v>
      </c>
      <c r="D5" s="214" t="s">
        <v>1383</v>
      </c>
      <c r="E5" s="303" t="s">
        <v>406</v>
      </c>
      <c r="F5" s="216"/>
      <c r="G5" s="215"/>
      <c r="H5" s="305">
        <f t="shared" ref="H5:H15" si="0">F5-G5</f>
        <v>0</v>
      </c>
    </row>
    <row r="6" spans="1:8" ht="26.85" customHeight="1" thickBot="1">
      <c r="A6" s="223">
        <v>3</v>
      </c>
      <c r="B6" s="215"/>
      <c r="C6" s="302" t="s">
        <v>396</v>
      </c>
      <c r="D6" s="214" t="s">
        <v>1383</v>
      </c>
      <c r="E6" s="303" t="s">
        <v>406</v>
      </c>
      <c r="F6" s="216"/>
      <c r="G6" s="215"/>
      <c r="H6" s="305">
        <f t="shared" si="0"/>
        <v>0</v>
      </c>
    </row>
    <row r="7" spans="1:8" ht="26.85" customHeight="1" thickBot="1">
      <c r="A7" s="223">
        <v>4</v>
      </c>
      <c r="B7" s="215"/>
      <c r="C7" s="302" t="s">
        <v>397</v>
      </c>
      <c r="D7" s="214" t="s">
        <v>1383</v>
      </c>
      <c r="E7" s="303" t="s">
        <v>406</v>
      </c>
      <c r="F7" s="216"/>
      <c r="G7" s="215"/>
      <c r="H7" s="305">
        <f t="shared" si="0"/>
        <v>0</v>
      </c>
    </row>
    <row r="8" spans="1:8" ht="26.85" customHeight="1" thickBot="1">
      <c r="A8" s="223">
        <v>5</v>
      </c>
      <c r="B8" s="215"/>
      <c r="C8" s="302" t="s">
        <v>398</v>
      </c>
      <c r="D8" s="214" t="s">
        <v>1387</v>
      </c>
      <c r="E8" s="303" t="s">
        <v>406</v>
      </c>
      <c r="F8" s="216"/>
      <c r="G8" s="215"/>
      <c r="H8" s="305">
        <f t="shared" si="0"/>
        <v>0</v>
      </c>
    </row>
    <row r="9" spans="1:8" ht="26.85" customHeight="1" thickBot="1">
      <c r="A9" s="223">
        <v>6</v>
      </c>
      <c r="B9" s="215"/>
      <c r="C9" s="302" t="s">
        <v>399</v>
      </c>
      <c r="D9" s="214" t="s">
        <v>1387</v>
      </c>
      <c r="E9" s="303" t="s">
        <v>406</v>
      </c>
      <c r="F9" s="216"/>
      <c r="G9" s="215"/>
      <c r="H9" s="305">
        <f t="shared" si="0"/>
        <v>0</v>
      </c>
    </row>
    <row r="10" spans="1:8" ht="26.85" customHeight="1" thickBot="1">
      <c r="A10" s="223">
        <v>7</v>
      </c>
      <c r="B10" s="215"/>
      <c r="C10" s="302" t="s">
        <v>400</v>
      </c>
      <c r="D10" s="214" t="s">
        <v>1387</v>
      </c>
      <c r="E10" s="303" t="s">
        <v>406</v>
      </c>
      <c r="F10" s="216"/>
      <c r="G10" s="215"/>
      <c r="H10" s="305">
        <f t="shared" si="0"/>
        <v>0</v>
      </c>
    </row>
    <row r="11" spans="1:8" ht="26.85" customHeight="1" thickBot="1">
      <c r="A11" s="223">
        <v>8</v>
      </c>
      <c r="B11" s="215"/>
      <c r="C11" s="302" t="s">
        <v>401</v>
      </c>
      <c r="D11" s="214" t="s">
        <v>1387</v>
      </c>
      <c r="E11" s="303" t="s">
        <v>406</v>
      </c>
      <c r="F11" s="216"/>
      <c r="G11" s="215"/>
      <c r="H11" s="305">
        <f t="shared" si="0"/>
        <v>0</v>
      </c>
    </row>
    <row r="12" spans="1:8" ht="26.85" customHeight="1" thickBot="1">
      <c r="A12" s="223">
        <v>9</v>
      </c>
      <c r="B12" s="215"/>
      <c r="C12" s="302" t="s">
        <v>402</v>
      </c>
      <c r="D12" s="214" t="s">
        <v>1387</v>
      </c>
      <c r="E12" s="303" t="s">
        <v>406</v>
      </c>
      <c r="F12" s="216"/>
      <c r="G12" s="215"/>
      <c r="H12" s="305">
        <f t="shared" si="0"/>
        <v>0</v>
      </c>
    </row>
    <row r="13" spans="1:8" ht="26.85" customHeight="1" thickBot="1">
      <c r="A13" s="223">
        <v>10</v>
      </c>
      <c r="B13" s="215"/>
      <c r="C13" s="302" t="s">
        <v>403</v>
      </c>
      <c r="D13" s="214" t="s">
        <v>1387</v>
      </c>
      <c r="E13" s="303" t="s">
        <v>406</v>
      </c>
      <c r="F13" s="216"/>
      <c r="G13" s="215"/>
      <c r="H13" s="305">
        <f t="shared" si="0"/>
        <v>0</v>
      </c>
    </row>
    <row r="14" spans="1:8" ht="26.85" customHeight="1" thickBot="1">
      <c r="A14" s="223">
        <v>11</v>
      </c>
      <c r="B14" s="215"/>
      <c r="C14" s="302" t="s">
        <v>404</v>
      </c>
      <c r="D14" s="214" t="s">
        <v>1387</v>
      </c>
      <c r="E14" s="303" t="s">
        <v>406</v>
      </c>
      <c r="F14" s="216"/>
      <c r="G14" s="215"/>
      <c r="H14" s="305">
        <f t="shared" si="0"/>
        <v>0</v>
      </c>
    </row>
    <row r="15" spans="1:8" ht="26.85" customHeight="1">
      <c r="A15" s="306">
        <v>12</v>
      </c>
      <c r="B15" s="307"/>
      <c r="C15" s="308" t="s">
        <v>405</v>
      </c>
      <c r="D15" s="309" t="s">
        <v>1383</v>
      </c>
      <c r="E15" s="310" t="s">
        <v>406</v>
      </c>
      <c r="F15" s="311"/>
      <c r="G15" s="307"/>
      <c r="H15" s="312">
        <f t="shared" si="0"/>
        <v>0</v>
      </c>
    </row>
    <row r="16" spans="1:8" ht="26.85" customHeight="1">
      <c r="A16" s="313">
        <v>12</v>
      </c>
      <c r="B16" s="314">
        <v>31</v>
      </c>
      <c r="C16" s="902" t="s">
        <v>10</v>
      </c>
      <c r="D16" s="903"/>
      <c r="E16" s="904"/>
      <c r="F16" s="315">
        <f>SUM(F4:F15)</f>
        <v>0</v>
      </c>
      <c r="G16" s="314">
        <f>SUM(G4:G15)</f>
        <v>0</v>
      </c>
      <c r="H16" s="63">
        <f>SUM(H4:H15)</f>
        <v>0</v>
      </c>
    </row>
    <row r="17" spans="1:6">
      <c r="A17" s="3"/>
      <c r="B17" s="3"/>
      <c r="C17" s="3"/>
      <c r="D17" s="3"/>
      <c r="E17" s="3"/>
      <c r="F17" s="3"/>
    </row>
    <row r="18" spans="1:6">
      <c r="A18" s="3"/>
      <c r="B18" s="3"/>
      <c r="C18" s="3"/>
      <c r="D18" s="3"/>
      <c r="E18" s="3"/>
      <c r="F18" s="3"/>
    </row>
    <row r="19" spans="1:6">
      <c r="A19" s="3"/>
      <c r="B19" s="3"/>
      <c r="C19" s="3"/>
      <c r="D19" s="3"/>
      <c r="E19" s="3"/>
      <c r="F19" s="3"/>
    </row>
    <row r="20" spans="1:6">
      <c r="A20" s="3"/>
      <c r="B20" s="3"/>
      <c r="C20" s="3"/>
      <c r="D20" s="3"/>
      <c r="E20" s="3"/>
      <c r="F20" s="3"/>
    </row>
    <row r="21" spans="1:6">
      <c r="A21" s="3"/>
      <c r="B21" s="3"/>
      <c r="C21" s="3"/>
      <c r="D21" s="3"/>
      <c r="E21" s="3"/>
      <c r="F21" s="3"/>
    </row>
    <row r="22" spans="1:6">
      <c r="A22" s="3"/>
      <c r="B22" s="3"/>
      <c r="C22" s="3"/>
      <c r="D22" s="3"/>
      <c r="E22" s="3"/>
      <c r="F22" s="3"/>
    </row>
    <row r="23" spans="1:6">
      <c r="A23" s="3"/>
      <c r="B23" s="3"/>
      <c r="C23" s="3"/>
      <c r="D23" s="3"/>
      <c r="E23" s="3"/>
      <c r="F23" s="3"/>
    </row>
    <row r="24" spans="1:6">
      <c r="A24" s="3"/>
      <c r="B24" s="3"/>
      <c r="C24" s="3"/>
      <c r="D24" s="3"/>
      <c r="E24" s="3"/>
      <c r="F24" s="3"/>
    </row>
    <row r="25" spans="1:6">
      <c r="A25" s="3"/>
      <c r="B25" s="3"/>
      <c r="C25" s="3"/>
      <c r="D25" s="3"/>
      <c r="E25" s="3"/>
      <c r="F25" s="3"/>
    </row>
    <row r="26" spans="1:6">
      <c r="A26" s="3"/>
      <c r="B26" s="3"/>
      <c r="C26" s="3"/>
      <c r="D26" s="3"/>
      <c r="E26" s="3"/>
      <c r="F26" s="3"/>
    </row>
    <row r="27" spans="1:6">
      <c r="A27" s="3"/>
      <c r="B27" s="3"/>
      <c r="C27" s="3"/>
      <c r="D27" s="3"/>
      <c r="E27" s="3"/>
      <c r="F27" s="3"/>
    </row>
    <row r="28" spans="1:6">
      <c r="A28" s="3"/>
      <c r="B28" s="3"/>
      <c r="C28" s="3"/>
      <c r="D28" s="3"/>
      <c r="E28" s="3"/>
      <c r="F28" s="3"/>
    </row>
    <row r="29" spans="1:6">
      <c r="A29" s="3"/>
      <c r="B29" s="3"/>
      <c r="C29" s="3"/>
      <c r="D29" s="3"/>
      <c r="E29" s="3"/>
      <c r="F29" s="3"/>
    </row>
    <row r="30" spans="1:6">
      <c r="A30" s="3"/>
      <c r="B30" s="3"/>
      <c r="C30" s="3"/>
      <c r="D30" s="3"/>
      <c r="E30" s="3"/>
      <c r="F30" s="3"/>
    </row>
    <row r="31" spans="1:6">
      <c r="A31" s="3"/>
      <c r="B31" s="3"/>
      <c r="C31" s="3"/>
      <c r="D31" s="3"/>
      <c r="E31" s="3"/>
      <c r="F31" s="3"/>
    </row>
    <row r="32" spans="1:6">
      <c r="A32" s="3"/>
      <c r="B32" s="3"/>
      <c r="C32" s="3"/>
      <c r="D32" s="3"/>
      <c r="E32" s="3"/>
      <c r="F32" s="3"/>
    </row>
    <row r="33" spans="1:6">
      <c r="A33" s="3"/>
      <c r="B33" s="3"/>
      <c r="C33" s="3"/>
      <c r="D33" s="3"/>
      <c r="E33" s="3"/>
      <c r="F33" s="3"/>
    </row>
    <row r="34" spans="1:6">
      <c r="A34" s="3"/>
      <c r="B34" s="3"/>
      <c r="C34" s="3"/>
      <c r="D34" s="3"/>
      <c r="E34" s="3"/>
      <c r="F34" s="3"/>
    </row>
    <row r="35" spans="1:6">
      <c r="A35" s="3"/>
      <c r="B35" s="3"/>
      <c r="C35" s="3"/>
      <c r="D35" s="3"/>
      <c r="E35" s="3"/>
      <c r="F35" s="3"/>
    </row>
    <row r="36" spans="1:6">
      <c r="A36" s="3"/>
      <c r="B36" s="3"/>
      <c r="C36" s="3"/>
      <c r="D36" s="3"/>
      <c r="E36" s="3"/>
      <c r="F36" s="3"/>
    </row>
    <row r="37" spans="1:6">
      <c r="A37" s="3"/>
      <c r="B37" s="3"/>
      <c r="C37" s="3"/>
      <c r="D37" s="3"/>
      <c r="E37" s="3"/>
      <c r="F37" s="3"/>
    </row>
    <row r="38" spans="1:6">
      <c r="A38" s="3"/>
      <c r="B38" s="3"/>
      <c r="C38" s="3"/>
      <c r="D38" s="3"/>
      <c r="E38" s="3"/>
      <c r="F38" s="3"/>
    </row>
    <row r="39" spans="1:6">
      <c r="A39" s="3"/>
      <c r="B39" s="3"/>
      <c r="C39" s="3"/>
      <c r="D39" s="3"/>
      <c r="E39" s="3"/>
      <c r="F39" s="3"/>
    </row>
    <row r="40" spans="1:6">
      <c r="A40" s="3"/>
      <c r="B40" s="3"/>
      <c r="C40" s="3"/>
      <c r="D40" s="3"/>
      <c r="E40" s="3"/>
      <c r="F40" s="3"/>
    </row>
    <row r="41" spans="1:6">
      <c r="A41" s="3"/>
      <c r="B41" s="3"/>
      <c r="C41" s="3"/>
      <c r="D41" s="3"/>
      <c r="E41" s="3"/>
      <c r="F41" s="3"/>
    </row>
    <row r="42" spans="1:6">
      <c r="A42" s="3"/>
      <c r="B42" s="3"/>
      <c r="C42" s="3"/>
      <c r="D42" s="3"/>
      <c r="E42" s="3"/>
      <c r="F42" s="3"/>
    </row>
    <row r="43" spans="1:6">
      <c r="A43" s="3"/>
      <c r="B43" s="3"/>
      <c r="C43" s="3"/>
      <c r="D43" s="3"/>
      <c r="E43" s="3"/>
      <c r="F43" s="3"/>
    </row>
    <row r="44" spans="1:6">
      <c r="A44" s="3"/>
      <c r="B44" s="3"/>
      <c r="C44" s="3"/>
      <c r="D44" s="3"/>
      <c r="E44" s="3"/>
      <c r="F44" s="3"/>
    </row>
    <row r="45" spans="1:6">
      <c r="A45" s="3"/>
      <c r="B45" s="3"/>
      <c r="C45" s="3"/>
      <c r="D45" s="3"/>
      <c r="E45" s="3"/>
      <c r="F45" s="3"/>
    </row>
    <row r="46" spans="1:6">
      <c r="A46" s="3"/>
      <c r="B46" s="3"/>
      <c r="C46" s="3"/>
      <c r="D46" s="3"/>
      <c r="E46" s="3"/>
      <c r="F46" s="3"/>
    </row>
    <row r="47" spans="1:6">
      <c r="A47" s="3"/>
      <c r="B47" s="3"/>
      <c r="C47" s="3"/>
      <c r="D47" s="3"/>
      <c r="E47" s="3"/>
      <c r="F47" s="3"/>
    </row>
    <row r="48" spans="1:6">
      <c r="A48" s="3"/>
      <c r="B48" s="3"/>
      <c r="C48" s="3"/>
      <c r="D48" s="3"/>
      <c r="E48" s="3"/>
      <c r="F48" s="3"/>
    </row>
    <row r="49" spans="1:6">
      <c r="A49" s="3"/>
      <c r="B49" s="3"/>
      <c r="C49" s="3"/>
      <c r="D49" s="3"/>
      <c r="E49" s="3"/>
      <c r="F49" s="3"/>
    </row>
    <row r="50" spans="1:6">
      <c r="A50" s="3"/>
      <c r="B50" s="3"/>
      <c r="C50" s="3"/>
      <c r="D50" s="3"/>
      <c r="E50" s="3"/>
      <c r="F50" s="3"/>
    </row>
    <row r="51" spans="1:6">
      <c r="A51" s="3"/>
      <c r="B51" s="3"/>
      <c r="C51" s="3"/>
      <c r="D51" s="3"/>
      <c r="E51" s="3"/>
      <c r="F51" s="3"/>
    </row>
    <row r="52" spans="1:6">
      <c r="A52" s="3"/>
      <c r="B52" s="3"/>
      <c r="C52" s="3"/>
      <c r="D52" s="3"/>
      <c r="E52" s="3"/>
      <c r="F52" s="3"/>
    </row>
    <row r="53" spans="1:6">
      <c r="A53" s="3"/>
      <c r="B53" s="3"/>
      <c r="C53" s="3"/>
      <c r="D53" s="3"/>
      <c r="E53" s="3"/>
      <c r="F53" s="3"/>
    </row>
    <row r="54" spans="1:6">
      <c r="A54" s="3"/>
      <c r="B54" s="3"/>
      <c r="C54" s="3"/>
      <c r="D54" s="3"/>
      <c r="E54" s="3"/>
      <c r="F54" s="3"/>
    </row>
    <row r="55" spans="1:6">
      <c r="A55" s="3"/>
      <c r="B55" s="3"/>
      <c r="C55" s="3"/>
      <c r="D55" s="3"/>
      <c r="E55" s="3"/>
      <c r="F55" s="3"/>
    </row>
    <row r="56" spans="1:6">
      <c r="A56" s="3"/>
      <c r="B56" s="3"/>
      <c r="C56" s="3"/>
      <c r="D56" s="3"/>
      <c r="E56" s="3"/>
      <c r="F56" s="3"/>
    </row>
  </sheetData>
  <sheetProtection sheet="1" objects="1" scenarios="1"/>
  <mergeCells count="6">
    <mergeCell ref="G2:G3"/>
    <mergeCell ref="H2:H3"/>
    <mergeCell ref="C16:E16"/>
    <mergeCell ref="A2:B3"/>
    <mergeCell ref="F2:F3"/>
    <mergeCell ref="C2:E3"/>
  </mergeCells>
  <phoneticPr fontId="26"/>
  <pageMargins left="0.31666666666666665" right="0.31666666666666665" top="0.75" bottom="0.75" header="0.3" footer="0.3"/>
  <pageSetup paperSize="9" orientation="portrait" horizontalDpi="0" verticalDpi="0" r:id="rId1"/>
  <headerFooter>
    <oddHeader>&amp;C&amp;"HG丸ｺﾞｼｯｸM-PRO,標準"売上帳
&amp;A</oddHeader>
    <oddFooter>&amp;C&amp;"HG丸ｺﾞｼｯｸM-PRO,標準"&amp;P月</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F677"/>
  <sheetViews>
    <sheetView showGridLines="0" view="pageLayout" zoomScaleNormal="100" workbookViewId="0"/>
  </sheetViews>
  <sheetFormatPr defaultRowHeight="13.2"/>
  <cols>
    <col min="1" max="2" width="4.77734375" style="1" customWidth="1"/>
    <col min="3" max="3" width="52.6640625" style="1" customWidth="1"/>
    <col min="4" max="4" width="13" style="1" customWidth="1"/>
    <col min="5" max="5" width="13" style="1" bestFit="1" customWidth="1"/>
    <col min="6" max="6" width="13" style="1" customWidth="1"/>
    <col min="7" max="16384" width="8.88671875" style="1"/>
  </cols>
  <sheetData>
    <row r="1" spans="1:6" ht="28.2" customHeight="1">
      <c r="A1" s="6"/>
      <c r="B1" s="6"/>
      <c r="C1" s="6"/>
      <c r="D1" s="6"/>
      <c r="E1" s="6"/>
      <c r="F1" s="6"/>
    </row>
    <row r="2" spans="1:6" ht="33" customHeight="1">
      <c r="A2" s="872" t="s">
        <v>3</v>
      </c>
      <c r="B2" s="874"/>
      <c r="C2" s="172" t="s">
        <v>0</v>
      </c>
      <c r="D2" s="194" t="s">
        <v>1</v>
      </c>
      <c r="E2" s="169" t="s">
        <v>2</v>
      </c>
      <c r="F2" s="192" t="s">
        <v>725</v>
      </c>
    </row>
    <row r="3" spans="1:6">
      <c r="A3" s="173">
        <v>1</v>
      </c>
      <c r="B3" s="174">
        <v>1</v>
      </c>
      <c r="C3" s="175" t="s">
        <v>229</v>
      </c>
      <c r="D3" s="200">
        <f>前年度!B2</f>
        <v>4894172</v>
      </c>
      <c r="E3" s="201"/>
      <c r="F3" s="202">
        <f>D3</f>
        <v>4894172</v>
      </c>
    </row>
    <row r="4" spans="1:6">
      <c r="A4" s="178"/>
      <c r="B4" s="179"/>
      <c r="C4" s="207"/>
      <c r="D4" s="203"/>
      <c r="E4" s="204"/>
      <c r="F4" s="199" t="str">
        <f>IF(OR(D4&lt;&gt;"",E4&lt;&gt;""),F3+D4-E4,"")</f>
        <v/>
      </c>
    </row>
    <row r="5" spans="1:6">
      <c r="A5" s="178"/>
      <c r="B5" s="179"/>
      <c r="C5" s="207"/>
      <c r="D5" s="203"/>
      <c r="E5" s="204"/>
      <c r="F5" s="199" t="str">
        <f t="shared" ref="F5:F54" si="0">IF(OR(D5&lt;&gt;"",E5&lt;&gt;""),F4+D5-E5,"")</f>
        <v/>
      </c>
    </row>
    <row r="6" spans="1:6">
      <c r="A6" s="178"/>
      <c r="B6" s="179"/>
      <c r="C6" s="207"/>
      <c r="D6" s="203"/>
      <c r="E6" s="204"/>
      <c r="F6" s="199" t="str">
        <f t="shared" si="0"/>
        <v/>
      </c>
    </row>
    <row r="7" spans="1:6">
      <c r="A7" s="178"/>
      <c r="B7" s="179"/>
      <c r="C7" s="207"/>
      <c r="D7" s="203"/>
      <c r="E7" s="204"/>
      <c r="F7" s="199" t="str">
        <f t="shared" si="0"/>
        <v/>
      </c>
    </row>
    <row r="8" spans="1:6">
      <c r="A8" s="178"/>
      <c r="B8" s="179"/>
      <c r="C8" s="207"/>
      <c r="D8" s="203"/>
      <c r="E8" s="204"/>
      <c r="F8" s="199" t="str">
        <f t="shared" si="0"/>
        <v/>
      </c>
    </row>
    <row r="9" spans="1:6">
      <c r="A9" s="178"/>
      <c r="B9" s="179"/>
      <c r="C9" s="207"/>
      <c r="D9" s="203"/>
      <c r="E9" s="204"/>
      <c r="F9" s="199" t="str">
        <f t="shared" si="0"/>
        <v/>
      </c>
    </row>
    <row r="10" spans="1:6">
      <c r="A10" s="178"/>
      <c r="B10" s="179"/>
      <c r="C10" s="207"/>
      <c r="D10" s="203"/>
      <c r="E10" s="204"/>
      <c r="F10" s="199" t="str">
        <f t="shared" si="0"/>
        <v/>
      </c>
    </row>
    <row r="11" spans="1:6">
      <c r="A11" s="178"/>
      <c r="B11" s="179"/>
      <c r="C11" s="207"/>
      <c r="D11" s="203"/>
      <c r="E11" s="204"/>
      <c r="F11" s="199" t="str">
        <f t="shared" si="0"/>
        <v/>
      </c>
    </row>
    <row r="12" spans="1:6">
      <c r="A12" s="178"/>
      <c r="B12" s="179"/>
      <c r="C12" s="207"/>
      <c r="D12" s="203"/>
      <c r="E12" s="204"/>
      <c r="F12" s="199" t="str">
        <f t="shared" si="0"/>
        <v/>
      </c>
    </row>
    <row r="13" spans="1:6">
      <c r="A13" s="178"/>
      <c r="B13" s="179"/>
      <c r="C13" s="207"/>
      <c r="D13" s="203"/>
      <c r="E13" s="204"/>
      <c r="F13" s="199" t="str">
        <f t="shared" si="0"/>
        <v/>
      </c>
    </row>
    <row r="14" spans="1:6">
      <c r="A14" s="178"/>
      <c r="B14" s="179"/>
      <c r="C14" s="207"/>
      <c r="D14" s="203"/>
      <c r="E14" s="204"/>
      <c r="F14" s="199" t="str">
        <f t="shared" si="0"/>
        <v/>
      </c>
    </row>
    <row r="15" spans="1:6">
      <c r="A15" s="178"/>
      <c r="B15" s="179"/>
      <c r="C15" s="207"/>
      <c r="D15" s="203"/>
      <c r="E15" s="204"/>
      <c r="F15" s="199" t="str">
        <f t="shared" si="0"/>
        <v/>
      </c>
    </row>
    <row r="16" spans="1:6">
      <c r="A16" s="178"/>
      <c r="B16" s="179"/>
      <c r="C16" s="207"/>
      <c r="D16" s="203"/>
      <c r="E16" s="204"/>
      <c r="F16" s="199" t="str">
        <f t="shared" si="0"/>
        <v/>
      </c>
    </row>
    <row r="17" spans="1:6">
      <c r="A17" s="178"/>
      <c r="B17" s="179"/>
      <c r="C17" s="207"/>
      <c r="D17" s="203"/>
      <c r="E17" s="204"/>
      <c r="F17" s="199" t="str">
        <f t="shared" si="0"/>
        <v/>
      </c>
    </row>
    <row r="18" spans="1:6">
      <c r="A18" s="178"/>
      <c r="B18" s="179"/>
      <c r="C18" s="207"/>
      <c r="D18" s="203"/>
      <c r="E18" s="204"/>
      <c r="F18" s="199" t="str">
        <f t="shared" si="0"/>
        <v/>
      </c>
    </row>
    <row r="19" spans="1:6">
      <c r="A19" s="178"/>
      <c r="B19" s="179"/>
      <c r="C19" s="207"/>
      <c r="D19" s="203"/>
      <c r="E19" s="204"/>
      <c r="F19" s="199" t="str">
        <f t="shared" si="0"/>
        <v/>
      </c>
    </row>
    <row r="20" spans="1:6">
      <c r="A20" s="178"/>
      <c r="B20" s="179"/>
      <c r="C20" s="207"/>
      <c r="D20" s="203"/>
      <c r="E20" s="204"/>
      <c r="F20" s="199" t="str">
        <f t="shared" si="0"/>
        <v/>
      </c>
    </row>
    <row r="21" spans="1:6">
      <c r="A21" s="178"/>
      <c r="B21" s="179"/>
      <c r="C21" s="207"/>
      <c r="D21" s="203"/>
      <c r="E21" s="204"/>
      <c r="F21" s="199" t="str">
        <f t="shared" si="0"/>
        <v/>
      </c>
    </row>
    <row r="22" spans="1:6">
      <c r="A22" s="178"/>
      <c r="B22" s="179"/>
      <c r="C22" s="207"/>
      <c r="D22" s="203"/>
      <c r="E22" s="204"/>
      <c r="F22" s="199" t="str">
        <f t="shared" si="0"/>
        <v/>
      </c>
    </row>
    <row r="23" spans="1:6">
      <c r="A23" s="178"/>
      <c r="B23" s="179"/>
      <c r="C23" s="207"/>
      <c r="D23" s="203"/>
      <c r="E23" s="204"/>
      <c r="F23" s="199" t="str">
        <f t="shared" si="0"/>
        <v/>
      </c>
    </row>
    <row r="24" spans="1:6">
      <c r="A24" s="178"/>
      <c r="B24" s="179"/>
      <c r="C24" s="207"/>
      <c r="D24" s="203"/>
      <c r="E24" s="204"/>
      <c r="F24" s="199" t="str">
        <f t="shared" si="0"/>
        <v/>
      </c>
    </row>
    <row r="25" spans="1:6">
      <c r="A25" s="178"/>
      <c r="B25" s="179"/>
      <c r="C25" s="207"/>
      <c r="D25" s="203"/>
      <c r="E25" s="204"/>
      <c r="F25" s="199" t="str">
        <f t="shared" si="0"/>
        <v/>
      </c>
    </row>
    <row r="26" spans="1:6">
      <c r="A26" s="178"/>
      <c r="B26" s="179"/>
      <c r="C26" s="207"/>
      <c r="D26" s="203"/>
      <c r="E26" s="204"/>
      <c r="F26" s="199" t="str">
        <f t="shared" si="0"/>
        <v/>
      </c>
    </row>
    <row r="27" spans="1:6">
      <c r="A27" s="178"/>
      <c r="B27" s="179"/>
      <c r="C27" s="207"/>
      <c r="D27" s="203"/>
      <c r="E27" s="204"/>
      <c r="F27" s="199" t="str">
        <f t="shared" si="0"/>
        <v/>
      </c>
    </row>
    <row r="28" spans="1:6">
      <c r="A28" s="178"/>
      <c r="B28" s="179"/>
      <c r="C28" s="207"/>
      <c r="D28" s="203"/>
      <c r="E28" s="204"/>
      <c r="F28" s="199" t="str">
        <f t="shared" si="0"/>
        <v/>
      </c>
    </row>
    <row r="29" spans="1:6">
      <c r="A29" s="178"/>
      <c r="B29" s="179"/>
      <c r="C29" s="207"/>
      <c r="D29" s="203"/>
      <c r="E29" s="204"/>
      <c r="F29" s="199" t="str">
        <f t="shared" si="0"/>
        <v/>
      </c>
    </row>
    <row r="30" spans="1:6">
      <c r="A30" s="178"/>
      <c r="B30" s="179"/>
      <c r="C30" s="207"/>
      <c r="D30" s="203"/>
      <c r="E30" s="204"/>
      <c r="F30" s="199" t="str">
        <f t="shared" si="0"/>
        <v/>
      </c>
    </row>
    <row r="31" spans="1:6">
      <c r="A31" s="178"/>
      <c r="B31" s="179"/>
      <c r="C31" s="207"/>
      <c r="D31" s="203"/>
      <c r="E31" s="204"/>
      <c r="F31" s="199" t="str">
        <f t="shared" si="0"/>
        <v/>
      </c>
    </row>
    <row r="32" spans="1:6">
      <c r="A32" s="178"/>
      <c r="B32" s="179"/>
      <c r="C32" s="207"/>
      <c r="D32" s="203"/>
      <c r="E32" s="204"/>
      <c r="F32" s="199" t="str">
        <f t="shared" si="0"/>
        <v/>
      </c>
    </row>
    <row r="33" spans="1:6">
      <c r="A33" s="178"/>
      <c r="B33" s="179"/>
      <c r="C33" s="207"/>
      <c r="D33" s="203"/>
      <c r="E33" s="204"/>
      <c r="F33" s="199" t="str">
        <f t="shared" si="0"/>
        <v/>
      </c>
    </row>
    <row r="34" spans="1:6">
      <c r="A34" s="178"/>
      <c r="B34" s="179"/>
      <c r="C34" s="207"/>
      <c r="D34" s="203"/>
      <c r="E34" s="204"/>
      <c r="F34" s="199" t="str">
        <f t="shared" si="0"/>
        <v/>
      </c>
    </row>
    <row r="35" spans="1:6">
      <c r="A35" s="178"/>
      <c r="B35" s="179"/>
      <c r="C35" s="207"/>
      <c r="D35" s="203"/>
      <c r="E35" s="204"/>
      <c r="F35" s="199" t="str">
        <f t="shared" si="0"/>
        <v/>
      </c>
    </row>
    <row r="36" spans="1:6">
      <c r="A36" s="178"/>
      <c r="B36" s="179"/>
      <c r="C36" s="207"/>
      <c r="D36" s="203"/>
      <c r="E36" s="204"/>
      <c r="F36" s="199" t="str">
        <f t="shared" si="0"/>
        <v/>
      </c>
    </row>
    <row r="37" spans="1:6">
      <c r="A37" s="178"/>
      <c r="B37" s="179"/>
      <c r="C37" s="207"/>
      <c r="D37" s="203"/>
      <c r="E37" s="204"/>
      <c r="F37" s="199" t="str">
        <f t="shared" si="0"/>
        <v/>
      </c>
    </row>
    <row r="38" spans="1:6">
      <c r="A38" s="178"/>
      <c r="B38" s="179"/>
      <c r="C38" s="207"/>
      <c r="D38" s="203"/>
      <c r="E38" s="204"/>
      <c r="F38" s="199" t="str">
        <f t="shared" si="0"/>
        <v/>
      </c>
    </row>
    <row r="39" spans="1:6">
      <c r="A39" s="178"/>
      <c r="B39" s="179"/>
      <c r="C39" s="207"/>
      <c r="D39" s="203"/>
      <c r="E39" s="204"/>
      <c r="F39" s="199" t="str">
        <f t="shared" si="0"/>
        <v/>
      </c>
    </row>
    <row r="40" spans="1:6">
      <c r="A40" s="178"/>
      <c r="B40" s="179"/>
      <c r="C40" s="207"/>
      <c r="D40" s="203"/>
      <c r="E40" s="204"/>
      <c r="F40" s="199" t="str">
        <f t="shared" si="0"/>
        <v/>
      </c>
    </row>
    <row r="41" spans="1:6">
      <c r="A41" s="178"/>
      <c r="B41" s="179"/>
      <c r="C41" s="207"/>
      <c r="D41" s="203"/>
      <c r="E41" s="204"/>
      <c r="F41" s="199" t="str">
        <f t="shared" si="0"/>
        <v/>
      </c>
    </row>
    <row r="42" spans="1:6">
      <c r="A42" s="178"/>
      <c r="B42" s="179"/>
      <c r="C42" s="207"/>
      <c r="D42" s="203"/>
      <c r="E42" s="204"/>
      <c r="F42" s="199" t="str">
        <f t="shared" si="0"/>
        <v/>
      </c>
    </row>
    <row r="43" spans="1:6">
      <c r="A43" s="178"/>
      <c r="B43" s="179"/>
      <c r="C43" s="207"/>
      <c r="D43" s="203"/>
      <c r="E43" s="204"/>
      <c r="F43" s="199" t="str">
        <f t="shared" si="0"/>
        <v/>
      </c>
    </row>
    <row r="44" spans="1:6">
      <c r="A44" s="178"/>
      <c r="B44" s="179"/>
      <c r="C44" s="207"/>
      <c r="D44" s="203"/>
      <c r="E44" s="204"/>
      <c r="F44" s="199" t="str">
        <f t="shared" si="0"/>
        <v/>
      </c>
    </row>
    <row r="45" spans="1:6">
      <c r="A45" s="178"/>
      <c r="B45" s="179"/>
      <c r="C45" s="207"/>
      <c r="D45" s="203"/>
      <c r="E45" s="204"/>
      <c r="F45" s="199" t="str">
        <f t="shared" si="0"/>
        <v/>
      </c>
    </row>
    <row r="46" spans="1:6">
      <c r="A46" s="178"/>
      <c r="B46" s="179"/>
      <c r="C46" s="207"/>
      <c r="D46" s="203"/>
      <c r="E46" s="204"/>
      <c r="F46" s="199" t="str">
        <f t="shared" si="0"/>
        <v/>
      </c>
    </row>
    <row r="47" spans="1:6">
      <c r="A47" s="178"/>
      <c r="B47" s="179"/>
      <c r="C47" s="207"/>
      <c r="D47" s="203"/>
      <c r="E47" s="204"/>
      <c r="F47" s="199" t="str">
        <f t="shared" si="0"/>
        <v/>
      </c>
    </row>
    <row r="48" spans="1:6">
      <c r="A48" s="178"/>
      <c r="B48" s="179"/>
      <c r="C48" s="207"/>
      <c r="D48" s="203"/>
      <c r="E48" s="204"/>
      <c r="F48" s="199" t="str">
        <f t="shared" si="0"/>
        <v/>
      </c>
    </row>
    <row r="49" spans="1:6">
      <c r="A49" s="178"/>
      <c r="B49" s="179"/>
      <c r="C49" s="207"/>
      <c r="D49" s="203"/>
      <c r="E49" s="204"/>
      <c r="F49" s="199" t="str">
        <f t="shared" si="0"/>
        <v/>
      </c>
    </row>
    <row r="50" spans="1:6">
      <c r="A50" s="178"/>
      <c r="B50" s="179"/>
      <c r="C50" s="207"/>
      <c r="D50" s="203"/>
      <c r="E50" s="204"/>
      <c r="F50" s="199" t="str">
        <f t="shared" si="0"/>
        <v/>
      </c>
    </row>
    <row r="51" spans="1:6">
      <c r="A51" s="178"/>
      <c r="B51" s="179"/>
      <c r="C51" s="207"/>
      <c r="D51" s="203"/>
      <c r="E51" s="204"/>
      <c r="F51" s="199" t="str">
        <f t="shared" si="0"/>
        <v/>
      </c>
    </row>
    <row r="52" spans="1:6">
      <c r="A52" s="178"/>
      <c r="B52" s="179"/>
      <c r="C52" s="207"/>
      <c r="D52" s="203"/>
      <c r="E52" s="204"/>
      <c r="F52" s="199" t="str">
        <f t="shared" si="0"/>
        <v/>
      </c>
    </row>
    <row r="53" spans="1:6">
      <c r="A53" s="178"/>
      <c r="B53" s="179"/>
      <c r="C53" s="207"/>
      <c r="D53" s="203"/>
      <c r="E53" s="204"/>
      <c r="F53" s="199" t="str">
        <f t="shared" si="0"/>
        <v/>
      </c>
    </row>
    <row r="54" spans="1:6">
      <c r="A54" s="183"/>
      <c r="B54" s="184"/>
      <c r="C54" s="656"/>
      <c r="D54" s="681"/>
      <c r="E54" s="205"/>
      <c r="F54" s="206" t="str">
        <f t="shared" si="0"/>
        <v/>
      </c>
    </row>
    <row r="55" spans="1:6" ht="13.8" thickBot="1">
      <c r="A55" s="676">
        <v>1</v>
      </c>
      <c r="B55" s="677">
        <v>31</v>
      </c>
      <c r="C55" s="682" t="s">
        <v>1324</v>
      </c>
      <c r="D55" s="678">
        <f>SUM(D4:D54)</f>
        <v>0</v>
      </c>
      <c r="E55" s="679">
        <f>SUM(E4:E54)</f>
        <v>0</v>
      </c>
      <c r="F55" s="680">
        <f>D55-E55</f>
        <v>0</v>
      </c>
    </row>
    <row r="56" spans="1:6" ht="13.8" thickTop="1">
      <c r="A56" s="683"/>
      <c r="B56" s="683"/>
      <c r="C56" s="684"/>
      <c r="D56" s="685"/>
      <c r="E56" s="685"/>
      <c r="F56" s="685"/>
    </row>
    <row r="57" spans="1:6">
      <c r="A57" s="686"/>
      <c r="B57" s="686"/>
      <c r="C57" s="686" t="s">
        <v>1325</v>
      </c>
      <c r="D57" s="687">
        <f>D3+D55</f>
        <v>4894172</v>
      </c>
      <c r="E57" s="687">
        <f>E3+E55</f>
        <v>0</v>
      </c>
      <c r="F57" s="687">
        <f>D57-E57</f>
        <v>4894172</v>
      </c>
    </row>
    <row r="58" spans="1:6" ht="25.8" customHeight="1">
      <c r="A58" s="3"/>
      <c r="B58" s="3"/>
      <c r="C58" s="3"/>
      <c r="D58" s="3"/>
      <c r="E58" s="3"/>
      <c r="F58" s="3"/>
    </row>
    <row r="59" spans="1:6" ht="25.8" customHeight="1">
      <c r="C59" s="6"/>
      <c r="D59" s="6"/>
      <c r="E59" s="6"/>
    </row>
    <row r="60" spans="1:6" ht="33" customHeight="1">
      <c r="A60" s="875" t="s">
        <v>3</v>
      </c>
      <c r="B60" s="876"/>
      <c r="C60" s="208" t="s">
        <v>0</v>
      </c>
      <c r="D60" s="166" t="s">
        <v>1</v>
      </c>
      <c r="E60" s="167" t="s">
        <v>2</v>
      </c>
      <c r="F60" s="217" t="s">
        <v>725</v>
      </c>
    </row>
    <row r="61" spans="1:6">
      <c r="A61" s="178">
        <v>2</v>
      </c>
      <c r="B61" s="179">
        <v>1</v>
      </c>
      <c r="C61" s="180" t="s">
        <v>7</v>
      </c>
      <c r="D61" s="209">
        <f>F57</f>
        <v>4894172</v>
      </c>
      <c r="E61" s="179"/>
      <c r="F61" s="218">
        <f>D61</f>
        <v>4894172</v>
      </c>
    </row>
    <row r="62" spans="1:6">
      <c r="A62" s="178"/>
      <c r="B62" s="179"/>
      <c r="C62" s="207"/>
      <c r="D62" s="181"/>
      <c r="E62" s="179"/>
      <c r="F62" s="218" t="str">
        <f>IF(OR(D62&lt;&gt;"",E62&lt;&gt;""),F61+D62-E62,"")</f>
        <v/>
      </c>
    </row>
    <row r="63" spans="1:6">
      <c r="A63" s="178"/>
      <c r="B63" s="179"/>
      <c r="C63" s="207"/>
      <c r="D63" s="181"/>
      <c r="E63" s="179"/>
      <c r="F63" s="218" t="str">
        <f t="shared" ref="F63:F110" si="1">IF(OR(D63&lt;&gt;"",E63&lt;&gt;""),F62+D63-E63,"")</f>
        <v/>
      </c>
    </row>
    <row r="64" spans="1:6">
      <c r="A64" s="178"/>
      <c r="B64" s="179"/>
      <c r="C64" s="207"/>
      <c r="D64" s="181"/>
      <c r="E64" s="179"/>
      <c r="F64" s="218" t="str">
        <f t="shared" si="1"/>
        <v/>
      </c>
    </row>
    <row r="65" spans="1:6">
      <c r="A65" s="178"/>
      <c r="B65" s="179"/>
      <c r="C65" s="207"/>
      <c r="D65" s="181"/>
      <c r="E65" s="179"/>
      <c r="F65" s="218" t="str">
        <f t="shared" si="1"/>
        <v/>
      </c>
    </row>
    <row r="66" spans="1:6">
      <c r="A66" s="178"/>
      <c r="B66" s="179"/>
      <c r="C66" s="207"/>
      <c r="D66" s="181"/>
      <c r="E66" s="179"/>
      <c r="F66" s="218" t="str">
        <f t="shared" si="1"/>
        <v/>
      </c>
    </row>
    <row r="67" spans="1:6">
      <c r="A67" s="178"/>
      <c r="B67" s="179"/>
      <c r="C67" s="207"/>
      <c r="D67" s="181"/>
      <c r="E67" s="179"/>
      <c r="F67" s="218" t="str">
        <f t="shared" si="1"/>
        <v/>
      </c>
    </row>
    <row r="68" spans="1:6">
      <c r="A68" s="178"/>
      <c r="B68" s="179"/>
      <c r="C68" s="207"/>
      <c r="D68" s="181"/>
      <c r="E68" s="179"/>
      <c r="F68" s="218" t="str">
        <f t="shared" si="1"/>
        <v/>
      </c>
    </row>
    <row r="69" spans="1:6">
      <c r="A69" s="178"/>
      <c r="B69" s="179"/>
      <c r="C69" s="207"/>
      <c r="D69" s="181"/>
      <c r="E69" s="179"/>
      <c r="F69" s="218" t="str">
        <f t="shared" si="1"/>
        <v/>
      </c>
    </row>
    <row r="70" spans="1:6">
      <c r="A70" s="178"/>
      <c r="B70" s="179"/>
      <c r="C70" s="207"/>
      <c r="D70" s="181"/>
      <c r="E70" s="179"/>
      <c r="F70" s="218" t="str">
        <f t="shared" si="1"/>
        <v/>
      </c>
    </row>
    <row r="71" spans="1:6">
      <c r="A71" s="178"/>
      <c r="B71" s="179"/>
      <c r="C71" s="207"/>
      <c r="D71" s="181"/>
      <c r="E71" s="179"/>
      <c r="F71" s="218" t="str">
        <f t="shared" si="1"/>
        <v/>
      </c>
    </row>
    <row r="72" spans="1:6">
      <c r="A72" s="178"/>
      <c r="B72" s="179"/>
      <c r="C72" s="207"/>
      <c r="D72" s="181"/>
      <c r="E72" s="179"/>
      <c r="F72" s="218" t="str">
        <f t="shared" si="1"/>
        <v/>
      </c>
    </row>
    <row r="73" spans="1:6">
      <c r="A73" s="178"/>
      <c r="B73" s="179"/>
      <c r="C73" s="207"/>
      <c r="D73" s="181"/>
      <c r="E73" s="179"/>
      <c r="F73" s="218" t="str">
        <f t="shared" si="1"/>
        <v/>
      </c>
    </row>
    <row r="74" spans="1:6">
      <c r="A74" s="178"/>
      <c r="B74" s="179"/>
      <c r="C74" s="207"/>
      <c r="D74" s="181"/>
      <c r="E74" s="179"/>
      <c r="F74" s="218" t="str">
        <f t="shared" si="1"/>
        <v/>
      </c>
    </row>
    <row r="75" spans="1:6">
      <c r="A75" s="178"/>
      <c r="B75" s="179"/>
      <c r="C75" s="207"/>
      <c r="D75" s="181"/>
      <c r="E75" s="179"/>
      <c r="F75" s="218" t="str">
        <f t="shared" si="1"/>
        <v/>
      </c>
    </row>
    <row r="76" spans="1:6">
      <c r="A76" s="178"/>
      <c r="B76" s="179"/>
      <c r="C76" s="207"/>
      <c r="D76" s="181"/>
      <c r="E76" s="179"/>
      <c r="F76" s="218" t="str">
        <f t="shared" si="1"/>
        <v/>
      </c>
    </row>
    <row r="77" spans="1:6">
      <c r="A77" s="178"/>
      <c r="B77" s="179"/>
      <c r="C77" s="207"/>
      <c r="D77" s="181"/>
      <c r="E77" s="179"/>
      <c r="F77" s="218" t="str">
        <f t="shared" si="1"/>
        <v/>
      </c>
    </row>
    <row r="78" spans="1:6">
      <c r="A78" s="178"/>
      <c r="B78" s="179"/>
      <c r="C78" s="207"/>
      <c r="D78" s="181"/>
      <c r="E78" s="179"/>
      <c r="F78" s="218" t="str">
        <f t="shared" si="1"/>
        <v/>
      </c>
    </row>
    <row r="79" spans="1:6">
      <c r="A79" s="178"/>
      <c r="B79" s="179"/>
      <c r="C79" s="207"/>
      <c r="D79" s="181"/>
      <c r="E79" s="179"/>
      <c r="F79" s="218" t="str">
        <f t="shared" si="1"/>
        <v/>
      </c>
    </row>
    <row r="80" spans="1:6">
      <c r="A80" s="178"/>
      <c r="B80" s="179"/>
      <c r="C80" s="207"/>
      <c r="D80" s="181"/>
      <c r="E80" s="179"/>
      <c r="F80" s="218" t="str">
        <f t="shared" si="1"/>
        <v/>
      </c>
    </row>
    <row r="81" spans="1:6">
      <c r="A81" s="178"/>
      <c r="B81" s="179"/>
      <c r="C81" s="207"/>
      <c r="D81" s="181"/>
      <c r="E81" s="179"/>
      <c r="F81" s="218" t="str">
        <f t="shared" si="1"/>
        <v/>
      </c>
    </row>
    <row r="82" spans="1:6">
      <c r="A82" s="178"/>
      <c r="B82" s="179"/>
      <c r="C82" s="207"/>
      <c r="D82" s="181"/>
      <c r="E82" s="179"/>
      <c r="F82" s="218" t="str">
        <f t="shared" si="1"/>
        <v/>
      </c>
    </row>
    <row r="83" spans="1:6">
      <c r="A83" s="178"/>
      <c r="B83" s="179"/>
      <c r="C83" s="207"/>
      <c r="D83" s="181"/>
      <c r="E83" s="179"/>
      <c r="F83" s="218" t="str">
        <f t="shared" si="1"/>
        <v/>
      </c>
    </row>
    <row r="84" spans="1:6">
      <c r="A84" s="178"/>
      <c r="B84" s="179"/>
      <c r="C84" s="207"/>
      <c r="D84" s="181"/>
      <c r="E84" s="179"/>
      <c r="F84" s="218" t="str">
        <f t="shared" si="1"/>
        <v/>
      </c>
    </row>
    <row r="85" spans="1:6">
      <c r="A85" s="178"/>
      <c r="B85" s="179"/>
      <c r="C85" s="207"/>
      <c r="D85" s="181"/>
      <c r="E85" s="179"/>
      <c r="F85" s="218" t="str">
        <f t="shared" si="1"/>
        <v/>
      </c>
    </row>
    <row r="86" spans="1:6">
      <c r="A86" s="178"/>
      <c r="B86" s="179"/>
      <c r="C86" s="207"/>
      <c r="D86" s="181"/>
      <c r="E86" s="179"/>
      <c r="F86" s="218" t="str">
        <f t="shared" si="1"/>
        <v/>
      </c>
    </row>
    <row r="87" spans="1:6">
      <c r="A87" s="178"/>
      <c r="B87" s="179"/>
      <c r="C87" s="207"/>
      <c r="D87" s="181"/>
      <c r="E87" s="179"/>
      <c r="F87" s="218" t="str">
        <f t="shared" si="1"/>
        <v/>
      </c>
    </row>
    <row r="88" spans="1:6">
      <c r="A88" s="178"/>
      <c r="B88" s="179"/>
      <c r="C88" s="207"/>
      <c r="D88" s="181"/>
      <c r="E88" s="179"/>
      <c r="F88" s="218" t="str">
        <f t="shared" si="1"/>
        <v/>
      </c>
    </row>
    <row r="89" spans="1:6">
      <c r="A89" s="178"/>
      <c r="B89" s="179"/>
      <c r="C89" s="207"/>
      <c r="D89" s="181"/>
      <c r="E89" s="179"/>
      <c r="F89" s="218" t="str">
        <f t="shared" si="1"/>
        <v/>
      </c>
    </row>
    <row r="90" spans="1:6">
      <c r="A90" s="178"/>
      <c r="B90" s="179"/>
      <c r="C90" s="207"/>
      <c r="D90" s="181"/>
      <c r="E90" s="179"/>
      <c r="F90" s="218" t="str">
        <f t="shared" si="1"/>
        <v/>
      </c>
    </row>
    <row r="91" spans="1:6">
      <c r="A91" s="178"/>
      <c r="B91" s="179"/>
      <c r="C91" s="207"/>
      <c r="D91" s="181"/>
      <c r="E91" s="179"/>
      <c r="F91" s="218" t="str">
        <f t="shared" si="1"/>
        <v/>
      </c>
    </row>
    <row r="92" spans="1:6">
      <c r="A92" s="178"/>
      <c r="B92" s="179"/>
      <c r="C92" s="207"/>
      <c r="D92" s="181"/>
      <c r="E92" s="179"/>
      <c r="F92" s="218" t="str">
        <f t="shared" si="1"/>
        <v/>
      </c>
    </row>
    <row r="93" spans="1:6">
      <c r="A93" s="178"/>
      <c r="B93" s="179"/>
      <c r="C93" s="207"/>
      <c r="D93" s="181"/>
      <c r="E93" s="179"/>
      <c r="F93" s="218" t="str">
        <f t="shared" si="1"/>
        <v/>
      </c>
    </row>
    <row r="94" spans="1:6">
      <c r="A94" s="178"/>
      <c r="B94" s="179"/>
      <c r="C94" s="207"/>
      <c r="D94" s="181"/>
      <c r="E94" s="179"/>
      <c r="F94" s="218" t="str">
        <f t="shared" si="1"/>
        <v/>
      </c>
    </row>
    <row r="95" spans="1:6">
      <c r="A95" s="178"/>
      <c r="B95" s="179"/>
      <c r="C95" s="207"/>
      <c r="D95" s="181"/>
      <c r="E95" s="179"/>
      <c r="F95" s="218" t="str">
        <f t="shared" si="1"/>
        <v/>
      </c>
    </row>
    <row r="96" spans="1:6">
      <c r="A96" s="178"/>
      <c r="B96" s="179"/>
      <c r="C96" s="207"/>
      <c r="D96" s="181"/>
      <c r="E96" s="179"/>
      <c r="F96" s="218" t="str">
        <f t="shared" si="1"/>
        <v/>
      </c>
    </row>
    <row r="97" spans="1:6">
      <c r="A97" s="178"/>
      <c r="B97" s="179"/>
      <c r="C97" s="207"/>
      <c r="D97" s="181"/>
      <c r="E97" s="179"/>
      <c r="F97" s="218" t="str">
        <f t="shared" si="1"/>
        <v/>
      </c>
    </row>
    <row r="98" spans="1:6">
      <c r="A98" s="178"/>
      <c r="B98" s="179"/>
      <c r="C98" s="207"/>
      <c r="D98" s="181"/>
      <c r="E98" s="179"/>
      <c r="F98" s="218" t="str">
        <f t="shared" si="1"/>
        <v/>
      </c>
    </row>
    <row r="99" spans="1:6">
      <c r="A99" s="178"/>
      <c r="B99" s="179"/>
      <c r="C99" s="207"/>
      <c r="D99" s="181"/>
      <c r="E99" s="179"/>
      <c r="F99" s="218" t="str">
        <f t="shared" si="1"/>
        <v/>
      </c>
    </row>
    <row r="100" spans="1:6">
      <c r="A100" s="178"/>
      <c r="B100" s="179"/>
      <c r="C100" s="207"/>
      <c r="D100" s="181"/>
      <c r="E100" s="179"/>
      <c r="F100" s="218" t="str">
        <f t="shared" si="1"/>
        <v/>
      </c>
    </row>
    <row r="101" spans="1:6">
      <c r="A101" s="178"/>
      <c r="B101" s="179"/>
      <c r="C101" s="207"/>
      <c r="D101" s="181"/>
      <c r="E101" s="179"/>
      <c r="F101" s="218" t="str">
        <f t="shared" si="1"/>
        <v/>
      </c>
    </row>
    <row r="102" spans="1:6">
      <c r="A102" s="178"/>
      <c r="B102" s="179"/>
      <c r="C102" s="207"/>
      <c r="D102" s="181"/>
      <c r="E102" s="179"/>
      <c r="F102" s="218" t="str">
        <f t="shared" si="1"/>
        <v/>
      </c>
    </row>
    <row r="103" spans="1:6">
      <c r="A103" s="178"/>
      <c r="B103" s="179"/>
      <c r="C103" s="207"/>
      <c r="D103" s="181"/>
      <c r="E103" s="179"/>
      <c r="F103" s="218" t="str">
        <f t="shared" si="1"/>
        <v/>
      </c>
    </row>
    <row r="104" spans="1:6">
      <c r="A104" s="178"/>
      <c r="B104" s="179"/>
      <c r="C104" s="207"/>
      <c r="D104" s="181"/>
      <c r="E104" s="179"/>
      <c r="F104" s="218" t="str">
        <f t="shared" si="1"/>
        <v/>
      </c>
    </row>
    <row r="105" spans="1:6">
      <c r="A105" s="178"/>
      <c r="B105" s="179"/>
      <c r="C105" s="207"/>
      <c r="D105" s="181"/>
      <c r="E105" s="179"/>
      <c r="F105" s="218" t="str">
        <f t="shared" si="1"/>
        <v/>
      </c>
    </row>
    <row r="106" spans="1:6">
      <c r="A106" s="178"/>
      <c r="B106" s="179"/>
      <c r="C106" s="207"/>
      <c r="D106" s="181"/>
      <c r="E106" s="179"/>
      <c r="F106" s="218" t="str">
        <f t="shared" si="1"/>
        <v/>
      </c>
    </row>
    <row r="107" spans="1:6">
      <c r="A107" s="178"/>
      <c r="B107" s="179"/>
      <c r="C107" s="207"/>
      <c r="D107" s="181"/>
      <c r="E107" s="179"/>
      <c r="F107" s="218" t="str">
        <f t="shared" si="1"/>
        <v/>
      </c>
    </row>
    <row r="108" spans="1:6">
      <c r="A108" s="178"/>
      <c r="B108" s="179"/>
      <c r="C108" s="207"/>
      <c r="D108" s="181"/>
      <c r="E108" s="179"/>
      <c r="F108" s="218" t="str">
        <f t="shared" si="1"/>
        <v/>
      </c>
    </row>
    <row r="109" spans="1:6">
      <c r="A109" s="178"/>
      <c r="B109" s="179"/>
      <c r="C109" s="207"/>
      <c r="D109" s="181"/>
      <c r="E109" s="179"/>
      <c r="F109" s="218" t="str">
        <f t="shared" si="1"/>
        <v/>
      </c>
    </row>
    <row r="110" spans="1:6">
      <c r="A110" s="178"/>
      <c r="B110" s="179"/>
      <c r="C110" s="207"/>
      <c r="D110" s="181"/>
      <c r="E110" s="179"/>
      <c r="F110" s="218" t="str">
        <f t="shared" si="1"/>
        <v/>
      </c>
    </row>
    <row r="111" spans="1:6" ht="13.8" thickBot="1">
      <c r="A111" s="676">
        <v>2</v>
      </c>
      <c r="B111" s="677">
        <v>28</v>
      </c>
      <c r="C111" s="682" t="s">
        <v>1326</v>
      </c>
      <c r="D111" s="688">
        <f>SUM(D62:D110)</f>
        <v>0</v>
      </c>
      <c r="E111" s="679">
        <f>SUM(E62:E110)</f>
        <v>0</v>
      </c>
      <c r="F111" s="680">
        <f>D111-E111</f>
        <v>0</v>
      </c>
    </row>
    <row r="112" spans="1:6" ht="13.8" thickTop="1">
      <c r="A112" s="683"/>
      <c r="B112" s="683"/>
      <c r="C112" s="684"/>
      <c r="D112" s="685"/>
      <c r="E112" s="685"/>
      <c r="F112" s="685"/>
    </row>
    <row r="113" spans="1:6">
      <c r="A113" s="686"/>
      <c r="B113" s="686"/>
      <c r="C113" s="686" t="s">
        <v>1327</v>
      </c>
      <c r="D113" s="687">
        <f>D61+D111</f>
        <v>4894172</v>
      </c>
      <c r="E113" s="687">
        <f>E61+E111</f>
        <v>0</v>
      </c>
      <c r="F113" s="687">
        <f>D113-E113</f>
        <v>4894172</v>
      </c>
    </row>
    <row r="114" spans="1:6" ht="25.8" customHeight="1">
      <c r="A114" s="3"/>
      <c r="B114" s="3"/>
      <c r="C114" s="3"/>
      <c r="D114" s="3"/>
      <c r="E114" s="3"/>
      <c r="F114" s="3"/>
    </row>
    <row r="115" spans="1:6" ht="25.8" customHeight="1">
      <c r="C115" s="6"/>
      <c r="D115" s="6"/>
      <c r="E115" s="6"/>
    </row>
    <row r="116" spans="1:6" ht="33" customHeight="1">
      <c r="A116" s="872" t="s">
        <v>3</v>
      </c>
      <c r="B116" s="873"/>
      <c r="C116" s="172" t="s">
        <v>0</v>
      </c>
      <c r="D116" s="171" t="s">
        <v>1</v>
      </c>
      <c r="E116" s="233" t="s">
        <v>2</v>
      </c>
      <c r="F116" s="172" t="s">
        <v>17</v>
      </c>
    </row>
    <row r="117" spans="1:6">
      <c r="A117" s="173">
        <v>3</v>
      </c>
      <c r="B117" s="174">
        <v>1</v>
      </c>
      <c r="C117" s="222" t="s">
        <v>7</v>
      </c>
      <c r="D117" s="209">
        <f>F113</f>
        <v>4894172</v>
      </c>
      <c r="E117" s="174"/>
      <c r="F117" s="175">
        <f>D117</f>
        <v>4894172</v>
      </c>
    </row>
    <row r="118" spans="1:6">
      <c r="A118" s="178"/>
      <c r="B118" s="179"/>
      <c r="C118" s="207"/>
      <c r="D118" s="181"/>
      <c r="E118" s="179"/>
      <c r="F118" s="218" t="str">
        <f>IF(OR(D118&lt;&gt;"",E118&lt;&gt;""),F117+D118-E118,"")</f>
        <v/>
      </c>
    </row>
    <row r="119" spans="1:6">
      <c r="A119" s="178"/>
      <c r="B119" s="179"/>
      <c r="C119" s="207"/>
      <c r="D119" s="181"/>
      <c r="E119" s="179"/>
      <c r="F119" s="218" t="str">
        <f t="shared" ref="F119:F166" si="2">IF(OR(D119&lt;&gt;"",E119&lt;&gt;""),F118+D119-E119,"")</f>
        <v/>
      </c>
    </row>
    <row r="120" spans="1:6">
      <c r="A120" s="178"/>
      <c r="B120" s="179"/>
      <c r="C120" s="207"/>
      <c r="D120" s="181"/>
      <c r="E120" s="179"/>
      <c r="F120" s="218" t="str">
        <f t="shared" si="2"/>
        <v/>
      </c>
    </row>
    <row r="121" spans="1:6">
      <c r="A121" s="178"/>
      <c r="B121" s="179"/>
      <c r="C121" s="207"/>
      <c r="D121" s="181"/>
      <c r="E121" s="179"/>
      <c r="F121" s="218" t="str">
        <f t="shared" si="2"/>
        <v/>
      </c>
    </row>
    <row r="122" spans="1:6">
      <c r="A122" s="178"/>
      <c r="B122" s="179"/>
      <c r="C122" s="207"/>
      <c r="D122" s="181"/>
      <c r="E122" s="179"/>
      <c r="F122" s="218" t="str">
        <f t="shared" si="2"/>
        <v/>
      </c>
    </row>
    <row r="123" spans="1:6">
      <c r="A123" s="178"/>
      <c r="B123" s="179"/>
      <c r="C123" s="207"/>
      <c r="D123" s="181"/>
      <c r="E123" s="179"/>
      <c r="F123" s="218" t="str">
        <f t="shared" si="2"/>
        <v/>
      </c>
    </row>
    <row r="124" spans="1:6">
      <c r="A124" s="178"/>
      <c r="B124" s="179"/>
      <c r="C124" s="207"/>
      <c r="D124" s="181"/>
      <c r="E124" s="179"/>
      <c r="F124" s="218" t="str">
        <f t="shared" si="2"/>
        <v/>
      </c>
    </row>
    <row r="125" spans="1:6">
      <c r="A125" s="178"/>
      <c r="B125" s="179"/>
      <c r="C125" s="207"/>
      <c r="D125" s="181"/>
      <c r="E125" s="179"/>
      <c r="F125" s="218" t="str">
        <f t="shared" si="2"/>
        <v/>
      </c>
    </row>
    <row r="126" spans="1:6">
      <c r="A126" s="178"/>
      <c r="B126" s="179"/>
      <c r="C126" s="207"/>
      <c r="D126" s="181"/>
      <c r="E126" s="179"/>
      <c r="F126" s="218" t="str">
        <f t="shared" si="2"/>
        <v/>
      </c>
    </row>
    <row r="127" spans="1:6">
      <c r="A127" s="178"/>
      <c r="B127" s="179"/>
      <c r="C127" s="207"/>
      <c r="D127" s="181"/>
      <c r="E127" s="179"/>
      <c r="F127" s="218" t="str">
        <f t="shared" si="2"/>
        <v/>
      </c>
    </row>
    <row r="128" spans="1:6">
      <c r="A128" s="178"/>
      <c r="B128" s="179"/>
      <c r="C128" s="207"/>
      <c r="D128" s="181"/>
      <c r="E128" s="179"/>
      <c r="F128" s="218" t="str">
        <f t="shared" si="2"/>
        <v/>
      </c>
    </row>
    <row r="129" spans="1:6">
      <c r="A129" s="178"/>
      <c r="B129" s="179"/>
      <c r="C129" s="207"/>
      <c r="D129" s="181"/>
      <c r="E129" s="179"/>
      <c r="F129" s="218" t="str">
        <f t="shared" si="2"/>
        <v/>
      </c>
    </row>
    <row r="130" spans="1:6">
      <c r="A130" s="178"/>
      <c r="B130" s="179"/>
      <c r="C130" s="207"/>
      <c r="D130" s="181"/>
      <c r="E130" s="179"/>
      <c r="F130" s="218" t="str">
        <f t="shared" si="2"/>
        <v/>
      </c>
    </row>
    <row r="131" spans="1:6">
      <c r="A131" s="178"/>
      <c r="B131" s="179"/>
      <c r="C131" s="207"/>
      <c r="D131" s="181"/>
      <c r="E131" s="179"/>
      <c r="F131" s="218" t="str">
        <f t="shared" si="2"/>
        <v/>
      </c>
    </row>
    <row r="132" spans="1:6">
      <c r="A132" s="178"/>
      <c r="B132" s="179"/>
      <c r="C132" s="207"/>
      <c r="D132" s="181"/>
      <c r="E132" s="179"/>
      <c r="F132" s="218" t="str">
        <f t="shared" si="2"/>
        <v/>
      </c>
    </row>
    <row r="133" spans="1:6">
      <c r="A133" s="178"/>
      <c r="B133" s="179"/>
      <c r="C133" s="207"/>
      <c r="D133" s="181"/>
      <c r="E133" s="179"/>
      <c r="F133" s="218" t="str">
        <f t="shared" si="2"/>
        <v/>
      </c>
    </row>
    <row r="134" spans="1:6">
      <c r="A134" s="178"/>
      <c r="B134" s="179"/>
      <c r="C134" s="207"/>
      <c r="D134" s="181"/>
      <c r="E134" s="179"/>
      <c r="F134" s="218" t="str">
        <f t="shared" si="2"/>
        <v/>
      </c>
    </row>
    <row r="135" spans="1:6">
      <c r="A135" s="178"/>
      <c r="B135" s="179"/>
      <c r="C135" s="207"/>
      <c r="D135" s="181"/>
      <c r="E135" s="179"/>
      <c r="F135" s="218" t="str">
        <f t="shared" si="2"/>
        <v/>
      </c>
    </row>
    <row r="136" spans="1:6">
      <c r="A136" s="178"/>
      <c r="B136" s="179"/>
      <c r="C136" s="207"/>
      <c r="D136" s="181"/>
      <c r="E136" s="179"/>
      <c r="F136" s="218" t="str">
        <f t="shared" si="2"/>
        <v/>
      </c>
    </row>
    <row r="137" spans="1:6">
      <c r="A137" s="178"/>
      <c r="B137" s="179"/>
      <c r="C137" s="207"/>
      <c r="D137" s="181"/>
      <c r="E137" s="179"/>
      <c r="F137" s="218" t="str">
        <f t="shared" si="2"/>
        <v/>
      </c>
    </row>
    <row r="138" spans="1:6">
      <c r="A138" s="178"/>
      <c r="B138" s="179"/>
      <c r="C138" s="207"/>
      <c r="D138" s="181"/>
      <c r="E138" s="179"/>
      <c r="F138" s="218" t="str">
        <f t="shared" si="2"/>
        <v/>
      </c>
    </row>
    <row r="139" spans="1:6">
      <c r="A139" s="178"/>
      <c r="B139" s="179"/>
      <c r="C139" s="207"/>
      <c r="D139" s="181"/>
      <c r="E139" s="179"/>
      <c r="F139" s="218" t="str">
        <f t="shared" si="2"/>
        <v/>
      </c>
    </row>
    <row r="140" spans="1:6">
      <c r="A140" s="178"/>
      <c r="B140" s="179"/>
      <c r="C140" s="207"/>
      <c r="D140" s="181"/>
      <c r="E140" s="179"/>
      <c r="F140" s="218" t="str">
        <f t="shared" si="2"/>
        <v/>
      </c>
    </row>
    <row r="141" spans="1:6">
      <c r="A141" s="178"/>
      <c r="B141" s="179"/>
      <c r="C141" s="207"/>
      <c r="D141" s="181"/>
      <c r="E141" s="179"/>
      <c r="F141" s="218" t="str">
        <f t="shared" si="2"/>
        <v/>
      </c>
    </row>
    <row r="142" spans="1:6">
      <c r="A142" s="178"/>
      <c r="B142" s="179"/>
      <c r="C142" s="207"/>
      <c r="D142" s="181"/>
      <c r="E142" s="179"/>
      <c r="F142" s="218" t="str">
        <f t="shared" si="2"/>
        <v/>
      </c>
    </row>
    <row r="143" spans="1:6">
      <c r="A143" s="178"/>
      <c r="B143" s="179"/>
      <c r="C143" s="207"/>
      <c r="D143" s="181"/>
      <c r="E143" s="179"/>
      <c r="F143" s="218" t="str">
        <f t="shared" si="2"/>
        <v/>
      </c>
    </row>
    <row r="144" spans="1:6">
      <c r="A144" s="178"/>
      <c r="B144" s="179"/>
      <c r="C144" s="207"/>
      <c r="D144" s="181"/>
      <c r="E144" s="179"/>
      <c r="F144" s="218" t="str">
        <f t="shared" si="2"/>
        <v/>
      </c>
    </row>
    <row r="145" spans="1:6">
      <c r="A145" s="178"/>
      <c r="B145" s="179"/>
      <c r="C145" s="207"/>
      <c r="D145" s="181"/>
      <c r="E145" s="179"/>
      <c r="F145" s="218" t="str">
        <f t="shared" si="2"/>
        <v/>
      </c>
    </row>
    <row r="146" spans="1:6">
      <c r="A146" s="178"/>
      <c r="B146" s="179"/>
      <c r="C146" s="207"/>
      <c r="D146" s="181"/>
      <c r="E146" s="179"/>
      <c r="F146" s="218" t="str">
        <f t="shared" si="2"/>
        <v/>
      </c>
    </row>
    <row r="147" spans="1:6">
      <c r="A147" s="178"/>
      <c r="B147" s="179"/>
      <c r="C147" s="207"/>
      <c r="D147" s="181"/>
      <c r="E147" s="179"/>
      <c r="F147" s="218" t="str">
        <f t="shared" si="2"/>
        <v/>
      </c>
    </row>
    <row r="148" spans="1:6">
      <c r="A148" s="178"/>
      <c r="B148" s="179"/>
      <c r="C148" s="207"/>
      <c r="D148" s="181"/>
      <c r="E148" s="179"/>
      <c r="F148" s="218" t="str">
        <f t="shared" si="2"/>
        <v/>
      </c>
    </row>
    <row r="149" spans="1:6">
      <c r="A149" s="178"/>
      <c r="B149" s="179"/>
      <c r="C149" s="207"/>
      <c r="D149" s="181"/>
      <c r="E149" s="179"/>
      <c r="F149" s="218" t="str">
        <f t="shared" si="2"/>
        <v/>
      </c>
    </row>
    <row r="150" spans="1:6">
      <c r="A150" s="178"/>
      <c r="B150" s="179"/>
      <c r="C150" s="207"/>
      <c r="D150" s="181"/>
      <c r="E150" s="179"/>
      <c r="F150" s="218" t="str">
        <f t="shared" si="2"/>
        <v/>
      </c>
    </row>
    <row r="151" spans="1:6">
      <c r="A151" s="178"/>
      <c r="B151" s="179"/>
      <c r="C151" s="207"/>
      <c r="D151" s="181"/>
      <c r="E151" s="179"/>
      <c r="F151" s="218" t="str">
        <f t="shared" si="2"/>
        <v/>
      </c>
    </row>
    <row r="152" spans="1:6">
      <c r="A152" s="178"/>
      <c r="B152" s="179"/>
      <c r="C152" s="207"/>
      <c r="D152" s="181"/>
      <c r="E152" s="179"/>
      <c r="F152" s="218" t="str">
        <f t="shared" si="2"/>
        <v/>
      </c>
    </row>
    <row r="153" spans="1:6">
      <c r="A153" s="178"/>
      <c r="B153" s="179"/>
      <c r="C153" s="207"/>
      <c r="D153" s="181"/>
      <c r="E153" s="179"/>
      <c r="F153" s="218" t="str">
        <f t="shared" si="2"/>
        <v/>
      </c>
    </row>
    <row r="154" spans="1:6">
      <c r="A154" s="178"/>
      <c r="B154" s="179"/>
      <c r="C154" s="207"/>
      <c r="D154" s="181"/>
      <c r="E154" s="179"/>
      <c r="F154" s="218" t="str">
        <f t="shared" si="2"/>
        <v/>
      </c>
    </row>
    <row r="155" spans="1:6">
      <c r="A155" s="178"/>
      <c r="B155" s="179"/>
      <c r="C155" s="207"/>
      <c r="D155" s="181"/>
      <c r="E155" s="179"/>
      <c r="F155" s="218" t="str">
        <f t="shared" si="2"/>
        <v/>
      </c>
    </row>
    <row r="156" spans="1:6">
      <c r="A156" s="178"/>
      <c r="B156" s="179"/>
      <c r="C156" s="207"/>
      <c r="D156" s="181"/>
      <c r="E156" s="179"/>
      <c r="F156" s="218" t="str">
        <f t="shared" si="2"/>
        <v/>
      </c>
    </row>
    <row r="157" spans="1:6">
      <c r="A157" s="178"/>
      <c r="B157" s="179"/>
      <c r="C157" s="207"/>
      <c r="D157" s="181"/>
      <c r="E157" s="179"/>
      <c r="F157" s="218" t="str">
        <f t="shared" si="2"/>
        <v/>
      </c>
    </row>
    <row r="158" spans="1:6">
      <c r="A158" s="178"/>
      <c r="B158" s="179"/>
      <c r="C158" s="207"/>
      <c r="D158" s="181"/>
      <c r="E158" s="179"/>
      <c r="F158" s="218" t="str">
        <f t="shared" si="2"/>
        <v/>
      </c>
    </row>
    <row r="159" spans="1:6">
      <c r="A159" s="178"/>
      <c r="B159" s="179"/>
      <c r="C159" s="207"/>
      <c r="D159" s="181"/>
      <c r="E159" s="179"/>
      <c r="F159" s="218" t="str">
        <f t="shared" si="2"/>
        <v/>
      </c>
    </row>
    <row r="160" spans="1:6">
      <c r="A160" s="178"/>
      <c r="B160" s="179"/>
      <c r="C160" s="207"/>
      <c r="D160" s="181"/>
      <c r="E160" s="179"/>
      <c r="F160" s="218" t="str">
        <f t="shared" si="2"/>
        <v/>
      </c>
    </row>
    <row r="161" spans="1:6">
      <c r="A161" s="178"/>
      <c r="B161" s="179"/>
      <c r="C161" s="207"/>
      <c r="D161" s="181"/>
      <c r="E161" s="179"/>
      <c r="F161" s="218" t="str">
        <f t="shared" si="2"/>
        <v/>
      </c>
    </row>
    <row r="162" spans="1:6">
      <c r="A162" s="178"/>
      <c r="B162" s="179"/>
      <c r="C162" s="207"/>
      <c r="D162" s="181"/>
      <c r="E162" s="179"/>
      <c r="F162" s="218" t="str">
        <f t="shared" si="2"/>
        <v/>
      </c>
    </row>
    <row r="163" spans="1:6">
      <c r="A163" s="178"/>
      <c r="B163" s="179"/>
      <c r="C163" s="207"/>
      <c r="D163" s="181"/>
      <c r="E163" s="179"/>
      <c r="F163" s="218" t="str">
        <f t="shared" si="2"/>
        <v/>
      </c>
    </row>
    <row r="164" spans="1:6">
      <c r="A164" s="178"/>
      <c r="B164" s="179"/>
      <c r="C164" s="207"/>
      <c r="D164" s="181"/>
      <c r="E164" s="179"/>
      <c r="F164" s="218" t="str">
        <f t="shared" si="2"/>
        <v/>
      </c>
    </row>
    <row r="165" spans="1:6">
      <c r="A165" s="178"/>
      <c r="B165" s="179"/>
      <c r="C165" s="207"/>
      <c r="D165" s="181"/>
      <c r="E165" s="179"/>
      <c r="F165" s="218" t="str">
        <f t="shared" si="2"/>
        <v/>
      </c>
    </row>
    <row r="166" spans="1:6">
      <c r="A166" s="178"/>
      <c r="B166" s="179"/>
      <c r="C166" s="207"/>
      <c r="D166" s="181"/>
      <c r="E166" s="179"/>
      <c r="F166" s="218" t="str">
        <f t="shared" si="2"/>
        <v/>
      </c>
    </row>
    <row r="167" spans="1:6" ht="13.8" thickBot="1">
      <c r="A167" s="676">
        <v>3</v>
      </c>
      <c r="B167" s="677">
        <v>31</v>
      </c>
      <c r="C167" s="682" t="s">
        <v>1328</v>
      </c>
      <c r="D167" s="688">
        <f>SUM(D118:D166)</f>
        <v>0</v>
      </c>
      <c r="E167" s="679">
        <f>SUM(E118:E166)</f>
        <v>0</v>
      </c>
      <c r="F167" s="680">
        <f>D167-E167</f>
        <v>0</v>
      </c>
    </row>
    <row r="168" spans="1:6" ht="13.8" thickTop="1">
      <c r="A168" s="683"/>
      <c r="B168" s="683"/>
      <c r="C168" s="684"/>
      <c r="D168" s="685"/>
      <c r="E168" s="685"/>
      <c r="F168" s="685"/>
    </row>
    <row r="169" spans="1:6">
      <c r="A169" s="686"/>
      <c r="B169" s="686"/>
      <c r="C169" s="686" t="s">
        <v>1329</v>
      </c>
      <c r="D169" s="687">
        <f>D117+D167</f>
        <v>4894172</v>
      </c>
      <c r="E169" s="687">
        <f>E117+E167</f>
        <v>0</v>
      </c>
      <c r="F169" s="687">
        <f>D169-E169</f>
        <v>4894172</v>
      </c>
    </row>
    <row r="170" spans="1:6" ht="25.8" customHeight="1">
      <c r="A170" s="3"/>
      <c r="B170" s="3"/>
      <c r="C170" s="3"/>
      <c r="D170" s="3"/>
      <c r="E170" s="3"/>
      <c r="F170" s="3"/>
    </row>
    <row r="171" spans="1:6" ht="25.8" customHeight="1">
      <c r="A171" s="6"/>
      <c r="B171" s="6"/>
    </row>
    <row r="172" spans="1:6" ht="33" customHeight="1">
      <c r="A172" s="872" t="s">
        <v>3</v>
      </c>
      <c r="B172" s="873"/>
      <c r="C172" s="172" t="s">
        <v>0</v>
      </c>
      <c r="D172" s="171" t="s">
        <v>1</v>
      </c>
      <c r="E172" s="233" t="s">
        <v>2</v>
      </c>
      <c r="F172" s="172" t="s">
        <v>17</v>
      </c>
    </row>
    <row r="173" spans="1:6">
      <c r="A173" s="173">
        <v>4</v>
      </c>
      <c r="B173" s="174">
        <v>1</v>
      </c>
      <c r="C173" s="175" t="s">
        <v>7</v>
      </c>
      <c r="D173" s="176">
        <f>F169</f>
        <v>4894172</v>
      </c>
      <c r="E173" s="174"/>
      <c r="F173" s="175">
        <f>D173</f>
        <v>4894172</v>
      </c>
    </row>
    <row r="174" spans="1:6">
      <c r="A174" s="178"/>
      <c r="B174" s="179"/>
      <c r="C174" s="207"/>
      <c r="D174" s="181"/>
      <c r="E174" s="179"/>
      <c r="F174" s="218" t="str">
        <f>IF(OR(D174&lt;&gt;"",E174&lt;&gt;""),F173+D174-E174,"")</f>
        <v/>
      </c>
    </row>
    <row r="175" spans="1:6">
      <c r="A175" s="178"/>
      <c r="B175" s="179"/>
      <c r="C175" s="207"/>
      <c r="D175" s="181"/>
      <c r="E175" s="179"/>
      <c r="F175" s="218" t="str">
        <f t="shared" ref="F175:F222" si="3">IF(OR(D175&lt;&gt;"",E175&lt;&gt;""),F174+D175-E175,"")</f>
        <v/>
      </c>
    </row>
    <row r="176" spans="1:6">
      <c r="A176" s="178"/>
      <c r="B176" s="179"/>
      <c r="C176" s="207"/>
      <c r="D176" s="181"/>
      <c r="E176" s="179"/>
      <c r="F176" s="218" t="str">
        <f t="shared" si="3"/>
        <v/>
      </c>
    </row>
    <row r="177" spans="1:6">
      <c r="A177" s="178"/>
      <c r="B177" s="179"/>
      <c r="C177" s="207"/>
      <c r="D177" s="181"/>
      <c r="E177" s="179"/>
      <c r="F177" s="218" t="str">
        <f t="shared" si="3"/>
        <v/>
      </c>
    </row>
    <row r="178" spans="1:6">
      <c r="A178" s="178"/>
      <c r="B178" s="179"/>
      <c r="C178" s="207"/>
      <c r="D178" s="181"/>
      <c r="E178" s="179"/>
      <c r="F178" s="218" t="str">
        <f t="shared" si="3"/>
        <v/>
      </c>
    </row>
    <row r="179" spans="1:6">
      <c r="A179" s="178"/>
      <c r="B179" s="179"/>
      <c r="C179" s="207"/>
      <c r="D179" s="181"/>
      <c r="E179" s="179"/>
      <c r="F179" s="218" t="str">
        <f t="shared" si="3"/>
        <v/>
      </c>
    </row>
    <row r="180" spans="1:6">
      <c r="A180" s="178"/>
      <c r="B180" s="179"/>
      <c r="C180" s="207"/>
      <c r="D180" s="181"/>
      <c r="E180" s="179"/>
      <c r="F180" s="218" t="str">
        <f t="shared" si="3"/>
        <v/>
      </c>
    </row>
    <row r="181" spans="1:6">
      <c r="A181" s="178"/>
      <c r="B181" s="179"/>
      <c r="C181" s="207"/>
      <c r="D181" s="181"/>
      <c r="E181" s="179"/>
      <c r="F181" s="218" t="str">
        <f t="shared" si="3"/>
        <v/>
      </c>
    </row>
    <row r="182" spans="1:6">
      <c r="A182" s="178"/>
      <c r="B182" s="179"/>
      <c r="C182" s="207"/>
      <c r="D182" s="181"/>
      <c r="E182" s="179"/>
      <c r="F182" s="218" t="str">
        <f t="shared" si="3"/>
        <v/>
      </c>
    </row>
    <row r="183" spans="1:6">
      <c r="A183" s="178"/>
      <c r="B183" s="179"/>
      <c r="C183" s="207"/>
      <c r="D183" s="181"/>
      <c r="E183" s="179"/>
      <c r="F183" s="218" t="str">
        <f t="shared" si="3"/>
        <v/>
      </c>
    </row>
    <row r="184" spans="1:6">
      <c r="A184" s="178"/>
      <c r="B184" s="179"/>
      <c r="C184" s="207"/>
      <c r="D184" s="181"/>
      <c r="E184" s="179"/>
      <c r="F184" s="218" t="str">
        <f t="shared" si="3"/>
        <v/>
      </c>
    </row>
    <row r="185" spans="1:6">
      <c r="A185" s="178"/>
      <c r="B185" s="179"/>
      <c r="C185" s="207"/>
      <c r="D185" s="181"/>
      <c r="E185" s="179"/>
      <c r="F185" s="218" t="str">
        <f t="shared" si="3"/>
        <v/>
      </c>
    </row>
    <row r="186" spans="1:6">
      <c r="A186" s="178"/>
      <c r="B186" s="179"/>
      <c r="C186" s="207"/>
      <c r="D186" s="181"/>
      <c r="E186" s="179"/>
      <c r="F186" s="218" t="str">
        <f t="shared" si="3"/>
        <v/>
      </c>
    </row>
    <row r="187" spans="1:6">
      <c r="A187" s="178"/>
      <c r="B187" s="179"/>
      <c r="C187" s="207"/>
      <c r="D187" s="181"/>
      <c r="E187" s="179"/>
      <c r="F187" s="218" t="str">
        <f t="shared" si="3"/>
        <v/>
      </c>
    </row>
    <row r="188" spans="1:6">
      <c r="A188" s="178"/>
      <c r="B188" s="179"/>
      <c r="C188" s="207"/>
      <c r="D188" s="181"/>
      <c r="E188" s="179"/>
      <c r="F188" s="218" t="str">
        <f t="shared" si="3"/>
        <v/>
      </c>
    </row>
    <row r="189" spans="1:6">
      <c r="A189" s="178"/>
      <c r="B189" s="179"/>
      <c r="C189" s="207"/>
      <c r="D189" s="181"/>
      <c r="E189" s="179"/>
      <c r="F189" s="218" t="str">
        <f t="shared" si="3"/>
        <v/>
      </c>
    </row>
    <row r="190" spans="1:6">
      <c r="A190" s="178"/>
      <c r="B190" s="179"/>
      <c r="C190" s="207"/>
      <c r="D190" s="181"/>
      <c r="E190" s="179"/>
      <c r="F190" s="218" t="str">
        <f t="shared" si="3"/>
        <v/>
      </c>
    </row>
    <row r="191" spans="1:6">
      <c r="A191" s="178"/>
      <c r="B191" s="179"/>
      <c r="C191" s="207"/>
      <c r="D191" s="181"/>
      <c r="E191" s="179"/>
      <c r="F191" s="218" t="str">
        <f t="shared" si="3"/>
        <v/>
      </c>
    </row>
    <row r="192" spans="1:6">
      <c r="A192" s="178"/>
      <c r="B192" s="179"/>
      <c r="C192" s="207"/>
      <c r="D192" s="181"/>
      <c r="E192" s="179"/>
      <c r="F192" s="218" t="str">
        <f t="shared" si="3"/>
        <v/>
      </c>
    </row>
    <row r="193" spans="1:6">
      <c r="A193" s="178"/>
      <c r="B193" s="179"/>
      <c r="C193" s="207"/>
      <c r="D193" s="181"/>
      <c r="E193" s="179"/>
      <c r="F193" s="218" t="str">
        <f t="shared" si="3"/>
        <v/>
      </c>
    </row>
    <row r="194" spans="1:6">
      <c r="A194" s="178"/>
      <c r="B194" s="179"/>
      <c r="C194" s="207"/>
      <c r="D194" s="181"/>
      <c r="E194" s="179"/>
      <c r="F194" s="218" t="str">
        <f t="shared" si="3"/>
        <v/>
      </c>
    </row>
    <row r="195" spans="1:6">
      <c r="A195" s="178"/>
      <c r="B195" s="179"/>
      <c r="C195" s="207"/>
      <c r="D195" s="181"/>
      <c r="E195" s="179"/>
      <c r="F195" s="218" t="str">
        <f t="shared" si="3"/>
        <v/>
      </c>
    </row>
    <row r="196" spans="1:6">
      <c r="A196" s="178"/>
      <c r="B196" s="179"/>
      <c r="C196" s="207"/>
      <c r="D196" s="181"/>
      <c r="E196" s="179"/>
      <c r="F196" s="218" t="str">
        <f t="shared" si="3"/>
        <v/>
      </c>
    </row>
    <row r="197" spans="1:6">
      <c r="A197" s="178"/>
      <c r="B197" s="179"/>
      <c r="C197" s="207"/>
      <c r="D197" s="181"/>
      <c r="E197" s="179"/>
      <c r="F197" s="218" t="str">
        <f t="shared" si="3"/>
        <v/>
      </c>
    </row>
    <row r="198" spans="1:6">
      <c r="A198" s="178"/>
      <c r="B198" s="179"/>
      <c r="C198" s="207"/>
      <c r="D198" s="181"/>
      <c r="E198" s="179"/>
      <c r="F198" s="218" t="str">
        <f t="shared" si="3"/>
        <v/>
      </c>
    </row>
    <row r="199" spans="1:6">
      <c r="A199" s="178"/>
      <c r="B199" s="179"/>
      <c r="C199" s="207"/>
      <c r="D199" s="181"/>
      <c r="E199" s="179"/>
      <c r="F199" s="218" t="str">
        <f t="shared" si="3"/>
        <v/>
      </c>
    </row>
    <row r="200" spans="1:6">
      <c r="A200" s="178"/>
      <c r="B200" s="179"/>
      <c r="C200" s="207"/>
      <c r="D200" s="181"/>
      <c r="E200" s="179"/>
      <c r="F200" s="218" t="str">
        <f t="shared" si="3"/>
        <v/>
      </c>
    </row>
    <row r="201" spans="1:6">
      <c r="A201" s="178"/>
      <c r="B201" s="179"/>
      <c r="C201" s="207"/>
      <c r="D201" s="181"/>
      <c r="E201" s="179"/>
      <c r="F201" s="218" t="str">
        <f t="shared" si="3"/>
        <v/>
      </c>
    </row>
    <row r="202" spans="1:6">
      <c r="A202" s="178"/>
      <c r="B202" s="179"/>
      <c r="C202" s="207"/>
      <c r="D202" s="181"/>
      <c r="E202" s="179"/>
      <c r="F202" s="218" t="str">
        <f t="shared" si="3"/>
        <v/>
      </c>
    </row>
    <row r="203" spans="1:6">
      <c r="A203" s="178"/>
      <c r="B203" s="179"/>
      <c r="C203" s="207"/>
      <c r="D203" s="181"/>
      <c r="E203" s="179"/>
      <c r="F203" s="218" t="str">
        <f t="shared" si="3"/>
        <v/>
      </c>
    </row>
    <row r="204" spans="1:6">
      <c r="A204" s="178"/>
      <c r="B204" s="179"/>
      <c r="C204" s="207"/>
      <c r="D204" s="181"/>
      <c r="E204" s="179"/>
      <c r="F204" s="218" t="str">
        <f t="shared" si="3"/>
        <v/>
      </c>
    </row>
    <row r="205" spans="1:6">
      <c r="A205" s="178"/>
      <c r="B205" s="179"/>
      <c r="C205" s="207"/>
      <c r="D205" s="181"/>
      <c r="E205" s="179"/>
      <c r="F205" s="218" t="str">
        <f t="shared" si="3"/>
        <v/>
      </c>
    </row>
    <row r="206" spans="1:6">
      <c r="A206" s="178"/>
      <c r="B206" s="179"/>
      <c r="C206" s="207"/>
      <c r="D206" s="181"/>
      <c r="E206" s="179"/>
      <c r="F206" s="218" t="str">
        <f t="shared" si="3"/>
        <v/>
      </c>
    </row>
    <row r="207" spans="1:6">
      <c r="A207" s="178"/>
      <c r="B207" s="179"/>
      <c r="C207" s="207"/>
      <c r="D207" s="181"/>
      <c r="E207" s="179"/>
      <c r="F207" s="218" t="str">
        <f t="shared" si="3"/>
        <v/>
      </c>
    </row>
    <row r="208" spans="1:6">
      <c r="A208" s="178"/>
      <c r="B208" s="179"/>
      <c r="C208" s="207"/>
      <c r="D208" s="181"/>
      <c r="E208" s="179"/>
      <c r="F208" s="218" t="str">
        <f t="shared" si="3"/>
        <v/>
      </c>
    </row>
    <row r="209" spans="1:6">
      <c r="A209" s="178"/>
      <c r="B209" s="179"/>
      <c r="C209" s="207"/>
      <c r="D209" s="181"/>
      <c r="E209" s="179"/>
      <c r="F209" s="218" t="str">
        <f t="shared" si="3"/>
        <v/>
      </c>
    </row>
    <row r="210" spans="1:6">
      <c r="A210" s="178"/>
      <c r="B210" s="179"/>
      <c r="C210" s="207"/>
      <c r="D210" s="181"/>
      <c r="E210" s="179"/>
      <c r="F210" s="218" t="str">
        <f t="shared" si="3"/>
        <v/>
      </c>
    </row>
    <row r="211" spans="1:6">
      <c r="A211" s="178"/>
      <c r="B211" s="179"/>
      <c r="C211" s="207"/>
      <c r="D211" s="181"/>
      <c r="E211" s="179"/>
      <c r="F211" s="218" t="str">
        <f t="shared" si="3"/>
        <v/>
      </c>
    </row>
    <row r="212" spans="1:6">
      <c r="A212" s="178"/>
      <c r="B212" s="179"/>
      <c r="C212" s="207"/>
      <c r="D212" s="181"/>
      <c r="E212" s="179"/>
      <c r="F212" s="218" t="str">
        <f t="shared" si="3"/>
        <v/>
      </c>
    </row>
    <row r="213" spans="1:6">
      <c r="A213" s="178"/>
      <c r="B213" s="179"/>
      <c r="C213" s="207"/>
      <c r="D213" s="181"/>
      <c r="E213" s="179"/>
      <c r="F213" s="218" t="str">
        <f t="shared" si="3"/>
        <v/>
      </c>
    </row>
    <row r="214" spans="1:6">
      <c r="A214" s="178"/>
      <c r="B214" s="179"/>
      <c r="C214" s="207"/>
      <c r="D214" s="181"/>
      <c r="E214" s="179"/>
      <c r="F214" s="218" t="str">
        <f t="shared" si="3"/>
        <v/>
      </c>
    </row>
    <row r="215" spans="1:6">
      <c r="A215" s="178"/>
      <c r="B215" s="179"/>
      <c r="C215" s="207"/>
      <c r="D215" s="181"/>
      <c r="E215" s="179"/>
      <c r="F215" s="218" t="str">
        <f t="shared" si="3"/>
        <v/>
      </c>
    </row>
    <row r="216" spans="1:6">
      <c r="A216" s="178"/>
      <c r="B216" s="179"/>
      <c r="C216" s="207"/>
      <c r="D216" s="181"/>
      <c r="E216" s="179"/>
      <c r="F216" s="218" t="str">
        <f t="shared" si="3"/>
        <v/>
      </c>
    </row>
    <row r="217" spans="1:6">
      <c r="A217" s="178"/>
      <c r="B217" s="179"/>
      <c r="C217" s="207"/>
      <c r="D217" s="181"/>
      <c r="E217" s="179"/>
      <c r="F217" s="218" t="str">
        <f t="shared" si="3"/>
        <v/>
      </c>
    </row>
    <row r="218" spans="1:6">
      <c r="A218" s="178"/>
      <c r="B218" s="179"/>
      <c r="C218" s="207"/>
      <c r="D218" s="181"/>
      <c r="E218" s="179"/>
      <c r="F218" s="218" t="str">
        <f t="shared" si="3"/>
        <v/>
      </c>
    </row>
    <row r="219" spans="1:6">
      <c r="A219" s="178"/>
      <c r="B219" s="179"/>
      <c r="C219" s="207"/>
      <c r="D219" s="181"/>
      <c r="E219" s="179"/>
      <c r="F219" s="218" t="str">
        <f t="shared" si="3"/>
        <v/>
      </c>
    </row>
    <row r="220" spans="1:6">
      <c r="A220" s="178"/>
      <c r="B220" s="179"/>
      <c r="C220" s="207"/>
      <c r="D220" s="181"/>
      <c r="E220" s="179"/>
      <c r="F220" s="218" t="str">
        <f t="shared" si="3"/>
        <v/>
      </c>
    </row>
    <row r="221" spans="1:6">
      <c r="A221" s="178"/>
      <c r="B221" s="179"/>
      <c r="C221" s="207"/>
      <c r="D221" s="181"/>
      <c r="E221" s="179"/>
      <c r="F221" s="218" t="str">
        <f t="shared" si="3"/>
        <v/>
      </c>
    </row>
    <row r="222" spans="1:6">
      <c r="A222" s="178"/>
      <c r="B222" s="179"/>
      <c r="C222" s="207"/>
      <c r="D222" s="181"/>
      <c r="E222" s="179"/>
      <c r="F222" s="218" t="str">
        <f t="shared" si="3"/>
        <v/>
      </c>
    </row>
    <row r="223" spans="1:6" ht="13.8" thickBot="1">
      <c r="A223" s="676">
        <v>4</v>
      </c>
      <c r="B223" s="677">
        <v>30</v>
      </c>
      <c r="C223" s="682" t="s">
        <v>1330</v>
      </c>
      <c r="D223" s="688">
        <f>SUM(D174:D222)</f>
        <v>0</v>
      </c>
      <c r="E223" s="679">
        <f>SUM(E174:E222)</f>
        <v>0</v>
      </c>
      <c r="F223" s="680">
        <f>D223-E223</f>
        <v>0</v>
      </c>
    </row>
    <row r="224" spans="1:6" ht="13.8" thickTop="1">
      <c r="A224" s="683"/>
      <c r="B224" s="683"/>
      <c r="C224" s="684"/>
      <c r="D224" s="685"/>
      <c r="E224" s="685"/>
      <c r="F224" s="685"/>
    </row>
    <row r="225" spans="1:6">
      <c r="A225" s="686"/>
      <c r="B225" s="686"/>
      <c r="C225" s="686" t="s">
        <v>1331</v>
      </c>
      <c r="D225" s="687">
        <f>D173+D223</f>
        <v>4894172</v>
      </c>
      <c r="E225" s="687">
        <f>E173+E223</f>
        <v>0</v>
      </c>
      <c r="F225" s="687">
        <f>D225-E225</f>
        <v>4894172</v>
      </c>
    </row>
    <row r="226" spans="1:6" ht="25.8" customHeight="1">
      <c r="A226" s="3"/>
      <c r="B226" s="3"/>
      <c r="C226" s="3"/>
      <c r="D226" s="3"/>
      <c r="E226" s="3"/>
      <c r="F226" s="3"/>
    </row>
    <row r="227" spans="1:6" ht="25.8" customHeight="1">
      <c r="A227" s="6"/>
      <c r="B227" s="6"/>
    </row>
    <row r="228" spans="1:6" ht="33" customHeight="1">
      <c r="A228" s="872" t="s">
        <v>3</v>
      </c>
      <c r="B228" s="873"/>
      <c r="C228" s="172" t="s">
        <v>0</v>
      </c>
      <c r="D228" s="171" t="s">
        <v>1</v>
      </c>
      <c r="E228" s="233" t="s">
        <v>2</v>
      </c>
      <c r="F228" s="172" t="s">
        <v>17</v>
      </c>
    </row>
    <row r="229" spans="1:6">
      <c r="A229" s="173">
        <v>5</v>
      </c>
      <c r="B229" s="174">
        <v>1</v>
      </c>
      <c r="C229" s="175" t="s">
        <v>7</v>
      </c>
      <c r="D229" s="176">
        <f>F225</f>
        <v>4894172</v>
      </c>
      <c r="E229" s="174"/>
      <c r="F229" s="175">
        <f>D229</f>
        <v>4894172</v>
      </c>
    </row>
    <row r="230" spans="1:6">
      <c r="A230" s="178"/>
      <c r="B230" s="179"/>
      <c r="C230" s="207"/>
      <c r="D230" s="181"/>
      <c r="E230" s="179"/>
      <c r="F230" s="218" t="str">
        <f>IF(OR(D230&lt;&gt;"",E230&lt;&gt;""),F229+D230-E230,"")</f>
        <v/>
      </c>
    </row>
    <row r="231" spans="1:6">
      <c r="A231" s="178"/>
      <c r="B231" s="179"/>
      <c r="C231" s="207"/>
      <c r="D231" s="181"/>
      <c r="E231" s="179"/>
      <c r="F231" s="218" t="str">
        <f t="shared" ref="F231:F278" si="4">IF(OR(D231&lt;&gt;"",E231&lt;&gt;""),F230+D231-E231,"")</f>
        <v/>
      </c>
    </row>
    <row r="232" spans="1:6">
      <c r="A232" s="178"/>
      <c r="B232" s="179"/>
      <c r="C232" s="207"/>
      <c r="D232" s="181"/>
      <c r="E232" s="179"/>
      <c r="F232" s="218" t="str">
        <f t="shared" si="4"/>
        <v/>
      </c>
    </row>
    <row r="233" spans="1:6">
      <c r="A233" s="178"/>
      <c r="B233" s="179"/>
      <c r="C233" s="207"/>
      <c r="D233" s="181"/>
      <c r="E233" s="179"/>
      <c r="F233" s="218" t="str">
        <f t="shared" si="4"/>
        <v/>
      </c>
    </row>
    <row r="234" spans="1:6">
      <c r="A234" s="178"/>
      <c r="B234" s="179"/>
      <c r="C234" s="207"/>
      <c r="D234" s="181"/>
      <c r="E234" s="179"/>
      <c r="F234" s="218" t="str">
        <f t="shared" si="4"/>
        <v/>
      </c>
    </row>
    <row r="235" spans="1:6">
      <c r="A235" s="178"/>
      <c r="B235" s="179"/>
      <c r="C235" s="207"/>
      <c r="D235" s="181"/>
      <c r="E235" s="179"/>
      <c r="F235" s="218" t="str">
        <f t="shared" si="4"/>
        <v/>
      </c>
    </row>
    <row r="236" spans="1:6">
      <c r="A236" s="178"/>
      <c r="B236" s="179"/>
      <c r="C236" s="207"/>
      <c r="D236" s="181"/>
      <c r="E236" s="179"/>
      <c r="F236" s="218" t="str">
        <f t="shared" si="4"/>
        <v/>
      </c>
    </row>
    <row r="237" spans="1:6">
      <c r="A237" s="178"/>
      <c r="B237" s="179"/>
      <c r="C237" s="207"/>
      <c r="D237" s="181"/>
      <c r="E237" s="179"/>
      <c r="F237" s="218" t="str">
        <f t="shared" si="4"/>
        <v/>
      </c>
    </row>
    <row r="238" spans="1:6">
      <c r="A238" s="178"/>
      <c r="B238" s="179"/>
      <c r="C238" s="207"/>
      <c r="D238" s="181"/>
      <c r="E238" s="179"/>
      <c r="F238" s="218" t="str">
        <f t="shared" si="4"/>
        <v/>
      </c>
    </row>
    <row r="239" spans="1:6">
      <c r="A239" s="178"/>
      <c r="B239" s="179"/>
      <c r="C239" s="207"/>
      <c r="D239" s="181"/>
      <c r="E239" s="179"/>
      <c r="F239" s="218" t="str">
        <f t="shared" si="4"/>
        <v/>
      </c>
    </row>
    <row r="240" spans="1:6">
      <c r="A240" s="178"/>
      <c r="B240" s="179"/>
      <c r="C240" s="207"/>
      <c r="D240" s="181"/>
      <c r="E240" s="179"/>
      <c r="F240" s="218" t="str">
        <f t="shared" si="4"/>
        <v/>
      </c>
    </row>
    <row r="241" spans="1:6">
      <c r="A241" s="178"/>
      <c r="B241" s="179"/>
      <c r="C241" s="207"/>
      <c r="D241" s="181"/>
      <c r="E241" s="179"/>
      <c r="F241" s="218" t="str">
        <f t="shared" si="4"/>
        <v/>
      </c>
    </row>
    <row r="242" spans="1:6">
      <c r="A242" s="178"/>
      <c r="B242" s="179"/>
      <c r="C242" s="207"/>
      <c r="D242" s="181"/>
      <c r="E242" s="179"/>
      <c r="F242" s="218" t="str">
        <f t="shared" si="4"/>
        <v/>
      </c>
    </row>
    <row r="243" spans="1:6">
      <c r="A243" s="178"/>
      <c r="B243" s="179"/>
      <c r="C243" s="207"/>
      <c r="D243" s="181"/>
      <c r="E243" s="179"/>
      <c r="F243" s="218" t="str">
        <f t="shared" si="4"/>
        <v/>
      </c>
    </row>
    <row r="244" spans="1:6">
      <c r="A244" s="178"/>
      <c r="B244" s="179"/>
      <c r="C244" s="207"/>
      <c r="D244" s="181"/>
      <c r="E244" s="179"/>
      <c r="F244" s="218" t="str">
        <f t="shared" si="4"/>
        <v/>
      </c>
    </row>
    <row r="245" spans="1:6">
      <c r="A245" s="178"/>
      <c r="B245" s="179"/>
      <c r="C245" s="207"/>
      <c r="D245" s="181"/>
      <c r="E245" s="179"/>
      <c r="F245" s="218" t="str">
        <f t="shared" si="4"/>
        <v/>
      </c>
    </row>
    <row r="246" spans="1:6">
      <c r="A246" s="178"/>
      <c r="B246" s="179"/>
      <c r="C246" s="207"/>
      <c r="D246" s="181"/>
      <c r="E246" s="179"/>
      <c r="F246" s="218" t="str">
        <f t="shared" si="4"/>
        <v/>
      </c>
    </row>
    <row r="247" spans="1:6">
      <c r="A247" s="178"/>
      <c r="B247" s="179"/>
      <c r="C247" s="207"/>
      <c r="D247" s="181"/>
      <c r="E247" s="179"/>
      <c r="F247" s="218" t="str">
        <f t="shared" si="4"/>
        <v/>
      </c>
    </row>
    <row r="248" spans="1:6">
      <c r="A248" s="178"/>
      <c r="B248" s="179"/>
      <c r="C248" s="207"/>
      <c r="D248" s="181"/>
      <c r="E248" s="179"/>
      <c r="F248" s="218" t="str">
        <f t="shared" si="4"/>
        <v/>
      </c>
    </row>
    <row r="249" spans="1:6">
      <c r="A249" s="178"/>
      <c r="B249" s="179"/>
      <c r="C249" s="207"/>
      <c r="D249" s="181"/>
      <c r="E249" s="179"/>
      <c r="F249" s="218" t="str">
        <f t="shared" si="4"/>
        <v/>
      </c>
    </row>
    <row r="250" spans="1:6">
      <c r="A250" s="178"/>
      <c r="B250" s="179"/>
      <c r="C250" s="207"/>
      <c r="D250" s="181"/>
      <c r="E250" s="179"/>
      <c r="F250" s="218" t="str">
        <f t="shared" si="4"/>
        <v/>
      </c>
    </row>
    <row r="251" spans="1:6">
      <c r="A251" s="178"/>
      <c r="B251" s="179"/>
      <c r="C251" s="207"/>
      <c r="D251" s="181"/>
      <c r="E251" s="179"/>
      <c r="F251" s="218" t="str">
        <f t="shared" si="4"/>
        <v/>
      </c>
    </row>
    <row r="252" spans="1:6">
      <c r="A252" s="178"/>
      <c r="B252" s="179"/>
      <c r="C252" s="207"/>
      <c r="D252" s="181"/>
      <c r="E252" s="179"/>
      <c r="F252" s="218" t="str">
        <f t="shared" si="4"/>
        <v/>
      </c>
    </row>
    <row r="253" spans="1:6">
      <c r="A253" s="178"/>
      <c r="B253" s="179"/>
      <c r="C253" s="207"/>
      <c r="D253" s="181"/>
      <c r="E253" s="179"/>
      <c r="F253" s="218" t="str">
        <f t="shared" si="4"/>
        <v/>
      </c>
    </row>
    <row r="254" spans="1:6">
      <c r="A254" s="178"/>
      <c r="B254" s="179"/>
      <c r="C254" s="207"/>
      <c r="D254" s="181"/>
      <c r="E254" s="179"/>
      <c r="F254" s="218" t="str">
        <f t="shared" si="4"/>
        <v/>
      </c>
    </row>
    <row r="255" spans="1:6">
      <c r="A255" s="178"/>
      <c r="B255" s="179"/>
      <c r="C255" s="207"/>
      <c r="D255" s="181"/>
      <c r="E255" s="179"/>
      <c r="F255" s="218" t="str">
        <f t="shared" si="4"/>
        <v/>
      </c>
    </row>
    <row r="256" spans="1:6">
      <c r="A256" s="178"/>
      <c r="B256" s="179"/>
      <c r="C256" s="207"/>
      <c r="D256" s="181"/>
      <c r="E256" s="179"/>
      <c r="F256" s="218" t="str">
        <f t="shared" si="4"/>
        <v/>
      </c>
    </row>
    <row r="257" spans="1:6">
      <c r="A257" s="178"/>
      <c r="B257" s="179"/>
      <c r="C257" s="207"/>
      <c r="D257" s="181"/>
      <c r="E257" s="179"/>
      <c r="F257" s="218" t="str">
        <f t="shared" si="4"/>
        <v/>
      </c>
    </row>
    <row r="258" spans="1:6">
      <c r="A258" s="178"/>
      <c r="B258" s="179"/>
      <c r="C258" s="207"/>
      <c r="D258" s="181"/>
      <c r="E258" s="179"/>
      <c r="F258" s="218" t="str">
        <f t="shared" si="4"/>
        <v/>
      </c>
    </row>
    <row r="259" spans="1:6">
      <c r="A259" s="178"/>
      <c r="B259" s="179"/>
      <c r="C259" s="207"/>
      <c r="D259" s="181"/>
      <c r="E259" s="179"/>
      <c r="F259" s="218" t="str">
        <f t="shared" si="4"/>
        <v/>
      </c>
    </row>
    <row r="260" spans="1:6">
      <c r="A260" s="178"/>
      <c r="B260" s="179"/>
      <c r="C260" s="207"/>
      <c r="D260" s="181"/>
      <c r="E260" s="179"/>
      <c r="F260" s="218" t="str">
        <f t="shared" si="4"/>
        <v/>
      </c>
    </row>
    <row r="261" spans="1:6">
      <c r="A261" s="178"/>
      <c r="B261" s="179"/>
      <c r="C261" s="207"/>
      <c r="D261" s="181"/>
      <c r="E261" s="179"/>
      <c r="F261" s="218" t="str">
        <f t="shared" si="4"/>
        <v/>
      </c>
    </row>
    <row r="262" spans="1:6">
      <c r="A262" s="178"/>
      <c r="B262" s="179"/>
      <c r="C262" s="207"/>
      <c r="D262" s="181"/>
      <c r="E262" s="179"/>
      <c r="F262" s="218" t="str">
        <f t="shared" si="4"/>
        <v/>
      </c>
    </row>
    <row r="263" spans="1:6">
      <c r="A263" s="178"/>
      <c r="B263" s="179"/>
      <c r="C263" s="207"/>
      <c r="D263" s="181"/>
      <c r="E263" s="179"/>
      <c r="F263" s="218" t="str">
        <f t="shared" si="4"/>
        <v/>
      </c>
    </row>
    <row r="264" spans="1:6">
      <c r="A264" s="178"/>
      <c r="B264" s="179"/>
      <c r="C264" s="207"/>
      <c r="D264" s="181"/>
      <c r="E264" s="179"/>
      <c r="F264" s="218" t="str">
        <f t="shared" si="4"/>
        <v/>
      </c>
    </row>
    <row r="265" spans="1:6">
      <c r="A265" s="178"/>
      <c r="B265" s="179"/>
      <c r="C265" s="207"/>
      <c r="D265" s="181"/>
      <c r="E265" s="179"/>
      <c r="F265" s="218" t="str">
        <f t="shared" si="4"/>
        <v/>
      </c>
    </row>
    <row r="266" spans="1:6">
      <c r="A266" s="178"/>
      <c r="B266" s="179"/>
      <c r="C266" s="207"/>
      <c r="D266" s="181"/>
      <c r="E266" s="179"/>
      <c r="F266" s="218" t="str">
        <f t="shared" si="4"/>
        <v/>
      </c>
    </row>
    <row r="267" spans="1:6">
      <c r="A267" s="178"/>
      <c r="B267" s="179"/>
      <c r="C267" s="207"/>
      <c r="D267" s="181"/>
      <c r="E267" s="179"/>
      <c r="F267" s="218" t="str">
        <f t="shared" si="4"/>
        <v/>
      </c>
    </row>
    <row r="268" spans="1:6">
      <c r="A268" s="178"/>
      <c r="B268" s="179"/>
      <c r="C268" s="207"/>
      <c r="D268" s="181"/>
      <c r="E268" s="179"/>
      <c r="F268" s="218" t="str">
        <f t="shared" si="4"/>
        <v/>
      </c>
    </row>
    <row r="269" spans="1:6">
      <c r="A269" s="178"/>
      <c r="B269" s="179"/>
      <c r="C269" s="207"/>
      <c r="D269" s="181"/>
      <c r="E269" s="179"/>
      <c r="F269" s="218" t="str">
        <f t="shared" si="4"/>
        <v/>
      </c>
    </row>
    <row r="270" spans="1:6">
      <c r="A270" s="178"/>
      <c r="B270" s="179"/>
      <c r="C270" s="207"/>
      <c r="D270" s="181"/>
      <c r="E270" s="179"/>
      <c r="F270" s="218" t="str">
        <f t="shared" si="4"/>
        <v/>
      </c>
    </row>
    <row r="271" spans="1:6">
      <c r="A271" s="178"/>
      <c r="B271" s="179"/>
      <c r="C271" s="207"/>
      <c r="D271" s="181"/>
      <c r="E271" s="179"/>
      <c r="F271" s="218" t="str">
        <f t="shared" si="4"/>
        <v/>
      </c>
    </row>
    <row r="272" spans="1:6">
      <c r="A272" s="178"/>
      <c r="B272" s="179"/>
      <c r="C272" s="207"/>
      <c r="D272" s="181"/>
      <c r="E272" s="179"/>
      <c r="F272" s="218" t="str">
        <f t="shared" si="4"/>
        <v/>
      </c>
    </row>
    <row r="273" spans="1:6">
      <c r="A273" s="178"/>
      <c r="B273" s="179"/>
      <c r="C273" s="207"/>
      <c r="D273" s="181"/>
      <c r="E273" s="179"/>
      <c r="F273" s="218" t="str">
        <f t="shared" si="4"/>
        <v/>
      </c>
    </row>
    <row r="274" spans="1:6">
      <c r="A274" s="178"/>
      <c r="B274" s="179"/>
      <c r="C274" s="207"/>
      <c r="D274" s="181"/>
      <c r="E274" s="179"/>
      <c r="F274" s="218" t="str">
        <f t="shared" si="4"/>
        <v/>
      </c>
    </row>
    <row r="275" spans="1:6">
      <c r="A275" s="178"/>
      <c r="B275" s="179"/>
      <c r="C275" s="207"/>
      <c r="D275" s="181"/>
      <c r="E275" s="179"/>
      <c r="F275" s="218" t="str">
        <f t="shared" si="4"/>
        <v/>
      </c>
    </row>
    <row r="276" spans="1:6">
      <c r="A276" s="178"/>
      <c r="B276" s="179"/>
      <c r="C276" s="207"/>
      <c r="D276" s="181"/>
      <c r="E276" s="179"/>
      <c r="F276" s="218" t="str">
        <f t="shared" si="4"/>
        <v/>
      </c>
    </row>
    <row r="277" spans="1:6">
      <c r="A277" s="178"/>
      <c r="B277" s="179"/>
      <c r="C277" s="207"/>
      <c r="D277" s="181"/>
      <c r="E277" s="179"/>
      <c r="F277" s="218" t="str">
        <f t="shared" si="4"/>
        <v/>
      </c>
    </row>
    <row r="278" spans="1:6">
      <c r="A278" s="178"/>
      <c r="B278" s="179"/>
      <c r="C278" s="207"/>
      <c r="D278" s="181"/>
      <c r="E278" s="179"/>
      <c r="F278" s="218" t="str">
        <f t="shared" si="4"/>
        <v/>
      </c>
    </row>
    <row r="279" spans="1:6" ht="13.8" thickBot="1">
      <c r="A279" s="676">
        <v>5</v>
      </c>
      <c r="B279" s="677">
        <v>31</v>
      </c>
      <c r="C279" s="682" t="s">
        <v>1332</v>
      </c>
      <c r="D279" s="688">
        <f>SUM(D230:D278)</f>
        <v>0</v>
      </c>
      <c r="E279" s="679">
        <f>SUM(E230:E278)</f>
        <v>0</v>
      </c>
      <c r="F279" s="680">
        <f>D279-E279</f>
        <v>0</v>
      </c>
    </row>
    <row r="280" spans="1:6" ht="13.8" thickTop="1">
      <c r="A280" s="683"/>
      <c r="B280" s="683"/>
      <c r="C280" s="684"/>
      <c r="D280" s="685"/>
      <c r="E280" s="685"/>
      <c r="F280" s="685"/>
    </row>
    <row r="281" spans="1:6">
      <c r="A281" s="686"/>
      <c r="B281" s="686"/>
      <c r="C281" s="686" t="s">
        <v>1333</v>
      </c>
      <c r="D281" s="687">
        <f>D229+D279</f>
        <v>4894172</v>
      </c>
      <c r="E281" s="687">
        <f>E229+E279</f>
        <v>0</v>
      </c>
      <c r="F281" s="687">
        <f>D281-E281</f>
        <v>4894172</v>
      </c>
    </row>
    <row r="282" spans="1:6" ht="25.8" customHeight="1">
      <c r="A282" s="3"/>
      <c r="B282" s="3"/>
      <c r="C282" s="3"/>
      <c r="D282" s="3"/>
      <c r="E282" s="3"/>
      <c r="F282" s="3"/>
    </row>
    <row r="283" spans="1:6" ht="25.8" customHeight="1">
      <c r="A283" s="6"/>
      <c r="B283" s="6"/>
    </row>
    <row r="284" spans="1:6" ht="33" customHeight="1">
      <c r="A284" s="872" t="s">
        <v>3</v>
      </c>
      <c r="B284" s="873"/>
      <c r="C284" s="172" t="s">
        <v>0</v>
      </c>
      <c r="D284" s="171" t="s">
        <v>1</v>
      </c>
      <c r="E284" s="233" t="s">
        <v>2</v>
      </c>
      <c r="F284" s="172" t="s">
        <v>17</v>
      </c>
    </row>
    <row r="285" spans="1:6">
      <c r="A285" s="173">
        <v>6</v>
      </c>
      <c r="B285" s="174">
        <v>1</v>
      </c>
      <c r="C285" s="175" t="s">
        <v>7</v>
      </c>
      <c r="D285" s="176">
        <f>F281</f>
        <v>4894172</v>
      </c>
      <c r="E285" s="174"/>
      <c r="F285" s="175">
        <f>D285</f>
        <v>4894172</v>
      </c>
    </row>
    <row r="286" spans="1:6">
      <c r="A286" s="178"/>
      <c r="B286" s="179"/>
      <c r="C286" s="207"/>
      <c r="D286" s="181"/>
      <c r="E286" s="179"/>
      <c r="F286" s="218" t="str">
        <f>IF(OR(D286&lt;&gt;"",E286&lt;&gt;""),F285+D286-E286,"")</f>
        <v/>
      </c>
    </row>
    <row r="287" spans="1:6">
      <c r="A287" s="178"/>
      <c r="B287" s="179"/>
      <c r="C287" s="207"/>
      <c r="D287" s="181"/>
      <c r="E287" s="179"/>
      <c r="F287" s="218" t="str">
        <f t="shared" ref="F287:F334" si="5">IF(OR(D287&lt;&gt;"",E287&lt;&gt;""),F286+D287-E287,"")</f>
        <v/>
      </c>
    </row>
    <row r="288" spans="1:6">
      <c r="A288" s="178"/>
      <c r="B288" s="179"/>
      <c r="C288" s="207"/>
      <c r="D288" s="181"/>
      <c r="E288" s="179"/>
      <c r="F288" s="218" t="str">
        <f t="shared" si="5"/>
        <v/>
      </c>
    </row>
    <row r="289" spans="1:6">
      <c r="A289" s="178"/>
      <c r="B289" s="179"/>
      <c r="C289" s="207"/>
      <c r="D289" s="181"/>
      <c r="E289" s="179"/>
      <c r="F289" s="218" t="str">
        <f t="shared" si="5"/>
        <v/>
      </c>
    </row>
    <row r="290" spans="1:6">
      <c r="A290" s="178"/>
      <c r="B290" s="179"/>
      <c r="C290" s="207"/>
      <c r="D290" s="181"/>
      <c r="E290" s="179"/>
      <c r="F290" s="218" t="str">
        <f t="shared" si="5"/>
        <v/>
      </c>
    </row>
    <row r="291" spans="1:6">
      <c r="A291" s="178"/>
      <c r="B291" s="179"/>
      <c r="C291" s="207"/>
      <c r="D291" s="181"/>
      <c r="E291" s="179"/>
      <c r="F291" s="218" t="str">
        <f t="shared" si="5"/>
        <v/>
      </c>
    </row>
    <row r="292" spans="1:6">
      <c r="A292" s="178"/>
      <c r="B292" s="179"/>
      <c r="C292" s="207"/>
      <c r="D292" s="181"/>
      <c r="E292" s="179"/>
      <c r="F292" s="218" t="str">
        <f t="shared" si="5"/>
        <v/>
      </c>
    </row>
    <row r="293" spans="1:6">
      <c r="A293" s="178"/>
      <c r="B293" s="179"/>
      <c r="C293" s="207"/>
      <c r="D293" s="181"/>
      <c r="E293" s="179"/>
      <c r="F293" s="218" t="str">
        <f t="shared" si="5"/>
        <v/>
      </c>
    </row>
    <row r="294" spans="1:6">
      <c r="A294" s="178"/>
      <c r="B294" s="179"/>
      <c r="C294" s="207"/>
      <c r="D294" s="181"/>
      <c r="E294" s="179"/>
      <c r="F294" s="218" t="str">
        <f t="shared" si="5"/>
        <v/>
      </c>
    </row>
    <row r="295" spans="1:6">
      <c r="A295" s="178"/>
      <c r="B295" s="179"/>
      <c r="C295" s="207"/>
      <c r="D295" s="181"/>
      <c r="E295" s="179"/>
      <c r="F295" s="218" t="str">
        <f t="shared" si="5"/>
        <v/>
      </c>
    </row>
    <row r="296" spans="1:6">
      <c r="A296" s="178"/>
      <c r="B296" s="179"/>
      <c r="C296" s="207"/>
      <c r="D296" s="181"/>
      <c r="E296" s="179"/>
      <c r="F296" s="218" t="str">
        <f t="shared" si="5"/>
        <v/>
      </c>
    </row>
    <row r="297" spans="1:6">
      <c r="A297" s="178"/>
      <c r="B297" s="179"/>
      <c r="C297" s="207"/>
      <c r="D297" s="181"/>
      <c r="E297" s="179"/>
      <c r="F297" s="218" t="str">
        <f t="shared" si="5"/>
        <v/>
      </c>
    </row>
    <row r="298" spans="1:6">
      <c r="A298" s="178"/>
      <c r="B298" s="179"/>
      <c r="C298" s="207"/>
      <c r="D298" s="181"/>
      <c r="E298" s="179"/>
      <c r="F298" s="218" t="str">
        <f t="shared" si="5"/>
        <v/>
      </c>
    </row>
    <row r="299" spans="1:6">
      <c r="A299" s="178"/>
      <c r="B299" s="179"/>
      <c r="C299" s="207"/>
      <c r="D299" s="181"/>
      <c r="E299" s="179"/>
      <c r="F299" s="218" t="str">
        <f t="shared" si="5"/>
        <v/>
      </c>
    </row>
    <row r="300" spans="1:6">
      <c r="A300" s="178"/>
      <c r="B300" s="179"/>
      <c r="C300" s="207"/>
      <c r="D300" s="181"/>
      <c r="E300" s="179"/>
      <c r="F300" s="218" t="str">
        <f t="shared" si="5"/>
        <v/>
      </c>
    </row>
    <row r="301" spans="1:6">
      <c r="A301" s="178"/>
      <c r="B301" s="179"/>
      <c r="C301" s="207"/>
      <c r="D301" s="181"/>
      <c r="E301" s="179"/>
      <c r="F301" s="218" t="str">
        <f t="shared" si="5"/>
        <v/>
      </c>
    </row>
    <row r="302" spans="1:6">
      <c r="A302" s="178"/>
      <c r="B302" s="179"/>
      <c r="C302" s="207"/>
      <c r="D302" s="181"/>
      <c r="E302" s="179"/>
      <c r="F302" s="218" t="str">
        <f t="shared" si="5"/>
        <v/>
      </c>
    </row>
    <row r="303" spans="1:6">
      <c r="A303" s="178"/>
      <c r="B303" s="179"/>
      <c r="C303" s="207"/>
      <c r="D303" s="181"/>
      <c r="E303" s="179"/>
      <c r="F303" s="218" t="str">
        <f t="shared" si="5"/>
        <v/>
      </c>
    </row>
    <row r="304" spans="1:6">
      <c r="A304" s="178"/>
      <c r="B304" s="179"/>
      <c r="C304" s="207"/>
      <c r="D304" s="181"/>
      <c r="E304" s="179"/>
      <c r="F304" s="218" t="str">
        <f t="shared" si="5"/>
        <v/>
      </c>
    </row>
    <row r="305" spans="1:6">
      <c r="A305" s="178"/>
      <c r="B305" s="179"/>
      <c r="C305" s="207"/>
      <c r="D305" s="181"/>
      <c r="E305" s="179"/>
      <c r="F305" s="218" t="str">
        <f t="shared" si="5"/>
        <v/>
      </c>
    </row>
    <row r="306" spans="1:6">
      <c r="A306" s="178"/>
      <c r="B306" s="179"/>
      <c r="C306" s="207"/>
      <c r="D306" s="181"/>
      <c r="E306" s="179"/>
      <c r="F306" s="218" t="str">
        <f t="shared" si="5"/>
        <v/>
      </c>
    </row>
    <row r="307" spans="1:6">
      <c r="A307" s="178"/>
      <c r="B307" s="179"/>
      <c r="C307" s="207"/>
      <c r="D307" s="181"/>
      <c r="E307" s="179"/>
      <c r="F307" s="218" t="str">
        <f t="shared" si="5"/>
        <v/>
      </c>
    </row>
    <row r="308" spans="1:6">
      <c r="A308" s="178"/>
      <c r="B308" s="179"/>
      <c r="C308" s="207"/>
      <c r="D308" s="181"/>
      <c r="E308" s="179"/>
      <c r="F308" s="218" t="str">
        <f t="shared" si="5"/>
        <v/>
      </c>
    </row>
    <row r="309" spans="1:6">
      <c r="A309" s="178"/>
      <c r="B309" s="179"/>
      <c r="C309" s="207"/>
      <c r="D309" s="181"/>
      <c r="E309" s="179"/>
      <c r="F309" s="218" t="str">
        <f t="shared" si="5"/>
        <v/>
      </c>
    </row>
    <row r="310" spans="1:6">
      <c r="A310" s="178"/>
      <c r="B310" s="179"/>
      <c r="C310" s="207"/>
      <c r="D310" s="181"/>
      <c r="E310" s="179"/>
      <c r="F310" s="218" t="str">
        <f t="shared" si="5"/>
        <v/>
      </c>
    </row>
    <row r="311" spans="1:6">
      <c r="A311" s="178"/>
      <c r="B311" s="179"/>
      <c r="C311" s="207"/>
      <c r="D311" s="181"/>
      <c r="E311" s="179"/>
      <c r="F311" s="218" t="str">
        <f t="shared" si="5"/>
        <v/>
      </c>
    </row>
    <row r="312" spans="1:6">
      <c r="A312" s="178"/>
      <c r="B312" s="179"/>
      <c r="C312" s="207"/>
      <c r="D312" s="181"/>
      <c r="E312" s="179"/>
      <c r="F312" s="218" t="str">
        <f t="shared" si="5"/>
        <v/>
      </c>
    </row>
    <row r="313" spans="1:6">
      <c r="A313" s="178"/>
      <c r="B313" s="179"/>
      <c r="C313" s="207"/>
      <c r="D313" s="181"/>
      <c r="E313" s="179"/>
      <c r="F313" s="218" t="str">
        <f t="shared" si="5"/>
        <v/>
      </c>
    </row>
    <row r="314" spans="1:6">
      <c r="A314" s="178"/>
      <c r="B314" s="179"/>
      <c r="C314" s="207"/>
      <c r="D314" s="181"/>
      <c r="E314" s="179"/>
      <c r="F314" s="218" t="str">
        <f t="shared" si="5"/>
        <v/>
      </c>
    </row>
    <row r="315" spans="1:6">
      <c r="A315" s="178"/>
      <c r="B315" s="179"/>
      <c r="C315" s="207"/>
      <c r="D315" s="181"/>
      <c r="E315" s="179"/>
      <c r="F315" s="218" t="str">
        <f t="shared" si="5"/>
        <v/>
      </c>
    </row>
    <row r="316" spans="1:6">
      <c r="A316" s="178"/>
      <c r="B316" s="179"/>
      <c r="C316" s="207"/>
      <c r="D316" s="181"/>
      <c r="E316" s="179"/>
      <c r="F316" s="218" t="str">
        <f t="shared" si="5"/>
        <v/>
      </c>
    </row>
    <row r="317" spans="1:6">
      <c r="A317" s="178"/>
      <c r="B317" s="179"/>
      <c r="C317" s="207"/>
      <c r="D317" s="181"/>
      <c r="E317" s="179"/>
      <c r="F317" s="218" t="str">
        <f t="shared" si="5"/>
        <v/>
      </c>
    </row>
    <row r="318" spans="1:6">
      <c r="A318" s="178"/>
      <c r="B318" s="179"/>
      <c r="C318" s="207"/>
      <c r="D318" s="181"/>
      <c r="E318" s="179"/>
      <c r="F318" s="218" t="str">
        <f t="shared" si="5"/>
        <v/>
      </c>
    </row>
    <row r="319" spans="1:6">
      <c r="A319" s="178"/>
      <c r="B319" s="179"/>
      <c r="C319" s="207"/>
      <c r="D319" s="181"/>
      <c r="E319" s="179"/>
      <c r="F319" s="218" t="str">
        <f t="shared" si="5"/>
        <v/>
      </c>
    </row>
    <row r="320" spans="1:6">
      <c r="A320" s="178"/>
      <c r="B320" s="179"/>
      <c r="C320" s="207"/>
      <c r="D320" s="181"/>
      <c r="E320" s="179"/>
      <c r="F320" s="218" t="str">
        <f t="shared" si="5"/>
        <v/>
      </c>
    </row>
    <row r="321" spans="1:6">
      <c r="A321" s="178"/>
      <c r="B321" s="179"/>
      <c r="C321" s="207"/>
      <c r="D321" s="181"/>
      <c r="E321" s="179"/>
      <c r="F321" s="218" t="str">
        <f t="shared" si="5"/>
        <v/>
      </c>
    </row>
    <row r="322" spans="1:6">
      <c r="A322" s="178"/>
      <c r="B322" s="179"/>
      <c r="C322" s="207"/>
      <c r="D322" s="181"/>
      <c r="E322" s="179"/>
      <c r="F322" s="218" t="str">
        <f t="shared" si="5"/>
        <v/>
      </c>
    </row>
    <row r="323" spans="1:6">
      <c r="A323" s="178"/>
      <c r="B323" s="179"/>
      <c r="C323" s="207"/>
      <c r="D323" s="181"/>
      <c r="E323" s="179"/>
      <c r="F323" s="218" t="str">
        <f t="shared" si="5"/>
        <v/>
      </c>
    </row>
    <row r="324" spans="1:6">
      <c r="A324" s="178"/>
      <c r="B324" s="179"/>
      <c r="C324" s="207"/>
      <c r="D324" s="181"/>
      <c r="E324" s="179"/>
      <c r="F324" s="218" t="str">
        <f t="shared" si="5"/>
        <v/>
      </c>
    </row>
    <row r="325" spans="1:6">
      <c r="A325" s="178"/>
      <c r="B325" s="179"/>
      <c r="C325" s="207"/>
      <c r="D325" s="181"/>
      <c r="E325" s="179"/>
      <c r="F325" s="218" t="str">
        <f t="shared" si="5"/>
        <v/>
      </c>
    </row>
    <row r="326" spans="1:6">
      <c r="A326" s="178"/>
      <c r="B326" s="179"/>
      <c r="C326" s="207"/>
      <c r="D326" s="181"/>
      <c r="E326" s="179"/>
      <c r="F326" s="218" t="str">
        <f t="shared" si="5"/>
        <v/>
      </c>
    </row>
    <row r="327" spans="1:6">
      <c r="A327" s="178"/>
      <c r="B327" s="179"/>
      <c r="C327" s="207"/>
      <c r="D327" s="181"/>
      <c r="E327" s="179"/>
      <c r="F327" s="218" t="str">
        <f t="shared" si="5"/>
        <v/>
      </c>
    </row>
    <row r="328" spans="1:6">
      <c r="A328" s="178"/>
      <c r="B328" s="179"/>
      <c r="C328" s="207"/>
      <c r="D328" s="181"/>
      <c r="E328" s="179"/>
      <c r="F328" s="218" t="str">
        <f t="shared" si="5"/>
        <v/>
      </c>
    </row>
    <row r="329" spans="1:6">
      <c r="A329" s="178"/>
      <c r="B329" s="179"/>
      <c r="C329" s="207"/>
      <c r="D329" s="181"/>
      <c r="E329" s="179"/>
      <c r="F329" s="218" t="str">
        <f t="shared" si="5"/>
        <v/>
      </c>
    </row>
    <row r="330" spans="1:6">
      <c r="A330" s="178"/>
      <c r="B330" s="179"/>
      <c r="C330" s="207"/>
      <c r="D330" s="181"/>
      <c r="E330" s="179"/>
      <c r="F330" s="218" t="str">
        <f t="shared" si="5"/>
        <v/>
      </c>
    </row>
    <row r="331" spans="1:6">
      <c r="A331" s="178"/>
      <c r="B331" s="179"/>
      <c r="C331" s="207"/>
      <c r="D331" s="181"/>
      <c r="E331" s="179"/>
      <c r="F331" s="218" t="str">
        <f t="shared" si="5"/>
        <v/>
      </c>
    </row>
    <row r="332" spans="1:6">
      <c r="A332" s="178"/>
      <c r="B332" s="179"/>
      <c r="C332" s="207"/>
      <c r="D332" s="181"/>
      <c r="E332" s="179"/>
      <c r="F332" s="218" t="str">
        <f t="shared" si="5"/>
        <v/>
      </c>
    </row>
    <row r="333" spans="1:6">
      <c r="A333" s="178"/>
      <c r="B333" s="179"/>
      <c r="C333" s="207"/>
      <c r="D333" s="181"/>
      <c r="E333" s="179"/>
      <c r="F333" s="218" t="str">
        <f t="shared" si="5"/>
        <v/>
      </c>
    </row>
    <row r="334" spans="1:6">
      <c r="A334" s="178"/>
      <c r="B334" s="179"/>
      <c r="C334" s="207"/>
      <c r="D334" s="181"/>
      <c r="E334" s="179"/>
      <c r="F334" s="218" t="str">
        <f t="shared" si="5"/>
        <v/>
      </c>
    </row>
    <row r="335" spans="1:6" ht="13.8" thickBot="1">
      <c r="A335" s="676">
        <v>6</v>
      </c>
      <c r="B335" s="677">
        <v>30</v>
      </c>
      <c r="C335" s="682" t="s">
        <v>1334</v>
      </c>
      <c r="D335" s="688">
        <f>SUM(D286:D334)</f>
        <v>0</v>
      </c>
      <c r="E335" s="679">
        <f>SUM(E286:E334)</f>
        <v>0</v>
      </c>
      <c r="F335" s="680">
        <f>D335-E335</f>
        <v>0</v>
      </c>
    </row>
    <row r="336" spans="1:6" ht="13.8" thickTop="1">
      <c r="A336" s="683"/>
      <c r="B336" s="683"/>
      <c r="C336" s="684"/>
      <c r="D336" s="685"/>
      <c r="E336" s="685"/>
      <c r="F336" s="685"/>
    </row>
    <row r="337" spans="1:6">
      <c r="A337" s="686"/>
      <c r="B337" s="686"/>
      <c r="C337" s="686" t="s">
        <v>1335</v>
      </c>
      <c r="D337" s="687">
        <f>D285+D335</f>
        <v>4894172</v>
      </c>
      <c r="E337" s="687">
        <f>E285+E335</f>
        <v>0</v>
      </c>
      <c r="F337" s="687">
        <f>D337-E337</f>
        <v>4894172</v>
      </c>
    </row>
    <row r="338" spans="1:6" ht="25.8" customHeight="1">
      <c r="A338" s="3"/>
      <c r="B338" s="3"/>
      <c r="C338" s="3"/>
      <c r="D338" s="3"/>
      <c r="E338" s="3"/>
      <c r="F338" s="3"/>
    </row>
    <row r="339" spans="1:6" ht="25.8" customHeight="1">
      <c r="A339" s="6"/>
      <c r="B339" s="6"/>
    </row>
    <row r="340" spans="1:6" ht="33" customHeight="1">
      <c r="A340" s="872" t="s">
        <v>3</v>
      </c>
      <c r="B340" s="873"/>
      <c r="C340" s="172" t="s">
        <v>0</v>
      </c>
      <c r="D340" s="171" t="s">
        <v>1</v>
      </c>
      <c r="E340" s="233" t="s">
        <v>2</v>
      </c>
      <c r="F340" s="172" t="s">
        <v>17</v>
      </c>
    </row>
    <row r="341" spans="1:6">
      <c r="A341" s="173">
        <v>7</v>
      </c>
      <c r="B341" s="174">
        <v>1</v>
      </c>
      <c r="C341" s="175" t="s">
        <v>7</v>
      </c>
      <c r="D341" s="176">
        <f>F337</f>
        <v>4894172</v>
      </c>
      <c r="E341" s="174"/>
      <c r="F341" s="175">
        <f>D341</f>
        <v>4894172</v>
      </c>
    </row>
    <row r="342" spans="1:6">
      <c r="A342" s="178"/>
      <c r="B342" s="179"/>
      <c r="C342" s="207"/>
      <c r="D342" s="181"/>
      <c r="E342" s="179"/>
      <c r="F342" s="218" t="str">
        <f>IF(OR(D342&lt;&gt;"",E342&lt;&gt;""),F341+D342-E342,"")</f>
        <v/>
      </c>
    </row>
    <row r="343" spans="1:6">
      <c r="A343" s="178"/>
      <c r="B343" s="179"/>
      <c r="C343" s="207"/>
      <c r="D343" s="181"/>
      <c r="E343" s="179"/>
      <c r="F343" s="218" t="str">
        <f t="shared" ref="F343:F390" si="6">IF(OR(D343&lt;&gt;"",E343&lt;&gt;""),F342+D343-E343,"")</f>
        <v/>
      </c>
    </row>
    <row r="344" spans="1:6">
      <c r="A344" s="178"/>
      <c r="B344" s="179"/>
      <c r="C344" s="207"/>
      <c r="D344" s="181"/>
      <c r="E344" s="179"/>
      <c r="F344" s="218" t="str">
        <f t="shared" si="6"/>
        <v/>
      </c>
    </row>
    <row r="345" spans="1:6">
      <c r="A345" s="178"/>
      <c r="B345" s="179"/>
      <c r="C345" s="207"/>
      <c r="D345" s="181"/>
      <c r="E345" s="179"/>
      <c r="F345" s="218" t="str">
        <f t="shared" si="6"/>
        <v/>
      </c>
    </row>
    <row r="346" spans="1:6">
      <c r="A346" s="178"/>
      <c r="B346" s="179"/>
      <c r="C346" s="207"/>
      <c r="D346" s="181"/>
      <c r="E346" s="179"/>
      <c r="F346" s="218" t="str">
        <f t="shared" si="6"/>
        <v/>
      </c>
    </row>
    <row r="347" spans="1:6">
      <c r="A347" s="178"/>
      <c r="B347" s="179"/>
      <c r="C347" s="207"/>
      <c r="D347" s="181"/>
      <c r="E347" s="179"/>
      <c r="F347" s="218" t="str">
        <f t="shared" si="6"/>
        <v/>
      </c>
    </row>
    <row r="348" spans="1:6">
      <c r="A348" s="178"/>
      <c r="B348" s="179"/>
      <c r="C348" s="207"/>
      <c r="D348" s="181"/>
      <c r="E348" s="179"/>
      <c r="F348" s="218" t="str">
        <f t="shared" si="6"/>
        <v/>
      </c>
    </row>
    <row r="349" spans="1:6">
      <c r="A349" s="178"/>
      <c r="B349" s="179"/>
      <c r="C349" s="207"/>
      <c r="D349" s="181"/>
      <c r="E349" s="179"/>
      <c r="F349" s="218" t="str">
        <f t="shared" si="6"/>
        <v/>
      </c>
    </row>
    <row r="350" spans="1:6">
      <c r="A350" s="178"/>
      <c r="B350" s="179"/>
      <c r="C350" s="207"/>
      <c r="D350" s="181"/>
      <c r="E350" s="179"/>
      <c r="F350" s="218" t="str">
        <f t="shared" si="6"/>
        <v/>
      </c>
    </row>
    <row r="351" spans="1:6">
      <c r="A351" s="178"/>
      <c r="B351" s="179"/>
      <c r="C351" s="207"/>
      <c r="D351" s="181"/>
      <c r="E351" s="179"/>
      <c r="F351" s="218" t="str">
        <f t="shared" si="6"/>
        <v/>
      </c>
    </row>
    <row r="352" spans="1:6">
      <c r="A352" s="178"/>
      <c r="B352" s="179"/>
      <c r="C352" s="207"/>
      <c r="D352" s="181"/>
      <c r="E352" s="179"/>
      <c r="F352" s="218" t="str">
        <f t="shared" si="6"/>
        <v/>
      </c>
    </row>
    <row r="353" spans="1:6">
      <c r="A353" s="178"/>
      <c r="B353" s="179"/>
      <c r="C353" s="207"/>
      <c r="D353" s="181"/>
      <c r="E353" s="179"/>
      <c r="F353" s="218" t="str">
        <f t="shared" si="6"/>
        <v/>
      </c>
    </row>
    <row r="354" spans="1:6">
      <c r="A354" s="178"/>
      <c r="B354" s="179"/>
      <c r="C354" s="207"/>
      <c r="D354" s="181"/>
      <c r="E354" s="179"/>
      <c r="F354" s="218" t="str">
        <f t="shared" si="6"/>
        <v/>
      </c>
    </row>
    <row r="355" spans="1:6">
      <c r="A355" s="178"/>
      <c r="B355" s="179"/>
      <c r="C355" s="207"/>
      <c r="D355" s="181"/>
      <c r="E355" s="179"/>
      <c r="F355" s="218" t="str">
        <f t="shared" si="6"/>
        <v/>
      </c>
    </row>
    <row r="356" spans="1:6">
      <c r="A356" s="178"/>
      <c r="B356" s="179"/>
      <c r="C356" s="207"/>
      <c r="D356" s="181"/>
      <c r="E356" s="179"/>
      <c r="F356" s="218" t="str">
        <f t="shared" si="6"/>
        <v/>
      </c>
    </row>
    <row r="357" spans="1:6">
      <c r="A357" s="178"/>
      <c r="B357" s="179"/>
      <c r="C357" s="207"/>
      <c r="D357" s="181"/>
      <c r="E357" s="179"/>
      <c r="F357" s="218" t="str">
        <f t="shared" si="6"/>
        <v/>
      </c>
    </row>
    <row r="358" spans="1:6">
      <c r="A358" s="178"/>
      <c r="B358" s="179"/>
      <c r="C358" s="207"/>
      <c r="D358" s="181"/>
      <c r="E358" s="179"/>
      <c r="F358" s="218" t="str">
        <f t="shared" si="6"/>
        <v/>
      </c>
    </row>
    <row r="359" spans="1:6">
      <c r="A359" s="178"/>
      <c r="B359" s="179"/>
      <c r="C359" s="207"/>
      <c r="D359" s="181"/>
      <c r="E359" s="179"/>
      <c r="F359" s="218" t="str">
        <f t="shared" si="6"/>
        <v/>
      </c>
    </row>
    <row r="360" spans="1:6">
      <c r="A360" s="178"/>
      <c r="B360" s="179"/>
      <c r="C360" s="207"/>
      <c r="D360" s="181"/>
      <c r="E360" s="179"/>
      <c r="F360" s="218" t="str">
        <f t="shared" si="6"/>
        <v/>
      </c>
    </row>
    <row r="361" spans="1:6">
      <c r="A361" s="178"/>
      <c r="B361" s="179"/>
      <c r="C361" s="207"/>
      <c r="D361" s="181"/>
      <c r="E361" s="179"/>
      <c r="F361" s="218" t="str">
        <f t="shared" si="6"/>
        <v/>
      </c>
    </row>
    <row r="362" spans="1:6">
      <c r="A362" s="178"/>
      <c r="B362" s="179"/>
      <c r="C362" s="207"/>
      <c r="D362" s="181"/>
      <c r="E362" s="179"/>
      <c r="F362" s="218" t="str">
        <f t="shared" si="6"/>
        <v/>
      </c>
    </row>
    <row r="363" spans="1:6">
      <c r="A363" s="178"/>
      <c r="B363" s="179"/>
      <c r="C363" s="207"/>
      <c r="D363" s="181"/>
      <c r="E363" s="179"/>
      <c r="F363" s="218" t="str">
        <f t="shared" si="6"/>
        <v/>
      </c>
    </row>
    <row r="364" spans="1:6">
      <c r="A364" s="178"/>
      <c r="B364" s="179"/>
      <c r="C364" s="207"/>
      <c r="D364" s="181"/>
      <c r="E364" s="179"/>
      <c r="F364" s="218" t="str">
        <f t="shared" si="6"/>
        <v/>
      </c>
    </row>
    <row r="365" spans="1:6">
      <c r="A365" s="178"/>
      <c r="B365" s="179"/>
      <c r="C365" s="207"/>
      <c r="D365" s="181"/>
      <c r="E365" s="179"/>
      <c r="F365" s="218" t="str">
        <f t="shared" si="6"/>
        <v/>
      </c>
    </row>
    <row r="366" spans="1:6">
      <c r="A366" s="178"/>
      <c r="B366" s="179"/>
      <c r="C366" s="207"/>
      <c r="D366" s="181"/>
      <c r="E366" s="179"/>
      <c r="F366" s="218" t="str">
        <f t="shared" si="6"/>
        <v/>
      </c>
    </row>
    <row r="367" spans="1:6">
      <c r="A367" s="178"/>
      <c r="B367" s="179"/>
      <c r="C367" s="207"/>
      <c r="D367" s="181"/>
      <c r="E367" s="179"/>
      <c r="F367" s="218" t="str">
        <f t="shared" si="6"/>
        <v/>
      </c>
    </row>
    <row r="368" spans="1:6">
      <c r="A368" s="178"/>
      <c r="B368" s="179"/>
      <c r="C368" s="207"/>
      <c r="D368" s="181"/>
      <c r="E368" s="179"/>
      <c r="F368" s="218" t="str">
        <f t="shared" si="6"/>
        <v/>
      </c>
    </row>
    <row r="369" spans="1:6">
      <c r="A369" s="178"/>
      <c r="B369" s="179"/>
      <c r="C369" s="207"/>
      <c r="D369" s="181"/>
      <c r="E369" s="179"/>
      <c r="F369" s="218" t="str">
        <f t="shared" si="6"/>
        <v/>
      </c>
    </row>
    <row r="370" spans="1:6">
      <c r="A370" s="178"/>
      <c r="B370" s="179"/>
      <c r="C370" s="207"/>
      <c r="D370" s="181"/>
      <c r="E370" s="179"/>
      <c r="F370" s="218" t="str">
        <f t="shared" si="6"/>
        <v/>
      </c>
    </row>
    <row r="371" spans="1:6">
      <c r="A371" s="178"/>
      <c r="B371" s="179"/>
      <c r="C371" s="207"/>
      <c r="D371" s="181"/>
      <c r="E371" s="179"/>
      <c r="F371" s="218" t="str">
        <f t="shared" si="6"/>
        <v/>
      </c>
    </row>
    <row r="372" spans="1:6">
      <c r="A372" s="178"/>
      <c r="B372" s="179"/>
      <c r="C372" s="207"/>
      <c r="D372" s="181"/>
      <c r="E372" s="179"/>
      <c r="F372" s="218" t="str">
        <f t="shared" si="6"/>
        <v/>
      </c>
    </row>
    <row r="373" spans="1:6">
      <c r="A373" s="178"/>
      <c r="B373" s="179"/>
      <c r="C373" s="207"/>
      <c r="D373" s="181"/>
      <c r="E373" s="179"/>
      <c r="F373" s="218" t="str">
        <f t="shared" si="6"/>
        <v/>
      </c>
    </row>
    <row r="374" spans="1:6">
      <c r="A374" s="178"/>
      <c r="B374" s="179"/>
      <c r="C374" s="207"/>
      <c r="D374" s="181"/>
      <c r="E374" s="179"/>
      <c r="F374" s="218" t="str">
        <f t="shared" si="6"/>
        <v/>
      </c>
    </row>
    <row r="375" spans="1:6">
      <c r="A375" s="178"/>
      <c r="B375" s="179"/>
      <c r="C375" s="207"/>
      <c r="D375" s="181"/>
      <c r="E375" s="179"/>
      <c r="F375" s="218" t="str">
        <f t="shared" si="6"/>
        <v/>
      </c>
    </row>
    <row r="376" spans="1:6">
      <c r="A376" s="178"/>
      <c r="B376" s="179"/>
      <c r="C376" s="207"/>
      <c r="D376" s="181"/>
      <c r="E376" s="179"/>
      <c r="F376" s="218" t="str">
        <f t="shared" si="6"/>
        <v/>
      </c>
    </row>
    <row r="377" spans="1:6">
      <c r="A377" s="178"/>
      <c r="B377" s="179"/>
      <c r="C377" s="207"/>
      <c r="D377" s="181"/>
      <c r="E377" s="179"/>
      <c r="F377" s="218" t="str">
        <f t="shared" si="6"/>
        <v/>
      </c>
    </row>
    <row r="378" spans="1:6">
      <c r="A378" s="178"/>
      <c r="B378" s="179"/>
      <c r="C378" s="207"/>
      <c r="D378" s="181"/>
      <c r="E378" s="179"/>
      <c r="F378" s="218" t="str">
        <f t="shared" si="6"/>
        <v/>
      </c>
    </row>
    <row r="379" spans="1:6">
      <c r="A379" s="178"/>
      <c r="B379" s="179"/>
      <c r="C379" s="207"/>
      <c r="D379" s="181"/>
      <c r="E379" s="179"/>
      <c r="F379" s="218" t="str">
        <f t="shared" si="6"/>
        <v/>
      </c>
    </row>
    <row r="380" spans="1:6">
      <c r="A380" s="178"/>
      <c r="B380" s="179"/>
      <c r="C380" s="207"/>
      <c r="D380" s="181"/>
      <c r="E380" s="179"/>
      <c r="F380" s="218" t="str">
        <f t="shared" si="6"/>
        <v/>
      </c>
    </row>
    <row r="381" spans="1:6">
      <c r="A381" s="178"/>
      <c r="B381" s="179"/>
      <c r="C381" s="207"/>
      <c r="D381" s="181"/>
      <c r="E381" s="179"/>
      <c r="F381" s="218" t="str">
        <f t="shared" si="6"/>
        <v/>
      </c>
    </row>
    <row r="382" spans="1:6">
      <c r="A382" s="178"/>
      <c r="B382" s="179"/>
      <c r="C382" s="207"/>
      <c r="D382" s="181"/>
      <c r="E382" s="179"/>
      <c r="F382" s="218" t="str">
        <f t="shared" si="6"/>
        <v/>
      </c>
    </row>
    <row r="383" spans="1:6">
      <c r="A383" s="178"/>
      <c r="B383" s="179"/>
      <c r="C383" s="207"/>
      <c r="D383" s="181"/>
      <c r="E383" s="179"/>
      <c r="F383" s="218" t="str">
        <f t="shared" si="6"/>
        <v/>
      </c>
    </row>
    <row r="384" spans="1:6">
      <c r="A384" s="178"/>
      <c r="B384" s="179"/>
      <c r="C384" s="207"/>
      <c r="D384" s="181"/>
      <c r="E384" s="179"/>
      <c r="F384" s="218" t="str">
        <f t="shared" si="6"/>
        <v/>
      </c>
    </row>
    <row r="385" spans="1:6">
      <c r="A385" s="178"/>
      <c r="B385" s="179"/>
      <c r="C385" s="207"/>
      <c r="D385" s="181"/>
      <c r="E385" s="179"/>
      <c r="F385" s="218" t="str">
        <f t="shared" si="6"/>
        <v/>
      </c>
    </row>
    <row r="386" spans="1:6">
      <c r="A386" s="178"/>
      <c r="B386" s="179"/>
      <c r="C386" s="207"/>
      <c r="D386" s="181"/>
      <c r="E386" s="179"/>
      <c r="F386" s="218" t="str">
        <f t="shared" si="6"/>
        <v/>
      </c>
    </row>
    <row r="387" spans="1:6">
      <c r="A387" s="178"/>
      <c r="B387" s="179"/>
      <c r="C387" s="207"/>
      <c r="D387" s="181"/>
      <c r="E387" s="179"/>
      <c r="F387" s="218" t="str">
        <f t="shared" si="6"/>
        <v/>
      </c>
    </row>
    <row r="388" spans="1:6">
      <c r="A388" s="178"/>
      <c r="B388" s="179"/>
      <c r="C388" s="207"/>
      <c r="D388" s="181"/>
      <c r="E388" s="179"/>
      <c r="F388" s="218" t="str">
        <f t="shared" si="6"/>
        <v/>
      </c>
    </row>
    <row r="389" spans="1:6">
      <c r="A389" s="178"/>
      <c r="B389" s="179"/>
      <c r="C389" s="207"/>
      <c r="D389" s="181"/>
      <c r="E389" s="179"/>
      <c r="F389" s="218" t="str">
        <f t="shared" si="6"/>
        <v/>
      </c>
    </row>
    <row r="390" spans="1:6">
      <c r="A390" s="178"/>
      <c r="B390" s="179"/>
      <c r="C390" s="207"/>
      <c r="D390" s="181"/>
      <c r="E390" s="179"/>
      <c r="F390" s="218" t="str">
        <f t="shared" si="6"/>
        <v/>
      </c>
    </row>
    <row r="391" spans="1:6" ht="13.8" thickBot="1">
      <c r="A391" s="676">
        <v>7</v>
      </c>
      <c r="B391" s="677">
        <v>31</v>
      </c>
      <c r="C391" s="682" t="s">
        <v>1336</v>
      </c>
      <c r="D391" s="688">
        <f>SUM(D342:D390)</f>
        <v>0</v>
      </c>
      <c r="E391" s="679">
        <f>SUM(E342:E390)</f>
        <v>0</v>
      </c>
      <c r="F391" s="680">
        <f>D391-E391</f>
        <v>0</v>
      </c>
    </row>
    <row r="392" spans="1:6" ht="13.8" thickTop="1">
      <c r="A392" s="683"/>
      <c r="B392" s="683"/>
      <c r="C392" s="684"/>
      <c r="D392" s="685"/>
      <c r="E392" s="685"/>
      <c r="F392" s="685"/>
    </row>
    <row r="393" spans="1:6">
      <c r="A393" s="686"/>
      <c r="B393" s="686"/>
      <c r="C393" s="686" t="s">
        <v>1337</v>
      </c>
      <c r="D393" s="687">
        <f>D341+D391</f>
        <v>4894172</v>
      </c>
      <c r="E393" s="687">
        <f>E341+E391</f>
        <v>0</v>
      </c>
      <c r="F393" s="687">
        <f>D393-E393</f>
        <v>4894172</v>
      </c>
    </row>
    <row r="394" spans="1:6" ht="25.8" customHeight="1">
      <c r="A394" s="3"/>
      <c r="B394" s="3"/>
      <c r="C394" s="3"/>
      <c r="D394" s="3"/>
      <c r="E394" s="3"/>
      <c r="F394" s="3"/>
    </row>
    <row r="395" spans="1:6" ht="25.8" customHeight="1">
      <c r="A395" s="6"/>
      <c r="B395" s="6"/>
    </row>
    <row r="396" spans="1:6" ht="33" customHeight="1">
      <c r="A396" s="872" t="s">
        <v>3</v>
      </c>
      <c r="B396" s="873"/>
      <c r="C396" s="172" t="s">
        <v>0</v>
      </c>
      <c r="D396" s="171" t="s">
        <v>1</v>
      </c>
      <c r="E396" s="233" t="s">
        <v>2</v>
      </c>
      <c r="F396" s="172" t="s">
        <v>17</v>
      </c>
    </row>
    <row r="397" spans="1:6">
      <c r="A397" s="173">
        <v>8</v>
      </c>
      <c r="B397" s="174">
        <v>1</v>
      </c>
      <c r="C397" s="175" t="s">
        <v>7</v>
      </c>
      <c r="D397" s="176">
        <f>F393</f>
        <v>4894172</v>
      </c>
      <c r="E397" s="174"/>
      <c r="F397" s="175">
        <f>D397</f>
        <v>4894172</v>
      </c>
    </row>
    <row r="398" spans="1:6">
      <c r="A398" s="178"/>
      <c r="B398" s="179"/>
      <c r="C398" s="207"/>
      <c r="D398" s="181"/>
      <c r="E398" s="179"/>
      <c r="F398" s="218" t="str">
        <f>IF(OR(D398&lt;&gt;"",E398&lt;&gt;""),F397+D398-E398,"")</f>
        <v/>
      </c>
    </row>
    <row r="399" spans="1:6">
      <c r="A399" s="178"/>
      <c r="B399" s="179"/>
      <c r="C399" s="207"/>
      <c r="D399" s="181"/>
      <c r="E399" s="179"/>
      <c r="F399" s="218" t="str">
        <f t="shared" ref="F399:F446" si="7">IF(OR(D399&lt;&gt;"",E399&lt;&gt;""),F398+D399-E399,"")</f>
        <v/>
      </c>
    </row>
    <row r="400" spans="1:6">
      <c r="A400" s="178"/>
      <c r="B400" s="179"/>
      <c r="C400" s="207"/>
      <c r="D400" s="181"/>
      <c r="E400" s="179"/>
      <c r="F400" s="218" t="str">
        <f t="shared" si="7"/>
        <v/>
      </c>
    </row>
    <row r="401" spans="1:6">
      <c r="A401" s="178"/>
      <c r="B401" s="179"/>
      <c r="C401" s="207"/>
      <c r="D401" s="181"/>
      <c r="E401" s="179"/>
      <c r="F401" s="218" t="str">
        <f t="shared" si="7"/>
        <v/>
      </c>
    </row>
    <row r="402" spans="1:6">
      <c r="A402" s="178"/>
      <c r="B402" s="179"/>
      <c r="C402" s="207"/>
      <c r="D402" s="181"/>
      <c r="E402" s="179"/>
      <c r="F402" s="218" t="str">
        <f t="shared" si="7"/>
        <v/>
      </c>
    </row>
    <row r="403" spans="1:6">
      <c r="A403" s="178"/>
      <c r="B403" s="179"/>
      <c r="C403" s="207"/>
      <c r="D403" s="181"/>
      <c r="E403" s="179"/>
      <c r="F403" s="218" t="str">
        <f t="shared" si="7"/>
        <v/>
      </c>
    </row>
    <row r="404" spans="1:6">
      <c r="A404" s="178"/>
      <c r="B404" s="179"/>
      <c r="C404" s="207"/>
      <c r="D404" s="181"/>
      <c r="E404" s="179"/>
      <c r="F404" s="218" t="str">
        <f t="shared" si="7"/>
        <v/>
      </c>
    </row>
    <row r="405" spans="1:6">
      <c r="A405" s="178"/>
      <c r="B405" s="179"/>
      <c r="C405" s="207"/>
      <c r="D405" s="181"/>
      <c r="E405" s="179"/>
      <c r="F405" s="218" t="str">
        <f t="shared" si="7"/>
        <v/>
      </c>
    </row>
    <row r="406" spans="1:6">
      <c r="A406" s="178"/>
      <c r="B406" s="179"/>
      <c r="C406" s="207"/>
      <c r="D406" s="181"/>
      <c r="E406" s="179"/>
      <c r="F406" s="218" t="str">
        <f t="shared" si="7"/>
        <v/>
      </c>
    </row>
    <row r="407" spans="1:6">
      <c r="A407" s="178"/>
      <c r="B407" s="179"/>
      <c r="C407" s="207"/>
      <c r="D407" s="181"/>
      <c r="E407" s="179"/>
      <c r="F407" s="218" t="str">
        <f t="shared" si="7"/>
        <v/>
      </c>
    </row>
    <row r="408" spans="1:6">
      <c r="A408" s="178"/>
      <c r="B408" s="179"/>
      <c r="C408" s="207"/>
      <c r="D408" s="181"/>
      <c r="E408" s="179"/>
      <c r="F408" s="218" t="str">
        <f t="shared" si="7"/>
        <v/>
      </c>
    </row>
    <row r="409" spans="1:6">
      <c r="A409" s="178"/>
      <c r="B409" s="179"/>
      <c r="C409" s="207"/>
      <c r="D409" s="181"/>
      <c r="E409" s="179"/>
      <c r="F409" s="218" t="str">
        <f t="shared" si="7"/>
        <v/>
      </c>
    </row>
    <row r="410" spans="1:6">
      <c r="A410" s="178"/>
      <c r="B410" s="179"/>
      <c r="C410" s="207"/>
      <c r="D410" s="181"/>
      <c r="E410" s="179"/>
      <c r="F410" s="218" t="str">
        <f t="shared" si="7"/>
        <v/>
      </c>
    </row>
    <row r="411" spans="1:6">
      <c r="A411" s="178"/>
      <c r="B411" s="179"/>
      <c r="C411" s="207"/>
      <c r="D411" s="181"/>
      <c r="E411" s="179"/>
      <c r="F411" s="218" t="str">
        <f t="shared" si="7"/>
        <v/>
      </c>
    </row>
    <row r="412" spans="1:6">
      <c r="A412" s="178"/>
      <c r="B412" s="179"/>
      <c r="C412" s="207"/>
      <c r="D412" s="181"/>
      <c r="E412" s="179"/>
      <c r="F412" s="218" t="str">
        <f t="shared" si="7"/>
        <v/>
      </c>
    </row>
    <row r="413" spans="1:6">
      <c r="A413" s="178"/>
      <c r="B413" s="179"/>
      <c r="C413" s="207"/>
      <c r="D413" s="181"/>
      <c r="E413" s="179"/>
      <c r="F413" s="218" t="str">
        <f t="shared" si="7"/>
        <v/>
      </c>
    </row>
    <row r="414" spans="1:6">
      <c r="A414" s="178"/>
      <c r="B414" s="179"/>
      <c r="C414" s="207"/>
      <c r="D414" s="181"/>
      <c r="E414" s="179"/>
      <c r="F414" s="218" t="str">
        <f t="shared" si="7"/>
        <v/>
      </c>
    </row>
    <row r="415" spans="1:6">
      <c r="A415" s="178"/>
      <c r="B415" s="179"/>
      <c r="C415" s="207"/>
      <c r="D415" s="181"/>
      <c r="E415" s="179"/>
      <c r="F415" s="218" t="str">
        <f t="shared" si="7"/>
        <v/>
      </c>
    </row>
    <row r="416" spans="1:6">
      <c r="A416" s="178"/>
      <c r="B416" s="179"/>
      <c r="C416" s="207"/>
      <c r="D416" s="181"/>
      <c r="E416" s="179"/>
      <c r="F416" s="218" t="str">
        <f t="shared" si="7"/>
        <v/>
      </c>
    </row>
    <row r="417" spans="1:6">
      <c r="A417" s="178"/>
      <c r="B417" s="179"/>
      <c r="C417" s="207"/>
      <c r="D417" s="181"/>
      <c r="E417" s="179"/>
      <c r="F417" s="218" t="str">
        <f t="shared" si="7"/>
        <v/>
      </c>
    </row>
    <row r="418" spans="1:6">
      <c r="A418" s="178"/>
      <c r="B418" s="179"/>
      <c r="C418" s="207"/>
      <c r="D418" s="181"/>
      <c r="E418" s="179"/>
      <c r="F418" s="218" t="str">
        <f t="shared" si="7"/>
        <v/>
      </c>
    </row>
    <row r="419" spans="1:6">
      <c r="A419" s="178"/>
      <c r="B419" s="179"/>
      <c r="C419" s="207"/>
      <c r="D419" s="181"/>
      <c r="E419" s="179"/>
      <c r="F419" s="218" t="str">
        <f t="shared" si="7"/>
        <v/>
      </c>
    </row>
    <row r="420" spans="1:6">
      <c r="A420" s="178"/>
      <c r="B420" s="179"/>
      <c r="C420" s="207"/>
      <c r="D420" s="181"/>
      <c r="E420" s="179"/>
      <c r="F420" s="218" t="str">
        <f t="shared" si="7"/>
        <v/>
      </c>
    </row>
    <row r="421" spans="1:6">
      <c r="A421" s="178"/>
      <c r="B421" s="179"/>
      <c r="C421" s="207"/>
      <c r="D421" s="181"/>
      <c r="E421" s="179"/>
      <c r="F421" s="218" t="str">
        <f t="shared" si="7"/>
        <v/>
      </c>
    </row>
    <row r="422" spans="1:6">
      <c r="A422" s="178"/>
      <c r="B422" s="179"/>
      <c r="C422" s="207"/>
      <c r="D422" s="181"/>
      <c r="E422" s="179"/>
      <c r="F422" s="218" t="str">
        <f t="shared" si="7"/>
        <v/>
      </c>
    </row>
    <row r="423" spans="1:6">
      <c r="A423" s="178"/>
      <c r="B423" s="179"/>
      <c r="C423" s="207"/>
      <c r="D423" s="181"/>
      <c r="E423" s="179"/>
      <c r="F423" s="218" t="str">
        <f t="shared" si="7"/>
        <v/>
      </c>
    </row>
    <row r="424" spans="1:6">
      <c r="A424" s="178"/>
      <c r="B424" s="179"/>
      <c r="C424" s="207"/>
      <c r="D424" s="181"/>
      <c r="E424" s="179"/>
      <c r="F424" s="218" t="str">
        <f t="shared" si="7"/>
        <v/>
      </c>
    </row>
    <row r="425" spans="1:6">
      <c r="A425" s="178"/>
      <c r="B425" s="179"/>
      <c r="C425" s="207"/>
      <c r="D425" s="181"/>
      <c r="E425" s="179"/>
      <c r="F425" s="218" t="str">
        <f t="shared" si="7"/>
        <v/>
      </c>
    </row>
    <row r="426" spans="1:6">
      <c r="A426" s="178"/>
      <c r="B426" s="179"/>
      <c r="C426" s="207"/>
      <c r="D426" s="181"/>
      <c r="E426" s="179"/>
      <c r="F426" s="218" t="str">
        <f t="shared" si="7"/>
        <v/>
      </c>
    </row>
    <row r="427" spans="1:6">
      <c r="A427" s="178"/>
      <c r="B427" s="179"/>
      <c r="C427" s="207"/>
      <c r="D427" s="181"/>
      <c r="E427" s="179"/>
      <c r="F427" s="218" t="str">
        <f t="shared" si="7"/>
        <v/>
      </c>
    </row>
    <row r="428" spans="1:6">
      <c r="A428" s="178"/>
      <c r="B428" s="179"/>
      <c r="C428" s="207"/>
      <c r="D428" s="181"/>
      <c r="E428" s="179"/>
      <c r="F428" s="218" t="str">
        <f t="shared" si="7"/>
        <v/>
      </c>
    </row>
    <row r="429" spans="1:6">
      <c r="A429" s="178"/>
      <c r="B429" s="179"/>
      <c r="C429" s="207"/>
      <c r="D429" s="181"/>
      <c r="E429" s="179"/>
      <c r="F429" s="218" t="str">
        <f t="shared" si="7"/>
        <v/>
      </c>
    </row>
    <row r="430" spans="1:6">
      <c r="A430" s="178"/>
      <c r="B430" s="179"/>
      <c r="C430" s="207"/>
      <c r="D430" s="181"/>
      <c r="E430" s="179"/>
      <c r="F430" s="218" t="str">
        <f t="shared" si="7"/>
        <v/>
      </c>
    </row>
    <row r="431" spans="1:6">
      <c r="A431" s="178"/>
      <c r="B431" s="179"/>
      <c r="C431" s="207"/>
      <c r="D431" s="181"/>
      <c r="E431" s="179"/>
      <c r="F431" s="218" t="str">
        <f t="shared" si="7"/>
        <v/>
      </c>
    </row>
    <row r="432" spans="1:6">
      <c r="A432" s="178"/>
      <c r="B432" s="179"/>
      <c r="C432" s="207"/>
      <c r="D432" s="181"/>
      <c r="E432" s="179"/>
      <c r="F432" s="218" t="str">
        <f t="shared" si="7"/>
        <v/>
      </c>
    </row>
    <row r="433" spans="1:6">
      <c r="A433" s="178"/>
      <c r="B433" s="179"/>
      <c r="C433" s="207"/>
      <c r="D433" s="181"/>
      <c r="E433" s="179"/>
      <c r="F433" s="218" t="str">
        <f t="shared" si="7"/>
        <v/>
      </c>
    </row>
    <row r="434" spans="1:6">
      <c r="A434" s="178"/>
      <c r="B434" s="179"/>
      <c r="C434" s="207"/>
      <c r="D434" s="181"/>
      <c r="E434" s="179"/>
      <c r="F434" s="218" t="str">
        <f t="shared" si="7"/>
        <v/>
      </c>
    </row>
    <row r="435" spans="1:6">
      <c r="A435" s="178"/>
      <c r="B435" s="179"/>
      <c r="C435" s="207"/>
      <c r="D435" s="181"/>
      <c r="E435" s="179"/>
      <c r="F435" s="218" t="str">
        <f t="shared" si="7"/>
        <v/>
      </c>
    </row>
    <row r="436" spans="1:6">
      <c r="A436" s="178"/>
      <c r="B436" s="179"/>
      <c r="C436" s="207"/>
      <c r="D436" s="181"/>
      <c r="E436" s="179"/>
      <c r="F436" s="218" t="str">
        <f t="shared" si="7"/>
        <v/>
      </c>
    </row>
    <row r="437" spans="1:6">
      <c r="A437" s="178"/>
      <c r="B437" s="179"/>
      <c r="C437" s="207"/>
      <c r="D437" s="181"/>
      <c r="E437" s="179"/>
      <c r="F437" s="218" t="str">
        <f t="shared" si="7"/>
        <v/>
      </c>
    </row>
    <row r="438" spans="1:6">
      <c r="A438" s="178"/>
      <c r="B438" s="179"/>
      <c r="C438" s="207"/>
      <c r="D438" s="181"/>
      <c r="E438" s="179"/>
      <c r="F438" s="218" t="str">
        <f t="shared" si="7"/>
        <v/>
      </c>
    </row>
    <row r="439" spans="1:6">
      <c r="A439" s="178"/>
      <c r="B439" s="179"/>
      <c r="C439" s="207"/>
      <c r="D439" s="181"/>
      <c r="E439" s="179"/>
      <c r="F439" s="218" t="str">
        <f t="shared" si="7"/>
        <v/>
      </c>
    </row>
    <row r="440" spans="1:6">
      <c r="A440" s="178"/>
      <c r="B440" s="179"/>
      <c r="C440" s="207"/>
      <c r="D440" s="181"/>
      <c r="E440" s="179"/>
      <c r="F440" s="218" t="str">
        <f t="shared" si="7"/>
        <v/>
      </c>
    </row>
    <row r="441" spans="1:6">
      <c r="A441" s="178"/>
      <c r="B441" s="179"/>
      <c r="C441" s="207"/>
      <c r="D441" s="181"/>
      <c r="E441" s="179"/>
      <c r="F441" s="218" t="str">
        <f t="shared" si="7"/>
        <v/>
      </c>
    </row>
    <row r="442" spans="1:6">
      <c r="A442" s="178"/>
      <c r="B442" s="179"/>
      <c r="C442" s="207"/>
      <c r="D442" s="181"/>
      <c r="E442" s="179"/>
      <c r="F442" s="218" t="str">
        <f t="shared" si="7"/>
        <v/>
      </c>
    </row>
    <row r="443" spans="1:6">
      <c r="A443" s="178"/>
      <c r="B443" s="179"/>
      <c r="C443" s="207"/>
      <c r="D443" s="181"/>
      <c r="E443" s="179"/>
      <c r="F443" s="218" t="str">
        <f t="shared" si="7"/>
        <v/>
      </c>
    </row>
    <row r="444" spans="1:6">
      <c r="A444" s="178"/>
      <c r="B444" s="179"/>
      <c r="C444" s="207"/>
      <c r="D444" s="181"/>
      <c r="E444" s="179"/>
      <c r="F444" s="218" t="str">
        <f t="shared" si="7"/>
        <v/>
      </c>
    </row>
    <row r="445" spans="1:6">
      <c r="A445" s="178"/>
      <c r="B445" s="179"/>
      <c r="C445" s="207"/>
      <c r="D445" s="181"/>
      <c r="E445" s="179"/>
      <c r="F445" s="218" t="str">
        <f t="shared" si="7"/>
        <v/>
      </c>
    </row>
    <row r="446" spans="1:6">
      <c r="A446" s="178"/>
      <c r="B446" s="179"/>
      <c r="C446" s="207"/>
      <c r="D446" s="181"/>
      <c r="E446" s="179"/>
      <c r="F446" s="218" t="str">
        <f t="shared" si="7"/>
        <v/>
      </c>
    </row>
    <row r="447" spans="1:6" ht="13.8" thickBot="1">
      <c r="A447" s="676">
        <v>8</v>
      </c>
      <c r="B447" s="677">
        <v>31</v>
      </c>
      <c r="C447" s="682" t="s">
        <v>1338</v>
      </c>
      <c r="D447" s="688">
        <f>SUM(D398:D446)</f>
        <v>0</v>
      </c>
      <c r="E447" s="679">
        <f>SUM(E398:E446)</f>
        <v>0</v>
      </c>
      <c r="F447" s="680">
        <f>D447-E447</f>
        <v>0</v>
      </c>
    </row>
    <row r="448" spans="1:6" ht="13.8" thickTop="1">
      <c r="A448" s="683"/>
      <c r="B448" s="683"/>
      <c r="C448" s="684"/>
      <c r="D448" s="685"/>
      <c r="E448" s="685"/>
      <c r="F448" s="685"/>
    </row>
    <row r="449" spans="1:6">
      <c r="A449" s="686"/>
      <c r="B449" s="686"/>
      <c r="C449" s="686" t="s">
        <v>1339</v>
      </c>
      <c r="D449" s="687">
        <f>D397+D447</f>
        <v>4894172</v>
      </c>
      <c r="E449" s="687">
        <f>E397+E447</f>
        <v>0</v>
      </c>
      <c r="F449" s="687">
        <f>D449-E449</f>
        <v>4894172</v>
      </c>
    </row>
    <row r="450" spans="1:6" ht="25.8" customHeight="1">
      <c r="A450" s="3"/>
      <c r="B450" s="3"/>
      <c r="C450" s="3"/>
      <c r="D450" s="3"/>
      <c r="E450" s="3"/>
      <c r="F450" s="3"/>
    </row>
    <row r="451" spans="1:6" ht="25.8" customHeight="1">
      <c r="A451" s="6"/>
      <c r="B451" s="6"/>
    </row>
    <row r="452" spans="1:6" ht="33" customHeight="1">
      <c r="A452" s="872" t="s">
        <v>3</v>
      </c>
      <c r="B452" s="873"/>
      <c r="C452" s="172" t="s">
        <v>0</v>
      </c>
      <c r="D452" s="171" t="s">
        <v>1</v>
      </c>
      <c r="E452" s="233" t="s">
        <v>2</v>
      </c>
      <c r="F452" s="172" t="s">
        <v>17</v>
      </c>
    </row>
    <row r="453" spans="1:6">
      <c r="A453" s="173">
        <v>9</v>
      </c>
      <c r="B453" s="174">
        <v>1</v>
      </c>
      <c r="C453" s="175" t="s">
        <v>7</v>
      </c>
      <c r="D453" s="176">
        <f>F449</f>
        <v>4894172</v>
      </c>
      <c r="E453" s="174"/>
      <c r="F453" s="175">
        <f>D453</f>
        <v>4894172</v>
      </c>
    </row>
    <row r="454" spans="1:6">
      <c r="A454" s="178"/>
      <c r="B454" s="179"/>
      <c r="C454" s="207"/>
      <c r="D454" s="181"/>
      <c r="E454" s="179"/>
      <c r="F454" s="218" t="str">
        <f>IF(OR(D454&lt;&gt;"",E454&lt;&gt;""),F453+D454-E454,"")</f>
        <v/>
      </c>
    </row>
    <row r="455" spans="1:6">
      <c r="A455" s="178"/>
      <c r="B455" s="179"/>
      <c r="C455" s="207"/>
      <c r="D455" s="181"/>
      <c r="E455" s="179"/>
      <c r="F455" s="218" t="str">
        <f t="shared" ref="F455:F502" si="8">IF(OR(D455&lt;&gt;"",E455&lt;&gt;""),F454+D455-E455,"")</f>
        <v/>
      </c>
    </row>
    <row r="456" spans="1:6">
      <c r="A456" s="178"/>
      <c r="B456" s="179"/>
      <c r="C456" s="207"/>
      <c r="D456" s="181"/>
      <c r="E456" s="179"/>
      <c r="F456" s="218" t="str">
        <f t="shared" si="8"/>
        <v/>
      </c>
    </row>
    <row r="457" spans="1:6">
      <c r="A457" s="178"/>
      <c r="B457" s="179"/>
      <c r="C457" s="207"/>
      <c r="D457" s="181"/>
      <c r="E457" s="179"/>
      <c r="F457" s="218" t="str">
        <f t="shared" si="8"/>
        <v/>
      </c>
    </row>
    <row r="458" spans="1:6">
      <c r="A458" s="178"/>
      <c r="B458" s="179"/>
      <c r="C458" s="207"/>
      <c r="D458" s="181"/>
      <c r="E458" s="179"/>
      <c r="F458" s="218" t="str">
        <f t="shared" si="8"/>
        <v/>
      </c>
    </row>
    <row r="459" spans="1:6">
      <c r="A459" s="178"/>
      <c r="B459" s="179"/>
      <c r="C459" s="207"/>
      <c r="D459" s="181"/>
      <c r="E459" s="179"/>
      <c r="F459" s="218" t="str">
        <f t="shared" si="8"/>
        <v/>
      </c>
    </row>
    <row r="460" spans="1:6">
      <c r="A460" s="178"/>
      <c r="B460" s="179"/>
      <c r="C460" s="207"/>
      <c r="D460" s="181"/>
      <c r="E460" s="179"/>
      <c r="F460" s="218" t="str">
        <f t="shared" si="8"/>
        <v/>
      </c>
    </row>
    <row r="461" spans="1:6">
      <c r="A461" s="178"/>
      <c r="B461" s="179"/>
      <c r="C461" s="207"/>
      <c r="D461" s="181"/>
      <c r="E461" s="179"/>
      <c r="F461" s="218" t="str">
        <f t="shared" si="8"/>
        <v/>
      </c>
    </row>
    <row r="462" spans="1:6">
      <c r="A462" s="178"/>
      <c r="B462" s="179"/>
      <c r="C462" s="207"/>
      <c r="D462" s="181"/>
      <c r="E462" s="179"/>
      <c r="F462" s="218" t="str">
        <f t="shared" si="8"/>
        <v/>
      </c>
    </row>
    <row r="463" spans="1:6">
      <c r="A463" s="178"/>
      <c r="B463" s="179"/>
      <c r="C463" s="207"/>
      <c r="D463" s="181"/>
      <c r="E463" s="179"/>
      <c r="F463" s="218" t="str">
        <f t="shared" si="8"/>
        <v/>
      </c>
    </row>
    <row r="464" spans="1:6">
      <c r="A464" s="178"/>
      <c r="B464" s="179"/>
      <c r="C464" s="207"/>
      <c r="D464" s="181"/>
      <c r="E464" s="179"/>
      <c r="F464" s="218" t="str">
        <f t="shared" si="8"/>
        <v/>
      </c>
    </row>
    <row r="465" spans="1:6">
      <c r="A465" s="178"/>
      <c r="B465" s="179"/>
      <c r="C465" s="207"/>
      <c r="D465" s="181"/>
      <c r="E465" s="179"/>
      <c r="F465" s="218" t="str">
        <f t="shared" si="8"/>
        <v/>
      </c>
    </row>
    <row r="466" spans="1:6">
      <c r="A466" s="178"/>
      <c r="B466" s="179"/>
      <c r="C466" s="207"/>
      <c r="D466" s="181"/>
      <c r="E466" s="179"/>
      <c r="F466" s="218" t="str">
        <f t="shared" si="8"/>
        <v/>
      </c>
    </row>
    <row r="467" spans="1:6">
      <c r="A467" s="178"/>
      <c r="B467" s="179"/>
      <c r="C467" s="207"/>
      <c r="D467" s="181"/>
      <c r="E467" s="179"/>
      <c r="F467" s="218" t="str">
        <f t="shared" si="8"/>
        <v/>
      </c>
    </row>
    <row r="468" spans="1:6">
      <c r="A468" s="178"/>
      <c r="B468" s="179"/>
      <c r="C468" s="207"/>
      <c r="D468" s="181"/>
      <c r="E468" s="179"/>
      <c r="F468" s="218" t="str">
        <f t="shared" si="8"/>
        <v/>
      </c>
    </row>
    <row r="469" spans="1:6">
      <c r="A469" s="178"/>
      <c r="B469" s="179"/>
      <c r="C469" s="207"/>
      <c r="D469" s="181"/>
      <c r="E469" s="179"/>
      <c r="F469" s="218" t="str">
        <f t="shared" si="8"/>
        <v/>
      </c>
    </row>
    <row r="470" spans="1:6">
      <c r="A470" s="178"/>
      <c r="B470" s="179"/>
      <c r="C470" s="207"/>
      <c r="D470" s="181"/>
      <c r="E470" s="179"/>
      <c r="F470" s="218" t="str">
        <f t="shared" si="8"/>
        <v/>
      </c>
    </row>
    <row r="471" spans="1:6">
      <c r="A471" s="178"/>
      <c r="B471" s="179"/>
      <c r="C471" s="207"/>
      <c r="D471" s="181"/>
      <c r="E471" s="179"/>
      <c r="F471" s="218" t="str">
        <f t="shared" si="8"/>
        <v/>
      </c>
    </row>
    <row r="472" spans="1:6">
      <c r="A472" s="178"/>
      <c r="B472" s="179"/>
      <c r="C472" s="207"/>
      <c r="D472" s="181"/>
      <c r="E472" s="179"/>
      <c r="F472" s="218" t="str">
        <f t="shared" si="8"/>
        <v/>
      </c>
    </row>
    <row r="473" spans="1:6">
      <c r="A473" s="178"/>
      <c r="B473" s="179"/>
      <c r="C473" s="207"/>
      <c r="D473" s="181"/>
      <c r="E473" s="179"/>
      <c r="F473" s="218" t="str">
        <f t="shared" si="8"/>
        <v/>
      </c>
    </row>
    <row r="474" spans="1:6">
      <c r="A474" s="178"/>
      <c r="B474" s="179"/>
      <c r="C474" s="207"/>
      <c r="D474" s="181"/>
      <c r="E474" s="179"/>
      <c r="F474" s="218" t="str">
        <f t="shared" si="8"/>
        <v/>
      </c>
    </row>
    <row r="475" spans="1:6">
      <c r="A475" s="178"/>
      <c r="B475" s="179"/>
      <c r="C475" s="207"/>
      <c r="D475" s="181"/>
      <c r="E475" s="179"/>
      <c r="F475" s="218" t="str">
        <f t="shared" si="8"/>
        <v/>
      </c>
    </row>
    <row r="476" spans="1:6">
      <c r="A476" s="178"/>
      <c r="B476" s="179"/>
      <c r="C476" s="207"/>
      <c r="D476" s="181"/>
      <c r="E476" s="179"/>
      <c r="F476" s="218" t="str">
        <f t="shared" si="8"/>
        <v/>
      </c>
    </row>
    <row r="477" spans="1:6">
      <c r="A477" s="178"/>
      <c r="B477" s="179"/>
      <c r="C477" s="207"/>
      <c r="D477" s="181"/>
      <c r="E477" s="179"/>
      <c r="F477" s="218" t="str">
        <f t="shared" si="8"/>
        <v/>
      </c>
    </row>
    <row r="478" spans="1:6">
      <c r="A478" s="178"/>
      <c r="B478" s="179"/>
      <c r="C478" s="207"/>
      <c r="D478" s="181"/>
      <c r="E478" s="179"/>
      <c r="F478" s="218" t="str">
        <f t="shared" si="8"/>
        <v/>
      </c>
    </row>
    <row r="479" spans="1:6">
      <c r="A479" s="178"/>
      <c r="B479" s="179"/>
      <c r="C479" s="207"/>
      <c r="D479" s="181"/>
      <c r="E479" s="179"/>
      <c r="F479" s="218" t="str">
        <f t="shared" si="8"/>
        <v/>
      </c>
    </row>
    <row r="480" spans="1:6">
      <c r="A480" s="178"/>
      <c r="B480" s="179"/>
      <c r="C480" s="207"/>
      <c r="D480" s="181"/>
      <c r="E480" s="179"/>
      <c r="F480" s="218" t="str">
        <f t="shared" si="8"/>
        <v/>
      </c>
    </row>
    <row r="481" spans="1:6">
      <c r="A481" s="178"/>
      <c r="B481" s="179"/>
      <c r="C481" s="207"/>
      <c r="D481" s="181"/>
      <c r="E481" s="179"/>
      <c r="F481" s="218" t="str">
        <f t="shared" si="8"/>
        <v/>
      </c>
    </row>
    <row r="482" spans="1:6">
      <c r="A482" s="178"/>
      <c r="B482" s="179"/>
      <c r="C482" s="207"/>
      <c r="D482" s="181"/>
      <c r="E482" s="179"/>
      <c r="F482" s="218" t="str">
        <f t="shared" si="8"/>
        <v/>
      </c>
    </row>
    <row r="483" spans="1:6">
      <c r="A483" s="178"/>
      <c r="B483" s="179"/>
      <c r="C483" s="207"/>
      <c r="D483" s="181"/>
      <c r="E483" s="179"/>
      <c r="F483" s="218" t="str">
        <f t="shared" si="8"/>
        <v/>
      </c>
    </row>
    <row r="484" spans="1:6">
      <c r="A484" s="178"/>
      <c r="B484" s="179"/>
      <c r="C484" s="207"/>
      <c r="D484" s="181"/>
      <c r="E484" s="179"/>
      <c r="F484" s="218" t="str">
        <f t="shared" si="8"/>
        <v/>
      </c>
    </row>
    <row r="485" spans="1:6">
      <c r="A485" s="178"/>
      <c r="B485" s="179"/>
      <c r="C485" s="207"/>
      <c r="D485" s="181"/>
      <c r="E485" s="179"/>
      <c r="F485" s="218" t="str">
        <f t="shared" si="8"/>
        <v/>
      </c>
    </row>
    <row r="486" spans="1:6">
      <c r="A486" s="178"/>
      <c r="B486" s="179"/>
      <c r="C486" s="207"/>
      <c r="D486" s="181"/>
      <c r="E486" s="179"/>
      <c r="F486" s="218" t="str">
        <f t="shared" si="8"/>
        <v/>
      </c>
    </row>
    <row r="487" spans="1:6">
      <c r="A487" s="178"/>
      <c r="B487" s="179"/>
      <c r="C487" s="207"/>
      <c r="D487" s="181"/>
      <c r="E487" s="179"/>
      <c r="F487" s="218" t="str">
        <f t="shared" si="8"/>
        <v/>
      </c>
    </row>
    <row r="488" spans="1:6">
      <c r="A488" s="178"/>
      <c r="B488" s="179"/>
      <c r="C488" s="207"/>
      <c r="D488" s="181"/>
      <c r="E488" s="179"/>
      <c r="F488" s="218" t="str">
        <f t="shared" si="8"/>
        <v/>
      </c>
    </row>
    <row r="489" spans="1:6">
      <c r="A489" s="178"/>
      <c r="B489" s="179"/>
      <c r="C489" s="207"/>
      <c r="D489" s="181"/>
      <c r="E489" s="179"/>
      <c r="F489" s="218" t="str">
        <f t="shared" si="8"/>
        <v/>
      </c>
    </row>
    <row r="490" spans="1:6">
      <c r="A490" s="178"/>
      <c r="B490" s="179"/>
      <c r="C490" s="207"/>
      <c r="D490" s="181"/>
      <c r="E490" s="179"/>
      <c r="F490" s="218" t="str">
        <f t="shared" si="8"/>
        <v/>
      </c>
    </row>
    <row r="491" spans="1:6">
      <c r="A491" s="178"/>
      <c r="B491" s="179"/>
      <c r="C491" s="207"/>
      <c r="D491" s="181"/>
      <c r="E491" s="179"/>
      <c r="F491" s="218" t="str">
        <f t="shared" si="8"/>
        <v/>
      </c>
    </row>
    <row r="492" spans="1:6">
      <c r="A492" s="178"/>
      <c r="B492" s="179"/>
      <c r="C492" s="207"/>
      <c r="D492" s="181"/>
      <c r="E492" s="179"/>
      <c r="F492" s="218" t="str">
        <f t="shared" si="8"/>
        <v/>
      </c>
    </row>
    <row r="493" spans="1:6">
      <c r="A493" s="178"/>
      <c r="B493" s="179"/>
      <c r="C493" s="207"/>
      <c r="D493" s="181"/>
      <c r="E493" s="179"/>
      <c r="F493" s="218" t="str">
        <f t="shared" si="8"/>
        <v/>
      </c>
    </row>
    <row r="494" spans="1:6">
      <c r="A494" s="178"/>
      <c r="B494" s="179"/>
      <c r="C494" s="207"/>
      <c r="D494" s="181"/>
      <c r="E494" s="179"/>
      <c r="F494" s="218" t="str">
        <f t="shared" si="8"/>
        <v/>
      </c>
    </row>
    <row r="495" spans="1:6">
      <c r="A495" s="178"/>
      <c r="B495" s="179"/>
      <c r="C495" s="207"/>
      <c r="D495" s="181"/>
      <c r="E495" s="179"/>
      <c r="F495" s="218" t="str">
        <f t="shared" si="8"/>
        <v/>
      </c>
    </row>
    <row r="496" spans="1:6">
      <c r="A496" s="178"/>
      <c r="B496" s="179"/>
      <c r="C496" s="207"/>
      <c r="D496" s="181"/>
      <c r="E496" s="179"/>
      <c r="F496" s="218" t="str">
        <f t="shared" si="8"/>
        <v/>
      </c>
    </row>
    <row r="497" spans="1:6">
      <c r="A497" s="178"/>
      <c r="B497" s="179"/>
      <c r="C497" s="207"/>
      <c r="D497" s="181"/>
      <c r="E497" s="179"/>
      <c r="F497" s="218" t="str">
        <f t="shared" si="8"/>
        <v/>
      </c>
    </row>
    <row r="498" spans="1:6">
      <c r="A498" s="178"/>
      <c r="B498" s="179"/>
      <c r="C498" s="207"/>
      <c r="D498" s="181"/>
      <c r="E498" s="179"/>
      <c r="F498" s="218" t="str">
        <f t="shared" si="8"/>
        <v/>
      </c>
    </row>
    <row r="499" spans="1:6">
      <c r="A499" s="178"/>
      <c r="B499" s="179"/>
      <c r="C499" s="207"/>
      <c r="D499" s="181"/>
      <c r="E499" s="179"/>
      <c r="F499" s="218" t="str">
        <f t="shared" si="8"/>
        <v/>
      </c>
    </row>
    <row r="500" spans="1:6">
      <c r="A500" s="178"/>
      <c r="B500" s="179"/>
      <c r="C500" s="207"/>
      <c r="D500" s="181"/>
      <c r="E500" s="179"/>
      <c r="F500" s="218" t="str">
        <f t="shared" si="8"/>
        <v/>
      </c>
    </row>
    <row r="501" spans="1:6">
      <c r="A501" s="178"/>
      <c r="B501" s="179"/>
      <c r="C501" s="207"/>
      <c r="D501" s="181"/>
      <c r="E501" s="179"/>
      <c r="F501" s="218" t="str">
        <f t="shared" si="8"/>
        <v/>
      </c>
    </row>
    <row r="502" spans="1:6">
      <c r="A502" s="178"/>
      <c r="B502" s="179"/>
      <c r="C502" s="207"/>
      <c r="D502" s="181"/>
      <c r="E502" s="179"/>
      <c r="F502" s="218" t="str">
        <f t="shared" si="8"/>
        <v/>
      </c>
    </row>
    <row r="503" spans="1:6" ht="13.8" thickBot="1">
      <c r="A503" s="676">
        <v>9</v>
      </c>
      <c r="B503" s="677">
        <v>30</v>
      </c>
      <c r="C503" s="682" t="s">
        <v>1340</v>
      </c>
      <c r="D503" s="688">
        <f>SUM(D454:D502)</f>
        <v>0</v>
      </c>
      <c r="E503" s="679">
        <f>SUM(E454:E502)</f>
        <v>0</v>
      </c>
      <c r="F503" s="680">
        <f>D503-E503</f>
        <v>0</v>
      </c>
    </row>
    <row r="504" spans="1:6" ht="13.8" thickTop="1">
      <c r="A504" s="683"/>
      <c r="B504" s="683"/>
      <c r="C504" s="684"/>
      <c r="D504" s="685"/>
      <c r="E504" s="685"/>
      <c r="F504" s="685"/>
    </row>
    <row r="505" spans="1:6">
      <c r="A505" s="686"/>
      <c r="B505" s="686"/>
      <c r="C505" s="686" t="s">
        <v>1341</v>
      </c>
      <c r="D505" s="687">
        <f>D453+D503</f>
        <v>4894172</v>
      </c>
      <c r="E505" s="687">
        <f>E453+E503</f>
        <v>0</v>
      </c>
      <c r="F505" s="687">
        <f>D505-E505</f>
        <v>4894172</v>
      </c>
    </row>
    <row r="506" spans="1:6" ht="25.8" customHeight="1">
      <c r="A506" s="3"/>
      <c r="B506" s="3"/>
      <c r="C506" s="3"/>
      <c r="D506" s="3"/>
      <c r="E506" s="3"/>
      <c r="F506" s="3"/>
    </row>
    <row r="507" spans="1:6" ht="25.8" customHeight="1">
      <c r="A507" s="6"/>
      <c r="B507" s="6"/>
    </row>
    <row r="508" spans="1:6" ht="33" customHeight="1">
      <c r="A508" s="872" t="s">
        <v>3</v>
      </c>
      <c r="B508" s="873"/>
      <c r="C508" s="172" t="s">
        <v>0</v>
      </c>
      <c r="D508" s="171" t="s">
        <v>1</v>
      </c>
      <c r="E508" s="233" t="s">
        <v>2</v>
      </c>
      <c r="F508" s="172" t="s">
        <v>17</v>
      </c>
    </row>
    <row r="509" spans="1:6">
      <c r="A509" s="173">
        <v>10</v>
      </c>
      <c r="B509" s="174">
        <v>1</v>
      </c>
      <c r="C509" s="175" t="s">
        <v>7</v>
      </c>
      <c r="D509" s="176">
        <f>F505</f>
        <v>4894172</v>
      </c>
      <c r="E509" s="174"/>
      <c r="F509" s="175">
        <f>D509</f>
        <v>4894172</v>
      </c>
    </row>
    <row r="510" spans="1:6">
      <c r="A510" s="178"/>
      <c r="B510" s="179"/>
      <c r="C510" s="207"/>
      <c r="D510" s="181"/>
      <c r="E510" s="179"/>
      <c r="F510" s="218" t="str">
        <f>IF(OR(D510&lt;&gt;"",E510&lt;&gt;""),F509+D510-E510,"")</f>
        <v/>
      </c>
    </row>
    <row r="511" spans="1:6">
      <c r="A511" s="178"/>
      <c r="B511" s="179"/>
      <c r="C511" s="207"/>
      <c r="D511" s="181"/>
      <c r="E511" s="179"/>
      <c r="F511" s="218" t="str">
        <f t="shared" ref="F511:F558" si="9">IF(OR(D511&lt;&gt;"",E511&lt;&gt;""),F510+D511-E511,"")</f>
        <v/>
      </c>
    </row>
    <row r="512" spans="1:6">
      <c r="A512" s="178"/>
      <c r="B512" s="179"/>
      <c r="C512" s="207"/>
      <c r="D512" s="181"/>
      <c r="E512" s="179"/>
      <c r="F512" s="218" t="str">
        <f t="shared" si="9"/>
        <v/>
      </c>
    </row>
    <row r="513" spans="1:6">
      <c r="A513" s="178"/>
      <c r="B513" s="179"/>
      <c r="C513" s="207"/>
      <c r="D513" s="181"/>
      <c r="E513" s="179"/>
      <c r="F513" s="218" t="str">
        <f t="shared" si="9"/>
        <v/>
      </c>
    </row>
    <row r="514" spans="1:6">
      <c r="A514" s="178"/>
      <c r="B514" s="179"/>
      <c r="C514" s="207"/>
      <c r="D514" s="181"/>
      <c r="E514" s="179"/>
      <c r="F514" s="218" t="str">
        <f t="shared" si="9"/>
        <v/>
      </c>
    </row>
    <row r="515" spans="1:6">
      <c r="A515" s="178"/>
      <c r="B515" s="179"/>
      <c r="C515" s="207"/>
      <c r="D515" s="181"/>
      <c r="E515" s="179"/>
      <c r="F515" s="218" t="str">
        <f t="shared" si="9"/>
        <v/>
      </c>
    </row>
    <row r="516" spans="1:6">
      <c r="A516" s="178"/>
      <c r="B516" s="179"/>
      <c r="C516" s="207"/>
      <c r="D516" s="181"/>
      <c r="E516" s="179"/>
      <c r="F516" s="218" t="str">
        <f t="shared" si="9"/>
        <v/>
      </c>
    </row>
    <row r="517" spans="1:6">
      <c r="A517" s="178"/>
      <c r="B517" s="179"/>
      <c r="C517" s="207"/>
      <c r="D517" s="181"/>
      <c r="E517" s="179"/>
      <c r="F517" s="218" t="str">
        <f t="shared" si="9"/>
        <v/>
      </c>
    </row>
    <row r="518" spans="1:6">
      <c r="A518" s="178"/>
      <c r="B518" s="179"/>
      <c r="C518" s="207"/>
      <c r="D518" s="181"/>
      <c r="E518" s="179"/>
      <c r="F518" s="218" t="str">
        <f t="shared" si="9"/>
        <v/>
      </c>
    </row>
    <row r="519" spans="1:6">
      <c r="A519" s="178"/>
      <c r="B519" s="179"/>
      <c r="C519" s="207"/>
      <c r="D519" s="181"/>
      <c r="E519" s="179"/>
      <c r="F519" s="218" t="str">
        <f t="shared" si="9"/>
        <v/>
      </c>
    </row>
    <row r="520" spans="1:6">
      <c r="A520" s="178"/>
      <c r="B520" s="179"/>
      <c r="C520" s="207"/>
      <c r="D520" s="181"/>
      <c r="E520" s="179"/>
      <c r="F520" s="218" t="str">
        <f t="shared" si="9"/>
        <v/>
      </c>
    </row>
    <row r="521" spans="1:6">
      <c r="A521" s="178"/>
      <c r="B521" s="179"/>
      <c r="C521" s="207"/>
      <c r="D521" s="181"/>
      <c r="E521" s="179"/>
      <c r="F521" s="218" t="str">
        <f t="shared" si="9"/>
        <v/>
      </c>
    </row>
    <row r="522" spans="1:6">
      <c r="A522" s="178"/>
      <c r="B522" s="179"/>
      <c r="C522" s="207"/>
      <c r="D522" s="181"/>
      <c r="E522" s="179"/>
      <c r="F522" s="218" t="str">
        <f t="shared" si="9"/>
        <v/>
      </c>
    </row>
    <row r="523" spans="1:6">
      <c r="A523" s="178"/>
      <c r="B523" s="179"/>
      <c r="C523" s="207"/>
      <c r="D523" s="181"/>
      <c r="E523" s="179"/>
      <c r="F523" s="218" t="str">
        <f t="shared" si="9"/>
        <v/>
      </c>
    </row>
    <row r="524" spans="1:6">
      <c r="A524" s="178"/>
      <c r="B524" s="179"/>
      <c r="C524" s="207"/>
      <c r="D524" s="181"/>
      <c r="E524" s="179"/>
      <c r="F524" s="218" t="str">
        <f t="shared" si="9"/>
        <v/>
      </c>
    </row>
    <row r="525" spans="1:6">
      <c r="A525" s="178"/>
      <c r="B525" s="179"/>
      <c r="C525" s="207"/>
      <c r="D525" s="181"/>
      <c r="E525" s="179"/>
      <c r="F525" s="218" t="str">
        <f t="shared" si="9"/>
        <v/>
      </c>
    </row>
    <row r="526" spans="1:6">
      <c r="A526" s="178"/>
      <c r="B526" s="179"/>
      <c r="C526" s="207"/>
      <c r="D526" s="181"/>
      <c r="E526" s="179"/>
      <c r="F526" s="218" t="str">
        <f t="shared" si="9"/>
        <v/>
      </c>
    </row>
    <row r="527" spans="1:6">
      <c r="A527" s="178"/>
      <c r="B527" s="179"/>
      <c r="C527" s="207"/>
      <c r="D527" s="181"/>
      <c r="E527" s="179"/>
      <c r="F527" s="218" t="str">
        <f t="shared" si="9"/>
        <v/>
      </c>
    </row>
    <row r="528" spans="1:6">
      <c r="A528" s="178"/>
      <c r="B528" s="179"/>
      <c r="C528" s="207"/>
      <c r="D528" s="181"/>
      <c r="E528" s="179"/>
      <c r="F528" s="218" t="str">
        <f t="shared" si="9"/>
        <v/>
      </c>
    </row>
    <row r="529" spans="1:6">
      <c r="A529" s="178"/>
      <c r="B529" s="179"/>
      <c r="C529" s="207"/>
      <c r="D529" s="181"/>
      <c r="E529" s="179"/>
      <c r="F529" s="218" t="str">
        <f t="shared" si="9"/>
        <v/>
      </c>
    </row>
    <row r="530" spans="1:6">
      <c r="A530" s="178"/>
      <c r="B530" s="179"/>
      <c r="C530" s="207"/>
      <c r="D530" s="181"/>
      <c r="E530" s="179"/>
      <c r="F530" s="218" t="str">
        <f t="shared" si="9"/>
        <v/>
      </c>
    </row>
    <row r="531" spans="1:6">
      <c r="A531" s="178"/>
      <c r="B531" s="179"/>
      <c r="C531" s="207"/>
      <c r="D531" s="181"/>
      <c r="E531" s="179"/>
      <c r="F531" s="218" t="str">
        <f t="shared" si="9"/>
        <v/>
      </c>
    </row>
    <row r="532" spans="1:6">
      <c r="A532" s="178"/>
      <c r="B532" s="179"/>
      <c r="C532" s="207"/>
      <c r="D532" s="181"/>
      <c r="E532" s="179"/>
      <c r="F532" s="218" t="str">
        <f t="shared" si="9"/>
        <v/>
      </c>
    </row>
    <row r="533" spans="1:6">
      <c r="A533" s="178"/>
      <c r="B533" s="179"/>
      <c r="C533" s="207"/>
      <c r="D533" s="181"/>
      <c r="E533" s="179"/>
      <c r="F533" s="218" t="str">
        <f t="shared" si="9"/>
        <v/>
      </c>
    </row>
    <row r="534" spans="1:6">
      <c r="A534" s="178"/>
      <c r="B534" s="179"/>
      <c r="C534" s="207"/>
      <c r="D534" s="181"/>
      <c r="E534" s="179"/>
      <c r="F534" s="218" t="str">
        <f t="shared" si="9"/>
        <v/>
      </c>
    </row>
    <row r="535" spans="1:6">
      <c r="A535" s="178"/>
      <c r="B535" s="179"/>
      <c r="C535" s="207"/>
      <c r="D535" s="181"/>
      <c r="E535" s="179"/>
      <c r="F535" s="218" t="str">
        <f t="shared" si="9"/>
        <v/>
      </c>
    </row>
    <row r="536" spans="1:6">
      <c r="A536" s="178"/>
      <c r="B536" s="179"/>
      <c r="C536" s="207"/>
      <c r="D536" s="181"/>
      <c r="E536" s="179"/>
      <c r="F536" s="218" t="str">
        <f t="shared" si="9"/>
        <v/>
      </c>
    </row>
    <row r="537" spans="1:6">
      <c r="A537" s="178"/>
      <c r="B537" s="179"/>
      <c r="C537" s="207"/>
      <c r="D537" s="181"/>
      <c r="E537" s="179"/>
      <c r="F537" s="218" t="str">
        <f t="shared" si="9"/>
        <v/>
      </c>
    </row>
    <row r="538" spans="1:6">
      <c r="A538" s="178"/>
      <c r="B538" s="179"/>
      <c r="C538" s="207"/>
      <c r="D538" s="181"/>
      <c r="E538" s="179"/>
      <c r="F538" s="218" t="str">
        <f t="shared" si="9"/>
        <v/>
      </c>
    </row>
    <row r="539" spans="1:6">
      <c r="A539" s="178"/>
      <c r="B539" s="179"/>
      <c r="C539" s="207"/>
      <c r="D539" s="181"/>
      <c r="E539" s="179"/>
      <c r="F539" s="218" t="str">
        <f t="shared" si="9"/>
        <v/>
      </c>
    </row>
    <row r="540" spans="1:6">
      <c r="A540" s="178"/>
      <c r="B540" s="179"/>
      <c r="C540" s="207"/>
      <c r="D540" s="181"/>
      <c r="E540" s="179"/>
      <c r="F540" s="218" t="str">
        <f t="shared" si="9"/>
        <v/>
      </c>
    </row>
    <row r="541" spans="1:6">
      <c r="A541" s="178"/>
      <c r="B541" s="179"/>
      <c r="C541" s="207"/>
      <c r="D541" s="181"/>
      <c r="E541" s="179"/>
      <c r="F541" s="218" t="str">
        <f t="shared" si="9"/>
        <v/>
      </c>
    </row>
    <row r="542" spans="1:6">
      <c r="A542" s="178"/>
      <c r="B542" s="179"/>
      <c r="C542" s="207"/>
      <c r="D542" s="181"/>
      <c r="E542" s="179"/>
      <c r="F542" s="218" t="str">
        <f t="shared" si="9"/>
        <v/>
      </c>
    </row>
    <row r="543" spans="1:6">
      <c r="A543" s="178"/>
      <c r="B543" s="179"/>
      <c r="C543" s="207"/>
      <c r="D543" s="181"/>
      <c r="E543" s="179"/>
      <c r="F543" s="218" t="str">
        <f t="shared" si="9"/>
        <v/>
      </c>
    </row>
    <row r="544" spans="1:6">
      <c r="A544" s="178"/>
      <c r="B544" s="179"/>
      <c r="C544" s="207"/>
      <c r="D544" s="181"/>
      <c r="E544" s="179"/>
      <c r="F544" s="218" t="str">
        <f t="shared" si="9"/>
        <v/>
      </c>
    </row>
    <row r="545" spans="1:6">
      <c r="A545" s="178"/>
      <c r="B545" s="179"/>
      <c r="C545" s="207"/>
      <c r="D545" s="181"/>
      <c r="E545" s="179"/>
      <c r="F545" s="218" t="str">
        <f t="shared" si="9"/>
        <v/>
      </c>
    </row>
    <row r="546" spans="1:6">
      <c r="A546" s="178"/>
      <c r="B546" s="179"/>
      <c r="C546" s="207"/>
      <c r="D546" s="181"/>
      <c r="E546" s="179"/>
      <c r="F546" s="218" t="str">
        <f t="shared" si="9"/>
        <v/>
      </c>
    </row>
    <row r="547" spans="1:6">
      <c r="A547" s="178"/>
      <c r="B547" s="179"/>
      <c r="C547" s="207"/>
      <c r="D547" s="181"/>
      <c r="E547" s="179"/>
      <c r="F547" s="218" t="str">
        <f t="shared" si="9"/>
        <v/>
      </c>
    </row>
    <row r="548" spans="1:6">
      <c r="A548" s="178"/>
      <c r="B548" s="179"/>
      <c r="C548" s="207"/>
      <c r="D548" s="181"/>
      <c r="E548" s="179"/>
      <c r="F548" s="218" t="str">
        <f t="shared" si="9"/>
        <v/>
      </c>
    </row>
    <row r="549" spans="1:6">
      <c r="A549" s="178"/>
      <c r="B549" s="179"/>
      <c r="C549" s="207"/>
      <c r="D549" s="181"/>
      <c r="E549" s="179"/>
      <c r="F549" s="218" t="str">
        <f t="shared" si="9"/>
        <v/>
      </c>
    </row>
    <row r="550" spans="1:6">
      <c r="A550" s="178"/>
      <c r="B550" s="179"/>
      <c r="C550" s="207"/>
      <c r="D550" s="181"/>
      <c r="E550" s="179"/>
      <c r="F550" s="218" t="str">
        <f t="shared" si="9"/>
        <v/>
      </c>
    </row>
    <row r="551" spans="1:6">
      <c r="A551" s="178"/>
      <c r="B551" s="179"/>
      <c r="C551" s="207"/>
      <c r="D551" s="181"/>
      <c r="E551" s="179"/>
      <c r="F551" s="218" t="str">
        <f t="shared" si="9"/>
        <v/>
      </c>
    </row>
    <row r="552" spans="1:6">
      <c r="A552" s="178"/>
      <c r="B552" s="179"/>
      <c r="C552" s="207"/>
      <c r="D552" s="181"/>
      <c r="E552" s="179"/>
      <c r="F552" s="218" t="str">
        <f t="shared" si="9"/>
        <v/>
      </c>
    </row>
    <row r="553" spans="1:6">
      <c r="A553" s="178"/>
      <c r="B553" s="179"/>
      <c r="C553" s="207"/>
      <c r="D553" s="181"/>
      <c r="E553" s="179"/>
      <c r="F553" s="218" t="str">
        <f t="shared" si="9"/>
        <v/>
      </c>
    </row>
    <row r="554" spans="1:6">
      <c r="A554" s="178"/>
      <c r="B554" s="179"/>
      <c r="C554" s="207"/>
      <c r="D554" s="181"/>
      <c r="E554" s="179"/>
      <c r="F554" s="218" t="str">
        <f t="shared" si="9"/>
        <v/>
      </c>
    </row>
    <row r="555" spans="1:6">
      <c r="A555" s="178"/>
      <c r="B555" s="179"/>
      <c r="C555" s="207"/>
      <c r="D555" s="181"/>
      <c r="E555" s="179"/>
      <c r="F555" s="218" t="str">
        <f t="shared" si="9"/>
        <v/>
      </c>
    </row>
    <row r="556" spans="1:6">
      <c r="A556" s="178"/>
      <c r="B556" s="179"/>
      <c r="C556" s="207"/>
      <c r="D556" s="181"/>
      <c r="E556" s="179"/>
      <c r="F556" s="218" t="str">
        <f t="shared" si="9"/>
        <v/>
      </c>
    </row>
    <row r="557" spans="1:6">
      <c r="A557" s="178"/>
      <c r="B557" s="179"/>
      <c r="C557" s="207"/>
      <c r="D557" s="181"/>
      <c r="E557" s="179"/>
      <c r="F557" s="218" t="str">
        <f t="shared" si="9"/>
        <v/>
      </c>
    </row>
    <row r="558" spans="1:6">
      <c r="A558" s="178"/>
      <c r="B558" s="179"/>
      <c r="C558" s="207"/>
      <c r="D558" s="181"/>
      <c r="E558" s="179"/>
      <c r="F558" s="218" t="str">
        <f t="shared" si="9"/>
        <v/>
      </c>
    </row>
    <row r="559" spans="1:6" ht="13.8" thickBot="1">
      <c r="A559" s="676">
        <v>10</v>
      </c>
      <c r="B559" s="677">
        <v>31</v>
      </c>
      <c r="C559" s="682" t="s">
        <v>1342</v>
      </c>
      <c r="D559" s="688">
        <f>SUM(D510:D558)</f>
        <v>0</v>
      </c>
      <c r="E559" s="679">
        <f>SUM(E510:E558)</f>
        <v>0</v>
      </c>
      <c r="F559" s="680">
        <f>D559-E559</f>
        <v>0</v>
      </c>
    </row>
    <row r="560" spans="1:6" ht="13.8" thickTop="1">
      <c r="A560" s="683"/>
      <c r="B560" s="683"/>
      <c r="C560" s="684"/>
      <c r="D560" s="685"/>
      <c r="E560" s="685"/>
      <c r="F560" s="685"/>
    </row>
    <row r="561" spans="1:6">
      <c r="A561" s="686"/>
      <c r="B561" s="686"/>
      <c r="C561" s="686" t="s">
        <v>1343</v>
      </c>
      <c r="D561" s="687">
        <f>D509+D559</f>
        <v>4894172</v>
      </c>
      <c r="E561" s="687">
        <f>E509+E559</f>
        <v>0</v>
      </c>
      <c r="F561" s="687">
        <f>D561-E561</f>
        <v>4894172</v>
      </c>
    </row>
    <row r="562" spans="1:6" ht="25.8" customHeight="1">
      <c r="A562" s="3"/>
      <c r="B562" s="3"/>
      <c r="C562" s="3"/>
      <c r="D562" s="3"/>
      <c r="E562" s="3"/>
      <c r="F562" s="3"/>
    </row>
    <row r="563" spans="1:6" ht="25.8" customHeight="1">
      <c r="A563" s="6"/>
      <c r="B563" s="6"/>
    </row>
    <row r="564" spans="1:6" ht="33" customHeight="1">
      <c r="A564" s="872" t="s">
        <v>3</v>
      </c>
      <c r="B564" s="873"/>
      <c r="C564" s="172" t="s">
        <v>0</v>
      </c>
      <c r="D564" s="171" t="s">
        <v>1</v>
      </c>
      <c r="E564" s="233" t="s">
        <v>2</v>
      </c>
      <c r="F564" s="172" t="s">
        <v>17</v>
      </c>
    </row>
    <row r="565" spans="1:6">
      <c r="A565" s="173">
        <v>11</v>
      </c>
      <c r="B565" s="174">
        <v>1</v>
      </c>
      <c r="C565" s="175" t="s">
        <v>7</v>
      </c>
      <c r="D565" s="176">
        <f>F561</f>
        <v>4894172</v>
      </c>
      <c r="E565" s="174"/>
      <c r="F565" s="175">
        <f>D565</f>
        <v>4894172</v>
      </c>
    </row>
    <row r="566" spans="1:6">
      <c r="A566" s="178"/>
      <c r="B566" s="179"/>
      <c r="C566" s="207"/>
      <c r="D566" s="181"/>
      <c r="E566" s="179"/>
      <c r="F566" s="218" t="str">
        <f>IF(OR(D566&lt;&gt;"",E566&lt;&gt;""),F565+D566-E566,"")</f>
        <v/>
      </c>
    </row>
    <row r="567" spans="1:6">
      <c r="A567" s="178"/>
      <c r="B567" s="179"/>
      <c r="C567" s="207"/>
      <c r="D567" s="181"/>
      <c r="E567" s="179"/>
      <c r="F567" s="218" t="str">
        <f t="shared" ref="F567:F614" si="10">IF(OR(D567&lt;&gt;"",E567&lt;&gt;""),F566+D567-E567,"")</f>
        <v/>
      </c>
    </row>
    <row r="568" spans="1:6">
      <c r="A568" s="178"/>
      <c r="B568" s="179"/>
      <c r="C568" s="207"/>
      <c r="D568" s="181"/>
      <c r="E568" s="179"/>
      <c r="F568" s="218" t="str">
        <f t="shared" si="10"/>
        <v/>
      </c>
    </row>
    <row r="569" spans="1:6">
      <c r="A569" s="178"/>
      <c r="B569" s="179"/>
      <c r="C569" s="207"/>
      <c r="D569" s="181"/>
      <c r="E569" s="179"/>
      <c r="F569" s="218" t="str">
        <f t="shared" si="10"/>
        <v/>
      </c>
    </row>
    <row r="570" spans="1:6">
      <c r="A570" s="178"/>
      <c r="B570" s="179"/>
      <c r="C570" s="207"/>
      <c r="D570" s="181"/>
      <c r="E570" s="179"/>
      <c r="F570" s="218" t="str">
        <f t="shared" si="10"/>
        <v/>
      </c>
    </row>
    <row r="571" spans="1:6">
      <c r="A571" s="178"/>
      <c r="B571" s="179"/>
      <c r="C571" s="207"/>
      <c r="D571" s="181"/>
      <c r="E571" s="179"/>
      <c r="F571" s="218" t="str">
        <f t="shared" si="10"/>
        <v/>
      </c>
    </row>
    <row r="572" spans="1:6">
      <c r="A572" s="178"/>
      <c r="B572" s="179"/>
      <c r="C572" s="207"/>
      <c r="D572" s="181"/>
      <c r="E572" s="179"/>
      <c r="F572" s="218" t="str">
        <f t="shared" si="10"/>
        <v/>
      </c>
    </row>
    <row r="573" spans="1:6">
      <c r="A573" s="178"/>
      <c r="B573" s="179"/>
      <c r="C573" s="207"/>
      <c r="D573" s="181"/>
      <c r="E573" s="179"/>
      <c r="F573" s="218" t="str">
        <f t="shared" si="10"/>
        <v/>
      </c>
    </row>
    <row r="574" spans="1:6">
      <c r="A574" s="178"/>
      <c r="B574" s="179"/>
      <c r="C574" s="207"/>
      <c r="D574" s="181"/>
      <c r="E574" s="179"/>
      <c r="F574" s="218" t="str">
        <f t="shared" si="10"/>
        <v/>
      </c>
    </row>
    <row r="575" spans="1:6">
      <c r="A575" s="178"/>
      <c r="B575" s="179"/>
      <c r="C575" s="207"/>
      <c r="D575" s="181"/>
      <c r="E575" s="179"/>
      <c r="F575" s="218" t="str">
        <f t="shared" si="10"/>
        <v/>
      </c>
    </row>
    <row r="576" spans="1:6">
      <c r="A576" s="178"/>
      <c r="B576" s="179"/>
      <c r="C576" s="207"/>
      <c r="D576" s="181"/>
      <c r="E576" s="179"/>
      <c r="F576" s="218" t="str">
        <f t="shared" si="10"/>
        <v/>
      </c>
    </row>
    <row r="577" spans="1:6">
      <c r="A577" s="178"/>
      <c r="B577" s="179"/>
      <c r="C577" s="207"/>
      <c r="D577" s="181"/>
      <c r="E577" s="179"/>
      <c r="F577" s="218" t="str">
        <f t="shared" si="10"/>
        <v/>
      </c>
    </row>
    <row r="578" spans="1:6">
      <c r="A578" s="178"/>
      <c r="B578" s="179"/>
      <c r="C578" s="207"/>
      <c r="D578" s="181"/>
      <c r="E578" s="179"/>
      <c r="F578" s="218" t="str">
        <f t="shared" si="10"/>
        <v/>
      </c>
    </row>
    <row r="579" spans="1:6">
      <c r="A579" s="178"/>
      <c r="B579" s="179"/>
      <c r="C579" s="207"/>
      <c r="D579" s="181"/>
      <c r="E579" s="179"/>
      <c r="F579" s="218" t="str">
        <f t="shared" si="10"/>
        <v/>
      </c>
    </row>
    <row r="580" spans="1:6">
      <c r="A580" s="178"/>
      <c r="B580" s="179"/>
      <c r="C580" s="207"/>
      <c r="D580" s="181"/>
      <c r="E580" s="179"/>
      <c r="F580" s="218" t="str">
        <f t="shared" si="10"/>
        <v/>
      </c>
    </row>
    <row r="581" spans="1:6">
      <c r="A581" s="178"/>
      <c r="B581" s="179"/>
      <c r="C581" s="207"/>
      <c r="D581" s="181"/>
      <c r="E581" s="179"/>
      <c r="F581" s="218" t="str">
        <f t="shared" si="10"/>
        <v/>
      </c>
    </row>
    <row r="582" spans="1:6">
      <c r="A582" s="178"/>
      <c r="B582" s="179"/>
      <c r="C582" s="207"/>
      <c r="D582" s="181"/>
      <c r="E582" s="179"/>
      <c r="F582" s="218" t="str">
        <f t="shared" si="10"/>
        <v/>
      </c>
    </row>
    <row r="583" spans="1:6">
      <c r="A583" s="178"/>
      <c r="B583" s="179"/>
      <c r="C583" s="207"/>
      <c r="D583" s="181"/>
      <c r="E583" s="179"/>
      <c r="F583" s="218" t="str">
        <f t="shared" si="10"/>
        <v/>
      </c>
    </row>
    <row r="584" spans="1:6">
      <c r="A584" s="178"/>
      <c r="B584" s="179"/>
      <c r="C584" s="207"/>
      <c r="D584" s="181"/>
      <c r="E584" s="179"/>
      <c r="F584" s="218" t="str">
        <f t="shared" si="10"/>
        <v/>
      </c>
    </row>
    <row r="585" spans="1:6">
      <c r="A585" s="178"/>
      <c r="B585" s="179"/>
      <c r="C585" s="207"/>
      <c r="D585" s="181"/>
      <c r="E585" s="179"/>
      <c r="F585" s="218" t="str">
        <f t="shared" si="10"/>
        <v/>
      </c>
    </row>
    <row r="586" spans="1:6">
      <c r="A586" s="178"/>
      <c r="B586" s="179"/>
      <c r="C586" s="207"/>
      <c r="D586" s="181"/>
      <c r="E586" s="179"/>
      <c r="F586" s="218" t="str">
        <f t="shared" si="10"/>
        <v/>
      </c>
    </row>
    <row r="587" spans="1:6">
      <c r="A587" s="178"/>
      <c r="B587" s="179"/>
      <c r="C587" s="207"/>
      <c r="D587" s="181"/>
      <c r="E587" s="179"/>
      <c r="F587" s="218" t="str">
        <f t="shared" si="10"/>
        <v/>
      </c>
    </row>
    <row r="588" spans="1:6">
      <c r="A588" s="178"/>
      <c r="B588" s="179"/>
      <c r="C588" s="207"/>
      <c r="D588" s="181"/>
      <c r="E588" s="179"/>
      <c r="F588" s="218" t="str">
        <f t="shared" si="10"/>
        <v/>
      </c>
    </row>
    <row r="589" spans="1:6">
      <c r="A589" s="178"/>
      <c r="B589" s="179"/>
      <c r="C589" s="207"/>
      <c r="D589" s="181"/>
      <c r="E589" s="179"/>
      <c r="F589" s="218" t="str">
        <f t="shared" si="10"/>
        <v/>
      </c>
    </row>
    <row r="590" spans="1:6">
      <c r="A590" s="178"/>
      <c r="B590" s="179"/>
      <c r="C590" s="207"/>
      <c r="D590" s="181"/>
      <c r="E590" s="179"/>
      <c r="F590" s="218" t="str">
        <f t="shared" si="10"/>
        <v/>
      </c>
    </row>
    <row r="591" spans="1:6">
      <c r="A591" s="178"/>
      <c r="B591" s="179"/>
      <c r="C591" s="207"/>
      <c r="D591" s="181"/>
      <c r="E591" s="179"/>
      <c r="F591" s="218" t="str">
        <f t="shared" si="10"/>
        <v/>
      </c>
    </row>
    <row r="592" spans="1:6">
      <c r="A592" s="178"/>
      <c r="B592" s="179"/>
      <c r="C592" s="207"/>
      <c r="D592" s="181"/>
      <c r="E592" s="179"/>
      <c r="F592" s="218" t="str">
        <f t="shared" si="10"/>
        <v/>
      </c>
    </row>
    <row r="593" spans="1:6">
      <c r="A593" s="178"/>
      <c r="B593" s="179"/>
      <c r="C593" s="207"/>
      <c r="D593" s="181"/>
      <c r="E593" s="179"/>
      <c r="F593" s="218" t="str">
        <f t="shared" si="10"/>
        <v/>
      </c>
    </row>
    <row r="594" spans="1:6">
      <c r="A594" s="178"/>
      <c r="B594" s="179"/>
      <c r="C594" s="207"/>
      <c r="D594" s="181"/>
      <c r="E594" s="179"/>
      <c r="F594" s="218" t="str">
        <f t="shared" si="10"/>
        <v/>
      </c>
    </row>
    <row r="595" spans="1:6">
      <c r="A595" s="178"/>
      <c r="B595" s="179"/>
      <c r="C595" s="207"/>
      <c r="D595" s="181"/>
      <c r="E595" s="179"/>
      <c r="F595" s="218" t="str">
        <f t="shared" si="10"/>
        <v/>
      </c>
    </row>
    <row r="596" spans="1:6">
      <c r="A596" s="178"/>
      <c r="B596" s="179"/>
      <c r="C596" s="207"/>
      <c r="D596" s="181"/>
      <c r="E596" s="179"/>
      <c r="F596" s="218" t="str">
        <f t="shared" si="10"/>
        <v/>
      </c>
    </row>
    <row r="597" spans="1:6">
      <c r="A597" s="178"/>
      <c r="B597" s="179"/>
      <c r="C597" s="207"/>
      <c r="D597" s="181"/>
      <c r="E597" s="179"/>
      <c r="F597" s="218" t="str">
        <f t="shared" si="10"/>
        <v/>
      </c>
    </row>
    <row r="598" spans="1:6">
      <c r="A598" s="178"/>
      <c r="B598" s="179"/>
      <c r="C598" s="207"/>
      <c r="D598" s="181"/>
      <c r="E598" s="179"/>
      <c r="F598" s="218" t="str">
        <f t="shared" si="10"/>
        <v/>
      </c>
    </row>
    <row r="599" spans="1:6">
      <c r="A599" s="178"/>
      <c r="B599" s="179"/>
      <c r="C599" s="207"/>
      <c r="D599" s="181"/>
      <c r="E599" s="179"/>
      <c r="F599" s="218" t="str">
        <f t="shared" si="10"/>
        <v/>
      </c>
    </row>
    <row r="600" spans="1:6">
      <c r="A600" s="178"/>
      <c r="B600" s="179"/>
      <c r="C600" s="207"/>
      <c r="D600" s="181"/>
      <c r="E600" s="179"/>
      <c r="F600" s="218" t="str">
        <f t="shared" si="10"/>
        <v/>
      </c>
    </row>
    <row r="601" spans="1:6">
      <c r="A601" s="178"/>
      <c r="B601" s="179"/>
      <c r="C601" s="207"/>
      <c r="D601" s="181"/>
      <c r="E601" s="179"/>
      <c r="F601" s="218" t="str">
        <f t="shared" si="10"/>
        <v/>
      </c>
    </row>
    <row r="602" spans="1:6">
      <c r="A602" s="178"/>
      <c r="B602" s="179"/>
      <c r="C602" s="207"/>
      <c r="D602" s="181"/>
      <c r="E602" s="179"/>
      <c r="F602" s="218" t="str">
        <f t="shared" si="10"/>
        <v/>
      </c>
    </row>
    <row r="603" spans="1:6">
      <c r="A603" s="178"/>
      <c r="B603" s="179"/>
      <c r="C603" s="207"/>
      <c r="D603" s="181"/>
      <c r="E603" s="179"/>
      <c r="F603" s="218" t="str">
        <f t="shared" si="10"/>
        <v/>
      </c>
    </row>
    <row r="604" spans="1:6">
      <c r="A604" s="178"/>
      <c r="B604" s="179"/>
      <c r="C604" s="207"/>
      <c r="D604" s="181"/>
      <c r="E604" s="179"/>
      <c r="F604" s="218" t="str">
        <f t="shared" si="10"/>
        <v/>
      </c>
    </row>
    <row r="605" spans="1:6">
      <c r="A605" s="178"/>
      <c r="B605" s="179"/>
      <c r="C605" s="207"/>
      <c r="D605" s="181"/>
      <c r="E605" s="179"/>
      <c r="F605" s="218" t="str">
        <f t="shared" si="10"/>
        <v/>
      </c>
    </row>
    <row r="606" spans="1:6">
      <c r="A606" s="178"/>
      <c r="B606" s="179"/>
      <c r="C606" s="207"/>
      <c r="D606" s="181"/>
      <c r="E606" s="179"/>
      <c r="F606" s="218" t="str">
        <f t="shared" si="10"/>
        <v/>
      </c>
    </row>
    <row r="607" spans="1:6">
      <c r="A607" s="178"/>
      <c r="B607" s="179"/>
      <c r="C607" s="207"/>
      <c r="D607" s="181"/>
      <c r="E607" s="179"/>
      <c r="F607" s="218" t="str">
        <f t="shared" si="10"/>
        <v/>
      </c>
    </row>
    <row r="608" spans="1:6">
      <c r="A608" s="178"/>
      <c r="B608" s="179"/>
      <c r="C608" s="207"/>
      <c r="D608" s="181"/>
      <c r="E608" s="179"/>
      <c r="F608" s="218" t="str">
        <f t="shared" si="10"/>
        <v/>
      </c>
    </row>
    <row r="609" spans="1:6">
      <c r="A609" s="178"/>
      <c r="B609" s="179"/>
      <c r="C609" s="207"/>
      <c r="D609" s="181"/>
      <c r="E609" s="179"/>
      <c r="F609" s="218" t="str">
        <f t="shared" si="10"/>
        <v/>
      </c>
    </row>
    <row r="610" spans="1:6">
      <c r="A610" s="178"/>
      <c r="B610" s="179"/>
      <c r="C610" s="207"/>
      <c r="D610" s="181"/>
      <c r="E610" s="179"/>
      <c r="F610" s="218" t="str">
        <f t="shared" si="10"/>
        <v/>
      </c>
    </row>
    <row r="611" spans="1:6">
      <c r="A611" s="178"/>
      <c r="B611" s="179"/>
      <c r="C611" s="207"/>
      <c r="D611" s="181"/>
      <c r="E611" s="179"/>
      <c r="F611" s="218" t="str">
        <f t="shared" si="10"/>
        <v/>
      </c>
    </row>
    <row r="612" spans="1:6">
      <c r="A612" s="178"/>
      <c r="B612" s="179"/>
      <c r="C612" s="207"/>
      <c r="D612" s="181"/>
      <c r="E612" s="179"/>
      <c r="F612" s="218" t="str">
        <f t="shared" si="10"/>
        <v/>
      </c>
    </row>
    <row r="613" spans="1:6">
      <c r="A613" s="178"/>
      <c r="B613" s="179"/>
      <c r="C613" s="207"/>
      <c r="D613" s="181"/>
      <c r="E613" s="179"/>
      <c r="F613" s="218" t="str">
        <f t="shared" si="10"/>
        <v/>
      </c>
    </row>
    <row r="614" spans="1:6">
      <c r="A614" s="178"/>
      <c r="B614" s="179"/>
      <c r="C614" s="207"/>
      <c r="D614" s="181"/>
      <c r="E614" s="179"/>
      <c r="F614" s="218" t="str">
        <f t="shared" si="10"/>
        <v/>
      </c>
    </row>
    <row r="615" spans="1:6" ht="13.8" thickBot="1">
      <c r="A615" s="676">
        <v>11</v>
      </c>
      <c r="B615" s="677">
        <v>30</v>
      </c>
      <c r="C615" s="682" t="s">
        <v>1344</v>
      </c>
      <c r="D615" s="688">
        <f>SUM(D566:D614)</f>
        <v>0</v>
      </c>
      <c r="E615" s="679">
        <f>SUM(E566:E614)</f>
        <v>0</v>
      </c>
      <c r="F615" s="680">
        <f>D615-E615</f>
        <v>0</v>
      </c>
    </row>
    <row r="616" spans="1:6" ht="13.8" thickTop="1">
      <c r="A616" s="683"/>
      <c r="B616" s="683"/>
      <c r="C616" s="684"/>
      <c r="D616" s="685"/>
      <c r="E616" s="685"/>
      <c r="F616" s="685"/>
    </row>
    <row r="617" spans="1:6">
      <c r="A617" s="686"/>
      <c r="B617" s="686"/>
      <c r="C617" s="686" t="s">
        <v>1345</v>
      </c>
      <c r="D617" s="687">
        <f>D565+D615</f>
        <v>4894172</v>
      </c>
      <c r="E617" s="687">
        <f>E565+E615</f>
        <v>0</v>
      </c>
      <c r="F617" s="687">
        <f>D617-E617</f>
        <v>4894172</v>
      </c>
    </row>
    <row r="618" spans="1:6" ht="25.8" customHeight="1">
      <c r="A618" s="3"/>
      <c r="B618" s="3"/>
      <c r="C618" s="3"/>
      <c r="D618" s="3"/>
      <c r="E618" s="3"/>
      <c r="F618" s="3"/>
    </row>
    <row r="619" spans="1:6" ht="25.8" customHeight="1">
      <c r="A619" s="6"/>
      <c r="B619" s="6"/>
    </row>
    <row r="620" spans="1:6" ht="33" customHeight="1">
      <c r="A620" s="872" t="s">
        <v>3</v>
      </c>
      <c r="B620" s="873"/>
      <c r="C620" s="172" t="s">
        <v>0</v>
      </c>
      <c r="D620" s="171" t="s">
        <v>1</v>
      </c>
      <c r="E620" s="233" t="s">
        <v>2</v>
      </c>
      <c r="F620" s="172" t="s">
        <v>17</v>
      </c>
    </row>
    <row r="621" spans="1:6">
      <c r="A621" s="173">
        <v>12</v>
      </c>
      <c r="B621" s="174">
        <v>1</v>
      </c>
      <c r="C621" s="175" t="s">
        <v>7</v>
      </c>
      <c r="D621" s="176">
        <f>F617</f>
        <v>4894172</v>
      </c>
      <c r="E621" s="174"/>
      <c r="F621" s="175">
        <f>D621</f>
        <v>4894172</v>
      </c>
    </row>
    <row r="622" spans="1:6">
      <c r="A622" s="178"/>
      <c r="B622" s="179"/>
      <c r="C622" s="207"/>
      <c r="D622" s="181"/>
      <c r="E622" s="179"/>
      <c r="F622" s="218" t="str">
        <f>IF(OR(D622&lt;&gt;"",E622&lt;&gt;""),F621+D622-E622,"")</f>
        <v/>
      </c>
    </row>
    <row r="623" spans="1:6">
      <c r="A623" s="178"/>
      <c r="B623" s="179"/>
      <c r="C623" s="207"/>
      <c r="D623" s="181"/>
      <c r="E623" s="179"/>
      <c r="F623" s="218" t="str">
        <f t="shared" ref="F623:F672" si="11">IF(OR(D623&lt;&gt;"",E623&lt;&gt;""),F622+D623-E623,"")</f>
        <v/>
      </c>
    </row>
    <row r="624" spans="1:6">
      <c r="A624" s="178"/>
      <c r="B624" s="179"/>
      <c r="C624" s="207"/>
      <c r="D624" s="181"/>
      <c r="E624" s="179"/>
      <c r="F624" s="218" t="str">
        <f t="shared" si="11"/>
        <v/>
      </c>
    </row>
    <row r="625" spans="1:6">
      <c r="A625" s="178"/>
      <c r="B625" s="179"/>
      <c r="C625" s="207"/>
      <c r="D625" s="181"/>
      <c r="E625" s="179"/>
      <c r="F625" s="218" t="str">
        <f t="shared" si="11"/>
        <v/>
      </c>
    </row>
    <row r="626" spans="1:6">
      <c r="A626" s="178"/>
      <c r="B626" s="179"/>
      <c r="C626" s="207"/>
      <c r="D626" s="181"/>
      <c r="E626" s="179"/>
      <c r="F626" s="218" t="str">
        <f t="shared" si="11"/>
        <v/>
      </c>
    </row>
    <row r="627" spans="1:6">
      <c r="A627" s="178"/>
      <c r="B627" s="179"/>
      <c r="C627" s="207"/>
      <c r="D627" s="181"/>
      <c r="E627" s="179"/>
      <c r="F627" s="218" t="str">
        <f t="shared" si="11"/>
        <v/>
      </c>
    </row>
    <row r="628" spans="1:6">
      <c r="A628" s="178"/>
      <c r="B628" s="179"/>
      <c r="C628" s="207"/>
      <c r="D628" s="181"/>
      <c r="E628" s="179"/>
      <c r="F628" s="218" t="str">
        <f t="shared" si="11"/>
        <v/>
      </c>
    </row>
    <row r="629" spans="1:6">
      <c r="A629" s="178"/>
      <c r="B629" s="179"/>
      <c r="C629" s="207"/>
      <c r="D629" s="181"/>
      <c r="E629" s="179"/>
      <c r="F629" s="218" t="str">
        <f t="shared" si="11"/>
        <v/>
      </c>
    </row>
    <row r="630" spans="1:6">
      <c r="A630" s="178"/>
      <c r="B630" s="179"/>
      <c r="C630" s="207"/>
      <c r="D630" s="181"/>
      <c r="E630" s="179"/>
      <c r="F630" s="218" t="str">
        <f t="shared" si="11"/>
        <v/>
      </c>
    </row>
    <row r="631" spans="1:6">
      <c r="A631" s="178"/>
      <c r="B631" s="179"/>
      <c r="C631" s="207"/>
      <c r="D631" s="181"/>
      <c r="E631" s="179"/>
      <c r="F631" s="218" t="str">
        <f t="shared" si="11"/>
        <v/>
      </c>
    </row>
    <row r="632" spans="1:6">
      <c r="A632" s="178"/>
      <c r="B632" s="179"/>
      <c r="C632" s="207"/>
      <c r="D632" s="181"/>
      <c r="E632" s="179"/>
      <c r="F632" s="218" t="str">
        <f t="shared" si="11"/>
        <v/>
      </c>
    </row>
    <row r="633" spans="1:6">
      <c r="A633" s="178"/>
      <c r="B633" s="179"/>
      <c r="C633" s="207"/>
      <c r="D633" s="181"/>
      <c r="E633" s="179"/>
      <c r="F633" s="218" t="str">
        <f t="shared" si="11"/>
        <v/>
      </c>
    </row>
    <row r="634" spans="1:6">
      <c r="A634" s="178"/>
      <c r="B634" s="179"/>
      <c r="C634" s="207"/>
      <c r="D634" s="181"/>
      <c r="E634" s="179"/>
      <c r="F634" s="218" t="str">
        <f t="shared" si="11"/>
        <v/>
      </c>
    </row>
    <row r="635" spans="1:6">
      <c r="A635" s="178"/>
      <c r="B635" s="179"/>
      <c r="C635" s="207"/>
      <c r="D635" s="181"/>
      <c r="E635" s="179"/>
      <c r="F635" s="218" t="str">
        <f t="shared" si="11"/>
        <v/>
      </c>
    </row>
    <row r="636" spans="1:6">
      <c r="A636" s="178"/>
      <c r="B636" s="179"/>
      <c r="C636" s="207"/>
      <c r="D636" s="181"/>
      <c r="E636" s="179"/>
      <c r="F636" s="218" t="str">
        <f t="shared" si="11"/>
        <v/>
      </c>
    </row>
    <row r="637" spans="1:6">
      <c r="A637" s="178"/>
      <c r="B637" s="179"/>
      <c r="C637" s="207"/>
      <c r="D637" s="181"/>
      <c r="E637" s="179"/>
      <c r="F637" s="218" t="str">
        <f t="shared" si="11"/>
        <v/>
      </c>
    </row>
    <row r="638" spans="1:6">
      <c r="A638" s="178"/>
      <c r="B638" s="179"/>
      <c r="C638" s="207"/>
      <c r="D638" s="181"/>
      <c r="E638" s="179"/>
      <c r="F638" s="218" t="str">
        <f t="shared" si="11"/>
        <v/>
      </c>
    </row>
    <row r="639" spans="1:6">
      <c r="A639" s="178"/>
      <c r="B639" s="179"/>
      <c r="C639" s="207"/>
      <c r="D639" s="181"/>
      <c r="E639" s="179"/>
      <c r="F639" s="218" t="str">
        <f t="shared" si="11"/>
        <v/>
      </c>
    </row>
    <row r="640" spans="1:6">
      <c r="A640" s="178"/>
      <c r="B640" s="179"/>
      <c r="C640" s="207"/>
      <c r="D640" s="181"/>
      <c r="E640" s="179"/>
      <c r="F640" s="218" t="str">
        <f t="shared" si="11"/>
        <v/>
      </c>
    </row>
    <row r="641" spans="1:6">
      <c r="A641" s="178"/>
      <c r="B641" s="179"/>
      <c r="C641" s="207"/>
      <c r="D641" s="181"/>
      <c r="E641" s="179"/>
      <c r="F641" s="218" t="str">
        <f t="shared" si="11"/>
        <v/>
      </c>
    </row>
    <row r="642" spans="1:6">
      <c r="A642" s="178"/>
      <c r="B642" s="179"/>
      <c r="C642" s="207"/>
      <c r="D642" s="181"/>
      <c r="E642" s="179"/>
      <c r="F642" s="218" t="str">
        <f t="shared" si="11"/>
        <v/>
      </c>
    </row>
    <row r="643" spans="1:6">
      <c r="A643" s="178"/>
      <c r="B643" s="179"/>
      <c r="C643" s="207"/>
      <c r="D643" s="181"/>
      <c r="E643" s="179"/>
      <c r="F643" s="218" t="str">
        <f t="shared" si="11"/>
        <v/>
      </c>
    </row>
    <row r="644" spans="1:6">
      <c r="A644" s="178"/>
      <c r="B644" s="179"/>
      <c r="C644" s="207"/>
      <c r="D644" s="181"/>
      <c r="E644" s="179"/>
      <c r="F644" s="218" t="str">
        <f t="shared" si="11"/>
        <v/>
      </c>
    </row>
    <row r="645" spans="1:6">
      <c r="A645" s="178"/>
      <c r="B645" s="179"/>
      <c r="C645" s="207"/>
      <c r="D645" s="181"/>
      <c r="E645" s="179"/>
      <c r="F645" s="218" t="str">
        <f t="shared" si="11"/>
        <v/>
      </c>
    </row>
    <row r="646" spans="1:6">
      <c r="A646" s="178"/>
      <c r="B646" s="179"/>
      <c r="C646" s="207"/>
      <c r="D646" s="181"/>
      <c r="E646" s="179"/>
      <c r="F646" s="218" t="str">
        <f t="shared" si="11"/>
        <v/>
      </c>
    </row>
    <row r="647" spans="1:6">
      <c r="A647" s="178"/>
      <c r="B647" s="179"/>
      <c r="C647" s="207"/>
      <c r="D647" s="181"/>
      <c r="E647" s="179"/>
      <c r="F647" s="218" t="str">
        <f t="shared" si="11"/>
        <v/>
      </c>
    </row>
    <row r="648" spans="1:6">
      <c r="A648" s="178"/>
      <c r="B648" s="179"/>
      <c r="C648" s="207"/>
      <c r="D648" s="181"/>
      <c r="E648" s="179"/>
      <c r="F648" s="218" t="str">
        <f t="shared" si="11"/>
        <v/>
      </c>
    </row>
    <row r="649" spans="1:6">
      <c r="A649" s="178"/>
      <c r="B649" s="179"/>
      <c r="C649" s="207"/>
      <c r="D649" s="181"/>
      <c r="E649" s="179"/>
      <c r="F649" s="218" t="str">
        <f t="shared" si="11"/>
        <v/>
      </c>
    </row>
    <row r="650" spans="1:6">
      <c r="A650" s="178"/>
      <c r="B650" s="179"/>
      <c r="C650" s="207"/>
      <c r="D650" s="181"/>
      <c r="E650" s="179"/>
      <c r="F650" s="218" t="str">
        <f t="shared" si="11"/>
        <v/>
      </c>
    </row>
    <row r="651" spans="1:6">
      <c r="A651" s="178"/>
      <c r="B651" s="179"/>
      <c r="C651" s="207"/>
      <c r="D651" s="181"/>
      <c r="E651" s="179"/>
      <c r="F651" s="218" t="str">
        <f t="shared" si="11"/>
        <v/>
      </c>
    </row>
    <row r="652" spans="1:6">
      <c r="A652" s="178"/>
      <c r="B652" s="179"/>
      <c r="C652" s="207"/>
      <c r="D652" s="181"/>
      <c r="E652" s="179"/>
      <c r="F652" s="218" t="str">
        <f t="shared" si="11"/>
        <v/>
      </c>
    </row>
    <row r="653" spans="1:6">
      <c r="A653" s="178"/>
      <c r="B653" s="179"/>
      <c r="C653" s="207"/>
      <c r="D653" s="181"/>
      <c r="E653" s="179"/>
      <c r="F653" s="218" t="str">
        <f t="shared" si="11"/>
        <v/>
      </c>
    </row>
    <row r="654" spans="1:6">
      <c r="A654" s="178"/>
      <c r="B654" s="179"/>
      <c r="C654" s="207"/>
      <c r="D654" s="181"/>
      <c r="E654" s="179"/>
      <c r="F654" s="218" t="str">
        <f t="shared" si="11"/>
        <v/>
      </c>
    </row>
    <row r="655" spans="1:6">
      <c r="A655" s="178"/>
      <c r="B655" s="179"/>
      <c r="C655" s="207"/>
      <c r="D655" s="181"/>
      <c r="E655" s="179"/>
      <c r="F655" s="218" t="str">
        <f t="shared" si="11"/>
        <v/>
      </c>
    </row>
    <row r="656" spans="1:6">
      <c r="A656" s="178"/>
      <c r="B656" s="179"/>
      <c r="C656" s="207"/>
      <c r="D656" s="181"/>
      <c r="E656" s="179"/>
      <c r="F656" s="218" t="str">
        <f t="shared" si="11"/>
        <v/>
      </c>
    </row>
    <row r="657" spans="1:6">
      <c r="A657" s="178"/>
      <c r="B657" s="179"/>
      <c r="C657" s="207"/>
      <c r="D657" s="181"/>
      <c r="E657" s="179"/>
      <c r="F657" s="218" t="str">
        <f t="shared" si="11"/>
        <v/>
      </c>
    </row>
    <row r="658" spans="1:6">
      <c r="A658" s="178"/>
      <c r="B658" s="179"/>
      <c r="C658" s="207"/>
      <c r="D658" s="181"/>
      <c r="E658" s="179"/>
      <c r="F658" s="218" t="str">
        <f t="shared" si="11"/>
        <v/>
      </c>
    </row>
    <row r="659" spans="1:6">
      <c r="A659" s="178"/>
      <c r="B659" s="179"/>
      <c r="C659" s="207"/>
      <c r="D659" s="181"/>
      <c r="E659" s="179"/>
      <c r="F659" s="218" t="str">
        <f t="shared" si="11"/>
        <v/>
      </c>
    </row>
    <row r="660" spans="1:6">
      <c r="A660" s="178"/>
      <c r="B660" s="179"/>
      <c r="C660" s="207"/>
      <c r="D660" s="181"/>
      <c r="E660" s="179"/>
      <c r="F660" s="218" t="str">
        <f t="shared" si="11"/>
        <v/>
      </c>
    </row>
    <row r="661" spans="1:6">
      <c r="A661" s="178"/>
      <c r="B661" s="179"/>
      <c r="C661" s="207"/>
      <c r="D661" s="181"/>
      <c r="E661" s="179"/>
      <c r="F661" s="218" t="str">
        <f t="shared" si="11"/>
        <v/>
      </c>
    </row>
    <row r="662" spans="1:6">
      <c r="A662" s="178"/>
      <c r="B662" s="179"/>
      <c r="C662" s="207"/>
      <c r="D662" s="181"/>
      <c r="E662" s="179"/>
      <c r="F662" s="218" t="str">
        <f t="shared" si="11"/>
        <v/>
      </c>
    </row>
    <row r="663" spans="1:6">
      <c r="A663" s="178"/>
      <c r="B663" s="179"/>
      <c r="C663" s="207"/>
      <c r="D663" s="181"/>
      <c r="E663" s="179"/>
      <c r="F663" s="218" t="str">
        <f t="shared" si="11"/>
        <v/>
      </c>
    </row>
    <row r="664" spans="1:6">
      <c r="A664" s="178"/>
      <c r="B664" s="179"/>
      <c r="C664" s="207"/>
      <c r="D664" s="181"/>
      <c r="E664" s="179"/>
      <c r="F664" s="218" t="str">
        <f t="shared" si="11"/>
        <v/>
      </c>
    </row>
    <row r="665" spans="1:6">
      <c r="A665" s="178"/>
      <c r="B665" s="179"/>
      <c r="C665" s="207"/>
      <c r="D665" s="181"/>
      <c r="E665" s="179"/>
      <c r="F665" s="218" t="str">
        <f t="shared" si="11"/>
        <v/>
      </c>
    </row>
    <row r="666" spans="1:6">
      <c r="A666" s="178"/>
      <c r="B666" s="179"/>
      <c r="C666" s="207"/>
      <c r="D666" s="181"/>
      <c r="E666" s="179"/>
      <c r="F666" s="218" t="str">
        <f t="shared" si="11"/>
        <v/>
      </c>
    </row>
    <row r="667" spans="1:6">
      <c r="A667" s="178"/>
      <c r="B667" s="179"/>
      <c r="C667" s="207"/>
      <c r="D667" s="181"/>
      <c r="E667" s="179"/>
      <c r="F667" s="218" t="str">
        <f t="shared" si="11"/>
        <v/>
      </c>
    </row>
    <row r="668" spans="1:6">
      <c r="A668" s="178"/>
      <c r="B668" s="179"/>
      <c r="C668" s="207"/>
      <c r="D668" s="181"/>
      <c r="E668" s="179"/>
      <c r="F668" s="218" t="str">
        <f t="shared" si="11"/>
        <v/>
      </c>
    </row>
    <row r="669" spans="1:6">
      <c r="A669" s="178"/>
      <c r="B669" s="179"/>
      <c r="C669" s="207"/>
      <c r="D669" s="181"/>
      <c r="E669" s="179"/>
      <c r="F669" s="218" t="str">
        <f t="shared" si="11"/>
        <v/>
      </c>
    </row>
    <row r="670" spans="1:6">
      <c r="A670" s="178"/>
      <c r="B670" s="179"/>
      <c r="C670" s="207"/>
      <c r="D670" s="181"/>
      <c r="E670" s="179"/>
      <c r="F670" s="218" t="str">
        <f t="shared" si="11"/>
        <v/>
      </c>
    </row>
    <row r="671" spans="1:6">
      <c r="A671" s="178"/>
      <c r="B671" s="179"/>
      <c r="C671" s="207"/>
      <c r="D671" s="181"/>
      <c r="E671" s="179"/>
      <c r="F671" s="218" t="str">
        <f t="shared" si="11"/>
        <v/>
      </c>
    </row>
    <row r="672" spans="1:6">
      <c r="A672" s="183"/>
      <c r="B672" s="179"/>
      <c r="C672" s="207"/>
      <c r="D672" s="181"/>
      <c r="E672" s="184"/>
      <c r="F672" s="224" t="str">
        <f t="shared" si="11"/>
        <v/>
      </c>
    </row>
    <row r="673" spans="1:6" ht="13.8" thickBot="1">
      <c r="A673" s="187"/>
      <c r="B673" s="188"/>
      <c r="C673" s="189" t="s">
        <v>1112</v>
      </c>
      <c r="D673" s="190">
        <f>SUM(D622:D672)</f>
        <v>0</v>
      </c>
      <c r="E673" s="188">
        <f>SUM(E622:E672)</f>
        <v>0</v>
      </c>
      <c r="F673" s="189">
        <f>D673-E673</f>
        <v>0</v>
      </c>
    </row>
    <row r="674" spans="1:6" ht="13.8" customHeight="1" thickTop="1">
      <c r="A674" s="689"/>
      <c r="B674" s="689"/>
      <c r="C674" s="689"/>
      <c r="D674" s="689"/>
      <c r="E674" s="689"/>
      <c r="F674" s="689"/>
    </row>
    <row r="675" spans="1:6" ht="13.8" thickBot="1">
      <c r="A675" s="690">
        <v>12</v>
      </c>
      <c r="B675" s="690">
        <v>31</v>
      </c>
      <c r="C675" s="690" t="s">
        <v>10</v>
      </c>
      <c r="D675" s="690">
        <f>D3+D55+D111+D167+D223+D279+D335+D391+D447+D503+D559+D615+D673</f>
        <v>4894172</v>
      </c>
      <c r="E675" s="690">
        <f>E3+E55+E111+E167+E223+E279+E335+E391+E447+E503+E559+E615+E673</f>
        <v>0</v>
      </c>
      <c r="F675" s="690">
        <f>D675-E675</f>
        <v>4894172</v>
      </c>
    </row>
    <row r="676" spans="1:6" ht="13.8" thickTop="1"/>
    <row r="677" spans="1:6" ht="25.8" customHeight="1">
      <c r="C677" s="6"/>
    </row>
  </sheetData>
  <sheetProtection sheet="1" objects="1" scenarios="1"/>
  <mergeCells count="12">
    <mergeCell ref="A2:B2"/>
    <mergeCell ref="A60:B60"/>
    <mergeCell ref="A116:B116"/>
    <mergeCell ref="A172:B172"/>
    <mergeCell ref="A228:B228"/>
    <mergeCell ref="A564:B564"/>
    <mergeCell ref="A620:B620"/>
    <mergeCell ref="A284:B284"/>
    <mergeCell ref="A340:B340"/>
    <mergeCell ref="A396:B396"/>
    <mergeCell ref="A452:B452"/>
    <mergeCell ref="A508:B508"/>
  </mergeCells>
  <phoneticPr fontId="16"/>
  <pageMargins left="0.19685039370078741" right="0.19685039370078741" top="0.51666666666666672" bottom="0.51181102362204722" header="0.29761904761904762" footer="0.31496062992125984"/>
  <pageSetup paperSize="9" orientation="portrait" horizontalDpi="0" verticalDpi="0" r:id="rId1"/>
  <headerFooter>
    <oddHeader>&amp;C&amp;"HG丸ｺﾞｼｯｸM-PRO,標準"&amp;A</oddHeader>
    <oddFooter>&amp;C&amp;"HG丸ｺﾞｼｯｸM-PRO,標準"&amp;P月</oddFooter>
  </headerFooter>
  <rowBreaks count="11" manualBreakCount="11">
    <brk id="58" max="16383" man="1"/>
    <brk id="114" max="16383" man="1"/>
    <brk id="170" max="16383" man="1"/>
    <brk id="226" max="16383" man="1"/>
    <brk id="282" max="16383" man="1"/>
    <brk id="338" max="16383" man="1"/>
    <brk id="394" max="16383" man="1"/>
    <brk id="450" max="16383" man="1"/>
    <brk id="506" max="16383" man="1"/>
    <brk id="562" max="16383" man="1"/>
    <brk id="618" max="16383"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I97"/>
  <sheetViews>
    <sheetView view="pageLayout" zoomScaleNormal="100" workbookViewId="0"/>
  </sheetViews>
  <sheetFormatPr defaultRowHeight="13.2" customHeight="1"/>
  <cols>
    <col min="1" max="1" width="8.88671875" style="29"/>
    <col min="2" max="5" width="4.44140625" style="29" customWidth="1"/>
    <col min="6" max="6" width="24.109375" style="29" customWidth="1"/>
    <col min="7" max="9" width="12.6640625" style="29" customWidth="1"/>
    <col min="10" max="16384" width="8.88671875" style="29"/>
  </cols>
  <sheetData>
    <row r="1" spans="2:9" ht="54" customHeight="1"/>
    <row r="2" spans="2:9" ht="13.2" customHeight="1">
      <c r="B2" s="922" t="s">
        <v>3</v>
      </c>
      <c r="C2" s="923"/>
      <c r="D2" s="926" t="s">
        <v>0</v>
      </c>
      <c r="E2" s="927"/>
      <c r="F2" s="928"/>
      <c r="G2" s="929" t="s">
        <v>315</v>
      </c>
      <c r="H2" s="931" t="s">
        <v>316</v>
      </c>
      <c r="I2" s="917" t="s">
        <v>226</v>
      </c>
    </row>
    <row r="3" spans="2:9" ht="13.2" customHeight="1">
      <c r="B3" s="924"/>
      <c r="C3" s="925"/>
      <c r="D3" s="343" t="s">
        <v>313</v>
      </c>
      <c r="E3" s="344" t="s">
        <v>45</v>
      </c>
      <c r="F3" s="345" t="s">
        <v>314</v>
      </c>
      <c r="G3" s="930"/>
      <c r="H3" s="932"/>
      <c r="I3" s="918"/>
    </row>
    <row r="4" spans="2:9" ht="13.2" customHeight="1">
      <c r="B4" s="320">
        <v>1</v>
      </c>
      <c r="C4" s="321">
        <v>1</v>
      </c>
      <c r="D4" s="919" t="s">
        <v>18</v>
      </c>
      <c r="E4" s="920"/>
      <c r="F4" s="921"/>
      <c r="G4" s="326">
        <f>前年度!B16</f>
        <v>51000</v>
      </c>
      <c r="H4" s="322"/>
      <c r="I4" s="324">
        <f>G4</f>
        <v>51000</v>
      </c>
    </row>
    <row r="5" spans="2:9" ht="13.2" customHeight="1">
      <c r="B5" s="318"/>
      <c r="C5" s="319"/>
      <c r="D5" s="328"/>
      <c r="E5" s="316"/>
      <c r="F5" s="247" t="str">
        <f>IF(D5=1,"月分確定成果報酬",IF(D5=2,"成果報酬受け取り",IF(D5=3,"確定した成果のキャンセル","")))</f>
        <v/>
      </c>
      <c r="G5" s="327"/>
      <c r="H5" s="323"/>
      <c r="I5" s="325" t="str">
        <f>IF(OR(G5&lt;&gt;"",H5&lt;&gt;""),I4+G5-H5,"")</f>
        <v/>
      </c>
    </row>
    <row r="6" spans="2:9" ht="13.2" customHeight="1">
      <c r="B6" s="318"/>
      <c r="C6" s="319"/>
      <c r="D6" s="328"/>
      <c r="E6" s="316"/>
      <c r="F6" s="247" t="str">
        <f t="shared" ref="F6:F54" si="0">IF(D6=1,"月分確定成果報酬",IF(D6=2,"成果報酬受け取り",IF(D6=3,"確定した成果のキャンセル","")))</f>
        <v/>
      </c>
      <c r="G6" s="327"/>
      <c r="H6" s="323"/>
      <c r="I6" s="325" t="str">
        <f t="shared" ref="I6:I54" si="1">IF(OR(G6&lt;&gt;"",H6&lt;&gt;""),I5+G6-H6,"")</f>
        <v/>
      </c>
    </row>
    <row r="7" spans="2:9" ht="13.2" customHeight="1">
      <c r="B7" s="318"/>
      <c r="C7" s="319"/>
      <c r="D7" s="328"/>
      <c r="E7" s="316"/>
      <c r="F7" s="247" t="str">
        <f t="shared" si="0"/>
        <v/>
      </c>
      <c r="G7" s="327"/>
      <c r="H7" s="323"/>
      <c r="I7" s="325" t="str">
        <f t="shared" si="1"/>
        <v/>
      </c>
    </row>
    <row r="8" spans="2:9" ht="13.2" customHeight="1">
      <c r="B8" s="318"/>
      <c r="C8" s="319"/>
      <c r="D8" s="328"/>
      <c r="E8" s="316"/>
      <c r="F8" s="247" t="str">
        <f t="shared" si="0"/>
        <v/>
      </c>
      <c r="G8" s="327"/>
      <c r="H8" s="323"/>
      <c r="I8" s="325" t="str">
        <f t="shared" si="1"/>
        <v/>
      </c>
    </row>
    <row r="9" spans="2:9" ht="13.2" customHeight="1">
      <c r="B9" s="318"/>
      <c r="C9" s="319"/>
      <c r="D9" s="328"/>
      <c r="E9" s="316"/>
      <c r="F9" s="247" t="str">
        <f t="shared" si="0"/>
        <v/>
      </c>
      <c r="G9" s="327"/>
      <c r="H9" s="323"/>
      <c r="I9" s="325" t="str">
        <f t="shared" si="1"/>
        <v/>
      </c>
    </row>
    <row r="10" spans="2:9" ht="13.2" customHeight="1">
      <c r="B10" s="318"/>
      <c r="C10" s="319"/>
      <c r="D10" s="329"/>
      <c r="E10" s="317"/>
      <c r="F10" s="247" t="str">
        <f t="shared" si="0"/>
        <v/>
      </c>
      <c r="G10" s="327"/>
      <c r="H10" s="323"/>
      <c r="I10" s="325" t="str">
        <f t="shared" si="1"/>
        <v/>
      </c>
    </row>
    <row r="11" spans="2:9" ht="13.2" customHeight="1">
      <c r="B11" s="318"/>
      <c r="C11" s="319"/>
      <c r="D11" s="328"/>
      <c r="E11" s="316"/>
      <c r="F11" s="247" t="str">
        <f t="shared" si="0"/>
        <v/>
      </c>
      <c r="G11" s="327"/>
      <c r="H11" s="323"/>
      <c r="I11" s="325" t="str">
        <f t="shared" si="1"/>
        <v/>
      </c>
    </row>
    <row r="12" spans="2:9" ht="13.2" customHeight="1">
      <c r="B12" s="318"/>
      <c r="C12" s="319"/>
      <c r="D12" s="328"/>
      <c r="E12" s="316"/>
      <c r="F12" s="247" t="str">
        <f t="shared" si="0"/>
        <v/>
      </c>
      <c r="G12" s="327"/>
      <c r="H12" s="323"/>
      <c r="I12" s="325" t="str">
        <f t="shared" si="1"/>
        <v/>
      </c>
    </row>
    <row r="13" spans="2:9" ht="13.2" customHeight="1">
      <c r="B13" s="318"/>
      <c r="C13" s="319"/>
      <c r="D13" s="328"/>
      <c r="E13" s="316"/>
      <c r="F13" s="247" t="str">
        <f t="shared" si="0"/>
        <v/>
      </c>
      <c r="G13" s="327"/>
      <c r="H13" s="323"/>
      <c r="I13" s="325" t="str">
        <f t="shared" si="1"/>
        <v/>
      </c>
    </row>
    <row r="14" spans="2:9" ht="13.2" customHeight="1">
      <c r="B14" s="318"/>
      <c r="C14" s="319"/>
      <c r="D14" s="328"/>
      <c r="E14" s="316"/>
      <c r="F14" s="247" t="str">
        <f t="shared" si="0"/>
        <v/>
      </c>
      <c r="G14" s="327"/>
      <c r="H14" s="323"/>
      <c r="I14" s="325" t="str">
        <f t="shared" si="1"/>
        <v/>
      </c>
    </row>
    <row r="15" spans="2:9" ht="13.2" customHeight="1">
      <c r="B15" s="318"/>
      <c r="C15" s="319"/>
      <c r="D15" s="328"/>
      <c r="E15" s="316"/>
      <c r="F15" s="247" t="str">
        <f t="shared" si="0"/>
        <v/>
      </c>
      <c r="G15" s="327"/>
      <c r="H15" s="323"/>
      <c r="I15" s="325" t="str">
        <f t="shared" si="1"/>
        <v/>
      </c>
    </row>
    <row r="16" spans="2:9" ht="13.2" customHeight="1">
      <c r="B16" s="318"/>
      <c r="C16" s="319"/>
      <c r="D16" s="328"/>
      <c r="E16" s="316"/>
      <c r="F16" s="247" t="str">
        <f t="shared" si="0"/>
        <v/>
      </c>
      <c r="G16" s="327"/>
      <c r="H16" s="323"/>
      <c r="I16" s="325" t="str">
        <f t="shared" si="1"/>
        <v/>
      </c>
    </row>
    <row r="17" spans="2:9" ht="13.2" customHeight="1">
      <c r="B17" s="318"/>
      <c r="C17" s="319"/>
      <c r="D17" s="328"/>
      <c r="E17" s="316"/>
      <c r="F17" s="247" t="str">
        <f t="shared" si="0"/>
        <v/>
      </c>
      <c r="G17" s="327"/>
      <c r="H17" s="323"/>
      <c r="I17" s="325" t="str">
        <f t="shared" si="1"/>
        <v/>
      </c>
    </row>
    <row r="18" spans="2:9" ht="13.2" customHeight="1">
      <c r="B18" s="318"/>
      <c r="C18" s="319"/>
      <c r="D18" s="328"/>
      <c r="E18" s="316"/>
      <c r="F18" s="247" t="str">
        <f t="shared" si="0"/>
        <v/>
      </c>
      <c r="G18" s="327"/>
      <c r="H18" s="323"/>
      <c r="I18" s="325" t="str">
        <f t="shared" si="1"/>
        <v/>
      </c>
    </row>
    <row r="19" spans="2:9" ht="13.2" customHeight="1">
      <c r="B19" s="318"/>
      <c r="C19" s="319"/>
      <c r="D19" s="328"/>
      <c r="E19" s="316"/>
      <c r="F19" s="247" t="str">
        <f t="shared" si="0"/>
        <v/>
      </c>
      <c r="G19" s="327"/>
      <c r="H19" s="323"/>
      <c r="I19" s="325" t="str">
        <f t="shared" si="1"/>
        <v/>
      </c>
    </row>
    <row r="20" spans="2:9" ht="13.2" customHeight="1">
      <c r="B20" s="318"/>
      <c r="C20" s="319"/>
      <c r="D20" s="328"/>
      <c r="E20" s="316"/>
      <c r="F20" s="247" t="str">
        <f t="shared" si="0"/>
        <v/>
      </c>
      <c r="G20" s="327"/>
      <c r="H20" s="323"/>
      <c r="I20" s="325" t="str">
        <f t="shared" si="1"/>
        <v/>
      </c>
    </row>
    <row r="21" spans="2:9" ht="13.2" customHeight="1">
      <c r="B21" s="318"/>
      <c r="C21" s="319"/>
      <c r="D21" s="328"/>
      <c r="E21" s="316"/>
      <c r="F21" s="247" t="str">
        <f t="shared" si="0"/>
        <v/>
      </c>
      <c r="G21" s="327"/>
      <c r="H21" s="323"/>
      <c r="I21" s="325" t="str">
        <f t="shared" si="1"/>
        <v/>
      </c>
    </row>
    <row r="22" spans="2:9" ht="13.2" customHeight="1">
      <c r="B22" s="318"/>
      <c r="C22" s="319"/>
      <c r="D22" s="328"/>
      <c r="E22" s="316"/>
      <c r="F22" s="247" t="str">
        <f t="shared" si="0"/>
        <v/>
      </c>
      <c r="G22" s="327"/>
      <c r="H22" s="323"/>
      <c r="I22" s="325" t="str">
        <f t="shared" si="1"/>
        <v/>
      </c>
    </row>
    <row r="23" spans="2:9" ht="13.2" customHeight="1">
      <c r="B23" s="318"/>
      <c r="C23" s="319"/>
      <c r="D23" s="328"/>
      <c r="E23" s="316"/>
      <c r="F23" s="247" t="str">
        <f t="shared" si="0"/>
        <v/>
      </c>
      <c r="G23" s="327"/>
      <c r="H23" s="323"/>
      <c r="I23" s="325" t="str">
        <f t="shared" si="1"/>
        <v/>
      </c>
    </row>
    <row r="24" spans="2:9" ht="13.2" customHeight="1">
      <c r="B24" s="318"/>
      <c r="C24" s="319"/>
      <c r="D24" s="328"/>
      <c r="E24" s="316"/>
      <c r="F24" s="247" t="str">
        <f t="shared" si="0"/>
        <v/>
      </c>
      <c r="G24" s="327"/>
      <c r="H24" s="323"/>
      <c r="I24" s="325" t="str">
        <f t="shared" si="1"/>
        <v/>
      </c>
    </row>
    <row r="25" spans="2:9" ht="13.2" customHeight="1">
      <c r="B25" s="318"/>
      <c r="C25" s="319"/>
      <c r="D25" s="328"/>
      <c r="E25" s="316"/>
      <c r="F25" s="247" t="str">
        <f t="shared" si="0"/>
        <v/>
      </c>
      <c r="G25" s="327"/>
      <c r="H25" s="323"/>
      <c r="I25" s="325" t="str">
        <f t="shared" si="1"/>
        <v/>
      </c>
    </row>
    <row r="26" spans="2:9" ht="13.2" customHeight="1">
      <c r="B26" s="318"/>
      <c r="C26" s="319"/>
      <c r="D26" s="328"/>
      <c r="E26" s="316"/>
      <c r="F26" s="247" t="str">
        <f t="shared" si="0"/>
        <v/>
      </c>
      <c r="G26" s="327"/>
      <c r="H26" s="323"/>
      <c r="I26" s="325" t="str">
        <f t="shared" si="1"/>
        <v/>
      </c>
    </row>
    <row r="27" spans="2:9" ht="13.2" customHeight="1">
      <c r="B27" s="318"/>
      <c r="C27" s="319"/>
      <c r="D27" s="328"/>
      <c r="E27" s="316"/>
      <c r="F27" s="247" t="str">
        <f t="shared" si="0"/>
        <v/>
      </c>
      <c r="G27" s="327"/>
      <c r="H27" s="323"/>
      <c r="I27" s="325" t="str">
        <f t="shared" si="1"/>
        <v/>
      </c>
    </row>
    <row r="28" spans="2:9" ht="13.2" customHeight="1">
      <c r="B28" s="318"/>
      <c r="C28" s="319"/>
      <c r="D28" s="328"/>
      <c r="E28" s="316"/>
      <c r="F28" s="247" t="str">
        <f t="shared" si="0"/>
        <v/>
      </c>
      <c r="G28" s="327"/>
      <c r="H28" s="323"/>
      <c r="I28" s="325" t="str">
        <f t="shared" si="1"/>
        <v/>
      </c>
    </row>
    <row r="29" spans="2:9" ht="13.2" customHeight="1">
      <c r="B29" s="318"/>
      <c r="C29" s="319"/>
      <c r="D29" s="328"/>
      <c r="E29" s="316"/>
      <c r="F29" s="247" t="str">
        <f t="shared" si="0"/>
        <v/>
      </c>
      <c r="G29" s="327"/>
      <c r="H29" s="323"/>
      <c r="I29" s="325" t="str">
        <f t="shared" si="1"/>
        <v/>
      </c>
    </row>
    <row r="30" spans="2:9" ht="13.2" customHeight="1">
      <c r="B30" s="318"/>
      <c r="C30" s="319"/>
      <c r="D30" s="328"/>
      <c r="E30" s="316"/>
      <c r="F30" s="247" t="str">
        <f t="shared" si="0"/>
        <v/>
      </c>
      <c r="G30" s="327"/>
      <c r="H30" s="323"/>
      <c r="I30" s="325" t="str">
        <f t="shared" si="1"/>
        <v/>
      </c>
    </row>
    <row r="31" spans="2:9" ht="13.2" customHeight="1">
      <c r="B31" s="318"/>
      <c r="C31" s="319"/>
      <c r="D31" s="328"/>
      <c r="E31" s="316"/>
      <c r="F31" s="247" t="str">
        <f t="shared" si="0"/>
        <v/>
      </c>
      <c r="G31" s="327"/>
      <c r="H31" s="323"/>
      <c r="I31" s="325" t="str">
        <f t="shared" si="1"/>
        <v/>
      </c>
    </row>
    <row r="32" spans="2:9" ht="13.2" customHeight="1">
      <c r="B32" s="318"/>
      <c r="C32" s="319"/>
      <c r="D32" s="328"/>
      <c r="E32" s="316"/>
      <c r="F32" s="247" t="str">
        <f t="shared" si="0"/>
        <v/>
      </c>
      <c r="G32" s="327"/>
      <c r="H32" s="323"/>
      <c r="I32" s="325" t="str">
        <f t="shared" si="1"/>
        <v/>
      </c>
    </row>
    <row r="33" spans="2:9" ht="13.2" customHeight="1">
      <c r="B33" s="318"/>
      <c r="C33" s="319"/>
      <c r="D33" s="328"/>
      <c r="E33" s="316"/>
      <c r="F33" s="247" t="str">
        <f t="shared" si="0"/>
        <v/>
      </c>
      <c r="G33" s="327"/>
      <c r="H33" s="323"/>
      <c r="I33" s="325" t="str">
        <f t="shared" si="1"/>
        <v/>
      </c>
    </row>
    <row r="34" spans="2:9" ht="13.2" customHeight="1">
      <c r="B34" s="318"/>
      <c r="C34" s="319"/>
      <c r="D34" s="328"/>
      <c r="E34" s="316"/>
      <c r="F34" s="247" t="str">
        <f t="shared" si="0"/>
        <v/>
      </c>
      <c r="G34" s="327"/>
      <c r="H34" s="323"/>
      <c r="I34" s="325" t="str">
        <f t="shared" si="1"/>
        <v/>
      </c>
    </row>
    <row r="35" spans="2:9" ht="13.2" customHeight="1">
      <c r="B35" s="318"/>
      <c r="C35" s="319"/>
      <c r="D35" s="328"/>
      <c r="E35" s="316"/>
      <c r="F35" s="247" t="str">
        <f t="shared" si="0"/>
        <v/>
      </c>
      <c r="G35" s="327"/>
      <c r="H35" s="323"/>
      <c r="I35" s="325" t="str">
        <f t="shared" si="1"/>
        <v/>
      </c>
    </row>
    <row r="36" spans="2:9" ht="13.2" customHeight="1">
      <c r="B36" s="318"/>
      <c r="C36" s="319"/>
      <c r="D36" s="328"/>
      <c r="E36" s="316"/>
      <c r="F36" s="247" t="str">
        <f t="shared" si="0"/>
        <v/>
      </c>
      <c r="G36" s="327"/>
      <c r="H36" s="323"/>
      <c r="I36" s="325" t="str">
        <f t="shared" si="1"/>
        <v/>
      </c>
    </row>
    <row r="37" spans="2:9" ht="13.2" customHeight="1">
      <c r="B37" s="318"/>
      <c r="C37" s="319"/>
      <c r="D37" s="328"/>
      <c r="E37" s="316"/>
      <c r="F37" s="247" t="str">
        <f t="shared" si="0"/>
        <v/>
      </c>
      <c r="G37" s="327"/>
      <c r="H37" s="323"/>
      <c r="I37" s="325" t="str">
        <f t="shared" si="1"/>
        <v/>
      </c>
    </row>
    <row r="38" spans="2:9" ht="13.2" customHeight="1">
      <c r="B38" s="318"/>
      <c r="C38" s="319"/>
      <c r="D38" s="328"/>
      <c r="E38" s="316"/>
      <c r="F38" s="247" t="str">
        <f t="shared" si="0"/>
        <v/>
      </c>
      <c r="G38" s="327"/>
      <c r="H38" s="323"/>
      <c r="I38" s="325" t="str">
        <f t="shared" si="1"/>
        <v/>
      </c>
    </row>
    <row r="39" spans="2:9" ht="13.2" customHeight="1">
      <c r="B39" s="318"/>
      <c r="C39" s="319"/>
      <c r="D39" s="328"/>
      <c r="E39" s="316"/>
      <c r="F39" s="247" t="str">
        <f t="shared" si="0"/>
        <v/>
      </c>
      <c r="G39" s="327"/>
      <c r="H39" s="323"/>
      <c r="I39" s="325" t="str">
        <f t="shared" si="1"/>
        <v/>
      </c>
    </row>
    <row r="40" spans="2:9" ht="13.2" customHeight="1">
      <c r="B40" s="318"/>
      <c r="C40" s="319"/>
      <c r="D40" s="328"/>
      <c r="E40" s="316"/>
      <c r="F40" s="247" t="str">
        <f t="shared" si="0"/>
        <v/>
      </c>
      <c r="G40" s="327"/>
      <c r="H40" s="323"/>
      <c r="I40" s="325" t="str">
        <f t="shared" si="1"/>
        <v/>
      </c>
    </row>
    <row r="41" spans="2:9" ht="13.2" customHeight="1">
      <c r="B41" s="318"/>
      <c r="C41" s="319"/>
      <c r="D41" s="328"/>
      <c r="E41" s="316"/>
      <c r="F41" s="247" t="str">
        <f t="shared" si="0"/>
        <v/>
      </c>
      <c r="G41" s="327"/>
      <c r="H41" s="323"/>
      <c r="I41" s="325" t="str">
        <f t="shared" si="1"/>
        <v/>
      </c>
    </row>
    <row r="42" spans="2:9" ht="13.2" customHeight="1">
      <c r="B42" s="318"/>
      <c r="C42" s="319"/>
      <c r="D42" s="328"/>
      <c r="E42" s="316"/>
      <c r="F42" s="247" t="str">
        <f t="shared" si="0"/>
        <v/>
      </c>
      <c r="G42" s="327"/>
      <c r="H42" s="323"/>
      <c r="I42" s="325" t="str">
        <f t="shared" si="1"/>
        <v/>
      </c>
    </row>
    <row r="43" spans="2:9" ht="13.2" customHeight="1">
      <c r="B43" s="318"/>
      <c r="C43" s="319"/>
      <c r="D43" s="328"/>
      <c r="E43" s="316"/>
      <c r="F43" s="247" t="str">
        <f t="shared" si="0"/>
        <v/>
      </c>
      <c r="G43" s="327"/>
      <c r="H43" s="323"/>
      <c r="I43" s="325" t="str">
        <f t="shared" si="1"/>
        <v/>
      </c>
    </row>
    <row r="44" spans="2:9" ht="13.2" customHeight="1">
      <c r="B44" s="318"/>
      <c r="C44" s="319"/>
      <c r="D44" s="328"/>
      <c r="E44" s="316"/>
      <c r="F44" s="247" t="str">
        <f t="shared" si="0"/>
        <v/>
      </c>
      <c r="G44" s="327"/>
      <c r="H44" s="323"/>
      <c r="I44" s="325" t="str">
        <f t="shared" si="1"/>
        <v/>
      </c>
    </row>
    <row r="45" spans="2:9" ht="13.2" customHeight="1">
      <c r="B45" s="318"/>
      <c r="C45" s="319"/>
      <c r="D45" s="328"/>
      <c r="E45" s="316"/>
      <c r="F45" s="247" t="str">
        <f t="shared" si="0"/>
        <v/>
      </c>
      <c r="G45" s="327"/>
      <c r="H45" s="323"/>
      <c r="I45" s="325" t="str">
        <f t="shared" si="1"/>
        <v/>
      </c>
    </row>
    <row r="46" spans="2:9" ht="13.2" customHeight="1">
      <c r="B46" s="318"/>
      <c r="C46" s="319"/>
      <c r="D46" s="328"/>
      <c r="E46" s="316"/>
      <c r="F46" s="247" t="str">
        <f t="shared" si="0"/>
        <v/>
      </c>
      <c r="G46" s="327"/>
      <c r="H46" s="323"/>
      <c r="I46" s="325" t="str">
        <f t="shared" si="1"/>
        <v/>
      </c>
    </row>
    <row r="47" spans="2:9" ht="13.2" customHeight="1">
      <c r="B47" s="318"/>
      <c r="C47" s="319"/>
      <c r="D47" s="328"/>
      <c r="E47" s="316"/>
      <c r="F47" s="247" t="str">
        <f t="shared" si="0"/>
        <v/>
      </c>
      <c r="G47" s="327"/>
      <c r="H47" s="323"/>
      <c r="I47" s="325" t="str">
        <f t="shared" si="1"/>
        <v/>
      </c>
    </row>
    <row r="48" spans="2:9" ht="13.2" customHeight="1">
      <c r="B48" s="318"/>
      <c r="C48" s="319"/>
      <c r="D48" s="328"/>
      <c r="E48" s="316"/>
      <c r="F48" s="247" t="str">
        <f t="shared" si="0"/>
        <v/>
      </c>
      <c r="G48" s="327"/>
      <c r="H48" s="323"/>
      <c r="I48" s="325" t="str">
        <f t="shared" si="1"/>
        <v/>
      </c>
    </row>
    <row r="49" spans="2:9" ht="13.2" customHeight="1">
      <c r="B49" s="318"/>
      <c r="C49" s="319"/>
      <c r="D49" s="328"/>
      <c r="E49" s="316"/>
      <c r="F49" s="247" t="str">
        <f t="shared" si="0"/>
        <v/>
      </c>
      <c r="G49" s="327"/>
      <c r="H49" s="323"/>
      <c r="I49" s="325" t="str">
        <f t="shared" si="1"/>
        <v/>
      </c>
    </row>
    <row r="50" spans="2:9" ht="13.2" customHeight="1">
      <c r="B50" s="318"/>
      <c r="C50" s="319"/>
      <c r="D50" s="328"/>
      <c r="E50" s="316"/>
      <c r="F50" s="247" t="str">
        <f t="shared" si="0"/>
        <v/>
      </c>
      <c r="G50" s="327"/>
      <c r="H50" s="323"/>
      <c r="I50" s="325" t="str">
        <f t="shared" si="1"/>
        <v/>
      </c>
    </row>
    <row r="51" spans="2:9" ht="13.2" customHeight="1">
      <c r="B51" s="318"/>
      <c r="C51" s="319"/>
      <c r="D51" s="328"/>
      <c r="E51" s="316"/>
      <c r="F51" s="247" t="str">
        <f t="shared" si="0"/>
        <v/>
      </c>
      <c r="G51" s="327"/>
      <c r="H51" s="323"/>
      <c r="I51" s="325" t="str">
        <f t="shared" si="1"/>
        <v/>
      </c>
    </row>
    <row r="52" spans="2:9" ht="13.2" customHeight="1">
      <c r="B52" s="318"/>
      <c r="C52" s="319"/>
      <c r="D52" s="328"/>
      <c r="E52" s="316"/>
      <c r="F52" s="247" t="str">
        <f t="shared" si="0"/>
        <v/>
      </c>
      <c r="G52" s="327"/>
      <c r="H52" s="323"/>
      <c r="I52" s="325" t="str">
        <f t="shared" si="1"/>
        <v/>
      </c>
    </row>
    <row r="53" spans="2:9" ht="13.2" customHeight="1">
      <c r="B53" s="318"/>
      <c r="C53" s="319"/>
      <c r="D53" s="328"/>
      <c r="E53" s="316"/>
      <c r="F53" s="247" t="str">
        <f t="shared" si="0"/>
        <v/>
      </c>
      <c r="G53" s="327"/>
      <c r="H53" s="323"/>
      <c r="I53" s="325" t="str">
        <f t="shared" si="1"/>
        <v/>
      </c>
    </row>
    <row r="54" spans="2:9" ht="13.2" customHeight="1">
      <c r="B54" s="330"/>
      <c r="C54" s="331"/>
      <c r="D54" s="332"/>
      <c r="E54" s="333"/>
      <c r="F54" s="248" t="str">
        <f t="shared" si="0"/>
        <v/>
      </c>
      <c r="G54" s="334"/>
      <c r="H54" s="335"/>
      <c r="I54" s="336" t="str">
        <f t="shared" si="1"/>
        <v/>
      </c>
    </row>
    <row r="55" spans="2:9" ht="13.2" customHeight="1">
      <c r="B55" s="337"/>
      <c r="C55" s="338"/>
      <c r="D55" s="337"/>
      <c r="E55" s="339"/>
      <c r="F55" s="338"/>
      <c r="G55" s="340">
        <f>SUM(G4:G54)</f>
        <v>51000</v>
      </c>
      <c r="H55" s="341">
        <f>SUM(H4:H54)</f>
        <v>0</v>
      </c>
      <c r="I55" s="342">
        <f>G55-H55</f>
        <v>51000</v>
      </c>
    </row>
    <row r="56" spans="2:9" customFormat="1" ht="13.2" customHeight="1"/>
    <row r="57" spans="2:9" ht="13.2" customHeight="1">
      <c r="B57" s="30"/>
      <c r="C57" s="30"/>
      <c r="D57" s="30"/>
      <c r="E57" s="30"/>
      <c r="F57" s="30"/>
      <c r="G57" s="30"/>
      <c r="H57" s="30"/>
      <c r="I57" s="30"/>
    </row>
    <row r="58" spans="2:9" ht="13.2" customHeight="1">
      <c r="B58" s="30"/>
      <c r="C58" s="30"/>
      <c r="D58" s="30"/>
      <c r="E58" s="30"/>
      <c r="F58" s="30"/>
      <c r="G58" s="30"/>
      <c r="H58" s="30"/>
      <c r="I58" s="30"/>
    </row>
    <row r="59" spans="2:9" ht="13.2" customHeight="1">
      <c r="B59" s="30"/>
      <c r="C59" s="30"/>
      <c r="D59" s="30"/>
      <c r="E59" s="30"/>
      <c r="F59" s="30"/>
      <c r="G59" s="30"/>
      <c r="H59" s="30"/>
      <c r="I59" s="30"/>
    </row>
    <row r="60" spans="2:9" ht="13.2" customHeight="1">
      <c r="B60" s="30"/>
      <c r="C60" s="30"/>
      <c r="D60" s="30"/>
      <c r="E60" s="30"/>
      <c r="F60" s="30"/>
      <c r="G60" s="30"/>
      <c r="H60" s="30"/>
      <c r="I60" s="30"/>
    </row>
    <row r="61" spans="2:9" ht="13.2" customHeight="1">
      <c r="B61" s="30"/>
      <c r="C61" s="30"/>
      <c r="D61" s="30"/>
      <c r="E61" s="30"/>
      <c r="F61" s="30"/>
      <c r="G61" s="30"/>
      <c r="H61" s="30"/>
      <c r="I61" s="30"/>
    </row>
    <row r="62" spans="2:9" ht="13.2" customHeight="1">
      <c r="B62" s="30"/>
      <c r="C62" s="30"/>
      <c r="D62" s="30"/>
      <c r="E62" s="30"/>
      <c r="F62" s="30"/>
      <c r="G62" s="30"/>
      <c r="H62" s="30"/>
      <c r="I62" s="30"/>
    </row>
    <row r="63" spans="2:9" ht="13.2" customHeight="1">
      <c r="B63" s="30"/>
      <c r="C63" s="30"/>
      <c r="D63" s="30"/>
      <c r="E63" s="30"/>
      <c r="F63" s="30"/>
      <c r="G63" s="30"/>
      <c r="H63" s="30"/>
      <c r="I63" s="30"/>
    </row>
    <row r="64" spans="2:9" ht="13.2" customHeight="1">
      <c r="B64" s="30"/>
      <c r="C64" s="30"/>
      <c r="D64" s="30"/>
      <c r="E64" s="30"/>
      <c r="F64" s="30"/>
      <c r="G64" s="30"/>
      <c r="H64" s="30"/>
      <c r="I64" s="30"/>
    </row>
    <row r="65" spans="2:9" ht="13.2" customHeight="1">
      <c r="B65" s="30"/>
      <c r="C65" s="30"/>
      <c r="D65" s="30"/>
      <c r="E65" s="30"/>
      <c r="F65" s="30"/>
      <c r="G65" s="30"/>
      <c r="H65" s="30"/>
      <c r="I65" s="30"/>
    </row>
    <row r="66" spans="2:9" ht="13.2" customHeight="1">
      <c r="B66" s="30"/>
      <c r="C66" s="30"/>
      <c r="D66" s="30"/>
      <c r="E66" s="30"/>
      <c r="F66" s="30"/>
      <c r="G66" s="30"/>
      <c r="H66" s="30"/>
      <c r="I66" s="30"/>
    </row>
    <row r="67" spans="2:9" ht="13.2" customHeight="1">
      <c r="B67" s="30"/>
      <c r="C67" s="30"/>
      <c r="D67" s="30"/>
      <c r="E67" s="30"/>
      <c r="F67" s="30"/>
      <c r="G67" s="30"/>
      <c r="H67" s="30"/>
      <c r="I67" s="30"/>
    </row>
    <row r="68" spans="2:9" ht="13.2" customHeight="1">
      <c r="B68" s="30"/>
      <c r="C68" s="30"/>
      <c r="D68" s="30"/>
      <c r="E68" s="30"/>
      <c r="F68" s="30"/>
      <c r="G68" s="30"/>
      <c r="H68" s="30"/>
      <c r="I68" s="30"/>
    </row>
    <row r="69" spans="2:9" ht="13.2" customHeight="1">
      <c r="B69" s="30"/>
      <c r="C69" s="30"/>
      <c r="D69" s="30"/>
      <c r="E69" s="30"/>
      <c r="F69" s="30"/>
      <c r="G69" s="30"/>
      <c r="H69" s="30"/>
      <c r="I69" s="30"/>
    </row>
    <row r="70" spans="2:9" ht="13.2" customHeight="1">
      <c r="B70" s="30"/>
      <c r="C70" s="30"/>
      <c r="D70" s="30"/>
      <c r="E70" s="30"/>
      <c r="F70" s="30"/>
      <c r="G70" s="30"/>
      <c r="H70" s="30"/>
      <c r="I70" s="30"/>
    </row>
    <row r="71" spans="2:9" ht="13.2" customHeight="1">
      <c r="B71" s="30"/>
      <c r="C71" s="30"/>
      <c r="D71" s="30"/>
      <c r="E71" s="30"/>
      <c r="F71" s="30"/>
      <c r="G71" s="30"/>
      <c r="H71" s="30"/>
      <c r="I71" s="30"/>
    </row>
    <row r="72" spans="2:9" ht="13.2" customHeight="1">
      <c r="B72" s="30"/>
      <c r="C72" s="30"/>
      <c r="D72" s="30"/>
      <c r="E72" s="30"/>
      <c r="F72" s="30"/>
      <c r="G72" s="30"/>
      <c r="H72" s="30"/>
      <c r="I72" s="30"/>
    </row>
    <row r="73" spans="2:9" ht="13.2" customHeight="1">
      <c r="B73" s="30"/>
      <c r="C73" s="30"/>
      <c r="D73" s="30"/>
      <c r="E73" s="30"/>
      <c r="F73" s="30"/>
      <c r="G73" s="30"/>
      <c r="H73" s="30"/>
      <c r="I73" s="30"/>
    </row>
    <row r="74" spans="2:9" ht="13.2" customHeight="1">
      <c r="B74" s="30"/>
      <c r="C74" s="30"/>
      <c r="D74" s="30"/>
      <c r="E74" s="30"/>
      <c r="F74" s="30"/>
      <c r="G74" s="30"/>
      <c r="H74" s="30"/>
      <c r="I74" s="30"/>
    </row>
    <row r="75" spans="2:9" ht="13.2" customHeight="1">
      <c r="B75" s="30"/>
      <c r="C75" s="30"/>
      <c r="D75" s="30"/>
      <c r="E75" s="30"/>
      <c r="F75" s="30"/>
      <c r="G75" s="30"/>
      <c r="H75" s="30"/>
      <c r="I75" s="30"/>
    </row>
    <row r="76" spans="2:9" ht="13.2" customHeight="1">
      <c r="B76" s="30"/>
      <c r="C76" s="30"/>
      <c r="D76" s="30"/>
      <c r="E76" s="30"/>
      <c r="F76" s="30"/>
      <c r="G76" s="30"/>
      <c r="H76" s="30"/>
      <c r="I76" s="30"/>
    </row>
    <row r="77" spans="2:9" ht="13.2" customHeight="1">
      <c r="B77" s="30"/>
      <c r="C77" s="30"/>
      <c r="D77" s="30"/>
      <c r="E77" s="30"/>
      <c r="F77" s="30"/>
      <c r="G77" s="30"/>
      <c r="H77" s="30"/>
      <c r="I77" s="30"/>
    </row>
    <row r="78" spans="2:9" ht="13.2" customHeight="1">
      <c r="B78" s="30"/>
      <c r="C78" s="30"/>
      <c r="D78" s="30"/>
      <c r="E78" s="30"/>
      <c r="F78" s="30"/>
      <c r="G78" s="30"/>
      <c r="H78" s="30"/>
      <c r="I78" s="30"/>
    </row>
    <row r="79" spans="2:9" ht="13.2" customHeight="1">
      <c r="B79" s="30"/>
      <c r="C79" s="30"/>
      <c r="D79" s="30"/>
      <c r="E79" s="30"/>
      <c r="F79" s="30"/>
      <c r="G79" s="30"/>
      <c r="H79" s="30"/>
      <c r="I79" s="30"/>
    </row>
    <row r="80" spans="2:9" ht="13.2" customHeight="1">
      <c r="B80" s="30"/>
      <c r="C80" s="30"/>
      <c r="D80" s="30"/>
      <c r="E80" s="30"/>
      <c r="F80" s="30"/>
      <c r="G80" s="30"/>
      <c r="H80" s="30"/>
      <c r="I80" s="30"/>
    </row>
    <row r="81" spans="2:9" ht="13.2" customHeight="1">
      <c r="B81" s="30"/>
      <c r="C81" s="30"/>
      <c r="D81" s="30"/>
      <c r="E81" s="30"/>
      <c r="F81" s="30"/>
      <c r="G81" s="30"/>
      <c r="H81" s="30"/>
      <c r="I81" s="30"/>
    </row>
    <row r="82" spans="2:9" ht="13.2" customHeight="1">
      <c r="B82" s="30"/>
      <c r="C82" s="30"/>
      <c r="D82" s="30"/>
      <c r="E82" s="30"/>
      <c r="F82" s="30"/>
      <c r="G82" s="30"/>
      <c r="H82" s="30"/>
      <c r="I82" s="30"/>
    </row>
    <row r="83" spans="2:9" ht="13.2" customHeight="1">
      <c r="B83" s="30"/>
      <c r="C83" s="30"/>
      <c r="D83" s="30"/>
      <c r="E83" s="30"/>
      <c r="F83" s="30"/>
      <c r="G83" s="30"/>
      <c r="H83" s="30"/>
      <c r="I83" s="30"/>
    </row>
    <row r="84" spans="2:9" ht="13.2" customHeight="1">
      <c r="B84" s="30"/>
      <c r="C84" s="30"/>
      <c r="D84" s="30"/>
      <c r="E84" s="30"/>
      <c r="F84" s="30"/>
      <c r="G84" s="30"/>
      <c r="H84" s="30"/>
      <c r="I84" s="30"/>
    </row>
    <row r="85" spans="2:9" ht="13.2" customHeight="1">
      <c r="B85" s="30"/>
      <c r="C85" s="30"/>
      <c r="D85" s="30"/>
      <c r="E85" s="30"/>
      <c r="F85" s="30"/>
      <c r="G85" s="30"/>
      <c r="H85" s="30"/>
      <c r="I85" s="30"/>
    </row>
    <row r="86" spans="2:9" ht="13.2" customHeight="1">
      <c r="B86" s="30"/>
      <c r="C86" s="30"/>
      <c r="D86" s="30"/>
      <c r="E86" s="30"/>
      <c r="F86" s="30"/>
      <c r="G86" s="30"/>
      <c r="H86" s="30"/>
      <c r="I86" s="30"/>
    </row>
    <row r="87" spans="2:9" ht="13.2" customHeight="1">
      <c r="B87" s="30"/>
      <c r="C87" s="30"/>
      <c r="D87" s="30"/>
      <c r="E87" s="30"/>
      <c r="F87" s="30"/>
      <c r="G87" s="30"/>
      <c r="H87" s="30"/>
      <c r="I87" s="30"/>
    </row>
    <row r="88" spans="2:9" ht="13.2" customHeight="1">
      <c r="B88" s="30"/>
      <c r="C88" s="30"/>
      <c r="D88" s="30"/>
      <c r="E88" s="30"/>
      <c r="F88" s="30"/>
      <c r="G88" s="30"/>
      <c r="H88" s="30"/>
      <c r="I88" s="30"/>
    </row>
    <row r="89" spans="2:9" ht="13.2" customHeight="1">
      <c r="B89" s="30"/>
      <c r="C89" s="30"/>
      <c r="D89" s="30"/>
      <c r="E89" s="30"/>
      <c r="F89" s="30"/>
      <c r="G89" s="30"/>
      <c r="H89" s="30"/>
      <c r="I89" s="30"/>
    </row>
    <row r="90" spans="2:9" ht="13.2" customHeight="1">
      <c r="B90" s="30"/>
      <c r="C90" s="30"/>
      <c r="D90" s="30"/>
      <c r="E90" s="30"/>
      <c r="F90" s="30"/>
      <c r="G90" s="30"/>
      <c r="H90" s="30"/>
      <c r="I90" s="30"/>
    </row>
    <row r="91" spans="2:9" ht="13.2" customHeight="1">
      <c r="B91" s="30"/>
      <c r="C91" s="30"/>
      <c r="D91" s="30"/>
      <c r="E91" s="30"/>
      <c r="F91" s="30"/>
      <c r="G91" s="30"/>
      <c r="H91" s="30"/>
      <c r="I91" s="30"/>
    </row>
    <row r="92" spans="2:9" ht="13.2" customHeight="1">
      <c r="B92" s="30"/>
      <c r="C92" s="30"/>
      <c r="D92" s="30"/>
      <c r="E92" s="30"/>
      <c r="F92" s="30"/>
      <c r="G92" s="30"/>
      <c r="H92" s="30"/>
      <c r="I92" s="30"/>
    </row>
    <row r="93" spans="2:9" ht="13.2" customHeight="1">
      <c r="B93" s="30"/>
      <c r="C93" s="30"/>
      <c r="D93" s="30"/>
      <c r="E93" s="30"/>
      <c r="F93" s="30"/>
      <c r="G93" s="30"/>
      <c r="H93" s="30"/>
      <c r="I93" s="30"/>
    </row>
    <row r="94" spans="2:9" ht="13.2" customHeight="1">
      <c r="B94" s="30"/>
      <c r="C94" s="30"/>
      <c r="D94" s="30"/>
      <c r="E94" s="30"/>
      <c r="F94" s="30"/>
      <c r="G94" s="30"/>
      <c r="H94" s="30"/>
      <c r="I94" s="30"/>
    </row>
    <row r="95" spans="2:9" ht="13.2" customHeight="1">
      <c r="B95" s="30"/>
      <c r="C95" s="30"/>
      <c r="D95" s="30"/>
      <c r="E95" s="30"/>
      <c r="F95" s="30"/>
      <c r="G95" s="30"/>
      <c r="H95" s="30"/>
      <c r="I95" s="30"/>
    </row>
    <row r="96" spans="2:9" ht="13.2" customHeight="1">
      <c r="B96" s="30"/>
      <c r="C96" s="30"/>
      <c r="D96" s="30"/>
      <c r="E96" s="30"/>
      <c r="F96" s="30"/>
      <c r="G96" s="30"/>
      <c r="H96" s="30"/>
      <c r="I96" s="30"/>
    </row>
    <row r="97" spans="2:9" ht="13.2" customHeight="1">
      <c r="B97" s="30"/>
      <c r="C97" s="30"/>
      <c r="D97" s="30"/>
      <c r="E97" s="30"/>
      <c r="F97" s="30"/>
      <c r="G97" s="30"/>
      <c r="H97" s="30"/>
      <c r="I97" s="30"/>
    </row>
  </sheetData>
  <sheetProtection sheet="1" objects="1" scenarios="1"/>
  <mergeCells count="6">
    <mergeCell ref="I2:I3"/>
    <mergeCell ref="D4:F4"/>
    <mergeCell ref="B2:C3"/>
    <mergeCell ref="D2:F2"/>
    <mergeCell ref="G2:G3"/>
    <mergeCell ref="H2:H3"/>
  </mergeCells>
  <phoneticPr fontId="26"/>
  <pageMargins left="0.31666666666666665" right="0.32500000000000001" top="0.75" bottom="0.75" header="0.3" footer="0.3"/>
  <pageSetup paperSize="9" orientation="portrait" horizontalDpi="0" verticalDpi="0" r:id="rId1"/>
  <headerFooter>
    <oddHeader>&amp;C&amp;"HG丸ｺﾞｼｯｸM-PRO,標準"&amp;A</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H56"/>
  <sheetViews>
    <sheetView view="pageLayout" zoomScaleNormal="100" workbookViewId="0"/>
  </sheetViews>
  <sheetFormatPr defaultRowHeight="13.2"/>
  <cols>
    <col min="1" max="2" width="5.109375" style="1" customWidth="1"/>
    <col min="3" max="3" width="25.109375" style="1" bestFit="1" customWidth="1"/>
    <col min="4" max="4" width="6.6640625" style="1" bestFit="1" customWidth="1"/>
    <col min="5" max="5" width="11.33203125" style="1" customWidth="1"/>
    <col min="6" max="8" width="15.33203125" style="1" customWidth="1"/>
    <col min="9" max="16384" width="8.88671875" style="1"/>
  </cols>
  <sheetData>
    <row r="1" spans="1:8" ht="54" customHeight="1"/>
    <row r="2" spans="1:8" ht="13.2" customHeight="1" thickBot="1">
      <c r="A2" s="933" t="s">
        <v>3</v>
      </c>
      <c r="B2" s="934"/>
      <c r="C2" s="911" t="s">
        <v>314</v>
      </c>
      <c r="D2" s="912"/>
      <c r="E2" s="913"/>
      <c r="F2" s="909" t="s">
        <v>19</v>
      </c>
      <c r="G2" s="898" t="s">
        <v>321</v>
      </c>
      <c r="H2" s="900" t="s">
        <v>97</v>
      </c>
    </row>
    <row r="3" spans="1:8">
      <c r="A3" s="935"/>
      <c r="B3" s="936"/>
      <c r="C3" s="914"/>
      <c r="D3" s="915"/>
      <c r="E3" s="916"/>
      <c r="F3" s="910"/>
      <c r="G3" s="899"/>
      <c r="H3" s="901"/>
    </row>
    <row r="4" spans="1:8" ht="26.85" customHeight="1" thickBot="1">
      <c r="A4" s="296">
        <v>1</v>
      </c>
      <c r="B4" s="298"/>
      <c r="C4" s="300" t="s">
        <v>394</v>
      </c>
      <c r="D4" s="297" t="s">
        <v>1386</v>
      </c>
      <c r="E4" s="301" t="s">
        <v>406</v>
      </c>
      <c r="F4" s="299"/>
      <c r="G4" s="298"/>
      <c r="H4" s="304">
        <f>F4-G4</f>
        <v>0</v>
      </c>
    </row>
    <row r="5" spans="1:8" ht="26.85" customHeight="1" thickBot="1">
      <c r="A5" s="223">
        <v>2</v>
      </c>
      <c r="B5" s="215"/>
      <c r="C5" s="302" t="s">
        <v>395</v>
      </c>
      <c r="D5" s="297" t="s">
        <v>1390</v>
      </c>
      <c r="E5" s="303" t="s">
        <v>406</v>
      </c>
      <c r="F5" s="299"/>
      <c r="G5" s="215"/>
      <c r="H5" s="305">
        <f t="shared" ref="H5:H15" si="0">F5-G5</f>
        <v>0</v>
      </c>
    </row>
    <row r="6" spans="1:8" ht="26.85" customHeight="1" thickBot="1">
      <c r="A6" s="223">
        <v>3</v>
      </c>
      <c r="B6" s="215"/>
      <c r="C6" s="302" t="s">
        <v>396</v>
      </c>
      <c r="D6" s="297" t="s">
        <v>1390</v>
      </c>
      <c r="E6" s="303" t="s">
        <v>406</v>
      </c>
      <c r="F6" s="299"/>
      <c r="G6" s="215"/>
      <c r="H6" s="305">
        <f t="shared" si="0"/>
        <v>0</v>
      </c>
    </row>
    <row r="7" spans="1:8" ht="26.85" customHeight="1" thickBot="1">
      <c r="A7" s="223">
        <v>4</v>
      </c>
      <c r="B7" s="215"/>
      <c r="C7" s="302" t="s">
        <v>397</v>
      </c>
      <c r="D7" s="297" t="s">
        <v>1390</v>
      </c>
      <c r="E7" s="303" t="s">
        <v>406</v>
      </c>
      <c r="F7" s="299"/>
      <c r="G7" s="215"/>
      <c r="H7" s="305">
        <f t="shared" si="0"/>
        <v>0</v>
      </c>
    </row>
    <row r="8" spans="1:8" ht="26.85" customHeight="1" thickBot="1">
      <c r="A8" s="223">
        <v>5</v>
      </c>
      <c r="B8" s="215"/>
      <c r="C8" s="302" t="s">
        <v>398</v>
      </c>
      <c r="D8" s="297" t="s">
        <v>1390</v>
      </c>
      <c r="E8" s="303" t="s">
        <v>406</v>
      </c>
      <c r="F8" s="299"/>
      <c r="G8" s="215"/>
      <c r="H8" s="305">
        <f t="shared" si="0"/>
        <v>0</v>
      </c>
    </row>
    <row r="9" spans="1:8" ht="26.85" customHeight="1" thickBot="1">
      <c r="A9" s="223">
        <v>6</v>
      </c>
      <c r="B9" s="215"/>
      <c r="C9" s="302" t="s">
        <v>399</v>
      </c>
      <c r="D9" s="297" t="s">
        <v>1390</v>
      </c>
      <c r="E9" s="303" t="s">
        <v>406</v>
      </c>
      <c r="F9" s="299"/>
      <c r="G9" s="215"/>
      <c r="H9" s="305">
        <f t="shared" si="0"/>
        <v>0</v>
      </c>
    </row>
    <row r="10" spans="1:8" ht="26.85" customHeight="1" thickBot="1">
      <c r="A10" s="223">
        <v>7</v>
      </c>
      <c r="B10" s="215"/>
      <c r="C10" s="302" t="s">
        <v>400</v>
      </c>
      <c r="D10" s="297" t="s">
        <v>1390</v>
      </c>
      <c r="E10" s="303" t="s">
        <v>406</v>
      </c>
      <c r="F10" s="299"/>
      <c r="G10" s="215"/>
      <c r="H10" s="305">
        <f t="shared" si="0"/>
        <v>0</v>
      </c>
    </row>
    <row r="11" spans="1:8" ht="26.85" customHeight="1" thickBot="1">
      <c r="A11" s="223">
        <v>8</v>
      </c>
      <c r="B11" s="215"/>
      <c r="C11" s="302" t="s">
        <v>401</v>
      </c>
      <c r="D11" s="297" t="s">
        <v>1391</v>
      </c>
      <c r="E11" s="303" t="s">
        <v>406</v>
      </c>
      <c r="F11" s="299"/>
      <c r="G11" s="215"/>
      <c r="H11" s="305">
        <f t="shared" si="0"/>
        <v>0</v>
      </c>
    </row>
    <row r="12" spans="1:8" ht="26.85" customHeight="1" thickBot="1">
      <c r="A12" s="223">
        <v>9</v>
      </c>
      <c r="B12" s="215"/>
      <c r="C12" s="302" t="s">
        <v>402</v>
      </c>
      <c r="D12" s="297" t="s">
        <v>1390</v>
      </c>
      <c r="E12" s="303" t="s">
        <v>406</v>
      </c>
      <c r="F12" s="299"/>
      <c r="G12" s="215"/>
      <c r="H12" s="305">
        <f t="shared" si="0"/>
        <v>0</v>
      </c>
    </row>
    <row r="13" spans="1:8" ht="26.85" customHeight="1" thickBot="1">
      <c r="A13" s="223">
        <v>10</v>
      </c>
      <c r="B13" s="215"/>
      <c r="C13" s="302" t="s">
        <v>403</v>
      </c>
      <c r="D13" s="297" t="s">
        <v>1390</v>
      </c>
      <c r="E13" s="303" t="s">
        <v>406</v>
      </c>
      <c r="F13" s="299"/>
      <c r="G13" s="215"/>
      <c r="H13" s="305">
        <f t="shared" si="0"/>
        <v>0</v>
      </c>
    </row>
    <row r="14" spans="1:8" ht="26.85" customHeight="1" thickBot="1">
      <c r="A14" s="223">
        <v>11</v>
      </c>
      <c r="B14" s="215"/>
      <c r="C14" s="302" t="s">
        <v>404</v>
      </c>
      <c r="D14" s="297" t="s">
        <v>1390</v>
      </c>
      <c r="E14" s="303" t="s">
        <v>406</v>
      </c>
      <c r="F14" s="299"/>
      <c r="G14" s="215"/>
      <c r="H14" s="305">
        <f t="shared" si="0"/>
        <v>0</v>
      </c>
    </row>
    <row r="15" spans="1:8" ht="26.85" customHeight="1">
      <c r="A15" s="306">
        <v>12</v>
      </c>
      <c r="B15" s="307"/>
      <c r="C15" s="308" t="s">
        <v>405</v>
      </c>
      <c r="D15" s="309" t="s">
        <v>1383</v>
      </c>
      <c r="E15" s="310" t="s">
        <v>406</v>
      </c>
      <c r="F15" s="311"/>
      <c r="G15" s="307"/>
      <c r="H15" s="312">
        <f t="shared" si="0"/>
        <v>0</v>
      </c>
    </row>
    <row r="16" spans="1:8" ht="26.85" customHeight="1">
      <c r="A16" s="313">
        <v>12</v>
      </c>
      <c r="B16" s="314">
        <v>31</v>
      </c>
      <c r="C16" s="902" t="s">
        <v>10</v>
      </c>
      <c r="D16" s="903"/>
      <c r="E16" s="904"/>
      <c r="F16" s="315">
        <f>SUM(F4:F15)</f>
        <v>0</v>
      </c>
      <c r="G16" s="314">
        <f>SUM(G4:G15)</f>
        <v>0</v>
      </c>
      <c r="H16" s="63">
        <f>SUM(H4:H15)</f>
        <v>0</v>
      </c>
    </row>
    <row r="17" spans="1:6">
      <c r="A17" s="3"/>
      <c r="B17" s="3"/>
      <c r="C17" s="3"/>
      <c r="D17" s="3"/>
      <c r="E17" s="3"/>
      <c r="F17" s="3"/>
    </row>
    <row r="18" spans="1:6">
      <c r="A18" s="3"/>
      <c r="B18" s="3"/>
      <c r="C18" s="3"/>
      <c r="D18" s="3"/>
      <c r="E18" s="3"/>
      <c r="F18" s="3"/>
    </row>
    <row r="19" spans="1:6">
      <c r="A19" s="3"/>
      <c r="B19" s="3"/>
      <c r="C19" s="3"/>
      <c r="D19" s="3"/>
      <c r="E19" s="3"/>
      <c r="F19" s="3"/>
    </row>
    <row r="20" spans="1:6">
      <c r="A20" s="3"/>
      <c r="B20" s="3"/>
      <c r="C20" s="3"/>
      <c r="D20" s="3"/>
      <c r="E20" s="3"/>
      <c r="F20" s="3"/>
    </row>
    <row r="21" spans="1:6">
      <c r="A21" s="3"/>
      <c r="B21" s="3"/>
      <c r="C21" s="3"/>
      <c r="D21" s="3"/>
      <c r="E21" s="3"/>
      <c r="F21" s="3"/>
    </row>
    <row r="22" spans="1:6">
      <c r="A22" s="3"/>
      <c r="B22" s="3"/>
      <c r="C22" s="3"/>
      <c r="D22" s="3"/>
      <c r="E22" s="3"/>
      <c r="F22" s="3"/>
    </row>
    <row r="23" spans="1:6">
      <c r="A23" s="3"/>
      <c r="B23" s="3"/>
      <c r="C23" s="3"/>
      <c r="D23" s="3"/>
      <c r="E23" s="3"/>
      <c r="F23" s="3"/>
    </row>
    <row r="24" spans="1:6">
      <c r="A24" s="3"/>
      <c r="B24" s="3"/>
      <c r="C24" s="3"/>
      <c r="D24" s="3"/>
      <c r="E24" s="3"/>
      <c r="F24" s="3"/>
    </row>
    <row r="25" spans="1:6">
      <c r="A25" s="3"/>
      <c r="B25" s="3"/>
      <c r="C25" s="3"/>
      <c r="D25" s="3"/>
      <c r="E25" s="3"/>
      <c r="F25" s="3"/>
    </row>
    <row r="26" spans="1:6">
      <c r="A26" s="3"/>
      <c r="B26" s="3"/>
      <c r="C26" s="3"/>
      <c r="D26" s="3"/>
      <c r="E26" s="3"/>
      <c r="F26" s="3"/>
    </row>
    <row r="27" spans="1:6">
      <c r="A27" s="3"/>
      <c r="B27" s="3"/>
      <c r="C27" s="3"/>
      <c r="D27" s="3"/>
      <c r="E27" s="3"/>
      <c r="F27" s="3"/>
    </row>
    <row r="28" spans="1:6">
      <c r="A28" s="3"/>
      <c r="B28" s="3"/>
      <c r="C28" s="3"/>
      <c r="D28" s="3"/>
      <c r="E28" s="3"/>
      <c r="F28" s="3"/>
    </row>
    <row r="29" spans="1:6">
      <c r="A29" s="3"/>
      <c r="B29" s="3"/>
      <c r="C29" s="3"/>
      <c r="D29" s="3"/>
      <c r="E29" s="3"/>
      <c r="F29" s="3"/>
    </row>
    <row r="30" spans="1:6">
      <c r="A30" s="3"/>
      <c r="B30" s="3"/>
      <c r="C30" s="3"/>
      <c r="D30" s="3"/>
      <c r="E30" s="3"/>
      <c r="F30" s="3"/>
    </row>
    <row r="31" spans="1:6">
      <c r="A31" s="3"/>
      <c r="B31" s="3"/>
      <c r="C31" s="3"/>
      <c r="D31" s="3"/>
      <c r="E31" s="3"/>
      <c r="F31" s="3"/>
    </row>
    <row r="32" spans="1:6">
      <c r="A32" s="3"/>
      <c r="B32" s="3"/>
      <c r="C32" s="3"/>
      <c r="D32" s="3"/>
      <c r="E32" s="3"/>
      <c r="F32" s="3"/>
    </row>
    <row r="33" spans="1:6">
      <c r="A33" s="3"/>
      <c r="B33" s="3"/>
      <c r="C33" s="3"/>
      <c r="D33" s="3"/>
      <c r="E33" s="3"/>
      <c r="F33" s="3"/>
    </row>
    <row r="34" spans="1:6">
      <c r="A34" s="3"/>
      <c r="B34" s="3"/>
      <c r="C34" s="3"/>
      <c r="D34" s="3"/>
      <c r="E34" s="3"/>
      <c r="F34" s="3"/>
    </row>
    <row r="35" spans="1:6">
      <c r="A35" s="3"/>
      <c r="B35" s="3"/>
      <c r="C35" s="3"/>
      <c r="D35" s="3"/>
      <c r="E35" s="3"/>
      <c r="F35" s="3"/>
    </row>
    <row r="36" spans="1:6">
      <c r="A36" s="3"/>
      <c r="B36" s="3"/>
      <c r="C36" s="3"/>
      <c r="D36" s="3"/>
      <c r="E36" s="3"/>
      <c r="F36" s="3"/>
    </row>
    <row r="37" spans="1:6">
      <c r="A37" s="3"/>
      <c r="B37" s="3"/>
      <c r="C37" s="3"/>
      <c r="D37" s="3"/>
      <c r="E37" s="3"/>
      <c r="F37" s="3"/>
    </row>
    <row r="38" spans="1:6">
      <c r="A38" s="3"/>
      <c r="B38" s="3"/>
      <c r="C38" s="3"/>
      <c r="D38" s="3"/>
      <c r="E38" s="3"/>
      <c r="F38" s="3"/>
    </row>
    <row r="39" spans="1:6">
      <c r="A39" s="3"/>
      <c r="B39" s="3"/>
      <c r="C39" s="3"/>
      <c r="D39" s="3"/>
      <c r="E39" s="3"/>
      <c r="F39" s="3"/>
    </row>
    <row r="40" spans="1:6">
      <c r="A40" s="3"/>
      <c r="B40" s="3"/>
      <c r="C40" s="3"/>
      <c r="D40" s="3"/>
      <c r="E40" s="3"/>
      <c r="F40" s="3"/>
    </row>
    <row r="41" spans="1:6">
      <c r="A41" s="3"/>
      <c r="B41" s="3"/>
      <c r="C41" s="3"/>
      <c r="D41" s="3"/>
      <c r="E41" s="3"/>
      <c r="F41" s="3"/>
    </row>
    <row r="42" spans="1:6">
      <c r="A42" s="3"/>
      <c r="B42" s="3"/>
      <c r="C42" s="3"/>
      <c r="D42" s="3"/>
      <c r="E42" s="3"/>
      <c r="F42" s="3"/>
    </row>
    <row r="43" spans="1:6">
      <c r="A43" s="3"/>
      <c r="B43" s="3"/>
      <c r="C43" s="3"/>
      <c r="D43" s="3"/>
      <c r="E43" s="3"/>
      <c r="F43" s="3"/>
    </row>
    <row r="44" spans="1:6">
      <c r="A44" s="3"/>
      <c r="B44" s="3"/>
      <c r="C44" s="3"/>
      <c r="D44" s="3"/>
      <c r="E44" s="3"/>
      <c r="F44" s="3"/>
    </row>
    <row r="45" spans="1:6">
      <c r="A45" s="3"/>
      <c r="B45" s="3"/>
      <c r="C45" s="3"/>
      <c r="D45" s="3"/>
      <c r="E45" s="3"/>
      <c r="F45" s="3"/>
    </row>
    <row r="46" spans="1:6">
      <c r="A46" s="3"/>
      <c r="B46" s="3"/>
      <c r="C46" s="3"/>
      <c r="D46" s="3"/>
      <c r="E46" s="3"/>
      <c r="F46" s="3"/>
    </row>
    <row r="47" spans="1:6">
      <c r="A47" s="3"/>
      <c r="B47" s="3"/>
      <c r="C47" s="3"/>
      <c r="D47" s="3"/>
      <c r="E47" s="3"/>
      <c r="F47" s="3"/>
    </row>
    <row r="48" spans="1:6">
      <c r="A48" s="3"/>
      <c r="B48" s="3"/>
      <c r="C48" s="3"/>
      <c r="D48" s="3"/>
      <c r="E48" s="3"/>
      <c r="F48" s="3"/>
    </row>
    <row r="49" spans="1:6">
      <c r="A49" s="3"/>
      <c r="B49" s="3"/>
      <c r="C49" s="3"/>
      <c r="D49" s="3"/>
      <c r="E49" s="3"/>
      <c r="F49" s="3"/>
    </row>
    <row r="50" spans="1:6">
      <c r="A50" s="3"/>
      <c r="B50" s="3"/>
      <c r="C50" s="3"/>
      <c r="D50" s="3"/>
      <c r="E50" s="3"/>
      <c r="F50" s="3"/>
    </row>
    <row r="51" spans="1:6">
      <c r="A51" s="3"/>
      <c r="B51" s="3"/>
      <c r="C51" s="3"/>
      <c r="D51" s="3"/>
      <c r="E51" s="3"/>
      <c r="F51" s="3"/>
    </row>
    <row r="52" spans="1:6">
      <c r="A52" s="3"/>
      <c r="B52" s="3"/>
      <c r="C52" s="3"/>
      <c r="D52" s="3"/>
      <c r="E52" s="3"/>
      <c r="F52" s="3"/>
    </row>
    <row r="53" spans="1:6">
      <c r="A53" s="3"/>
      <c r="B53" s="3"/>
      <c r="C53" s="3"/>
      <c r="D53" s="3"/>
      <c r="E53" s="3"/>
      <c r="F53" s="3"/>
    </row>
    <row r="54" spans="1:6">
      <c r="A54" s="3"/>
      <c r="B54" s="3"/>
      <c r="C54" s="3"/>
      <c r="D54" s="3"/>
      <c r="E54" s="3"/>
      <c r="F54" s="3"/>
    </row>
    <row r="55" spans="1:6">
      <c r="A55" s="3"/>
      <c r="B55" s="3"/>
      <c r="C55" s="3"/>
      <c r="D55" s="3"/>
      <c r="E55" s="3"/>
      <c r="F55" s="3"/>
    </row>
    <row r="56" spans="1:6">
      <c r="A56" s="3"/>
      <c r="B56" s="3"/>
      <c r="C56" s="3"/>
      <c r="D56" s="3"/>
      <c r="E56" s="3"/>
      <c r="F56" s="3"/>
    </row>
  </sheetData>
  <sheetProtection sheet="1" objects="1" scenarios="1"/>
  <mergeCells count="6">
    <mergeCell ref="G2:G3"/>
    <mergeCell ref="H2:H3"/>
    <mergeCell ref="C16:E16"/>
    <mergeCell ref="A2:B3"/>
    <mergeCell ref="F2:F3"/>
    <mergeCell ref="C2:E3"/>
  </mergeCells>
  <phoneticPr fontId="26"/>
  <pageMargins left="0.31666666666666665" right="0.31666666666666665" top="0.75" bottom="0.75" header="0.3" footer="0.3"/>
  <pageSetup paperSize="9" orientation="portrait" horizontalDpi="0" verticalDpi="0" r:id="rId1"/>
  <headerFooter>
    <oddHeader>&amp;C&amp;"HG丸ｺﾞｼｯｸM-PRO,標準"売上帳
&amp;A</oddHeader>
    <oddFooter>&amp;C&amp;"HG丸ｺﾞｼｯｸM-PRO,標準"&amp;P月</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I97"/>
  <sheetViews>
    <sheetView view="pageLayout" zoomScaleNormal="100" workbookViewId="0"/>
  </sheetViews>
  <sheetFormatPr defaultRowHeight="13.2" customHeight="1"/>
  <cols>
    <col min="1" max="1" width="8.88671875" style="29"/>
    <col min="2" max="5" width="4.44140625" style="29" customWidth="1"/>
    <col min="6" max="6" width="24.109375" style="29" customWidth="1"/>
    <col min="7" max="9" width="12.6640625" style="29" customWidth="1"/>
    <col min="10" max="16384" width="8.88671875" style="29"/>
  </cols>
  <sheetData>
    <row r="1" spans="2:9" ht="54" customHeight="1"/>
    <row r="2" spans="2:9" ht="13.2" customHeight="1">
      <c r="B2" s="922" t="s">
        <v>3</v>
      </c>
      <c r="C2" s="923"/>
      <c r="D2" s="926" t="s">
        <v>0</v>
      </c>
      <c r="E2" s="927"/>
      <c r="F2" s="928"/>
      <c r="G2" s="929" t="s">
        <v>315</v>
      </c>
      <c r="H2" s="931" t="s">
        <v>316</v>
      </c>
      <c r="I2" s="917" t="s">
        <v>226</v>
      </c>
    </row>
    <row r="3" spans="2:9" ht="13.2" customHeight="1">
      <c r="B3" s="924"/>
      <c r="C3" s="925"/>
      <c r="D3" s="343" t="s">
        <v>313</v>
      </c>
      <c r="E3" s="344" t="s">
        <v>45</v>
      </c>
      <c r="F3" s="345" t="s">
        <v>314</v>
      </c>
      <c r="G3" s="930"/>
      <c r="H3" s="932"/>
      <c r="I3" s="918"/>
    </row>
    <row r="4" spans="2:9" ht="13.2" customHeight="1">
      <c r="B4" s="320">
        <v>1</v>
      </c>
      <c r="C4" s="321">
        <v>1</v>
      </c>
      <c r="D4" s="919" t="s">
        <v>18</v>
      </c>
      <c r="E4" s="920"/>
      <c r="F4" s="921"/>
      <c r="G4" s="326">
        <f>前年度!B17</f>
        <v>5100</v>
      </c>
      <c r="H4" s="322"/>
      <c r="I4" s="324">
        <f>G4</f>
        <v>5100</v>
      </c>
    </row>
    <row r="5" spans="2:9" ht="13.2" customHeight="1">
      <c r="B5" s="318"/>
      <c r="C5" s="319"/>
      <c r="D5" s="328"/>
      <c r="E5" s="316"/>
      <c r="F5" s="247" t="str">
        <f>IF(D5=1,"月分確定成果報酬",IF(D5=2,"成果報酬受け取り",IF(D5=3,"確定した成果のキャンセル","")))</f>
        <v/>
      </c>
      <c r="G5" s="327"/>
      <c r="H5" s="323"/>
      <c r="I5" s="325" t="str">
        <f>IF(OR(G5&lt;&gt;"",H5&lt;&gt;""),I4+G5-H5,"")</f>
        <v/>
      </c>
    </row>
    <row r="6" spans="2:9" ht="13.2" customHeight="1">
      <c r="B6" s="318"/>
      <c r="C6" s="319"/>
      <c r="D6" s="328"/>
      <c r="E6" s="316"/>
      <c r="F6" s="247" t="str">
        <f t="shared" ref="F6:F54" si="0">IF(D6=1,"月分確定成果報酬",IF(D6=2,"成果報酬受け取り",IF(D6=3,"確定した成果のキャンセル","")))</f>
        <v/>
      </c>
      <c r="G6" s="327"/>
      <c r="H6" s="323"/>
      <c r="I6" s="325" t="str">
        <f t="shared" ref="I6:I54" si="1">IF(OR(G6&lt;&gt;"",H6&lt;&gt;""),I5+G6-H6,"")</f>
        <v/>
      </c>
    </row>
    <row r="7" spans="2:9" ht="13.2" customHeight="1">
      <c r="B7" s="318"/>
      <c r="C7" s="319"/>
      <c r="D7" s="328"/>
      <c r="E7" s="316"/>
      <c r="F7" s="247" t="str">
        <f t="shared" si="0"/>
        <v/>
      </c>
      <c r="G7" s="327"/>
      <c r="H7" s="323"/>
      <c r="I7" s="325" t="str">
        <f t="shared" si="1"/>
        <v/>
      </c>
    </row>
    <row r="8" spans="2:9" ht="13.2" customHeight="1">
      <c r="B8" s="318"/>
      <c r="C8" s="319"/>
      <c r="D8" s="328"/>
      <c r="E8" s="316"/>
      <c r="F8" s="247" t="str">
        <f t="shared" si="0"/>
        <v/>
      </c>
      <c r="G8" s="327"/>
      <c r="H8" s="323"/>
      <c r="I8" s="325" t="str">
        <f t="shared" si="1"/>
        <v/>
      </c>
    </row>
    <row r="9" spans="2:9" ht="13.2" customHeight="1">
      <c r="B9" s="318"/>
      <c r="C9" s="319"/>
      <c r="D9" s="328"/>
      <c r="E9" s="316"/>
      <c r="F9" s="247" t="str">
        <f t="shared" si="0"/>
        <v/>
      </c>
      <c r="G9" s="327"/>
      <c r="H9" s="323"/>
      <c r="I9" s="325" t="str">
        <f t="shared" si="1"/>
        <v/>
      </c>
    </row>
    <row r="10" spans="2:9" ht="13.2" customHeight="1">
      <c r="B10" s="318"/>
      <c r="C10" s="319"/>
      <c r="D10" s="329"/>
      <c r="E10" s="317"/>
      <c r="F10" s="247" t="str">
        <f t="shared" si="0"/>
        <v/>
      </c>
      <c r="G10" s="327"/>
      <c r="H10" s="323"/>
      <c r="I10" s="325" t="str">
        <f t="shared" si="1"/>
        <v/>
      </c>
    </row>
    <row r="11" spans="2:9" ht="13.2" customHeight="1">
      <c r="B11" s="318"/>
      <c r="C11" s="319"/>
      <c r="D11" s="328"/>
      <c r="E11" s="316"/>
      <c r="F11" s="247" t="str">
        <f t="shared" si="0"/>
        <v/>
      </c>
      <c r="G11" s="327"/>
      <c r="H11" s="323"/>
      <c r="I11" s="325" t="str">
        <f t="shared" si="1"/>
        <v/>
      </c>
    </row>
    <row r="12" spans="2:9" ht="13.2" customHeight="1">
      <c r="B12" s="318"/>
      <c r="C12" s="319"/>
      <c r="D12" s="328"/>
      <c r="E12" s="316"/>
      <c r="F12" s="247" t="str">
        <f t="shared" si="0"/>
        <v/>
      </c>
      <c r="G12" s="327"/>
      <c r="H12" s="323"/>
      <c r="I12" s="325" t="str">
        <f t="shared" si="1"/>
        <v/>
      </c>
    </row>
    <row r="13" spans="2:9" ht="13.2" customHeight="1">
      <c r="B13" s="318"/>
      <c r="C13" s="319"/>
      <c r="D13" s="328"/>
      <c r="E13" s="316"/>
      <c r="F13" s="247" t="str">
        <f t="shared" si="0"/>
        <v/>
      </c>
      <c r="G13" s="327"/>
      <c r="H13" s="323"/>
      <c r="I13" s="325" t="str">
        <f t="shared" si="1"/>
        <v/>
      </c>
    </row>
    <row r="14" spans="2:9" ht="13.2" customHeight="1">
      <c r="B14" s="318"/>
      <c r="C14" s="319"/>
      <c r="D14" s="328"/>
      <c r="E14" s="316"/>
      <c r="F14" s="247" t="str">
        <f t="shared" si="0"/>
        <v/>
      </c>
      <c r="G14" s="327"/>
      <c r="H14" s="323"/>
      <c r="I14" s="325" t="str">
        <f t="shared" si="1"/>
        <v/>
      </c>
    </row>
    <row r="15" spans="2:9" ht="13.2" customHeight="1">
      <c r="B15" s="318"/>
      <c r="C15" s="319"/>
      <c r="D15" s="328"/>
      <c r="E15" s="316"/>
      <c r="F15" s="247" t="str">
        <f t="shared" si="0"/>
        <v/>
      </c>
      <c r="G15" s="327"/>
      <c r="H15" s="323"/>
      <c r="I15" s="325" t="str">
        <f t="shared" si="1"/>
        <v/>
      </c>
    </row>
    <row r="16" spans="2:9" ht="13.2" customHeight="1">
      <c r="B16" s="318"/>
      <c r="C16" s="319"/>
      <c r="D16" s="328"/>
      <c r="E16" s="316"/>
      <c r="F16" s="247" t="str">
        <f t="shared" si="0"/>
        <v/>
      </c>
      <c r="G16" s="327"/>
      <c r="H16" s="323"/>
      <c r="I16" s="325" t="str">
        <f t="shared" si="1"/>
        <v/>
      </c>
    </row>
    <row r="17" spans="2:9" ht="13.2" customHeight="1">
      <c r="B17" s="318"/>
      <c r="C17" s="319"/>
      <c r="D17" s="328"/>
      <c r="E17" s="316"/>
      <c r="F17" s="247" t="str">
        <f t="shared" si="0"/>
        <v/>
      </c>
      <c r="G17" s="327"/>
      <c r="H17" s="323"/>
      <c r="I17" s="325" t="str">
        <f t="shared" si="1"/>
        <v/>
      </c>
    </row>
    <row r="18" spans="2:9" ht="13.2" customHeight="1">
      <c r="B18" s="318"/>
      <c r="C18" s="319"/>
      <c r="D18" s="328"/>
      <c r="E18" s="316"/>
      <c r="F18" s="247" t="str">
        <f t="shared" si="0"/>
        <v/>
      </c>
      <c r="G18" s="327"/>
      <c r="H18" s="323"/>
      <c r="I18" s="325" t="str">
        <f t="shared" si="1"/>
        <v/>
      </c>
    </row>
    <row r="19" spans="2:9" ht="13.2" customHeight="1">
      <c r="B19" s="318"/>
      <c r="C19" s="319"/>
      <c r="D19" s="328"/>
      <c r="E19" s="316"/>
      <c r="F19" s="247" t="str">
        <f t="shared" si="0"/>
        <v/>
      </c>
      <c r="G19" s="327"/>
      <c r="H19" s="323"/>
      <c r="I19" s="325" t="str">
        <f t="shared" si="1"/>
        <v/>
      </c>
    </row>
    <row r="20" spans="2:9" ht="13.2" customHeight="1">
      <c r="B20" s="318"/>
      <c r="C20" s="319"/>
      <c r="D20" s="328"/>
      <c r="E20" s="316"/>
      <c r="F20" s="247" t="str">
        <f t="shared" si="0"/>
        <v/>
      </c>
      <c r="G20" s="327"/>
      <c r="H20" s="323"/>
      <c r="I20" s="325" t="str">
        <f t="shared" si="1"/>
        <v/>
      </c>
    </row>
    <row r="21" spans="2:9" ht="13.2" customHeight="1">
      <c r="B21" s="318"/>
      <c r="C21" s="319"/>
      <c r="D21" s="328"/>
      <c r="E21" s="316"/>
      <c r="F21" s="247" t="str">
        <f t="shared" si="0"/>
        <v/>
      </c>
      <c r="G21" s="327"/>
      <c r="H21" s="323"/>
      <c r="I21" s="325" t="str">
        <f t="shared" si="1"/>
        <v/>
      </c>
    </row>
    <row r="22" spans="2:9" ht="13.2" customHeight="1">
      <c r="B22" s="318"/>
      <c r="C22" s="319"/>
      <c r="D22" s="328"/>
      <c r="E22" s="316"/>
      <c r="F22" s="247" t="str">
        <f t="shared" si="0"/>
        <v/>
      </c>
      <c r="G22" s="327"/>
      <c r="H22" s="323"/>
      <c r="I22" s="325" t="str">
        <f t="shared" si="1"/>
        <v/>
      </c>
    </row>
    <row r="23" spans="2:9" ht="13.2" customHeight="1">
      <c r="B23" s="318"/>
      <c r="C23" s="319"/>
      <c r="D23" s="328"/>
      <c r="E23" s="316"/>
      <c r="F23" s="247" t="str">
        <f t="shared" si="0"/>
        <v/>
      </c>
      <c r="G23" s="327"/>
      <c r="H23" s="323"/>
      <c r="I23" s="325" t="str">
        <f t="shared" si="1"/>
        <v/>
      </c>
    </row>
    <row r="24" spans="2:9" ht="13.2" customHeight="1">
      <c r="B24" s="318"/>
      <c r="C24" s="319"/>
      <c r="D24" s="328"/>
      <c r="E24" s="316"/>
      <c r="F24" s="247" t="str">
        <f t="shared" si="0"/>
        <v/>
      </c>
      <c r="G24" s="327"/>
      <c r="H24" s="323"/>
      <c r="I24" s="325" t="str">
        <f t="shared" si="1"/>
        <v/>
      </c>
    </row>
    <row r="25" spans="2:9" ht="13.2" customHeight="1">
      <c r="B25" s="318"/>
      <c r="C25" s="319"/>
      <c r="D25" s="328"/>
      <c r="E25" s="316"/>
      <c r="F25" s="247" t="str">
        <f t="shared" si="0"/>
        <v/>
      </c>
      <c r="G25" s="327"/>
      <c r="H25" s="323"/>
      <c r="I25" s="325" t="str">
        <f t="shared" si="1"/>
        <v/>
      </c>
    </row>
    <row r="26" spans="2:9" ht="13.2" customHeight="1">
      <c r="B26" s="318"/>
      <c r="C26" s="319"/>
      <c r="D26" s="328"/>
      <c r="E26" s="316"/>
      <c r="F26" s="247" t="str">
        <f t="shared" si="0"/>
        <v/>
      </c>
      <c r="G26" s="327"/>
      <c r="H26" s="323"/>
      <c r="I26" s="325" t="str">
        <f t="shared" si="1"/>
        <v/>
      </c>
    </row>
    <row r="27" spans="2:9" ht="13.2" customHeight="1">
      <c r="B27" s="318"/>
      <c r="C27" s="319"/>
      <c r="D27" s="328"/>
      <c r="E27" s="316"/>
      <c r="F27" s="247" t="str">
        <f t="shared" si="0"/>
        <v/>
      </c>
      <c r="G27" s="327"/>
      <c r="H27" s="323"/>
      <c r="I27" s="325" t="str">
        <f t="shared" si="1"/>
        <v/>
      </c>
    </row>
    <row r="28" spans="2:9" ht="13.2" customHeight="1">
      <c r="B28" s="318"/>
      <c r="C28" s="319"/>
      <c r="D28" s="328"/>
      <c r="E28" s="316"/>
      <c r="F28" s="247" t="str">
        <f t="shared" si="0"/>
        <v/>
      </c>
      <c r="G28" s="327"/>
      <c r="H28" s="323"/>
      <c r="I28" s="325" t="str">
        <f t="shared" si="1"/>
        <v/>
      </c>
    </row>
    <row r="29" spans="2:9" ht="13.2" customHeight="1">
      <c r="B29" s="318"/>
      <c r="C29" s="319"/>
      <c r="D29" s="328"/>
      <c r="E29" s="316"/>
      <c r="F29" s="247" t="str">
        <f t="shared" si="0"/>
        <v/>
      </c>
      <c r="G29" s="327"/>
      <c r="H29" s="323"/>
      <c r="I29" s="325" t="str">
        <f t="shared" si="1"/>
        <v/>
      </c>
    </row>
    <row r="30" spans="2:9" ht="13.2" customHeight="1">
      <c r="B30" s="318"/>
      <c r="C30" s="319"/>
      <c r="D30" s="328"/>
      <c r="E30" s="316"/>
      <c r="F30" s="247" t="str">
        <f t="shared" si="0"/>
        <v/>
      </c>
      <c r="G30" s="327"/>
      <c r="H30" s="323"/>
      <c r="I30" s="325" t="str">
        <f t="shared" si="1"/>
        <v/>
      </c>
    </row>
    <row r="31" spans="2:9" ht="13.2" customHeight="1">
      <c r="B31" s="318"/>
      <c r="C31" s="319"/>
      <c r="D31" s="328"/>
      <c r="E31" s="316"/>
      <c r="F31" s="247" t="str">
        <f t="shared" si="0"/>
        <v/>
      </c>
      <c r="G31" s="327"/>
      <c r="H31" s="323"/>
      <c r="I31" s="325" t="str">
        <f t="shared" si="1"/>
        <v/>
      </c>
    </row>
    <row r="32" spans="2:9" ht="13.2" customHeight="1">
      <c r="B32" s="318"/>
      <c r="C32" s="319"/>
      <c r="D32" s="328"/>
      <c r="E32" s="316"/>
      <c r="F32" s="247" t="str">
        <f t="shared" si="0"/>
        <v/>
      </c>
      <c r="G32" s="327"/>
      <c r="H32" s="323"/>
      <c r="I32" s="325" t="str">
        <f t="shared" si="1"/>
        <v/>
      </c>
    </row>
    <row r="33" spans="2:9" ht="13.2" customHeight="1">
      <c r="B33" s="318"/>
      <c r="C33" s="319"/>
      <c r="D33" s="328"/>
      <c r="E33" s="316"/>
      <c r="F33" s="247" t="str">
        <f t="shared" si="0"/>
        <v/>
      </c>
      <c r="G33" s="327"/>
      <c r="H33" s="323"/>
      <c r="I33" s="325" t="str">
        <f t="shared" si="1"/>
        <v/>
      </c>
    </row>
    <row r="34" spans="2:9" ht="13.2" customHeight="1">
      <c r="B34" s="318"/>
      <c r="C34" s="319"/>
      <c r="D34" s="328"/>
      <c r="E34" s="316"/>
      <c r="F34" s="247" t="str">
        <f t="shared" si="0"/>
        <v/>
      </c>
      <c r="G34" s="327"/>
      <c r="H34" s="323"/>
      <c r="I34" s="325" t="str">
        <f t="shared" si="1"/>
        <v/>
      </c>
    </row>
    <row r="35" spans="2:9" ht="13.2" customHeight="1">
      <c r="B35" s="318"/>
      <c r="C35" s="319"/>
      <c r="D35" s="328"/>
      <c r="E35" s="316"/>
      <c r="F35" s="247" t="str">
        <f t="shared" si="0"/>
        <v/>
      </c>
      <c r="G35" s="327"/>
      <c r="H35" s="323"/>
      <c r="I35" s="325" t="str">
        <f t="shared" si="1"/>
        <v/>
      </c>
    </row>
    <row r="36" spans="2:9" ht="13.2" customHeight="1">
      <c r="B36" s="318"/>
      <c r="C36" s="319"/>
      <c r="D36" s="328"/>
      <c r="E36" s="316"/>
      <c r="F36" s="247" t="str">
        <f t="shared" si="0"/>
        <v/>
      </c>
      <c r="G36" s="327"/>
      <c r="H36" s="323"/>
      <c r="I36" s="325" t="str">
        <f t="shared" si="1"/>
        <v/>
      </c>
    </row>
    <row r="37" spans="2:9" ht="13.2" customHeight="1">
      <c r="B37" s="318"/>
      <c r="C37" s="319"/>
      <c r="D37" s="328"/>
      <c r="E37" s="316"/>
      <c r="F37" s="247" t="str">
        <f t="shared" si="0"/>
        <v/>
      </c>
      <c r="G37" s="327"/>
      <c r="H37" s="323"/>
      <c r="I37" s="325" t="str">
        <f t="shared" si="1"/>
        <v/>
      </c>
    </row>
    <row r="38" spans="2:9" ht="13.2" customHeight="1">
      <c r="B38" s="318"/>
      <c r="C38" s="319"/>
      <c r="D38" s="328"/>
      <c r="E38" s="316"/>
      <c r="F38" s="247" t="str">
        <f t="shared" si="0"/>
        <v/>
      </c>
      <c r="G38" s="327"/>
      <c r="H38" s="323"/>
      <c r="I38" s="325" t="str">
        <f t="shared" si="1"/>
        <v/>
      </c>
    </row>
    <row r="39" spans="2:9" ht="13.2" customHeight="1">
      <c r="B39" s="318"/>
      <c r="C39" s="319"/>
      <c r="D39" s="328"/>
      <c r="E39" s="316"/>
      <c r="F39" s="247" t="str">
        <f t="shared" si="0"/>
        <v/>
      </c>
      <c r="G39" s="327"/>
      <c r="H39" s="323"/>
      <c r="I39" s="325" t="str">
        <f t="shared" si="1"/>
        <v/>
      </c>
    </row>
    <row r="40" spans="2:9" ht="13.2" customHeight="1">
      <c r="B40" s="318"/>
      <c r="C40" s="319"/>
      <c r="D40" s="328"/>
      <c r="E40" s="316"/>
      <c r="F40" s="247" t="str">
        <f t="shared" si="0"/>
        <v/>
      </c>
      <c r="G40" s="327"/>
      <c r="H40" s="323"/>
      <c r="I40" s="325" t="str">
        <f t="shared" si="1"/>
        <v/>
      </c>
    </row>
    <row r="41" spans="2:9" ht="13.2" customHeight="1">
      <c r="B41" s="318"/>
      <c r="C41" s="319"/>
      <c r="D41" s="328"/>
      <c r="E41" s="316"/>
      <c r="F41" s="247" t="str">
        <f t="shared" si="0"/>
        <v/>
      </c>
      <c r="G41" s="327"/>
      <c r="H41" s="323"/>
      <c r="I41" s="325" t="str">
        <f t="shared" si="1"/>
        <v/>
      </c>
    </row>
    <row r="42" spans="2:9" ht="13.2" customHeight="1">
      <c r="B42" s="318"/>
      <c r="C42" s="319"/>
      <c r="D42" s="328"/>
      <c r="E42" s="316"/>
      <c r="F42" s="247" t="str">
        <f t="shared" si="0"/>
        <v/>
      </c>
      <c r="G42" s="327"/>
      <c r="H42" s="323"/>
      <c r="I42" s="325" t="str">
        <f t="shared" si="1"/>
        <v/>
      </c>
    </row>
    <row r="43" spans="2:9" ht="13.2" customHeight="1">
      <c r="B43" s="318"/>
      <c r="C43" s="319"/>
      <c r="D43" s="328"/>
      <c r="E43" s="316"/>
      <c r="F43" s="247" t="str">
        <f t="shared" si="0"/>
        <v/>
      </c>
      <c r="G43" s="327"/>
      <c r="H43" s="323"/>
      <c r="I43" s="325" t="str">
        <f t="shared" si="1"/>
        <v/>
      </c>
    </row>
    <row r="44" spans="2:9" ht="13.2" customHeight="1">
      <c r="B44" s="318"/>
      <c r="C44" s="319"/>
      <c r="D44" s="328"/>
      <c r="E44" s="316"/>
      <c r="F44" s="247" t="str">
        <f t="shared" si="0"/>
        <v/>
      </c>
      <c r="G44" s="327"/>
      <c r="H44" s="323"/>
      <c r="I44" s="325" t="str">
        <f t="shared" si="1"/>
        <v/>
      </c>
    </row>
    <row r="45" spans="2:9" ht="13.2" customHeight="1">
      <c r="B45" s="318"/>
      <c r="C45" s="319"/>
      <c r="D45" s="328"/>
      <c r="E45" s="316"/>
      <c r="F45" s="247" t="str">
        <f t="shared" si="0"/>
        <v/>
      </c>
      <c r="G45" s="327"/>
      <c r="H45" s="323"/>
      <c r="I45" s="325" t="str">
        <f t="shared" si="1"/>
        <v/>
      </c>
    </row>
    <row r="46" spans="2:9" ht="13.2" customHeight="1">
      <c r="B46" s="318"/>
      <c r="C46" s="319"/>
      <c r="D46" s="328"/>
      <c r="E46" s="316"/>
      <c r="F46" s="247" t="str">
        <f t="shared" si="0"/>
        <v/>
      </c>
      <c r="G46" s="327"/>
      <c r="H46" s="323"/>
      <c r="I46" s="325" t="str">
        <f t="shared" si="1"/>
        <v/>
      </c>
    </row>
    <row r="47" spans="2:9" ht="13.2" customHeight="1">
      <c r="B47" s="318"/>
      <c r="C47" s="319"/>
      <c r="D47" s="328"/>
      <c r="E47" s="316"/>
      <c r="F47" s="247" t="str">
        <f t="shared" si="0"/>
        <v/>
      </c>
      <c r="G47" s="327"/>
      <c r="H47" s="323"/>
      <c r="I47" s="325" t="str">
        <f t="shared" si="1"/>
        <v/>
      </c>
    </row>
    <row r="48" spans="2:9" ht="13.2" customHeight="1">
      <c r="B48" s="318"/>
      <c r="C48" s="319"/>
      <c r="D48" s="328"/>
      <c r="E48" s="316"/>
      <c r="F48" s="247" t="str">
        <f t="shared" si="0"/>
        <v/>
      </c>
      <c r="G48" s="327"/>
      <c r="H48" s="323"/>
      <c r="I48" s="325" t="str">
        <f t="shared" si="1"/>
        <v/>
      </c>
    </row>
    <row r="49" spans="2:9" ht="13.2" customHeight="1">
      <c r="B49" s="318"/>
      <c r="C49" s="319"/>
      <c r="D49" s="328"/>
      <c r="E49" s="316"/>
      <c r="F49" s="247" t="str">
        <f t="shared" si="0"/>
        <v/>
      </c>
      <c r="G49" s="327"/>
      <c r="H49" s="323"/>
      <c r="I49" s="325" t="str">
        <f t="shared" si="1"/>
        <v/>
      </c>
    </row>
    <row r="50" spans="2:9" ht="13.2" customHeight="1">
      <c r="B50" s="318"/>
      <c r="C50" s="319"/>
      <c r="D50" s="328"/>
      <c r="E50" s="316"/>
      <c r="F50" s="247" t="str">
        <f t="shared" si="0"/>
        <v/>
      </c>
      <c r="G50" s="327"/>
      <c r="H50" s="323"/>
      <c r="I50" s="325" t="str">
        <f t="shared" si="1"/>
        <v/>
      </c>
    </row>
    <row r="51" spans="2:9" ht="13.2" customHeight="1">
      <c r="B51" s="318"/>
      <c r="C51" s="319"/>
      <c r="D51" s="328"/>
      <c r="E51" s="316"/>
      <c r="F51" s="247" t="str">
        <f t="shared" si="0"/>
        <v/>
      </c>
      <c r="G51" s="327"/>
      <c r="H51" s="323"/>
      <c r="I51" s="325" t="str">
        <f t="shared" si="1"/>
        <v/>
      </c>
    </row>
    <row r="52" spans="2:9" ht="13.2" customHeight="1">
      <c r="B52" s="318"/>
      <c r="C52" s="319"/>
      <c r="D52" s="328"/>
      <c r="E52" s="316"/>
      <c r="F52" s="247" t="str">
        <f t="shared" si="0"/>
        <v/>
      </c>
      <c r="G52" s="327"/>
      <c r="H52" s="323"/>
      <c r="I52" s="325" t="str">
        <f t="shared" si="1"/>
        <v/>
      </c>
    </row>
    <row r="53" spans="2:9" ht="13.2" customHeight="1">
      <c r="B53" s="318"/>
      <c r="C53" s="319"/>
      <c r="D53" s="328"/>
      <c r="E53" s="316"/>
      <c r="F53" s="247" t="str">
        <f t="shared" si="0"/>
        <v/>
      </c>
      <c r="G53" s="327"/>
      <c r="H53" s="323"/>
      <c r="I53" s="325" t="str">
        <f t="shared" si="1"/>
        <v/>
      </c>
    </row>
    <row r="54" spans="2:9" ht="13.2" customHeight="1">
      <c r="B54" s="330"/>
      <c r="C54" s="331"/>
      <c r="D54" s="332"/>
      <c r="E54" s="333"/>
      <c r="F54" s="248" t="str">
        <f t="shared" si="0"/>
        <v/>
      </c>
      <c r="G54" s="334"/>
      <c r="H54" s="335"/>
      <c r="I54" s="336" t="str">
        <f t="shared" si="1"/>
        <v/>
      </c>
    </row>
    <row r="55" spans="2:9" ht="13.2" customHeight="1">
      <c r="B55" s="337"/>
      <c r="C55" s="338"/>
      <c r="D55" s="337"/>
      <c r="E55" s="339"/>
      <c r="F55" s="338"/>
      <c r="G55" s="340">
        <f>SUM(G4:G54)</f>
        <v>5100</v>
      </c>
      <c r="H55" s="341">
        <f>SUM(H4:H54)</f>
        <v>0</v>
      </c>
      <c r="I55" s="342">
        <f>G55-H55</f>
        <v>5100</v>
      </c>
    </row>
    <row r="56" spans="2:9" customFormat="1" ht="13.2" customHeight="1"/>
    <row r="57" spans="2:9" ht="13.2" customHeight="1">
      <c r="B57" s="30"/>
      <c r="C57" s="30"/>
      <c r="D57" s="30"/>
      <c r="E57" s="30"/>
      <c r="F57" s="30"/>
      <c r="G57" s="30"/>
      <c r="H57" s="30"/>
      <c r="I57" s="30"/>
    </row>
    <row r="58" spans="2:9" ht="13.2" customHeight="1">
      <c r="B58" s="30"/>
      <c r="C58" s="30"/>
      <c r="D58" s="30"/>
      <c r="E58" s="30"/>
      <c r="F58" s="30"/>
      <c r="G58" s="30"/>
      <c r="H58" s="30"/>
      <c r="I58" s="30"/>
    </row>
    <row r="59" spans="2:9" ht="13.2" customHeight="1">
      <c r="B59" s="30"/>
      <c r="C59" s="30"/>
      <c r="D59" s="30"/>
      <c r="E59" s="30"/>
      <c r="F59" s="30"/>
      <c r="G59" s="30"/>
      <c r="H59" s="30"/>
      <c r="I59" s="30"/>
    </row>
    <row r="60" spans="2:9" ht="13.2" customHeight="1">
      <c r="B60" s="30"/>
      <c r="C60" s="30"/>
      <c r="D60" s="30"/>
      <c r="E60" s="30"/>
      <c r="F60" s="30"/>
      <c r="G60" s="30"/>
      <c r="H60" s="30"/>
      <c r="I60" s="30"/>
    </row>
    <row r="61" spans="2:9" ht="13.2" customHeight="1">
      <c r="B61" s="30"/>
      <c r="C61" s="30"/>
      <c r="D61" s="30"/>
      <c r="E61" s="30"/>
      <c r="F61" s="30"/>
      <c r="G61" s="30"/>
      <c r="H61" s="30"/>
      <c r="I61" s="30"/>
    </row>
    <row r="62" spans="2:9" ht="13.2" customHeight="1">
      <c r="B62" s="30"/>
      <c r="C62" s="30"/>
      <c r="D62" s="30"/>
      <c r="E62" s="30"/>
      <c r="F62" s="30"/>
      <c r="G62" s="30"/>
      <c r="H62" s="30"/>
      <c r="I62" s="30"/>
    </row>
    <row r="63" spans="2:9" ht="13.2" customHeight="1">
      <c r="B63" s="30"/>
      <c r="C63" s="30"/>
      <c r="D63" s="30"/>
      <c r="E63" s="30"/>
      <c r="F63" s="30"/>
      <c r="G63" s="30"/>
      <c r="H63" s="30"/>
      <c r="I63" s="30"/>
    </row>
    <row r="64" spans="2:9" ht="13.2" customHeight="1">
      <c r="B64" s="30"/>
      <c r="C64" s="30"/>
      <c r="D64" s="30"/>
      <c r="E64" s="30"/>
      <c r="F64" s="30"/>
      <c r="G64" s="30"/>
      <c r="H64" s="30"/>
      <c r="I64" s="30"/>
    </row>
    <row r="65" spans="2:9" ht="13.2" customHeight="1">
      <c r="B65" s="30"/>
      <c r="C65" s="30"/>
      <c r="D65" s="30"/>
      <c r="E65" s="30"/>
      <c r="F65" s="30"/>
      <c r="G65" s="30"/>
      <c r="H65" s="30"/>
      <c r="I65" s="30"/>
    </row>
    <row r="66" spans="2:9" ht="13.2" customHeight="1">
      <c r="B66" s="30"/>
      <c r="C66" s="30"/>
      <c r="D66" s="30"/>
      <c r="E66" s="30"/>
      <c r="F66" s="30"/>
      <c r="G66" s="30"/>
      <c r="H66" s="30"/>
      <c r="I66" s="30"/>
    </row>
    <row r="67" spans="2:9" ht="13.2" customHeight="1">
      <c r="B67" s="30"/>
      <c r="C67" s="30"/>
      <c r="D67" s="30"/>
      <c r="E67" s="30"/>
      <c r="F67" s="30"/>
      <c r="G67" s="30"/>
      <c r="H67" s="30"/>
      <c r="I67" s="30"/>
    </row>
    <row r="68" spans="2:9" ht="13.2" customHeight="1">
      <c r="B68" s="30"/>
      <c r="C68" s="30"/>
      <c r="D68" s="30"/>
      <c r="E68" s="30"/>
      <c r="F68" s="30"/>
      <c r="G68" s="30"/>
      <c r="H68" s="30"/>
      <c r="I68" s="30"/>
    </row>
    <row r="69" spans="2:9" ht="13.2" customHeight="1">
      <c r="B69" s="30"/>
      <c r="C69" s="30"/>
      <c r="D69" s="30"/>
      <c r="E69" s="30"/>
      <c r="F69" s="30"/>
      <c r="G69" s="30"/>
      <c r="H69" s="30"/>
      <c r="I69" s="30"/>
    </row>
    <row r="70" spans="2:9" ht="13.2" customHeight="1">
      <c r="B70" s="30"/>
      <c r="C70" s="30"/>
      <c r="D70" s="30"/>
      <c r="E70" s="30"/>
      <c r="F70" s="30"/>
      <c r="G70" s="30"/>
      <c r="H70" s="30"/>
      <c r="I70" s="30"/>
    </row>
    <row r="71" spans="2:9" ht="13.2" customHeight="1">
      <c r="B71" s="30"/>
      <c r="C71" s="30"/>
      <c r="D71" s="30"/>
      <c r="E71" s="30"/>
      <c r="F71" s="30"/>
      <c r="G71" s="30"/>
      <c r="H71" s="30"/>
      <c r="I71" s="30"/>
    </row>
    <row r="72" spans="2:9" ht="13.2" customHeight="1">
      <c r="B72" s="30"/>
      <c r="C72" s="30"/>
      <c r="D72" s="30"/>
      <c r="E72" s="30"/>
      <c r="F72" s="30"/>
      <c r="G72" s="30"/>
      <c r="H72" s="30"/>
      <c r="I72" s="30"/>
    </row>
    <row r="73" spans="2:9" ht="13.2" customHeight="1">
      <c r="B73" s="30"/>
      <c r="C73" s="30"/>
      <c r="D73" s="30"/>
      <c r="E73" s="30"/>
      <c r="F73" s="30"/>
      <c r="G73" s="30"/>
      <c r="H73" s="30"/>
      <c r="I73" s="30"/>
    </row>
    <row r="74" spans="2:9" ht="13.2" customHeight="1">
      <c r="B74" s="30"/>
      <c r="C74" s="30"/>
      <c r="D74" s="30"/>
      <c r="E74" s="30"/>
      <c r="F74" s="30"/>
      <c r="G74" s="30"/>
      <c r="H74" s="30"/>
      <c r="I74" s="30"/>
    </row>
    <row r="75" spans="2:9" ht="13.2" customHeight="1">
      <c r="B75" s="30"/>
      <c r="C75" s="30"/>
      <c r="D75" s="30"/>
      <c r="E75" s="30"/>
      <c r="F75" s="30"/>
      <c r="G75" s="30"/>
      <c r="H75" s="30"/>
      <c r="I75" s="30"/>
    </row>
    <row r="76" spans="2:9" ht="13.2" customHeight="1">
      <c r="B76" s="30"/>
      <c r="C76" s="30"/>
      <c r="D76" s="30"/>
      <c r="E76" s="30"/>
      <c r="F76" s="30"/>
      <c r="G76" s="30"/>
      <c r="H76" s="30"/>
      <c r="I76" s="30"/>
    </row>
    <row r="77" spans="2:9" ht="13.2" customHeight="1">
      <c r="B77" s="30"/>
      <c r="C77" s="30"/>
      <c r="D77" s="30"/>
      <c r="E77" s="30"/>
      <c r="F77" s="30"/>
      <c r="G77" s="30"/>
      <c r="H77" s="30"/>
      <c r="I77" s="30"/>
    </row>
    <row r="78" spans="2:9" ht="13.2" customHeight="1">
      <c r="B78" s="30"/>
      <c r="C78" s="30"/>
      <c r="D78" s="30"/>
      <c r="E78" s="30"/>
      <c r="F78" s="30"/>
      <c r="G78" s="30"/>
      <c r="H78" s="30"/>
      <c r="I78" s="30"/>
    </row>
    <row r="79" spans="2:9" ht="13.2" customHeight="1">
      <c r="B79" s="30"/>
      <c r="C79" s="30"/>
      <c r="D79" s="30"/>
      <c r="E79" s="30"/>
      <c r="F79" s="30"/>
      <c r="G79" s="30"/>
      <c r="H79" s="30"/>
      <c r="I79" s="30"/>
    </row>
    <row r="80" spans="2:9" ht="13.2" customHeight="1">
      <c r="B80" s="30"/>
      <c r="C80" s="30"/>
      <c r="D80" s="30"/>
      <c r="E80" s="30"/>
      <c r="F80" s="30"/>
      <c r="G80" s="30"/>
      <c r="H80" s="30"/>
      <c r="I80" s="30"/>
    </row>
    <row r="81" spans="2:9" ht="13.2" customHeight="1">
      <c r="B81" s="30"/>
      <c r="C81" s="30"/>
      <c r="D81" s="30"/>
      <c r="E81" s="30"/>
      <c r="F81" s="30"/>
      <c r="G81" s="30"/>
      <c r="H81" s="30"/>
      <c r="I81" s="30"/>
    </row>
    <row r="82" spans="2:9" ht="13.2" customHeight="1">
      <c r="B82" s="30"/>
      <c r="C82" s="30"/>
      <c r="D82" s="30"/>
      <c r="E82" s="30"/>
      <c r="F82" s="30"/>
      <c r="G82" s="30"/>
      <c r="H82" s="30"/>
      <c r="I82" s="30"/>
    </row>
    <row r="83" spans="2:9" ht="13.2" customHeight="1">
      <c r="B83" s="30"/>
      <c r="C83" s="30"/>
      <c r="D83" s="30"/>
      <c r="E83" s="30"/>
      <c r="F83" s="30"/>
      <c r="G83" s="30"/>
      <c r="H83" s="30"/>
      <c r="I83" s="30"/>
    </row>
    <row r="84" spans="2:9" ht="13.2" customHeight="1">
      <c r="B84" s="30"/>
      <c r="C84" s="30"/>
      <c r="D84" s="30"/>
      <c r="E84" s="30"/>
      <c r="F84" s="30"/>
      <c r="G84" s="30"/>
      <c r="H84" s="30"/>
      <c r="I84" s="30"/>
    </row>
    <row r="85" spans="2:9" ht="13.2" customHeight="1">
      <c r="B85" s="30"/>
      <c r="C85" s="30"/>
      <c r="D85" s="30"/>
      <c r="E85" s="30"/>
      <c r="F85" s="30"/>
      <c r="G85" s="30"/>
      <c r="H85" s="30"/>
      <c r="I85" s="30"/>
    </row>
    <row r="86" spans="2:9" ht="13.2" customHeight="1">
      <c r="B86" s="30"/>
      <c r="C86" s="30"/>
      <c r="D86" s="30"/>
      <c r="E86" s="30"/>
      <c r="F86" s="30"/>
      <c r="G86" s="30"/>
      <c r="H86" s="30"/>
      <c r="I86" s="30"/>
    </row>
    <row r="87" spans="2:9" ht="13.2" customHeight="1">
      <c r="B87" s="30"/>
      <c r="C87" s="30"/>
      <c r="D87" s="30"/>
      <c r="E87" s="30"/>
      <c r="F87" s="30"/>
      <c r="G87" s="30"/>
      <c r="H87" s="30"/>
      <c r="I87" s="30"/>
    </row>
    <row r="88" spans="2:9" ht="13.2" customHeight="1">
      <c r="B88" s="30"/>
      <c r="C88" s="30"/>
      <c r="D88" s="30"/>
      <c r="E88" s="30"/>
      <c r="F88" s="30"/>
      <c r="G88" s="30"/>
      <c r="H88" s="30"/>
      <c r="I88" s="30"/>
    </row>
    <row r="89" spans="2:9" ht="13.2" customHeight="1">
      <c r="B89" s="30"/>
      <c r="C89" s="30"/>
      <c r="D89" s="30"/>
      <c r="E89" s="30"/>
      <c r="F89" s="30"/>
      <c r="G89" s="30"/>
      <c r="H89" s="30"/>
      <c r="I89" s="30"/>
    </row>
    <row r="90" spans="2:9" ht="13.2" customHeight="1">
      <c r="B90" s="30"/>
      <c r="C90" s="30"/>
      <c r="D90" s="30"/>
      <c r="E90" s="30"/>
      <c r="F90" s="30"/>
      <c r="G90" s="30"/>
      <c r="H90" s="30"/>
      <c r="I90" s="30"/>
    </row>
    <row r="91" spans="2:9" ht="13.2" customHeight="1">
      <c r="B91" s="30"/>
      <c r="C91" s="30"/>
      <c r="D91" s="30"/>
      <c r="E91" s="30"/>
      <c r="F91" s="30"/>
      <c r="G91" s="30"/>
      <c r="H91" s="30"/>
      <c r="I91" s="30"/>
    </row>
    <row r="92" spans="2:9" ht="13.2" customHeight="1">
      <c r="B92" s="30"/>
      <c r="C92" s="30"/>
      <c r="D92" s="30"/>
      <c r="E92" s="30"/>
      <c r="F92" s="30"/>
      <c r="G92" s="30"/>
      <c r="H92" s="30"/>
      <c r="I92" s="30"/>
    </row>
    <row r="93" spans="2:9" ht="13.2" customHeight="1">
      <c r="B93" s="30"/>
      <c r="C93" s="30"/>
      <c r="D93" s="30"/>
      <c r="E93" s="30"/>
      <c r="F93" s="30"/>
      <c r="G93" s="30"/>
      <c r="H93" s="30"/>
      <c r="I93" s="30"/>
    </row>
    <row r="94" spans="2:9" ht="13.2" customHeight="1">
      <c r="B94" s="30"/>
      <c r="C94" s="30"/>
      <c r="D94" s="30"/>
      <c r="E94" s="30"/>
      <c r="F94" s="30"/>
      <c r="G94" s="30"/>
      <c r="H94" s="30"/>
      <c r="I94" s="30"/>
    </row>
    <row r="95" spans="2:9" ht="13.2" customHeight="1">
      <c r="B95" s="30"/>
      <c r="C95" s="30"/>
      <c r="D95" s="30"/>
      <c r="E95" s="30"/>
      <c r="F95" s="30"/>
      <c r="G95" s="30"/>
      <c r="H95" s="30"/>
      <c r="I95" s="30"/>
    </row>
    <row r="96" spans="2:9" ht="13.2" customHeight="1">
      <c r="B96" s="30"/>
      <c r="C96" s="30"/>
      <c r="D96" s="30"/>
      <c r="E96" s="30"/>
      <c r="F96" s="30"/>
      <c r="G96" s="30"/>
      <c r="H96" s="30"/>
      <c r="I96" s="30"/>
    </row>
    <row r="97" spans="2:9" ht="13.2" customHeight="1">
      <c r="B97" s="30"/>
      <c r="C97" s="30"/>
      <c r="D97" s="30"/>
      <c r="E97" s="30"/>
      <c r="F97" s="30"/>
      <c r="G97" s="30"/>
      <c r="H97" s="30"/>
      <c r="I97" s="30"/>
    </row>
  </sheetData>
  <sheetProtection sheet="1" objects="1" scenarios="1"/>
  <mergeCells count="6">
    <mergeCell ref="I2:I3"/>
    <mergeCell ref="D4:F4"/>
    <mergeCell ref="B2:C3"/>
    <mergeCell ref="D2:F2"/>
    <mergeCell ref="G2:G3"/>
    <mergeCell ref="H2:H3"/>
  </mergeCells>
  <phoneticPr fontId="26"/>
  <pageMargins left="0.31666666666666665" right="0.32500000000000001" top="0.75" bottom="0.75" header="0.3" footer="0.3"/>
  <pageSetup paperSize="9" orientation="portrait" horizontalDpi="0" verticalDpi="0" r:id="rId1"/>
  <headerFooter>
    <oddHeader>&amp;C&amp;"HG丸ｺﾞｼｯｸM-PRO,標準"&amp;A</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H56"/>
  <sheetViews>
    <sheetView view="pageLayout" zoomScaleNormal="100" workbookViewId="0"/>
  </sheetViews>
  <sheetFormatPr defaultRowHeight="13.2"/>
  <cols>
    <col min="1" max="2" width="5.109375" style="1" customWidth="1"/>
    <col min="3" max="3" width="25.109375" style="1" bestFit="1" customWidth="1"/>
    <col min="4" max="4" width="6.6640625" style="1" bestFit="1" customWidth="1"/>
    <col min="5" max="5" width="11.33203125" style="1" customWidth="1"/>
    <col min="6" max="8" width="15.33203125" style="1" customWidth="1"/>
    <col min="9" max="16384" width="8.88671875" style="1"/>
  </cols>
  <sheetData>
    <row r="1" spans="1:8" ht="54" customHeight="1"/>
    <row r="2" spans="1:8" ht="13.2" customHeight="1" thickBot="1">
      <c r="A2" s="933" t="s">
        <v>3</v>
      </c>
      <c r="B2" s="934"/>
      <c r="C2" s="911" t="s">
        <v>314</v>
      </c>
      <c r="D2" s="912"/>
      <c r="E2" s="913"/>
      <c r="F2" s="909" t="s">
        <v>19</v>
      </c>
      <c r="G2" s="898" t="s">
        <v>321</v>
      </c>
      <c r="H2" s="900" t="s">
        <v>97</v>
      </c>
    </row>
    <row r="3" spans="1:8">
      <c r="A3" s="935"/>
      <c r="B3" s="936"/>
      <c r="C3" s="914"/>
      <c r="D3" s="915"/>
      <c r="E3" s="916"/>
      <c r="F3" s="910"/>
      <c r="G3" s="899"/>
      <c r="H3" s="901"/>
    </row>
    <row r="4" spans="1:8" ht="26.85" customHeight="1" thickBot="1">
      <c r="A4" s="296">
        <v>1</v>
      </c>
      <c r="B4" s="298"/>
      <c r="C4" s="300" t="s">
        <v>394</v>
      </c>
      <c r="D4" s="297" t="s">
        <v>1388</v>
      </c>
      <c r="E4" s="301" t="s">
        <v>406</v>
      </c>
      <c r="F4" s="299"/>
      <c r="G4" s="298"/>
      <c r="H4" s="304">
        <f>F4-G4</f>
        <v>0</v>
      </c>
    </row>
    <row r="5" spans="1:8" ht="26.85" customHeight="1" thickBot="1">
      <c r="A5" s="223">
        <v>2</v>
      </c>
      <c r="B5" s="215"/>
      <c r="C5" s="302" t="s">
        <v>395</v>
      </c>
      <c r="D5" s="297" t="s">
        <v>1390</v>
      </c>
      <c r="E5" s="303" t="s">
        <v>406</v>
      </c>
      <c r="F5" s="299"/>
      <c r="G5" s="215"/>
      <c r="H5" s="305">
        <f t="shared" ref="H5:H15" si="0">F5-G5</f>
        <v>0</v>
      </c>
    </row>
    <row r="6" spans="1:8" ht="26.85" customHeight="1" thickBot="1">
      <c r="A6" s="223">
        <v>3</v>
      </c>
      <c r="B6" s="215"/>
      <c r="C6" s="302" t="s">
        <v>396</v>
      </c>
      <c r="D6" s="297" t="s">
        <v>1390</v>
      </c>
      <c r="E6" s="303" t="s">
        <v>406</v>
      </c>
      <c r="F6" s="299"/>
      <c r="G6" s="215"/>
      <c r="H6" s="305">
        <f t="shared" si="0"/>
        <v>0</v>
      </c>
    </row>
    <row r="7" spans="1:8" ht="26.85" customHeight="1" thickBot="1">
      <c r="A7" s="223">
        <v>4</v>
      </c>
      <c r="B7" s="215"/>
      <c r="C7" s="302" t="s">
        <v>397</v>
      </c>
      <c r="D7" s="297" t="s">
        <v>1390</v>
      </c>
      <c r="E7" s="303" t="s">
        <v>406</v>
      </c>
      <c r="F7" s="299"/>
      <c r="G7" s="215"/>
      <c r="H7" s="305">
        <f t="shared" si="0"/>
        <v>0</v>
      </c>
    </row>
    <row r="8" spans="1:8" ht="26.85" customHeight="1" thickBot="1">
      <c r="A8" s="223">
        <v>5</v>
      </c>
      <c r="B8" s="215"/>
      <c r="C8" s="302" t="s">
        <v>398</v>
      </c>
      <c r="D8" s="297" t="s">
        <v>1390</v>
      </c>
      <c r="E8" s="303" t="s">
        <v>406</v>
      </c>
      <c r="F8" s="299"/>
      <c r="G8" s="215"/>
      <c r="H8" s="305">
        <f t="shared" si="0"/>
        <v>0</v>
      </c>
    </row>
    <row r="9" spans="1:8" ht="26.85" customHeight="1" thickBot="1">
      <c r="A9" s="223">
        <v>6</v>
      </c>
      <c r="B9" s="215"/>
      <c r="C9" s="302" t="s">
        <v>399</v>
      </c>
      <c r="D9" s="297" t="s">
        <v>1390</v>
      </c>
      <c r="E9" s="303" t="s">
        <v>406</v>
      </c>
      <c r="F9" s="299"/>
      <c r="G9" s="215"/>
      <c r="H9" s="305">
        <f t="shared" si="0"/>
        <v>0</v>
      </c>
    </row>
    <row r="10" spans="1:8" ht="26.85" customHeight="1" thickBot="1">
      <c r="A10" s="223">
        <v>7</v>
      </c>
      <c r="B10" s="215"/>
      <c r="C10" s="302" t="s">
        <v>400</v>
      </c>
      <c r="D10" s="297" t="s">
        <v>1390</v>
      </c>
      <c r="E10" s="303" t="s">
        <v>406</v>
      </c>
      <c r="F10" s="299"/>
      <c r="G10" s="215"/>
      <c r="H10" s="305">
        <f t="shared" si="0"/>
        <v>0</v>
      </c>
    </row>
    <row r="11" spans="1:8" ht="26.85" customHeight="1" thickBot="1">
      <c r="A11" s="223">
        <v>8</v>
      </c>
      <c r="B11" s="215"/>
      <c r="C11" s="302" t="s">
        <v>401</v>
      </c>
      <c r="D11" s="297" t="s">
        <v>1390</v>
      </c>
      <c r="E11" s="303" t="s">
        <v>406</v>
      </c>
      <c r="F11" s="299"/>
      <c r="G11" s="215"/>
      <c r="H11" s="305">
        <f t="shared" si="0"/>
        <v>0</v>
      </c>
    </row>
    <row r="12" spans="1:8" ht="26.85" customHeight="1" thickBot="1">
      <c r="A12" s="223">
        <v>9</v>
      </c>
      <c r="B12" s="215"/>
      <c r="C12" s="302" t="s">
        <v>402</v>
      </c>
      <c r="D12" s="297" t="s">
        <v>1390</v>
      </c>
      <c r="E12" s="303" t="s">
        <v>406</v>
      </c>
      <c r="F12" s="299"/>
      <c r="G12" s="215"/>
      <c r="H12" s="305">
        <f t="shared" si="0"/>
        <v>0</v>
      </c>
    </row>
    <row r="13" spans="1:8" ht="26.85" customHeight="1" thickBot="1">
      <c r="A13" s="223">
        <v>10</v>
      </c>
      <c r="B13" s="215"/>
      <c r="C13" s="302" t="s">
        <v>403</v>
      </c>
      <c r="D13" s="297" t="s">
        <v>1390</v>
      </c>
      <c r="E13" s="303" t="s">
        <v>406</v>
      </c>
      <c r="F13" s="299"/>
      <c r="G13" s="215"/>
      <c r="H13" s="305">
        <f t="shared" si="0"/>
        <v>0</v>
      </c>
    </row>
    <row r="14" spans="1:8" ht="26.85" customHeight="1" thickBot="1">
      <c r="A14" s="223">
        <v>11</v>
      </c>
      <c r="B14" s="215"/>
      <c r="C14" s="302" t="s">
        <v>404</v>
      </c>
      <c r="D14" s="297" t="s">
        <v>1390</v>
      </c>
      <c r="E14" s="303" t="s">
        <v>406</v>
      </c>
      <c r="F14" s="299"/>
      <c r="G14" s="215"/>
      <c r="H14" s="305">
        <f t="shared" si="0"/>
        <v>0</v>
      </c>
    </row>
    <row r="15" spans="1:8" ht="26.85" customHeight="1">
      <c r="A15" s="306">
        <v>12</v>
      </c>
      <c r="B15" s="307"/>
      <c r="C15" s="308" t="s">
        <v>405</v>
      </c>
      <c r="D15" s="309" t="s">
        <v>1383</v>
      </c>
      <c r="E15" s="310" t="s">
        <v>406</v>
      </c>
      <c r="F15" s="311"/>
      <c r="G15" s="307"/>
      <c r="H15" s="312">
        <f t="shared" si="0"/>
        <v>0</v>
      </c>
    </row>
    <row r="16" spans="1:8" ht="26.85" customHeight="1">
      <c r="A16" s="313">
        <v>12</v>
      </c>
      <c r="B16" s="314">
        <v>31</v>
      </c>
      <c r="C16" s="902" t="s">
        <v>10</v>
      </c>
      <c r="D16" s="903"/>
      <c r="E16" s="904"/>
      <c r="F16" s="315">
        <f>SUM(F4:F15)</f>
        <v>0</v>
      </c>
      <c r="G16" s="314">
        <f>SUM(G4:G15)</f>
        <v>0</v>
      </c>
      <c r="H16" s="63">
        <f>SUM(H4:H15)</f>
        <v>0</v>
      </c>
    </row>
    <row r="17" spans="1:6">
      <c r="A17" s="3"/>
      <c r="B17" s="3"/>
      <c r="C17" s="3"/>
      <c r="D17" s="3"/>
      <c r="E17" s="3"/>
      <c r="F17" s="3"/>
    </row>
    <row r="18" spans="1:6">
      <c r="A18" s="3"/>
      <c r="B18" s="3"/>
      <c r="C18" s="3"/>
      <c r="D18" s="3"/>
      <c r="E18" s="3"/>
      <c r="F18" s="3"/>
    </row>
    <row r="19" spans="1:6">
      <c r="A19" s="3"/>
      <c r="B19" s="3"/>
      <c r="C19" s="3"/>
      <c r="D19" s="3"/>
      <c r="E19" s="3"/>
      <c r="F19" s="3"/>
    </row>
    <row r="20" spans="1:6">
      <c r="A20" s="3"/>
      <c r="B20" s="3"/>
      <c r="C20" s="3"/>
      <c r="D20" s="3"/>
      <c r="E20" s="3"/>
      <c r="F20" s="3"/>
    </row>
    <row r="21" spans="1:6">
      <c r="A21" s="3"/>
      <c r="B21" s="3"/>
      <c r="C21" s="3"/>
      <c r="D21" s="3"/>
      <c r="E21" s="3"/>
      <c r="F21" s="3"/>
    </row>
    <row r="22" spans="1:6">
      <c r="A22" s="3"/>
      <c r="B22" s="3"/>
      <c r="C22" s="3"/>
      <c r="D22" s="3"/>
      <c r="E22" s="3"/>
      <c r="F22" s="3"/>
    </row>
    <row r="23" spans="1:6">
      <c r="A23" s="3"/>
      <c r="B23" s="3"/>
      <c r="C23" s="3"/>
      <c r="D23" s="3"/>
      <c r="E23" s="3"/>
      <c r="F23" s="3"/>
    </row>
    <row r="24" spans="1:6">
      <c r="A24" s="3"/>
      <c r="B24" s="3"/>
      <c r="C24" s="3"/>
      <c r="D24" s="3"/>
      <c r="E24" s="3"/>
      <c r="F24" s="3"/>
    </row>
    <row r="25" spans="1:6">
      <c r="A25" s="3"/>
      <c r="B25" s="3"/>
      <c r="C25" s="3"/>
      <c r="D25" s="3"/>
      <c r="E25" s="3"/>
      <c r="F25" s="3"/>
    </row>
    <row r="26" spans="1:6">
      <c r="A26" s="3"/>
      <c r="B26" s="3"/>
      <c r="C26" s="3"/>
      <c r="D26" s="3"/>
      <c r="E26" s="3"/>
      <c r="F26" s="3"/>
    </row>
    <row r="27" spans="1:6">
      <c r="A27" s="3"/>
      <c r="B27" s="3"/>
      <c r="C27" s="3"/>
      <c r="D27" s="3"/>
      <c r="E27" s="3"/>
      <c r="F27" s="3"/>
    </row>
    <row r="28" spans="1:6">
      <c r="A28" s="3"/>
      <c r="B28" s="3"/>
      <c r="C28" s="3"/>
      <c r="D28" s="3"/>
      <c r="E28" s="3"/>
      <c r="F28" s="3"/>
    </row>
    <row r="29" spans="1:6">
      <c r="A29" s="3"/>
      <c r="B29" s="3"/>
      <c r="C29" s="3"/>
      <c r="D29" s="3"/>
      <c r="E29" s="3"/>
      <c r="F29" s="3"/>
    </row>
    <row r="30" spans="1:6">
      <c r="A30" s="3"/>
      <c r="B30" s="3"/>
      <c r="C30" s="3"/>
      <c r="D30" s="3"/>
      <c r="E30" s="3"/>
      <c r="F30" s="3"/>
    </row>
    <row r="31" spans="1:6">
      <c r="A31" s="3"/>
      <c r="B31" s="3"/>
      <c r="C31" s="3"/>
      <c r="D31" s="3"/>
      <c r="E31" s="3"/>
      <c r="F31" s="3"/>
    </row>
    <row r="32" spans="1:6">
      <c r="A32" s="3"/>
      <c r="B32" s="3"/>
      <c r="C32" s="3"/>
      <c r="D32" s="3"/>
      <c r="E32" s="3"/>
      <c r="F32" s="3"/>
    </row>
    <row r="33" spans="1:6">
      <c r="A33" s="3"/>
      <c r="B33" s="3"/>
      <c r="C33" s="3"/>
      <c r="D33" s="3"/>
      <c r="E33" s="3"/>
      <c r="F33" s="3"/>
    </row>
    <row r="34" spans="1:6">
      <c r="A34" s="3"/>
      <c r="B34" s="3"/>
      <c r="C34" s="3"/>
      <c r="D34" s="3"/>
      <c r="E34" s="3"/>
      <c r="F34" s="3"/>
    </row>
    <row r="35" spans="1:6">
      <c r="A35" s="3"/>
      <c r="B35" s="3"/>
      <c r="C35" s="3"/>
      <c r="D35" s="3"/>
      <c r="E35" s="3"/>
      <c r="F35" s="3"/>
    </row>
    <row r="36" spans="1:6">
      <c r="A36" s="3"/>
      <c r="B36" s="3"/>
      <c r="C36" s="3"/>
      <c r="D36" s="3"/>
      <c r="E36" s="3"/>
      <c r="F36" s="3"/>
    </row>
    <row r="37" spans="1:6">
      <c r="A37" s="3"/>
      <c r="B37" s="3"/>
      <c r="C37" s="3"/>
      <c r="D37" s="3"/>
      <c r="E37" s="3"/>
      <c r="F37" s="3"/>
    </row>
    <row r="38" spans="1:6">
      <c r="A38" s="3"/>
      <c r="B38" s="3"/>
      <c r="C38" s="3"/>
      <c r="D38" s="3"/>
      <c r="E38" s="3"/>
      <c r="F38" s="3"/>
    </row>
    <row r="39" spans="1:6">
      <c r="A39" s="3"/>
      <c r="B39" s="3"/>
      <c r="C39" s="3"/>
      <c r="D39" s="3"/>
      <c r="E39" s="3"/>
      <c r="F39" s="3"/>
    </row>
    <row r="40" spans="1:6">
      <c r="A40" s="3"/>
      <c r="B40" s="3"/>
      <c r="C40" s="3"/>
      <c r="D40" s="3"/>
      <c r="E40" s="3"/>
      <c r="F40" s="3"/>
    </row>
    <row r="41" spans="1:6">
      <c r="A41" s="3"/>
      <c r="B41" s="3"/>
      <c r="C41" s="3"/>
      <c r="D41" s="3"/>
      <c r="E41" s="3"/>
      <c r="F41" s="3"/>
    </row>
    <row r="42" spans="1:6">
      <c r="A42" s="3"/>
      <c r="B42" s="3"/>
      <c r="C42" s="3"/>
      <c r="D42" s="3"/>
      <c r="E42" s="3"/>
      <c r="F42" s="3"/>
    </row>
    <row r="43" spans="1:6">
      <c r="A43" s="3"/>
      <c r="B43" s="3"/>
      <c r="C43" s="3"/>
      <c r="D43" s="3"/>
      <c r="E43" s="3"/>
      <c r="F43" s="3"/>
    </row>
    <row r="44" spans="1:6">
      <c r="A44" s="3"/>
      <c r="B44" s="3"/>
      <c r="C44" s="3"/>
      <c r="D44" s="3"/>
      <c r="E44" s="3"/>
      <c r="F44" s="3"/>
    </row>
    <row r="45" spans="1:6">
      <c r="A45" s="3"/>
      <c r="B45" s="3"/>
      <c r="C45" s="3"/>
      <c r="D45" s="3"/>
      <c r="E45" s="3"/>
      <c r="F45" s="3"/>
    </row>
    <row r="46" spans="1:6">
      <c r="A46" s="3"/>
      <c r="B46" s="3"/>
      <c r="C46" s="3"/>
      <c r="D46" s="3"/>
      <c r="E46" s="3"/>
      <c r="F46" s="3"/>
    </row>
    <row r="47" spans="1:6">
      <c r="A47" s="3"/>
      <c r="B47" s="3"/>
      <c r="C47" s="3"/>
      <c r="D47" s="3"/>
      <c r="E47" s="3"/>
      <c r="F47" s="3"/>
    </row>
    <row r="48" spans="1:6">
      <c r="A48" s="3"/>
      <c r="B48" s="3"/>
      <c r="C48" s="3"/>
      <c r="D48" s="3"/>
      <c r="E48" s="3"/>
      <c r="F48" s="3"/>
    </row>
    <row r="49" spans="1:6">
      <c r="A49" s="3"/>
      <c r="B49" s="3"/>
      <c r="C49" s="3"/>
      <c r="D49" s="3"/>
      <c r="E49" s="3"/>
      <c r="F49" s="3"/>
    </row>
    <row r="50" spans="1:6">
      <c r="A50" s="3"/>
      <c r="B50" s="3"/>
      <c r="C50" s="3"/>
      <c r="D50" s="3"/>
      <c r="E50" s="3"/>
      <c r="F50" s="3"/>
    </row>
    <row r="51" spans="1:6">
      <c r="A51" s="3"/>
      <c r="B51" s="3"/>
      <c r="C51" s="3"/>
      <c r="D51" s="3"/>
      <c r="E51" s="3"/>
      <c r="F51" s="3"/>
    </row>
    <row r="52" spans="1:6">
      <c r="A52" s="3"/>
      <c r="B52" s="3"/>
      <c r="C52" s="3"/>
      <c r="D52" s="3"/>
      <c r="E52" s="3"/>
      <c r="F52" s="3"/>
    </row>
    <row r="53" spans="1:6">
      <c r="A53" s="3"/>
      <c r="B53" s="3"/>
      <c r="C53" s="3"/>
      <c r="D53" s="3"/>
      <c r="E53" s="3"/>
      <c r="F53" s="3"/>
    </row>
    <row r="54" spans="1:6">
      <c r="A54" s="3"/>
      <c r="B54" s="3"/>
      <c r="C54" s="3"/>
      <c r="D54" s="3"/>
      <c r="E54" s="3"/>
      <c r="F54" s="3"/>
    </row>
    <row r="55" spans="1:6">
      <c r="A55" s="3"/>
      <c r="B55" s="3"/>
      <c r="C55" s="3"/>
      <c r="D55" s="3"/>
      <c r="E55" s="3"/>
      <c r="F55" s="3"/>
    </row>
    <row r="56" spans="1:6">
      <c r="A56" s="3"/>
      <c r="B56" s="3"/>
      <c r="C56" s="3"/>
      <c r="D56" s="3"/>
      <c r="E56" s="3"/>
      <c r="F56" s="3"/>
    </row>
  </sheetData>
  <sheetProtection sheet="1" objects="1" scenarios="1"/>
  <mergeCells count="6">
    <mergeCell ref="G2:G3"/>
    <mergeCell ref="H2:H3"/>
    <mergeCell ref="C16:E16"/>
    <mergeCell ref="A2:B3"/>
    <mergeCell ref="F2:F3"/>
    <mergeCell ref="C2:E3"/>
  </mergeCells>
  <phoneticPr fontId="26"/>
  <pageMargins left="0.31666666666666665" right="0.31666666666666665" top="0.75" bottom="0.75" header="0.3" footer="0.3"/>
  <pageSetup paperSize="9" orientation="portrait" horizontalDpi="0" verticalDpi="0" r:id="rId1"/>
  <headerFooter>
    <oddHeader>&amp;C&amp;"HG丸ｺﾞｼｯｸM-PRO,標準"売上帳
&amp;A</oddHeader>
    <oddFooter>&amp;C&amp;"HG丸ｺﾞｼｯｸM-PRO,標準"&amp;P月</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I97"/>
  <sheetViews>
    <sheetView view="pageLayout" zoomScaleNormal="100" workbookViewId="0"/>
  </sheetViews>
  <sheetFormatPr defaultRowHeight="13.2" customHeight="1"/>
  <cols>
    <col min="1" max="1" width="8.88671875" style="29"/>
    <col min="2" max="5" width="4.44140625" style="29" customWidth="1"/>
    <col min="6" max="6" width="24.109375" style="29" customWidth="1"/>
    <col min="7" max="9" width="12.6640625" style="29" customWidth="1"/>
    <col min="10" max="16384" width="8.88671875" style="29"/>
  </cols>
  <sheetData>
    <row r="1" spans="2:9" ht="54" customHeight="1"/>
    <row r="2" spans="2:9" ht="13.2" customHeight="1">
      <c r="B2" s="922" t="s">
        <v>3</v>
      </c>
      <c r="C2" s="923"/>
      <c r="D2" s="926" t="s">
        <v>0</v>
      </c>
      <c r="E2" s="927"/>
      <c r="F2" s="928"/>
      <c r="G2" s="929" t="s">
        <v>315</v>
      </c>
      <c r="H2" s="931" t="s">
        <v>316</v>
      </c>
      <c r="I2" s="917" t="s">
        <v>226</v>
      </c>
    </row>
    <row r="3" spans="2:9" ht="13.2" customHeight="1">
      <c r="B3" s="924"/>
      <c r="C3" s="925"/>
      <c r="D3" s="343" t="s">
        <v>313</v>
      </c>
      <c r="E3" s="344" t="s">
        <v>45</v>
      </c>
      <c r="F3" s="345" t="s">
        <v>314</v>
      </c>
      <c r="G3" s="930"/>
      <c r="H3" s="932"/>
      <c r="I3" s="918"/>
    </row>
    <row r="4" spans="2:9" ht="13.2" customHeight="1">
      <c r="B4" s="320">
        <v>1</v>
      </c>
      <c r="C4" s="321">
        <v>1</v>
      </c>
      <c r="D4" s="919" t="s">
        <v>18</v>
      </c>
      <c r="E4" s="920"/>
      <c r="F4" s="921"/>
      <c r="G4" s="326">
        <f>前年度!B18</f>
        <v>5100</v>
      </c>
      <c r="H4" s="322"/>
      <c r="I4" s="324">
        <f>G4</f>
        <v>5100</v>
      </c>
    </row>
    <row r="5" spans="2:9" ht="13.2" customHeight="1">
      <c r="B5" s="318"/>
      <c r="C5" s="319"/>
      <c r="D5" s="328"/>
      <c r="E5" s="316"/>
      <c r="F5" s="247" t="str">
        <f>IF(D5=1,"月分確定成果報酬",IF(D5=2,"成果報酬受け取り",IF(D5=3,"確定した成果のキャンセル","")))</f>
        <v/>
      </c>
      <c r="G5" s="327"/>
      <c r="H5" s="323"/>
      <c r="I5" s="325" t="str">
        <f>IF(OR(G5&lt;&gt;"",H5&lt;&gt;""),I4+G5-H5,"")</f>
        <v/>
      </c>
    </row>
    <row r="6" spans="2:9" ht="13.2" customHeight="1">
      <c r="B6" s="318"/>
      <c r="C6" s="319"/>
      <c r="D6" s="328"/>
      <c r="E6" s="316"/>
      <c r="F6" s="247" t="str">
        <f t="shared" ref="F6:F54" si="0">IF(D6=1,"月分確定成果報酬",IF(D6=2,"成果報酬受け取り",IF(D6=3,"確定した成果のキャンセル","")))</f>
        <v/>
      </c>
      <c r="G6" s="327"/>
      <c r="H6" s="323"/>
      <c r="I6" s="325" t="str">
        <f t="shared" ref="I6:I54" si="1">IF(OR(G6&lt;&gt;"",H6&lt;&gt;""),I5+G6-H6,"")</f>
        <v/>
      </c>
    </row>
    <row r="7" spans="2:9" ht="13.2" customHeight="1">
      <c r="B7" s="318"/>
      <c r="C7" s="319"/>
      <c r="D7" s="328"/>
      <c r="E7" s="316"/>
      <c r="F7" s="247" t="str">
        <f t="shared" si="0"/>
        <v/>
      </c>
      <c r="G7" s="327"/>
      <c r="H7" s="323"/>
      <c r="I7" s="325" t="str">
        <f t="shared" si="1"/>
        <v/>
      </c>
    </row>
    <row r="8" spans="2:9" ht="13.2" customHeight="1">
      <c r="B8" s="318"/>
      <c r="C8" s="319"/>
      <c r="D8" s="328"/>
      <c r="E8" s="316"/>
      <c r="F8" s="247" t="str">
        <f t="shared" si="0"/>
        <v/>
      </c>
      <c r="G8" s="327"/>
      <c r="H8" s="323"/>
      <c r="I8" s="325" t="str">
        <f t="shared" si="1"/>
        <v/>
      </c>
    </row>
    <row r="9" spans="2:9" ht="13.2" customHeight="1">
      <c r="B9" s="318"/>
      <c r="C9" s="319"/>
      <c r="D9" s="328"/>
      <c r="E9" s="316"/>
      <c r="F9" s="247" t="str">
        <f t="shared" si="0"/>
        <v/>
      </c>
      <c r="G9" s="327"/>
      <c r="H9" s="323"/>
      <c r="I9" s="325" t="str">
        <f t="shared" si="1"/>
        <v/>
      </c>
    </row>
    <row r="10" spans="2:9" ht="13.2" customHeight="1">
      <c r="B10" s="318"/>
      <c r="C10" s="319"/>
      <c r="D10" s="329"/>
      <c r="E10" s="317"/>
      <c r="F10" s="247" t="str">
        <f t="shared" si="0"/>
        <v/>
      </c>
      <c r="G10" s="327"/>
      <c r="H10" s="323"/>
      <c r="I10" s="325" t="str">
        <f t="shared" si="1"/>
        <v/>
      </c>
    </row>
    <row r="11" spans="2:9" ht="13.2" customHeight="1">
      <c r="B11" s="318"/>
      <c r="C11" s="319"/>
      <c r="D11" s="328"/>
      <c r="E11" s="316"/>
      <c r="F11" s="247" t="str">
        <f t="shared" si="0"/>
        <v/>
      </c>
      <c r="G11" s="327"/>
      <c r="H11" s="323"/>
      <c r="I11" s="325" t="str">
        <f t="shared" si="1"/>
        <v/>
      </c>
    </row>
    <row r="12" spans="2:9" ht="13.2" customHeight="1">
      <c r="B12" s="318"/>
      <c r="C12" s="319"/>
      <c r="D12" s="328"/>
      <c r="E12" s="316"/>
      <c r="F12" s="247" t="str">
        <f t="shared" si="0"/>
        <v/>
      </c>
      <c r="G12" s="327"/>
      <c r="H12" s="323"/>
      <c r="I12" s="325" t="str">
        <f t="shared" si="1"/>
        <v/>
      </c>
    </row>
    <row r="13" spans="2:9" ht="13.2" customHeight="1">
      <c r="B13" s="318"/>
      <c r="C13" s="319"/>
      <c r="D13" s="328"/>
      <c r="E13" s="316"/>
      <c r="F13" s="247" t="str">
        <f t="shared" si="0"/>
        <v/>
      </c>
      <c r="G13" s="327"/>
      <c r="H13" s="323"/>
      <c r="I13" s="325" t="str">
        <f t="shared" si="1"/>
        <v/>
      </c>
    </row>
    <row r="14" spans="2:9" ht="13.2" customHeight="1">
      <c r="B14" s="318"/>
      <c r="C14" s="319"/>
      <c r="D14" s="328"/>
      <c r="E14" s="316"/>
      <c r="F14" s="247" t="str">
        <f t="shared" si="0"/>
        <v/>
      </c>
      <c r="G14" s="327"/>
      <c r="H14" s="323"/>
      <c r="I14" s="325" t="str">
        <f t="shared" si="1"/>
        <v/>
      </c>
    </row>
    <row r="15" spans="2:9" ht="13.2" customHeight="1">
      <c r="B15" s="318"/>
      <c r="C15" s="319"/>
      <c r="D15" s="328"/>
      <c r="E15" s="316"/>
      <c r="F15" s="247" t="str">
        <f t="shared" si="0"/>
        <v/>
      </c>
      <c r="G15" s="327"/>
      <c r="H15" s="323"/>
      <c r="I15" s="325" t="str">
        <f t="shared" si="1"/>
        <v/>
      </c>
    </row>
    <row r="16" spans="2:9" ht="13.2" customHeight="1">
      <c r="B16" s="318"/>
      <c r="C16" s="319"/>
      <c r="D16" s="328"/>
      <c r="E16" s="316"/>
      <c r="F16" s="247" t="str">
        <f t="shared" si="0"/>
        <v/>
      </c>
      <c r="G16" s="327"/>
      <c r="H16" s="323"/>
      <c r="I16" s="325" t="str">
        <f t="shared" si="1"/>
        <v/>
      </c>
    </row>
    <row r="17" spans="2:9" ht="13.2" customHeight="1">
      <c r="B17" s="318"/>
      <c r="C17" s="319"/>
      <c r="D17" s="328"/>
      <c r="E17" s="316"/>
      <c r="F17" s="247" t="str">
        <f t="shared" si="0"/>
        <v/>
      </c>
      <c r="G17" s="327"/>
      <c r="H17" s="323"/>
      <c r="I17" s="325" t="str">
        <f t="shared" si="1"/>
        <v/>
      </c>
    </row>
    <row r="18" spans="2:9" ht="13.2" customHeight="1">
      <c r="B18" s="318"/>
      <c r="C18" s="319"/>
      <c r="D18" s="328"/>
      <c r="E18" s="316"/>
      <c r="F18" s="247" t="str">
        <f t="shared" si="0"/>
        <v/>
      </c>
      <c r="G18" s="327"/>
      <c r="H18" s="323"/>
      <c r="I18" s="325" t="str">
        <f t="shared" si="1"/>
        <v/>
      </c>
    </row>
    <row r="19" spans="2:9" ht="13.2" customHeight="1">
      <c r="B19" s="318"/>
      <c r="C19" s="319"/>
      <c r="D19" s="328"/>
      <c r="E19" s="316"/>
      <c r="F19" s="247" t="str">
        <f t="shared" si="0"/>
        <v/>
      </c>
      <c r="G19" s="327"/>
      <c r="H19" s="323"/>
      <c r="I19" s="325" t="str">
        <f t="shared" si="1"/>
        <v/>
      </c>
    </row>
    <row r="20" spans="2:9" ht="13.2" customHeight="1">
      <c r="B20" s="318"/>
      <c r="C20" s="319"/>
      <c r="D20" s="328"/>
      <c r="E20" s="316"/>
      <c r="F20" s="247" t="str">
        <f t="shared" si="0"/>
        <v/>
      </c>
      <c r="G20" s="327"/>
      <c r="H20" s="323"/>
      <c r="I20" s="325" t="str">
        <f t="shared" si="1"/>
        <v/>
      </c>
    </row>
    <row r="21" spans="2:9" ht="13.2" customHeight="1">
      <c r="B21" s="318"/>
      <c r="C21" s="319"/>
      <c r="D21" s="328"/>
      <c r="E21" s="316"/>
      <c r="F21" s="247" t="str">
        <f t="shared" si="0"/>
        <v/>
      </c>
      <c r="G21" s="327"/>
      <c r="H21" s="323"/>
      <c r="I21" s="325" t="str">
        <f t="shared" si="1"/>
        <v/>
      </c>
    </row>
    <row r="22" spans="2:9" ht="13.2" customHeight="1">
      <c r="B22" s="318"/>
      <c r="C22" s="319"/>
      <c r="D22" s="328"/>
      <c r="E22" s="316"/>
      <c r="F22" s="247" t="str">
        <f t="shared" si="0"/>
        <v/>
      </c>
      <c r="G22" s="327"/>
      <c r="H22" s="323"/>
      <c r="I22" s="325" t="str">
        <f t="shared" si="1"/>
        <v/>
      </c>
    </row>
    <row r="23" spans="2:9" ht="13.2" customHeight="1">
      <c r="B23" s="318"/>
      <c r="C23" s="319"/>
      <c r="D23" s="328"/>
      <c r="E23" s="316"/>
      <c r="F23" s="247" t="str">
        <f t="shared" si="0"/>
        <v/>
      </c>
      <c r="G23" s="327"/>
      <c r="H23" s="323"/>
      <c r="I23" s="325" t="str">
        <f t="shared" si="1"/>
        <v/>
      </c>
    </row>
    <row r="24" spans="2:9" ht="13.2" customHeight="1">
      <c r="B24" s="318"/>
      <c r="C24" s="319"/>
      <c r="D24" s="328"/>
      <c r="E24" s="316"/>
      <c r="F24" s="247" t="str">
        <f t="shared" si="0"/>
        <v/>
      </c>
      <c r="G24" s="327"/>
      <c r="H24" s="323"/>
      <c r="I24" s="325" t="str">
        <f t="shared" si="1"/>
        <v/>
      </c>
    </row>
    <row r="25" spans="2:9" ht="13.2" customHeight="1">
      <c r="B25" s="318"/>
      <c r="C25" s="319"/>
      <c r="D25" s="328"/>
      <c r="E25" s="316"/>
      <c r="F25" s="247" t="str">
        <f t="shared" si="0"/>
        <v/>
      </c>
      <c r="G25" s="327"/>
      <c r="H25" s="323"/>
      <c r="I25" s="325" t="str">
        <f t="shared" si="1"/>
        <v/>
      </c>
    </row>
    <row r="26" spans="2:9" ht="13.2" customHeight="1">
      <c r="B26" s="318"/>
      <c r="C26" s="319"/>
      <c r="D26" s="328"/>
      <c r="E26" s="316"/>
      <c r="F26" s="247" t="str">
        <f t="shared" si="0"/>
        <v/>
      </c>
      <c r="G26" s="327"/>
      <c r="H26" s="323"/>
      <c r="I26" s="325" t="str">
        <f t="shared" si="1"/>
        <v/>
      </c>
    </row>
    <row r="27" spans="2:9" ht="13.2" customHeight="1">
      <c r="B27" s="318"/>
      <c r="C27" s="319"/>
      <c r="D27" s="328"/>
      <c r="E27" s="316"/>
      <c r="F27" s="247" t="str">
        <f t="shared" si="0"/>
        <v/>
      </c>
      <c r="G27" s="327"/>
      <c r="H27" s="323"/>
      <c r="I27" s="325" t="str">
        <f t="shared" si="1"/>
        <v/>
      </c>
    </row>
    <row r="28" spans="2:9" ht="13.2" customHeight="1">
      <c r="B28" s="318"/>
      <c r="C28" s="319"/>
      <c r="D28" s="328"/>
      <c r="E28" s="316"/>
      <c r="F28" s="247" t="str">
        <f t="shared" si="0"/>
        <v/>
      </c>
      <c r="G28" s="327"/>
      <c r="H28" s="323"/>
      <c r="I28" s="325" t="str">
        <f t="shared" si="1"/>
        <v/>
      </c>
    </row>
    <row r="29" spans="2:9" ht="13.2" customHeight="1">
      <c r="B29" s="318"/>
      <c r="C29" s="319"/>
      <c r="D29" s="328"/>
      <c r="E29" s="316"/>
      <c r="F29" s="247" t="str">
        <f t="shared" si="0"/>
        <v/>
      </c>
      <c r="G29" s="327"/>
      <c r="H29" s="323"/>
      <c r="I29" s="325" t="str">
        <f t="shared" si="1"/>
        <v/>
      </c>
    </row>
    <row r="30" spans="2:9" ht="13.2" customHeight="1">
      <c r="B30" s="318"/>
      <c r="C30" s="319"/>
      <c r="D30" s="328"/>
      <c r="E30" s="316"/>
      <c r="F30" s="247" t="str">
        <f t="shared" si="0"/>
        <v/>
      </c>
      <c r="G30" s="327"/>
      <c r="H30" s="323"/>
      <c r="I30" s="325" t="str">
        <f t="shared" si="1"/>
        <v/>
      </c>
    </row>
    <row r="31" spans="2:9" ht="13.2" customHeight="1">
      <c r="B31" s="318"/>
      <c r="C31" s="319"/>
      <c r="D31" s="328"/>
      <c r="E31" s="316"/>
      <c r="F31" s="247" t="str">
        <f t="shared" si="0"/>
        <v/>
      </c>
      <c r="G31" s="327"/>
      <c r="H31" s="323"/>
      <c r="I31" s="325" t="str">
        <f t="shared" si="1"/>
        <v/>
      </c>
    </row>
    <row r="32" spans="2:9" ht="13.2" customHeight="1">
      <c r="B32" s="318"/>
      <c r="C32" s="319"/>
      <c r="D32" s="328"/>
      <c r="E32" s="316"/>
      <c r="F32" s="247" t="str">
        <f t="shared" si="0"/>
        <v/>
      </c>
      <c r="G32" s="327"/>
      <c r="H32" s="323"/>
      <c r="I32" s="325" t="str">
        <f t="shared" si="1"/>
        <v/>
      </c>
    </row>
    <row r="33" spans="2:9" ht="13.2" customHeight="1">
      <c r="B33" s="318"/>
      <c r="C33" s="319"/>
      <c r="D33" s="328"/>
      <c r="E33" s="316"/>
      <c r="F33" s="247" t="str">
        <f t="shared" si="0"/>
        <v/>
      </c>
      <c r="G33" s="327"/>
      <c r="H33" s="323"/>
      <c r="I33" s="325" t="str">
        <f t="shared" si="1"/>
        <v/>
      </c>
    </row>
    <row r="34" spans="2:9" ht="13.2" customHeight="1">
      <c r="B34" s="318"/>
      <c r="C34" s="319"/>
      <c r="D34" s="328"/>
      <c r="E34" s="316"/>
      <c r="F34" s="247" t="str">
        <f t="shared" si="0"/>
        <v/>
      </c>
      <c r="G34" s="327"/>
      <c r="H34" s="323"/>
      <c r="I34" s="325" t="str">
        <f t="shared" si="1"/>
        <v/>
      </c>
    </row>
    <row r="35" spans="2:9" ht="13.2" customHeight="1">
      <c r="B35" s="318"/>
      <c r="C35" s="319"/>
      <c r="D35" s="328"/>
      <c r="E35" s="316"/>
      <c r="F35" s="247" t="str">
        <f t="shared" si="0"/>
        <v/>
      </c>
      <c r="G35" s="327"/>
      <c r="H35" s="323"/>
      <c r="I35" s="325" t="str">
        <f t="shared" si="1"/>
        <v/>
      </c>
    </row>
    <row r="36" spans="2:9" ht="13.2" customHeight="1">
      <c r="B36" s="318"/>
      <c r="C36" s="319"/>
      <c r="D36" s="328"/>
      <c r="E36" s="316"/>
      <c r="F36" s="247" t="str">
        <f t="shared" si="0"/>
        <v/>
      </c>
      <c r="G36" s="327"/>
      <c r="H36" s="323"/>
      <c r="I36" s="325" t="str">
        <f t="shared" si="1"/>
        <v/>
      </c>
    </row>
    <row r="37" spans="2:9" ht="13.2" customHeight="1">
      <c r="B37" s="318"/>
      <c r="C37" s="319"/>
      <c r="D37" s="328"/>
      <c r="E37" s="316"/>
      <c r="F37" s="247" t="str">
        <f t="shared" si="0"/>
        <v/>
      </c>
      <c r="G37" s="327"/>
      <c r="H37" s="323"/>
      <c r="I37" s="325" t="str">
        <f t="shared" si="1"/>
        <v/>
      </c>
    </row>
    <row r="38" spans="2:9" ht="13.2" customHeight="1">
      <c r="B38" s="318"/>
      <c r="C38" s="319"/>
      <c r="D38" s="328"/>
      <c r="E38" s="316"/>
      <c r="F38" s="247" t="str">
        <f t="shared" si="0"/>
        <v/>
      </c>
      <c r="G38" s="327"/>
      <c r="H38" s="323"/>
      <c r="I38" s="325" t="str">
        <f t="shared" si="1"/>
        <v/>
      </c>
    </row>
    <row r="39" spans="2:9" ht="13.2" customHeight="1">
      <c r="B39" s="318"/>
      <c r="C39" s="319"/>
      <c r="D39" s="328"/>
      <c r="E39" s="316"/>
      <c r="F39" s="247" t="str">
        <f t="shared" si="0"/>
        <v/>
      </c>
      <c r="G39" s="327"/>
      <c r="H39" s="323"/>
      <c r="I39" s="325" t="str">
        <f t="shared" si="1"/>
        <v/>
      </c>
    </row>
    <row r="40" spans="2:9" ht="13.2" customHeight="1">
      <c r="B40" s="318"/>
      <c r="C40" s="319"/>
      <c r="D40" s="328"/>
      <c r="E40" s="316"/>
      <c r="F40" s="247" t="str">
        <f t="shared" si="0"/>
        <v/>
      </c>
      <c r="G40" s="327"/>
      <c r="H40" s="323"/>
      <c r="I40" s="325" t="str">
        <f t="shared" si="1"/>
        <v/>
      </c>
    </row>
    <row r="41" spans="2:9" ht="13.2" customHeight="1">
      <c r="B41" s="318"/>
      <c r="C41" s="319"/>
      <c r="D41" s="328"/>
      <c r="E41" s="316"/>
      <c r="F41" s="247" t="str">
        <f t="shared" si="0"/>
        <v/>
      </c>
      <c r="G41" s="327"/>
      <c r="H41" s="323"/>
      <c r="I41" s="325" t="str">
        <f t="shared" si="1"/>
        <v/>
      </c>
    </row>
    <row r="42" spans="2:9" ht="13.2" customHeight="1">
      <c r="B42" s="318"/>
      <c r="C42" s="319"/>
      <c r="D42" s="328"/>
      <c r="E42" s="316"/>
      <c r="F42" s="247" t="str">
        <f t="shared" si="0"/>
        <v/>
      </c>
      <c r="G42" s="327"/>
      <c r="H42" s="323"/>
      <c r="I42" s="325" t="str">
        <f t="shared" si="1"/>
        <v/>
      </c>
    </row>
    <row r="43" spans="2:9" ht="13.2" customHeight="1">
      <c r="B43" s="318"/>
      <c r="C43" s="319"/>
      <c r="D43" s="328"/>
      <c r="E43" s="316"/>
      <c r="F43" s="247" t="str">
        <f t="shared" si="0"/>
        <v/>
      </c>
      <c r="G43" s="327"/>
      <c r="H43" s="323"/>
      <c r="I43" s="325" t="str">
        <f t="shared" si="1"/>
        <v/>
      </c>
    </row>
    <row r="44" spans="2:9" ht="13.2" customHeight="1">
      <c r="B44" s="318"/>
      <c r="C44" s="319"/>
      <c r="D44" s="328"/>
      <c r="E44" s="316"/>
      <c r="F44" s="247" t="str">
        <f t="shared" si="0"/>
        <v/>
      </c>
      <c r="G44" s="327"/>
      <c r="H44" s="323"/>
      <c r="I44" s="325" t="str">
        <f t="shared" si="1"/>
        <v/>
      </c>
    </row>
    <row r="45" spans="2:9" ht="13.2" customHeight="1">
      <c r="B45" s="318"/>
      <c r="C45" s="319"/>
      <c r="D45" s="328"/>
      <c r="E45" s="316"/>
      <c r="F45" s="247" t="str">
        <f t="shared" si="0"/>
        <v/>
      </c>
      <c r="G45" s="327"/>
      <c r="H45" s="323"/>
      <c r="I45" s="325" t="str">
        <f t="shared" si="1"/>
        <v/>
      </c>
    </row>
    <row r="46" spans="2:9" ht="13.2" customHeight="1">
      <c r="B46" s="318"/>
      <c r="C46" s="319"/>
      <c r="D46" s="328"/>
      <c r="E46" s="316"/>
      <c r="F46" s="247" t="str">
        <f t="shared" si="0"/>
        <v/>
      </c>
      <c r="G46" s="327"/>
      <c r="H46" s="323"/>
      <c r="I46" s="325" t="str">
        <f t="shared" si="1"/>
        <v/>
      </c>
    </row>
    <row r="47" spans="2:9" ht="13.2" customHeight="1">
      <c r="B47" s="318"/>
      <c r="C47" s="319"/>
      <c r="D47" s="328"/>
      <c r="E47" s="316"/>
      <c r="F47" s="247" t="str">
        <f t="shared" si="0"/>
        <v/>
      </c>
      <c r="G47" s="327"/>
      <c r="H47" s="323"/>
      <c r="I47" s="325" t="str">
        <f t="shared" si="1"/>
        <v/>
      </c>
    </row>
    <row r="48" spans="2:9" ht="13.2" customHeight="1">
      <c r="B48" s="318"/>
      <c r="C48" s="319"/>
      <c r="D48" s="328"/>
      <c r="E48" s="316"/>
      <c r="F48" s="247" t="str">
        <f t="shared" si="0"/>
        <v/>
      </c>
      <c r="G48" s="327"/>
      <c r="H48" s="323"/>
      <c r="I48" s="325" t="str">
        <f t="shared" si="1"/>
        <v/>
      </c>
    </row>
    <row r="49" spans="2:9" ht="13.2" customHeight="1">
      <c r="B49" s="318"/>
      <c r="C49" s="319"/>
      <c r="D49" s="328"/>
      <c r="E49" s="316"/>
      <c r="F49" s="247" t="str">
        <f t="shared" si="0"/>
        <v/>
      </c>
      <c r="G49" s="327"/>
      <c r="H49" s="323"/>
      <c r="I49" s="325" t="str">
        <f t="shared" si="1"/>
        <v/>
      </c>
    </row>
    <row r="50" spans="2:9" ht="13.2" customHeight="1">
      <c r="B50" s="318"/>
      <c r="C50" s="319"/>
      <c r="D50" s="328"/>
      <c r="E50" s="316"/>
      <c r="F50" s="247" t="str">
        <f t="shared" si="0"/>
        <v/>
      </c>
      <c r="G50" s="327"/>
      <c r="H50" s="323"/>
      <c r="I50" s="325" t="str">
        <f t="shared" si="1"/>
        <v/>
      </c>
    </row>
    <row r="51" spans="2:9" ht="13.2" customHeight="1">
      <c r="B51" s="318"/>
      <c r="C51" s="319"/>
      <c r="D51" s="328"/>
      <c r="E51" s="316"/>
      <c r="F51" s="247" t="str">
        <f t="shared" si="0"/>
        <v/>
      </c>
      <c r="G51" s="327"/>
      <c r="H51" s="323"/>
      <c r="I51" s="325" t="str">
        <f t="shared" si="1"/>
        <v/>
      </c>
    </row>
    <row r="52" spans="2:9" ht="13.2" customHeight="1">
      <c r="B52" s="318"/>
      <c r="C52" s="319"/>
      <c r="D52" s="328"/>
      <c r="E52" s="316"/>
      <c r="F52" s="247" t="str">
        <f t="shared" si="0"/>
        <v/>
      </c>
      <c r="G52" s="327"/>
      <c r="H52" s="323"/>
      <c r="I52" s="325" t="str">
        <f t="shared" si="1"/>
        <v/>
      </c>
    </row>
    <row r="53" spans="2:9" ht="13.2" customHeight="1">
      <c r="B53" s="318"/>
      <c r="C53" s="319"/>
      <c r="D53" s="328"/>
      <c r="E53" s="316"/>
      <c r="F53" s="247" t="str">
        <f t="shared" si="0"/>
        <v/>
      </c>
      <c r="G53" s="327"/>
      <c r="H53" s="323"/>
      <c r="I53" s="325" t="str">
        <f t="shared" si="1"/>
        <v/>
      </c>
    </row>
    <row r="54" spans="2:9" ht="13.2" customHeight="1">
      <c r="B54" s="330"/>
      <c r="C54" s="331"/>
      <c r="D54" s="332"/>
      <c r="E54" s="333"/>
      <c r="F54" s="248" t="str">
        <f t="shared" si="0"/>
        <v/>
      </c>
      <c r="G54" s="334"/>
      <c r="H54" s="335"/>
      <c r="I54" s="336" t="str">
        <f t="shared" si="1"/>
        <v/>
      </c>
    </row>
    <row r="55" spans="2:9" ht="13.2" customHeight="1">
      <c r="B55" s="337"/>
      <c r="C55" s="338"/>
      <c r="D55" s="337"/>
      <c r="E55" s="339"/>
      <c r="F55" s="338"/>
      <c r="G55" s="340">
        <f>SUM(G4:G54)</f>
        <v>5100</v>
      </c>
      <c r="H55" s="341">
        <f>SUM(H4:H54)</f>
        <v>0</v>
      </c>
      <c r="I55" s="342">
        <f>G55-H55</f>
        <v>5100</v>
      </c>
    </row>
    <row r="56" spans="2:9" customFormat="1" ht="13.2" customHeight="1"/>
    <row r="57" spans="2:9" ht="13.2" customHeight="1">
      <c r="B57" s="30"/>
      <c r="C57" s="30"/>
      <c r="D57" s="30"/>
      <c r="E57" s="30"/>
      <c r="F57" s="30"/>
      <c r="G57" s="30"/>
      <c r="H57" s="30"/>
      <c r="I57" s="30"/>
    </row>
    <row r="58" spans="2:9" ht="13.2" customHeight="1">
      <c r="B58" s="30"/>
      <c r="C58" s="30"/>
      <c r="D58" s="30"/>
      <c r="E58" s="30"/>
      <c r="F58" s="30"/>
      <c r="G58" s="30"/>
      <c r="H58" s="30"/>
      <c r="I58" s="30"/>
    </row>
    <row r="59" spans="2:9" ht="13.2" customHeight="1">
      <c r="B59" s="30"/>
      <c r="C59" s="30"/>
      <c r="D59" s="30"/>
      <c r="E59" s="30"/>
      <c r="F59" s="30"/>
      <c r="G59" s="30"/>
      <c r="H59" s="30"/>
      <c r="I59" s="30"/>
    </row>
    <row r="60" spans="2:9" ht="13.2" customHeight="1">
      <c r="B60" s="30"/>
      <c r="C60" s="30"/>
      <c r="D60" s="30"/>
      <c r="E60" s="30"/>
      <c r="F60" s="30"/>
      <c r="G60" s="30"/>
      <c r="H60" s="30"/>
      <c r="I60" s="30"/>
    </row>
    <row r="61" spans="2:9" ht="13.2" customHeight="1">
      <c r="B61" s="30"/>
      <c r="C61" s="30"/>
      <c r="D61" s="30"/>
      <c r="E61" s="30"/>
      <c r="F61" s="30"/>
      <c r="G61" s="30"/>
      <c r="H61" s="30"/>
      <c r="I61" s="30"/>
    </row>
    <row r="62" spans="2:9" ht="13.2" customHeight="1">
      <c r="B62" s="30"/>
      <c r="C62" s="30"/>
      <c r="D62" s="30"/>
      <c r="E62" s="30"/>
      <c r="F62" s="30"/>
      <c r="G62" s="30"/>
      <c r="H62" s="30"/>
      <c r="I62" s="30"/>
    </row>
    <row r="63" spans="2:9" ht="13.2" customHeight="1">
      <c r="B63" s="30"/>
      <c r="C63" s="30"/>
      <c r="D63" s="30"/>
      <c r="E63" s="30"/>
      <c r="F63" s="30"/>
      <c r="G63" s="30"/>
      <c r="H63" s="30"/>
      <c r="I63" s="30"/>
    </row>
    <row r="64" spans="2:9" ht="13.2" customHeight="1">
      <c r="B64" s="30"/>
      <c r="C64" s="30"/>
      <c r="D64" s="30"/>
      <c r="E64" s="30"/>
      <c r="F64" s="30"/>
      <c r="G64" s="30"/>
      <c r="H64" s="30"/>
      <c r="I64" s="30"/>
    </row>
    <row r="65" spans="2:9" ht="13.2" customHeight="1">
      <c r="B65" s="30"/>
      <c r="C65" s="30"/>
      <c r="D65" s="30"/>
      <c r="E65" s="30"/>
      <c r="F65" s="30"/>
      <c r="G65" s="30"/>
      <c r="H65" s="30"/>
      <c r="I65" s="30"/>
    </row>
    <row r="66" spans="2:9" ht="13.2" customHeight="1">
      <c r="B66" s="30"/>
      <c r="C66" s="30"/>
      <c r="D66" s="30"/>
      <c r="E66" s="30"/>
      <c r="F66" s="30"/>
      <c r="G66" s="30"/>
      <c r="H66" s="30"/>
      <c r="I66" s="30"/>
    </row>
    <row r="67" spans="2:9" ht="13.2" customHeight="1">
      <c r="B67" s="30"/>
      <c r="C67" s="30"/>
      <c r="D67" s="30"/>
      <c r="E67" s="30"/>
      <c r="F67" s="30"/>
      <c r="G67" s="30"/>
      <c r="H67" s="30"/>
      <c r="I67" s="30"/>
    </row>
    <row r="68" spans="2:9" ht="13.2" customHeight="1">
      <c r="B68" s="30"/>
      <c r="C68" s="30"/>
      <c r="D68" s="30"/>
      <c r="E68" s="30"/>
      <c r="F68" s="30"/>
      <c r="G68" s="30"/>
      <c r="H68" s="30"/>
      <c r="I68" s="30"/>
    </row>
    <row r="69" spans="2:9" ht="13.2" customHeight="1">
      <c r="B69" s="30"/>
      <c r="C69" s="30"/>
      <c r="D69" s="30"/>
      <c r="E69" s="30"/>
      <c r="F69" s="30"/>
      <c r="G69" s="30"/>
      <c r="H69" s="30"/>
      <c r="I69" s="30"/>
    </row>
    <row r="70" spans="2:9" ht="13.2" customHeight="1">
      <c r="B70" s="30"/>
      <c r="C70" s="30"/>
      <c r="D70" s="30"/>
      <c r="E70" s="30"/>
      <c r="F70" s="30"/>
      <c r="G70" s="30"/>
      <c r="H70" s="30"/>
      <c r="I70" s="30"/>
    </row>
    <row r="71" spans="2:9" ht="13.2" customHeight="1">
      <c r="B71" s="30"/>
      <c r="C71" s="30"/>
      <c r="D71" s="30"/>
      <c r="E71" s="30"/>
      <c r="F71" s="30"/>
      <c r="G71" s="30"/>
      <c r="H71" s="30"/>
      <c r="I71" s="30"/>
    </row>
    <row r="72" spans="2:9" ht="13.2" customHeight="1">
      <c r="B72" s="30"/>
      <c r="C72" s="30"/>
      <c r="D72" s="30"/>
      <c r="E72" s="30"/>
      <c r="F72" s="30"/>
      <c r="G72" s="30"/>
      <c r="H72" s="30"/>
      <c r="I72" s="30"/>
    </row>
    <row r="73" spans="2:9" ht="13.2" customHeight="1">
      <c r="B73" s="30"/>
      <c r="C73" s="30"/>
      <c r="D73" s="30"/>
      <c r="E73" s="30"/>
      <c r="F73" s="30"/>
      <c r="G73" s="30"/>
      <c r="H73" s="30"/>
      <c r="I73" s="30"/>
    </row>
    <row r="74" spans="2:9" ht="13.2" customHeight="1">
      <c r="B74" s="30"/>
      <c r="C74" s="30"/>
      <c r="D74" s="30"/>
      <c r="E74" s="30"/>
      <c r="F74" s="30"/>
      <c r="G74" s="30"/>
      <c r="H74" s="30"/>
      <c r="I74" s="30"/>
    </row>
    <row r="75" spans="2:9" ht="13.2" customHeight="1">
      <c r="B75" s="30"/>
      <c r="C75" s="30"/>
      <c r="D75" s="30"/>
      <c r="E75" s="30"/>
      <c r="F75" s="30"/>
      <c r="G75" s="30"/>
      <c r="H75" s="30"/>
      <c r="I75" s="30"/>
    </row>
    <row r="76" spans="2:9" ht="13.2" customHeight="1">
      <c r="B76" s="30"/>
      <c r="C76" s="30"/>
      <c r="D76" s="30"/>
      <c r="E76" s="30"/>
      <c r="F76" s="30"/>
      <c r="G76" s="30"/>
      <c r="H76" s="30"/>
      <c r="I76" s="30"/>
    </row>
    <row r="77" spans="2:9" ht="13.2" customHeight="1">
      <c r="B77" s="30"/>
      <c r="C77" s="30"/>
      <c r="D77" s="30"/>
      <c r="E77" s="30"/>
      <c r="F77" s="30"/>
      <c r="G77" s="30"/>
      <c r="H77" s="30"/>
      <c r="I77" s="30"/>
    </row>
    <row r="78" spans="2:9" ht="13.2" customHeight="1">
      <c r="B78" s="30"/>
      <c r="C78" s="30"/>
      <c r="D78" s="30"/>
      <c r="E78" s="30"/>
      <c r="F78" s="30"/>
      <c r="G78" s="30"/>
      <c r="H78" s="30"/>
      <c r="I78" s="30"/>
    </row>
    <row r="79" spans="2:9" ht="13.2" customHeight="1">
      <c r="B79" s="30"/>
      <c r="C79" s="30"/>
      <c r="D79" s="30"/>
      <c r="E79" s="30"/>
      <c r="F79" s="30"/>
      <c r="G79" s="30"/>
      <c r="H79" s="30"/>
      <c r="I79" s="30"/>
    </row>
    <row r="80" spans="2:9" ht="13.2" customHeight="1">
      <c r="B80" s="30"/>
      <c r="C80" s="30"/>
      <c r="D80" s="30"/>
      <c r="E80" s="30"/>
      <c r="F80" s="30"/>
      <c r="G80" s="30"/>
      <c r="H80" s="30"/>
      <c r="I80" s="30"/>
    </row>
    <row r="81" spans="2:9" ht="13.2" customHeight="1">
      <c r="B81" s="30"/>
      <c r="C81" s="30"/>
      <c r="D81" s="30"/>
      <c r="E81" s="30"/>
      <c r="F81" s="30"/>
      <c r="G81" s="30"/>
      <c r="H81" s="30"/>
      <c r="I81" s="30"/>
    </row>
    <row r="82" spans="2:9" ht="13.2" customHeight="1">
      <c r="B82" s="30"/>
      <c r="C82" s="30"/>
      <c r="D82" s="30"/>
      <c r="E82" s="30"/>
      <c r="F82" s="30"/>
      <c r="G82" s="30"/>
      <c r="H82" s="30"/>
      <c r="I82" s="30"/>
    </row>
    <row r="83" spans="2:9" ht="13.2" customHeight="1">
      <c r="B83" s="30"/>
      <c r="C83" s="30"/>
      <c r="D83" s="30"/>
      <c r="E83" s="30"/>
      <c r="F83" s="30"/>
      <c r="G83" s="30"/>
      <c r="H83" s="30"/>
      <c r="I83" s="30"/>
    </row>
    <row r="84" spans="2:9" ht="13.2" customHeight="1">
      <c r="B84" s="30"/>
      <c r="C84" s="30"/>
      <c r="D84" s="30"/>
      <c r="E84" s="30"/>
      <c r="F84" s="30"/>
      <c r="G84" s="30"/>
      <c r="H84" s="30"/>
      <c r="I84" s="30"/>
    </row>
    <row r="85" spans="2:9" ht="13.2" customHeight="1">
      <c r="B85" s="30"/>
      <c r="C85" s="30"/>
      <c r="D85" s="30"/>
      <c r="E85" s="30"/>
      <c r="F85" s="30"/>
      <c r="G85" s="30"/>
      <c r="H85" s="30"/>
      <c r="I85" s="30"/>
    </row>
    <row r="86" spans="2:9" ht="13.2" customHeight="1">
      <c r="B86" s="30"/>
      <c r="C86" s="30"/>
      <c r="D86" s="30"/>
      <c r="E86" s="30"/>
      <c r="F86" s="30"/>
      <c r="G86" s="30"/>
      <c r="H86" s="30"/>
      <c r="I86" s="30"/>
    </row>
    <row r="87" spans="2:9" ht="13.2" customHeight="1">
      <c r="B87" s="30"/>
      <c r="C87" s="30"/>
      <c r="D87" s="30"/>
      <c r="E87" s="30"/>
      <c r="F87" s="30"/>
      <c r="G87" s="30"/>
      <c r="H87" s="30"/>
      <c r="I87" s="30"/>
    </row>
    <row r="88" spans="2:9" ht="13.2" customHeight="1">
      <c r="B88" s="30"/>
      <c r="C88" s="30"/>
      <c r="D88" s="30"/>
      <c r="E88" s="30"/>
      <c r="F88" s="30"/>
      <c r="G88" s="30"/>
      <c r="H88" s="30"/>
      <c r="I88" s="30"/>
    </row>
    <row r="89" spans="2:9" ht="13.2" customHeight="1">
      <c r="B89" s="30"/>
      <c r="C89" s="30"/>
      <c r="D89" s="30"/>
      <c r="E89" s="30"/>
      <c r="F89" s="30"/>
      <c r="G89" s="30"/>
      <c r="H89" s="30"/>
      <c r="I89" s="30"/>
    </row>
    <row r="90" spans="2:9" ht="13.2" customHeight="1">
      <c r="B90" s="30"/>
      <c r="C90" s="30"/>
      <c r="D90" s="30"/>
      <c r="E90" s="30"/>
      <c r="F90" s="30"/>
      <c r="G90" s="30"/>
      <c r="H90" s="30"/>
      <c r="I90" s="30"/>
    </row>
    <row r="91" spans="2:9" ht="13.2" customHeight="1">
      <c r="B91" s="30"/>
      <c r="C91" s="30"/>
      <c r="D91" s="30"/>
      <c r="E91" s="30"/>
      <c r="F91" s="30"/>
      <c r="G91" s="30"/>
      <c r="H91" s="30"/>
      <c r="I91" s="30"/>
    </row>
    <row r="92" spans="2:9" ht="13.2" customHeight="1">
      <c r="B92" s="30"/>
      <c r="C92" s="30"/>
      <c r="D92" s="30"/>
      <c r="E92" s="30"/>
      <c r="F92" s="30"/>
      <c r="G92" s="30"/>
      <c r="H92" s="30"/>
      <c r="I92" s="30"/>
    </row>
    <row r="93" spans="2:9" ht="13.2" customHeight="1">
      <c r="B93" s="30"/>
      <c r="C93" s="30"/>
      <c r="D93" s="30"/>
      <c r="E93" s="30"/>
      <c r="F93" s="30"/>
      <c r="G93" s="30"/>
      <c r="H93" s="30"/>
      <c r="I93" s="30"/>
    </row>
    <row r="94" spans="2:9" ht="13.2" customHeight="1">
      <c r="B94" s="30"/>
      <c r="C94" s="30"/>
      <c r="D94" s="30"/>
      <c r="E94" s="30"/>
      <c r="F94" s="30"/>
      <c r="G94" s="30"/>
      <c r="H94" s="30"/>
      <c r="I94" s="30"/>
    </row>
    <row r="95" spans="2:9" ht="13.2" customHeight="1">
      <c r="B95" s="30"/>
      <c r="C95" s="30"/>
      <c r="D95" s="30"/>
      <c r="E95" s="30"/>
      <c r="F95" s="30"/>
      <c r="G95" s="30"/>
      <c r="H95" s="30"/>
      <c r="I95" s="30"/>
    </row>
    <row r="96" spans="2:9" ht="13.2" customHeight="1">
      <c r="B96" s="30"/>
      <c r="C96" s="30"/>
      <c r="D96" s="30"/>
      <c r="E96" s="30"/>
      <c r="F96" s="30"/>
      <c r="G96" s="30"/>
      <c r="H96" s="30"/>
      <c r="I96" s="30"/>
    </row>
    <row r="97" spans="2:9" ht="13.2" customHeight="1">
      <c r="B97" s="30"/>
      <c r="C97" s="30"/>
      <c r="D97" s="30"/>
      <c r="E97" s="30"/>
      <c r="F97" s="30"/>
      <c r="G97" s="30"/>
      <c r="H97" s="30"/>
      <c r="I97" s="30"/>
    </row>
  </sheetData>
  <sheetProtection sheet="1" objects="1" scenarios="1"/>
  <mergeCells count="6">
    <mergeCell ref="I2:I3"/>
    <mergeCell ref="D4:F4"/>
    <mergeCell ref="B2:C3"/>
    <mergeCell ref="D2:F2"/>
    <mergeCell ref="G2:G3"/>
    <mergeCell ref="H2:H3"/>
  </mergeCells>
  <phoneticPr fontId="26"/>
  <pageMargins left="0.31666666666666665" right="0.32500000000000001" top="0.75" bottom="0.75" header="0.3" footer="0.3"/>
  <pageSetup paperSize="9" orientation="portrait" horizontalDpi="0" verticalDpi="0" r:id="rId1"/>
  <headerFooter>
    <oddHeader>&amp;C&amp;"HG丸ｺﾞｼｯｸM-PRO,標準"&amp;A</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H56"/>
  <sheetViews>
    <sheetView view="pageLayout" zoomScaleNormal="100" workbookViewId="0"/>
  </sheetViews>
  <sheetFormatPr defaultRowHeight="13.2"/>
  <cols>
    <col min="1" max="2" width="5.109375" style="1" customWidth="1"/>
    <col min="3" max="3" width="25.109375" style="1" bestFit="1" customWidth="1"/>
    <col min="4" max="4" width="6.6640625" style="1" bestFit="1" customWidth="1"/>
    <col min="5" max="5" width="11.33203125" style="1" customWidth="1"/>
    <col min="6" max="8" width="15.33203125" style="1" customWidth="1"/>
    <col min="9" max="16384" width="8.88671875" style="1"/>
  </cols>
  <sheetData>
    <row r="1" spans="1:8" ht="54" customHeight="1"/>
    <row r="2" spans="1:8" ht="13.2" customHeight="1" thickBot="1">
      <c r="A2" s="933" t="s">
        <v>3</v>
      </c>
      <c r="B2" s="934"/>
      <c r="C2" s="911" t="s">
        <v>314</v>
      </c>
      <c r="D2" s="912"/>
      <c r="E2" s="913"/>
      <c r="F2" s="909" t="s">
        <v>19</v>
      </c>
      <c r="G2" s="898" t="s">
        <v>321</v>
      </c>
      <c r="H2" s="900" t="s">
        <v>97</v>
      </c>
    </row>
    <row r="3" spans="1:8">
      <c r="A3" s="935"/>
      <c r="B3" s="936"/>
      <c r="C3" s="914"/>
      <c r="D3" s="915"/>
      <c r="E3" s="916"/>
      <c r="F3" s="910"/>
      <c r="G3" s="899"/>
      <c r="H3" s="901"/>
    </row>
    <row r="4" spans="1:8" ht="26.85" customHeight="1" thickBot="1">
      <c r="A4" s="296">
        <v>1</v>
      </c>
      <c r="B4" s="298"/>
      <c r="C4" s="300" t="s">
        <v>394</v>
      </c>
      <c r="D4" s="297" t="s">
        <v>1383</v>
      </c>
      <c r="E4" s="301" t="s">
        <v>406</v>
      </c>
      <c r="F4" s="299"/>
      <c r="G4" s="298"/>
      <c r="H4" s="304">
        <f>F4-G4</f>
        <v>0</v>
      </c>
    </row>
    <row r="5" spans="1:8" ht="26.85" customHeight="1" thickBot="1">
      <c r="A5" s="223">
        <v>2</v>
      </c>
      <c r="B5" s="215"/>
      <c r="C5" s="302" t="s">
        <v>395</v>
      </c>
      <c r="D5" s="297" t="s">
        <v>1390</v>
      </c>
      <c r="E5" s="303" t="s">
        <v>406</v>
      </c>
      <c r="F5" s="216"/>
      <c r="G5" s="215"/>
      <c r="H5" s="305">
        <f t="shared" ref="H5:H15" si="0">F5-G5</f>
        <v>0</v>
      </c>
    </row>
    <row r="6" spans="1:8" ht="26.85" customHeight="1" thickBot="1">
      <c r="A6" s="223">
        <v>3</v>
      </c>
      <c r="B6" s="215"/>
      <c r="C6" s="302" t="s">
        <v>396</v>
      </c>
      <c r="D6" s="297" t="s">
        <v>1390</v>
      </c>
      <c r="E6" s="303" t="s">
        <v>406</v>
      </c>
      <c r="F6" s="216"/>
      <c r="G6" s="215"/>
      <c r="H6" s="305">
        <f t="shared" si="0"/>
        <v>0</v>
      </c>
    </row>
    <row r="7" spans="1:8" ht="26.85" customHeight="1" thickBot="1">
      <c r="A7" s="223">
        <v>4</v>
      </c>
      <c r="B7" s="215"/>
      <c r="C7" s="302" t="s">
        <v>397</v>
      </c>
      <c r="D7" s="297" t="s">
        <v>1390</v>
      </c>
      <c r="E7" s="303" t="s">
        <v>406</v>
      </c>
      <c r="F7" s="216"/>
      <c r="G7" s="215"/>
      <c r="H7" s="305">
        <f t="shared" si="0"/>
        <v>0</v>
      </c>
    </row>
    <row r="8" spans="1:8" ht="26.85" customHeight="1" thickBot="1">
      <c r="A8" s="223">
        <v>5</v>
      </c>
      <c r="B8" s="215"/>
      <c r="C8" s="302" t="s">
        <v>398</v>
      </c>
      <c r="D8" s="297" t="s">
        <v>1390</v>
      </c>
      <c r="E8" s="303" t="s">
        <v>406</v>
      </c>
      <c r="F8" s="216"/>
      <c r="G8" s="215"/>
      <c r="H8" s="305">
        <f t="shared" si="0"/>
        <v>0</v>
      </c>
    </row>
    <row r="9" spans="1:8" ht="26.85" customHeight="1" thickBot="1">
      <c r="A9" s="223">
        <v>6</v>
      </c>
      <c r="B9" s="215"/>
      <c r="C9" s="302" t="s">
        <v>399</v>
      </c>
      <c r="D9" s="297" t="s">
        <v>1390</v>
      </c>
      <c r="E9" s="303" t="s">
        <v>406</v>
      </c>
      <c r="F9" s="216"/>
      <c r="G9" s="215"/>
      <c r="H9" s="305">
        <f t="shared" si="0"/>
        <v>0</v>
      </c>
    </row>
    <row r="10" spans="1:8" ht="26.85" customHeight="1" thickBot="1">
      <c r="A10" s="223">
        <v>7</v>
      </c>
      <c r="B10" s="215"/>
      <c r="C10" s="302" t="s">
        <v>400</v>
      </c>
      <c r="D10" s="297" t="s">
        <v>1390</v>
      </c>
      <c r="E10" s="303" t="s">
        <v>406</v>
      </c>
      <c r="F10" s="216"/>
      <c r="G10" s="215"/>
      <c r="H10" s="305">
        <f t="shared" si="0"/>
        <v>0</v>
      </c>
    </row>
    <row r="11" spans="1:8" ht="26.85" customHeight="1" thickBot="1">
      <c r="A11" s="223">
        <v>8</v>
      </c>
      <c r="B11" s="215"/>
      <c r="C11" s="302" t="s">
        <v>401</v>
      </c>
      <c r="D11" s="297" t="s">
        <v>1390</v>
      </c>
      <c r="E11" s="303" t="s">
        <v>406</v>
      </c>
      <c r="F11" s="216"/>
      <c r="G11" s="215"/>
      <c r="H11" s="305">
        <f t="shared" si="0"/>
        <v>0</v>
      </c>
    </row>
    <row r="12" spans="1:8" ht="26.85" customHeight="1" thickBot="1">
      <c r="A12" s="223">
        <v>9</v>
      </c>
      <c r="B12" s="215"/>
      <c r="C12" s="302" t="s">
        <v>402</v>
      </c>
      <c r="D12" s="297" t="s">
        <v>1390</v>
      </c>
      <c r="E12" s="303" t="s">
        <v>406</v>
      </c>
      <c r="F12" s="216"/>
      <c r="G12" s="215"/>
      <c r="H12" s="305">
        <f t="shared" si="0"/>
        <v>0</v>
      </c>
    </row>
    <row r="13" spans="1:8" ht="26.85" customHeight="1" thickBot="1">
      <c r="A13" s="223">
        <v>10</v>
      </c>
      <c r="B13" s="215"/>
      <c r="C13" s="302" t="s">
        <v>403</v>
      </c>
      <c r="D13" s="297" t="s">
        <v>1390</v>
      </c>
      <c r="E13" s="303" t="s">
        <v>406</v>
      </c>
      <c r="F13" s="216"/>
      <c r="G13" s="215"/>
      <c r="H13" s="305">
        <f t="shared" si="0"/>
        <v>0</v>
      </c>
    </row>
    <row r="14" spans="1:8" ht="26.85" customHeight="1" thickBot="1">
      <c r="A14" s="223">
        <v>11</v>
      </c>
      <c r="B14" s="215"/>
      <c r="C14" s="302" t="s">
        <v>404</v>
      </c>
      <c r="D14" s="297" t="s">
        <v>1390</v>
      </c>
      <c r="E14" s="303" t="s">
        <v>406</v>
      </c>
      <c r="F14" s="216"/>
      <c r="G14" s="215"/>
      <c r="H14" s="305">
        <f t="shared" si="0"/>
        <v>0</v>
      </c>
    </row>
    <row r="15" spans="1:8" ht="26.85" customHeight="1">
      <c r="A15" s="306">
        <v>12</v>
      </c>
      <c r="B15" s="307"/>
      <c r="C15" s="308" t="s">
        <v>405</v>
      </c>
      <c r="D15" s="309" t="s">
        <v>1383</v>
      </c>
      <c r="E15" s="310" t="s">
        <v>406</v>
      </c>
      <c r="F15" s="311"/>
      <c r="G15" s="307"/>
      <c r="H15" s="312">
        <f t="shared" si="0"/>
        <v>0</v>
      </c>
    </row>
    <row r="16" spans="1:8" ht="26.85" customHeight="1">
      <c r="A16" s="313">
        <v>12</v>
      </c>
      <c r="B16" s="314">
        <v>31</v>
      </c>
      <c r="C16" s="902" t="s">
        <v>10</v>
      </c>
      <c r="D16" s="903"/>
      <c r="E16" s="904"/>
      <c r="F16" s="315">
        <f>SUM(F4:F15)</f>
        <v>0</v>
      </c>
      <c r="G16" s="314">
        <f>SUM(G4:G15)</f>
        <v>0</v>
      </c>
      <c r="H16" s="63">
        <f>SUM(H4:H15)</f>
        <v>0</v>
      </c>
    </row>
    <row r="17" spans="1:6">
      <c r="A17" s="3"/>
      <c r="B17" s="3"/>
      <c r="C17" s="3"/>
      <c r="D17" s="3"/>
      <c r="E17" s="3"/>
      <c r="F17" s="3"/>
    </row>
    <row r="18" spans="1:6">
      <c r="A18" s="3"/>
      <c r="B18" s="3"/>
      <c r="C18" s="3"/>
      <c r="D18" s="3"/>
      <c r="E18" s="3"/>
      <c r="F18" s="3"/>
    </row>
    <row r="19" spans="1:6">
      <c r="A19" s="3"/>
      <c r="B19" s="3"/>
      <c r="C19" s="3"/>
      <c r="D19" s="3"/>
      <c r="E19" s="3"/>
      <c r="F19" s="3"/>
    </row>
    <row r="20" spans="1:6">
      <c r="A20" s="3"/>
      <c r="B20" s="3"/>
      <c r="C20" s="3"/>
      <c r="D20" s="3"/>
      <c r="E20" s="3"/>
      <c r="F20" s="3"/>
    </row>
    <row r="21" spans="1:6">
      <c r="A21" s="3"/>
      <c r="B21" s="3"/>
      <c r="C21" s="3"/>
      <c r="D21" s="3"/>
      <c r="E21" s="3"/>
      <c r="F21" s="3"/>
    </row>
    <row r="22" spans="1:6">
      <c r="A22" s="3"/>
      <c r="B22" s="3"/>
      <c r="C22" s="3"/>
      <c r="D22" s="3"/>
      <c r="E22" s="3"/>
      <c r="F22" s="3"/>
    </row>
    <row r="23" spans="1:6">
      <c r="A23" s="3"/>
      <c r="B23" s="3"/>
      <c r="C23" s="3"/>
      <c r="D23" s="3"/>
      <c r="E23" s="3"/>
      <c r="F23" s="3"/>
    </row>
    <row r="24" spans="1:6">
      <c r="A24" s="3"/>
      <c r="B24" s="3"/>
      <c r="C24" s="3"/>
      <c r="D24" s="3"/>
      <c r="E24" s="3"/>
      <c r="F24" s="3"/>
    </row>
    <row r="25" spans="1:6">
      <c r="A25" s="3"/>
      <c r="B25" s="3"/>
      <c r="C25" s="3"/>
      <c r="D25" s="3"/>
      <c r="E25" s="3"/>
      <c r="F25" s="3"/>
    </row>
    <row r="26" spans="1:6">
      <c r="A26" s="3"/>
      <c r="B26" s="3"/>
      <c r="C26" s="3"/>
      <c r="D26" s="3"/>
      <c r="E26" s="3"/>
      <c r="F26" s="3"/>
    </row>
    <row r="27" spans="1:6">
      <c r="A27" s="3"/>
      <c r="B27" s="3"/>
      <c r="C27" s="3"/>
      <c r="D27" s="3"/>
      <c r="E27" s="3"/>
      <c r="F27" s="3"/>
    </row>
    <row r="28" spans="1:6">
      <c r="A28" s="3"/>
      <c r="B28" s="3"/>
      <c r="C28" s="3"/>
      <c r="D28" s="3"/>
      <c r="E28" s="3"/>
      <c r="F28" s="3"/>
    </row>
    <row r="29" spans="1:6">
      <c r="A29" s="3"/>
      <c r="B29" s="3"/>
      <c r="C29" s="3"/>
      <c r="D29" s="3"/>
      <c r="E29" s="3"/>
      <c r="F29" s="3"/>
    </row>
    <row r="30" spans="1:6">
      <c r="A30" s="3"/>
      <c r="B30" s="3"/>
      <c r="C30" s="3"/>
      <c r="D30" s="3"/>
      <c r="E30" s="3"/>
      <c r="F30" s="3"/>
    </row>
    <row r="31" spans="1:6">
      <c r="A31" s="3"/>
      <c r="B31" s="3"/>
      <c r="C31" s="3"/>
      <c r="D31" s="3"/>
      <c r="E31" s="3"/>
      <c r="F31" s="3"/>
    </row>
    <row r="32" spans="1:6">
      <c r="A32" s="3"/>
      <c r="B32" s="3"/>
      <c r="C32" s="3"/>
      <c r="D32" s="3"/>
      <c r="E32" s="3"/>
      <c r="F32" s="3"/>
    </row>
    <row r="33" spans="1:6">
      <c r="A33" s="3"/>
      <c r="B33" s="3"/>
      <c r="C33" s="3"/>
      <c r="D33" s="3"/>
      <c r="E33" s="3"/>
      <c r="F33" s="3"/>
    </row>
    <row r="34" spans="1:6">
      <c r="A34" s="3"/>
      <c r="B34" s="3"/>
      <c r="C34" s="3"/>
      <c r="D34" s="3"/>
      <c r="E34" s="3"/>
      <c r="F34" s="3"/>
    </row>
    <row r="35" spans="1:6">
      <c r="A35" s="3"/>
      <c r="B35" s="3"/>
      <c r="C35" s="3"/>
      <c r="D35" s="3"/>
      <c r="E35" s="3"/>
      <c r="F35" s="3"/>
    </row>
    <row r="36" spans="1:6">
      <c r="A36" s="3"/>
      <c r="B36" s="3"/>
      <c r="C36" s="3"/>
      <c r="D36" s="3"/>
      <c r="E36" s="3"/>
      <c r="F36" s="3"/>
    </row>
    <row r="37" spans="1:6">
      <c r="A37" s="3"/>
      <c r="B37" s="3"/>
      <c r="C37" s="3"/>
      <c r="D37" s="3"/>
      <c r="E37" s="3"/>
      <c r="F37" s="3"/>
    </row>
    <row r="38" spans="1:6">
      <c r="A38" s="3"/>
      <c r="B38" s="3"/>
      <c r="C38" s="3"/>
      <c r="D38" s="3"/>
      <c r="E38" s="3"/>
      <c r="F38" s="3"/>
    </row>
    <row r="39" spans="1:6">
      <c r="A39" s="3"/>
      <c r="B39" s="3"/>
      <c r="C39" s="3"/>
      <c r="D39" s="3"/>
      <c r="E39" s="3"/>
      <c r="F39" s="3"/>
    </row>
    <row r="40" spans="1:6">
      <c r="A40" s="3"/>
      <c r="B40" s="3"/>
      <c r="C40" s="3"/>
      <c r="D40" s="3"/>
      <c r="E40" s="3"/>
      <c r="F40" s="3"/>
    </row>
    <row r="41" spans="1:6">
      <c r="A41" s="3"/>
      <c r="B41" s="3"/>
      <c r="C41" s="3"/>
      <c r="D41" s="3"/>
      <c r="E41" s="3"/>
      <c r="F41" s="3"/>
    </row>
    <row r="42" spans="1:6">
      <c r="A42" s="3"/>
      <c r="B42" s="3"/>
      <c r="C42" s="3"/>
      <c r="D42" s="3"/>
      <c r="E42" s="3"/>
      <c r="F42" s="3"/>
    </row>
    <row r="43" spans="1:6">
      <c r="A43" s="3"/>
      <c r="B43" s="3"/>
      <c r="C43" s="3"/>
      <c r="D43" s="3"/>
      <c r="E43" s="3"/>
      <c r="F43" s="3"/>
    </row>
    <row r="44" spans="1:6">
      <c r="A44" s="3"/>
      <c r="B44" s="3"/>
      <c r="C44" s="3"/>
      <c r="D44" s="3"/>
      <c r="E44" s="3"/>
      <c r="F44" s="3"/>
    </row>
    <row r="45" spans="1:6">
      <c r="A45" s="3"/>
      <c r="B45" s="3"/>
      <c r="C45" s="3"/>
      <c r="D45" s="3"/>
      <c r="E45" s="3"/>
      <c r="F45" s="3"/>
    </row>
    <row r="46" spans="1:6">
      <c r="A46" s="3"/>
      <c r="B46" s="3"/>
      <c r="C46" s="3"/>
      <c r="D46" s="3"/>
      <c r="E46" s="3"/>
      <c r="F46" s="3"/>
    </row>
    <row r="47" spans="1:6">
      <c r="A47" s="3"/>
      <c r="B47" s="3"/>
      <c r="C47" s="3"/>
      <c r="D47" s="3"/>
      <c r="E47" s="3"/>
      <c r="F47" s="3"/>
    </row>
    <row r="48" spans="1:6">
      <c r="A48" s="3"/>
      <c r="B48" s="3"/>
      <c r="C48" s="3"/>
      <c r="D48" s="3"/>
      <c r="E48" s="3"/>
      <c r="F48" s="3"/>
    </row>
    <row r="49" spans="1:6">
      <c r="A49" s="3"/>
      <c r="B49" s="3"/>
      <c r="C49" s="3"/>
      <c r="D49" s="3"/>
      <c r="E49" s="3"/>
      <c r="F49" s="3"/>
    </row>
    <row r="50" spans="1:6">
      <c r="A50" s="3"/>
      <c r="B50" s="3"/>
      <c r="C50" s="3"/>
      <c r="D50" s="3"/>
      <c r="E50" s="3"/>
      <c r="F50" s="3"/>
    </row>
    <row r="51" spans="1:6">
      <c r="A51" s="3"/>
      <c r="B51" s="3"/>
      <c r="C51" s="3"/>
      <c r="D51" s="3"/>
      <c r="E51" s="3"/>
      <c r="F51" s="3"/>
    </row>
    <row r="52" spans="1:6">
      <c r="A52" s="3"/>
      <c r="B52" s="3"/>
      <c r="C52" s="3"/>
      <c r="D52" s="3"/>
      <c r="E52" s="3"/>
      <c r="F52" s="3"/>
    </row>
    <row r="53" spans="1:6">
      <c r="A53" s="3"/>
      <c r="B53" s="3"/>
      <c r="C53" s="3"/>
      <c r="D53" s="3"/>
      <c r="E53" s="3"/>
      <c r="F53" s="3"/>
    </row>
    <row r="54" spans="1:6">
      <c r="A54" s="3"/>
      <c r="B54" s="3"/>
      <c r="C54" s="3"/>
      <c r="D54" s="3"/>
      <c r="E54" s="3"/>
      <c r="F54" s="3"/>
    </row>
    <row r="55" spans="1:6">
      <c r="A55" s="3"/>
      <c r="B55" s="3"/>
      <c r="C55" s="3"/>
      <c r="D55" s="3"/>
      <c r="E55" s="3"/>
      <c r="F55" s="3"/>
    </row>
    <row r="56" spans="1:6">
      <c r="A56" s="3"/>
      <c r="B56" s="3"/>
      <c r="C56" s="3"/>
      <c r="D56" s="3"/>
      <c r="E56" s="3"/>
      <c r="F56" s="3"/>
    </row>
  </sheetData>
  <sheetProtection sheet="1" objects="1" scenarios="1"/>
  <mergeCells count="6">
    <mergeCell ref="G2:G3"/>
    <mergeCell ref="H2:H3"/>
    <mergeCell ref="C16:E16"/>
    <mergeCell ref="A2:B3"/>
    <mergeCell ref="F2:F3"/>
    <mergeCell ref="C2:E3"/>
  </mergeCells>
  <phoneticPr fontId="26"/>
  <pageMargins left="0.31666666666666665" right="0.31666666666666665" top="0.75" bottom="0.75" header="0.3" footer="0.3"/>
  <pageSetup paperSize="9" orientation="portrait" horizontalDpi="0" verticalDpi="0" r:id="rId1"/>
  <headerFooter>
    <oddHeader>&amp;C&amp;"HG丸ｺﾞｼｯｸM-PRO,標準"売上帳
&amp;A</oddHeader>
    <oddFooter>&amp;C&amp;"HG丸ｺﾞｼｯｸM-PRO,標準"&amp;P月</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I97"/>
  <sheetViews>
    <sheetView view="pageLayout" zoomScaleNormal="100" workbookViewId="0"/>
  </sheetViews>
  <sheetFormatPr defaultRowHeight="13.2" customHeight="1"/>
  <cols>
    <col min="1" max="1" width="8.88671875" style="29"/>
    <col min="2" max="5" width="4.44140625" style="29" customWidth="1"/>
    <col min="6" max="6" width="24.109375" style="29" customWidth="1"/>
    <col min="7" max="9" width="12.6640625" style="29" customWidth="1"/>
    <col min="10" max="16384" width="8.88671875" style="29"/>
  </cols>
  <sheetData>
    <row r="1" spans="2:9" ht="54" customHeight="1"/>
    <row r="2" spans="2:9" ht="13.2" customHeight="1">
      <c r="B2" s="922" t="s">
        <v>3</v>
      </c>
      <c r="C2" s="923"/>
      <c r="D2" s="926" t="s">
        <v>0</v>
      </c>
      <c r="E2" s="927"/>
      <c r="F2" s="928"/>
      <c r="G2" s="929" t="s">
        <v>315</v>
      </c>
      <c r="H2" s="931" t="s">
        <v>316</v>
      </c>
      <c r="I2" s="917" t="s">
        <v>226</v>
      </c>
    </row>
    <row r="3" spans="2:9" ht="13.2" customHeight="1">
      <c r="B3" s="924"/>
      <c r="C3" s="925"/>
      <c r="D3" s="343" t="s">
        <v>313</v>
      </c>
      <c r="E3" s="344" t="s">
        <v>45</v>
      </c>
      <c r="F3" s="345" t="s">
        <v>314</v>
      </c>
      <c r="G3" s="930"/>
      <c r="H3" s="932"/>
      <c r="I3" s="918"/>
    </row>
    <row r="4" spans="2:9" ht="13.2" customHeight="1">
      <c r="B4" s="320">
        <v>1</v>
      </c>
      <c r="C4" s="321">
        <v>1</v>
      </c>
      <c r="D4" s="919" t="s">
        <v>18</v>
      </c>
      <c r="E4" s="920"/>
      <c r="F4" s="921"/>
      <c r="G4" s="326">
        <f>前年度!B19</f>
        <v>5100</v>
      </c>
      <c r="H4" s="322"/>
      <c r="I4" s="324">
        <f>G4</f>
        <v>5100</v>
      </c>
    </row>
    <row r="5" spans="2:9" ht="13.2" customHeight="1">
      <c r="B5" s="318"/>
      <c r="C5" s="319"/>
      <c r="D5" s="328"/>
      <c r="E5" s="316"/>
      <c r="F5" s="247" t="str">
        <f>IF(D5=1,"月分確定成果報酬",IF(D5=2,"成果報酬受け取り",IF(D5=3,"確定した成果のキャンセル","")))</f>
        <v/>
      </c>
      <c r="G5" s="327"/>
      <c r="H5" s="323"/>
      <c r="I5" s="325" t="str">
        <f>IF(OR(G5&lt;&gt;"",H5&lt;&gt;""),I4+G5-H5,"")</f>
        <v/>
      </c>
    </row>
    <row r="6" spans="2:9" ht="13.2" customHeight="1">
      <c r="B6" s="318"/>
      <c r="C6" s="319"/>
      <c r="D6" s="328"/>
      <c r="E6" s="316"/>
      <c r="F6" s="247" t="str">
        <f t="shared" ref="F6:F54" si="0">IF(D6=1,"月分確定成果報酬",IF(D6=2,"成果報酬受け取り",IF(D6=3,"確定した成果のキャンセル","")))</f>
        <v/>
      </c>
      <c r="G6" s="327"/>
      <c r="H6" s="323"/>
      <c r="I6" s="325" t="str">
        <f t="shared" ref="I6:I54" si="1">IF(OR(G6&lt;&gt;"",H6&lt;&gt;""),I5+G6-H6,"")</f>
        <v/>
      </c>
    </row>
    <row r="7" spans="2:9" ht="13.2" customHeight="1">
      <c r="B7" s="318"/>
      <c r="C7" s="319"/>
      <c r="D7" s="328"/>
      <c r="E7" s="316"/>
      <c r="F7" s="247" t="str">
        <f t="shared" si="0"/>
        <v/>
      </c>
      <c r="G7" s="327"/>
      <c r="H7" s="323"/>
      <c r="I7" s="325" t="str">
        <f t="shared" si="1"/>
        <v/>
      </c>
    </row>
    <row r="8" spans="2:9" ht="13.2" customHeight="1">
      <c r="B8" s="318"/>
      <c r="C8" s="319"/>
      <c r="D8" s="328"/>
      <c r="E8" s="316"/>
      <c r="F8" s="247" t="str">
        <f t="shared" si="0"/>
        <v/>
      </c>
      <c r="G8" s="327"/>
      <c r="H8" s="323"/>
      <c r="I8" s="325" t="str">
        <f t="shared" si="1"/>
        <v/>
      </c>
    </row>
    <row r="9" spans="2:9" ht="13.2" customHeight="1">
      <c r="B9" s="318"/>
      <c r="C9" s="319"/>
      <c r="D9" s="328"/>
      <c r="E9" s="316"/>
      <c r="F9" s="247" t="str">
        <f t="shared" si="0"/>
        <v/>
      </c>
      <c r="G9" s="327"/>
      <c r="H9" s="323"/>
      <c r="I9" s="325" t="str">
        <f t="shared" si="1"/>
        <v/>
      </c>
    </row>
    <row r="10" spans="2:9" ht="13.2" customHeight="1">
      <c r="B10" s="318"/>
      <c r="C10" s="319"/>
      <c r="D10" s="329"/>
      <c r="E10" s="317"/>
      <c r="F10" s="247" t="str">
        <f t="shared" si="0"/>
        <v/>
      </c>
      <c r="G10" s="327"/>
      <c r="H10" s="323"/>
      <c r="I10" s="325" t="str">
        <f t="shared" si="1"/>
        <v/>
      </c>
    </row>
    <row r="11" spans="2:9" ht="13.2" customHeight="1">
      <c r="B11" s="318"/>
      <c r="C11" s="319"/>
      <c r="D11" s="328"/>
      <c r="E11" s="316"/>
      <c r="F11" s="247" t="str">
        <f t="shared" si="0"/>
        <v/>
      </c>
      <c r="G11" s="327"/>
      <c r="H11" s="323"/>
      <c r="I11" s="325" t="str">
        <f t="shared" si="1"/>
        <v/>
      </c>
    </row>
    <row r="12" spans="2:9" ht="13.2" customHeight="1">
      <c r="B12" s="318"/>
      <c r="C12" s="319"/>
      <c r="D12" s="328"/>
      <c r="E12" s="316"/>
      <c r="F12" s="247" t="str">
        <f t="shared" si="0"/>
        <v/>
      </c>
      <c r="G12" s="327"/>
      <c r="H12" s="323"/>
      <c r="I12" s="325" t="str">
        <f t="shared" si="1"/>
        <v/>
      </c>
    </row>
    <row r="13" spans="2:9" ht="13.2" customHeight="1">
      <c r="B13" s="318"/>
      <c r="C13" s="319"/>
      <c r="D13" s="328"/>
      <c r="E13" s="316"/>
      <c r="F13" s="247" t="str">
        <f t="shared" si="0"/>
        <v/>
      </c>
      <c r="G13" s="327"/>
      <c r="H13" s="323"/>
      <c r="I13" s="325" t="str">
        <f t="shared" si="1"/>
        <v/>
      </c>
    </row>
    <row r="14" spans="2:9" ht="13.2" customHeight="1">
      <c r="B14" s="318"/>
      <c r="C14" s="319"/>
      <c r="D14" s="328"/>
      <c r="E14" s="316"/>
      <c r="F14" s="247" t="str">
        <f t="shared" si="0"/>
        <v/>
      </c>
      <c r="G14" s="327"/>
      <c r="H14" s="323"/>
      <c r="I14" s="325" t="str">
        <f t="shared" si="1"/>
        <v/>
      </c>
    </row>
    <row r="15" spans="2:9" ht="13.2" customHeight="1">
      <c r="B15" s="318"/>
      <c r="C15" s="319"/>
      <c r="D15" s="328"/>
      <c r="E15" s="316"/>
      <c r="F15" s="247" t="str">
        <f t="shared" si="0"/>
        <v/>
      </c>
      <c r="G15" s="327"/>
      <c r="H15" s="323"/>
      <c r="I15" s="325" t="str">
        <f t="shared" si="1"/>
        <v/>
      </c>
    </row>
    <row r="16" spans="2:9" ht="13.2" customHeight="1">
      <c r="B16" s="318"/>
      <c r="C16" s="319"/>
      <c r="D16" s="328"/>
      <c r="E16" s="316"/>
      <c r="F16" s="247" t="str">
        <f t="shared" si="0"/>
        <v/>
      </c>
      <c r="G16" s="327"/>
      <c r="H16" s="323"/>
      <c r="I16" s="325" t="str">
        <f t="shared" si="1"/>
        <v/>
      </c>
    </row>
    <row r="17" spans="2:9" ht="13.2" customHeight="1">
      <c r="B17" s="318"/>
      <c r="C17" s="319"/>
      <c r="D17" s="328"/>
      <c r="E17" s="316"/>
      <c r="F17" s="247" t="str">
        <f t="shared" si="0"/>
        <v/>
      </c>
      <c r="G17" s="327"/>
      <c r="H17" s="323"/>
      <c r="I17" s="325" t="str">
        <f t="shared" si="1"/>
        <v/>
      </c>
    </row>
    <row r="18" spans="2:9" ht="13.2" customHeight="1">
      <c r="B18" s="318"/>
      <c r="C18" s="319"/>
      <c r="D18" s="328"/>
      <c r="E18" s="316"/>
      <c r="F18" s="247" t="str">
        <f t="shared" si="0"/>
        <v/>
      </c>
      <c r="G18" s="327"/>
      <c r="H18" s="323"/>
      <c r="I18" s="325" t="str">
        <f t="shared" si="1"/>
        <v/>
      </c>
    </row>
    <row r="19" spans="2:9" ht="13.2" customHeight="1">
      <c r="B19" s="318"/>
      <c r="C19" s="319"/>
      <c r="D19" s="328"/>
      <c r="E19" s="316"/>
      <c r="F19" s="247" t="str">
        <f t="shared" si="0"/>
        <v/>
      </c>
      <c r="G19" s="327"/>
      <c r="H19" s="323"/>
      <c r="I19" s="325" t="str">
        <f t="shared" si="1"/>
        <v/>
      </c>
    </row>
    <row r="20" spans="2:9" ht="13.2" customHeight="1">
      <c r="B20" s="318"/>
      <c r="C20" s="319"/>
      <c r="D20" s="328"/>
      <c r="E20" s="316"/>
      <c r="F20" s="247" t="str">
        <f t="shared" si="0"/>
        <v/>
      </c>
      <c r="G20" s="327"/>
      <c r="H20" s="323"/>
      <c r="I20" s="325" t="str">
        <f t="shared" si="1"/>
        <v/>
      </c>
    </row>
    <row r="21" spans="2:9" ht="13.2" customHeight="1">
      <c r="B21" s="318"/>
      <c r="C21" s="319"/>
      <c r="D21" s="328"/>
      <c r="E21" s="316"/>
      <c r="F21" s="247" t="str">
        <f t="shared" si="0"/>
        <v/>
      </c>
      <c r="G21" s="327"/>
      <c r="H21" s="323"/>
      <c r="I21" s="325" t="str">
        <f t="shared" si="1"/>
        <v/>
      </c>
    </row>
    <row r="22" spans="2:9" ht="13.2" customHeight="1">
      <c r="B22" s="318"/>
      <c r="C22" s="319"/>
      <c r="D22" s="328"/>
      <c r="E22" s="316"/>
      <c r="F22" s="247" t="str">
        <f t="shared" si="0"/>
        <v/>
      </c>
      <c r="G22" s="327"/>
      <c r="H22" s="323"/>
      <c r="I22" s="325" t="str">
        <f t="shared" si="1"/>
        <v/>
      </c>
    </row>
    <row r="23" spans="2:9" ht="13.2" customHeight="1">
      <c r="B23" s="318"/>
      <c r="C23" s="319"/>
      <c r="D23" s="328"/>
      <c r="E23" s="316"/>
      <c r="F23" s="247" t="str">
        <f t="shared" si="0"/>
        <v/>
      </c>
      <c r="G23" s="327"/>
      <c r="H23" s="323"/>
      <c r="I23" s="325" t="str">
        <f t="shared" si="1"/>
        <v/>
      </c>
    </row>
    <row r="24" spans="2:9" ht="13.2" customHeight="1">
      <c r="B24" s="318"/>
      <c r="C24" s="319"/>
      <c r="D24" s="328"/>
      <c r="E24" s="316"/>
      <c r="F24" s="247" t="str">
        <f t="shared" si="0"/>
        <v/>
      </c>
      <c r="G24" s="327"/>
      <c r="H24" s="323"/>
      <c r="I24" s="325" t="str">
        <f t="shared" si="1"/>
        <v/>
      </c>
    </row>
    <row r="25" spans="2:9" ht="13.2" customHeight="1">
      <c r="B25" s="318"/>
      <c r="C25" s="319"/>
      <c r="D25" s="328"/>
      <c r="E25" s="316"/>
      <c r="F25" s="247" t="str">
        <f t="shared" si="0"/>
        <v/>
      </c>
      <c r="G25" s="327"/>
      <c r="H25" s="323"/>
      <c r="I25" s="325" t="str">
        <f t="shared" si="1"/>
        <v/>
      </c>
    </row>
    <row r="26" spans="2:9" ht="13.2" customHeight="1">
      <c r="B26" s="318"/>
      <c r="C26" s="319"/>
      <c r="D26" s="328"/>
      <c r="E26" s="316"/>
      <c r="F26" s="247" t="str">
        <f t="shared" si="0"/>
        <v/>
      </c>
      <c r="G26" s="327"/>
      <c r="H26" s="323"/>
      <c r="I26" s="325" t="str">
        <f t="shared" si="1"/>
        <v/>
      </c>
    </row>
    <row r="27" spans="2:9" ht="13.2" customHeight="1">
      <c r="B27" s="318"/>
      <c r="C27" s="319"/>
      <c r="D27" s="328"/>
      <c r="E27" s="316"/>
      <c r="F27" s="247" t="str">
        <f t="shared" si="0"/>
        <v/>
      </c>
      <c r="G27" s="327"/>
      <c r="H27" s="323"/>
      <c r="I27" s="325" t="str">
        <f t="shared" si="1"/>
        <v/>
      </c>
    </row>
    <row r="28" spans="2:9" ht="13.2" customHeight="1">
      <c r="B28" s="318"/>
      <c r="C28" s="319"/>
      <c r="D28" s="328"/>
      <c r="E28" s="316"/>
      <c r="F28" s="247" t="str">
        <f t="shared" si="0"/>
        <v/>
      </c>
      <c r="G28" s="327"/>
      <c r="H28" s="323"/>
      <c r="I28" s="325" t="str">
        <f t="shared" si="1"/>
        <v/>
      </c>
    </row>
    <row r="29" spans="2:9" ht="13.2" customHeight="1">
      <c r="B29" s="318"/>
      <c r="C29" s="319"/>
      <c r="D29" s="328"/>
      <c r="E29" s="316"/>
      <c r="F29" s="247" t="str">
        <f t="shared" si="0"/>
        <v/>
      </c>
      <c r="G29" s="327"/>
      <c r="H29" s="323"/>
      <c r="I29" s="325" t="str">
        <f t="shared" si="1"/>
        <v/>
      </c>
    </row>
    <row r="30" spans="2:9" ht="13.2" customHeight="1">
      <c r="B30" s="318"/>
      <c r="C30" s="319"/>
      <c r="D30" s="328"/>
      <c r="E30" s="316"/>
      <c r="F30" s="247" t="str">
        <f t="shared" si="0"/>
        <v/>
      </c>
      <c r="G30" s="327"/>
      <c r="H30" s="323"/>
      <c r="I30" s="325" t="str">
        <f t="shared" si="1"/>
        <v/>
      </c>
    </row>
    <row r="31" spans="2:9" ht="13.2" customHeight="1">
      <c r="B31" s="318"/>
      <c r="C31" s="319"/>
      <c r="D31" s="328"/>
      <c r="E31" s="316"/>
      <c r="F31" s="247" t="str">
        <f t="shared" si="0"/>
        <v/>
      </c>
      <c r="G31" s="327"/>
      <c r="H31" s="323"/>
      <c r="I31" s="325" t="str">
        <f t="shared" si="1"/>
        <v/>
      </c>
    </row>
    <row r="32" spans="2:9" ht="13.2" customHeight="1">
      <c r="B32" s="318"/>
      <c r="C32" s="319"/>
      <c r="D32" s="328"/>
      <c r="E32" s="316"/>
      <c r="F32" s="247" t="str">
        <f t="shared" si="0"/>
        <v/>
      </c>
      <c r="G32" s="327"/>
      <c r="H32" s="323"/>
      <c r="I32" s="325" t="str">
        <f t="shared" si="1"/>
        <v/>
      </c>
    </row>
    <row r="33" spans="2:9" ht="13.2" customHeight="1">
      <c r="B33" s="318"/>
      <c r="C33" s="319"/>
      <c r="D33" s="328"/>
      <c r="E33" s="316"/>
      <c r="F33" s="247" t="str">
        <f t="shared" si="0"/>
        <v/>
      </c>
      <c r="G33" s="327"/>
      <c r="H33" s="323"/>
      <c r="I33" s="325" t="str">
        <f t="shared" si="1"/>
        <v/>
      </c>
    </row>
    <row r="34" spans="2:9" ht="13.2" customHeight="1">
      <c r="B34" s="318"/>
      <c r="C34" s="319"/>
      <c r="D34" s="328"/>
      <c r="E34" s="316"/>
      <c r="F34" s="247" t="str">
        <f t="shared" si="0"/>
        <v/>
      </c>
      <c r="G34" s="327"/>
      <c r="H34" s="323"/>
      <c r="I34" s="325" t="str">
        <f t="shared" si="1"/>
        <v/>
      </c>
    </row>
    <row r="35" spans="2:9" ht="13.2" customHeight="1">
      <c r="B35" s="318"/>
      <c r="C35" s="319"/>
      <c r="D35" s="328"/>
      <c r="E35" s="316"/>
      <c r="F35" s="247" t="str">
        <f t="shared" si="0"/>
        <v/>
      </c>
      <c r="G35" s="327"/>
      <c r="H35" s="323"/>
      <c r="I35" s="325" t="str">
        <f t="shared" si="1"/>
        <v/>
      </c>
    </row>
    <row r="36" spans="2:9" ht="13.2" customHeight="1">
      <c r="B36" s="318"/>
      <c r="C36" s="319"/>
      <c r="D36" s="328"/>
      <c r="E36" s="316"/>
      <c r="F36" s="247" t="str">
        <f t="shared" si="0"/>
        <v/>
      </c>
      <c r="G36" s="327"/>
      <c r="H36" s="323"/>
      <c r="I36" s="325" t="str">
        <f t="shared" si="1"/>
        <v/>
      </c>
    </row>
    <row r="37" spans="2:9" ht="13.2" customHeight="1">
      <c r="B37" s="318"/>
      <c r="C37" s="319"/>
      <c r="D37" s="328"/>
      <c r="E37" s="316"/>
      <c r="F37" s="247" t="str">
        <f t="shared" si="0"/>
        <v/>
      </c>
      <c r="G37" s="327"/>
      <c r="H37" s="323"/>
      <c r="I37" s="325" t="str">
        <f t="shared" si="1"/>
        <v/>
      </c>
    </row>
    <row r="38" spans="2:9" ht="13.2" customHeight="1">
      <c r="B38" s="318"/>
      <c r="C38" s="319"/>
      <c r="D38" s="328"/>
      <c r="E38" s="316"/>
      <c r="F38" s="247" t="str">
        <f t="shared" si="0"/>
        <v/>
      </c>
      <c r="G38" s="327"/>
      <c r="H38" s="323"/>
      <c r="I38" s="325" t="str">
        <f t="shared" si="1"/>
        <v/>
      </c>
    </row>
    <row r="39" spans="2:9" ht="13.2" customHeight="1">
      <c r="B39" s="318"/>
      <c r="C39" s="319"/>
      <c r="D39" s="328"/>
      <c r="E39" s="316"/>
      <c r="F39" s="247" t="str">
        <f t="shared" si="0"/>
        <v/>
      </c>
      <c r="G39" s="327"/>
      <c r="H39" s="323"/>
      <c r="I39" s="325" t="str">
        <f t="shared" si="1"/>
        <v/>
      </c>
    </row>
    <row r="40" spans="2:9" ht="13.2" customHeight="1">
      <c r="B40" s="318"/>
      <c r="C40" s="319"/>
      <c r="D40" s="328"/>
      <c r="E40" s="316"/>
      <c r="F40" s="247" t="str">
        <f t="shared" si="0"/>
        <v/>
      </c>
      <c r="G40" s="327"/>
      <c r="H40" s="323"/>
      <c r="I40" s="325" t="str">
        <f t="shared" si="1"/>
        <v/>
      </c>
    </row>
    <row r="41" spans="2:9" ht="13.2" customHeight="1">
      <c r="B41" s="318"/>
      <c r="C41" s="319"/>
      <c r="D41" s="328"/>
      <c r="E41" s="316"/>
      <c r="F41" s="247" t="str">
        <f t="shared" si="0"/>
        <v/>
      </c>
      <c r="G41" s="327"/>
      <c r="H41" s="323"/>
      <c r="I41" s="325" t="str">
        <f t="shared" si="1"/>
        <v/>
      </c>
    </row>
    <row r="42" spans="2:9" ht="13.2" customHeight="1">
      <c r="B42" s="318"/>
      <c r="C42" s="319"/>
      <c r="D42" s="328"/>
      <c r="E42" s="316"/>
      <c r="F42" s="247" t="str">
        <f t="shared" si="0"/>
        <v/>
      </c>
      <c r="G42" s="327"/>
      <c r="H42" s="323"/>
      <c r="I42" s="325" t="str">
        <f t="shared" si="1"/>
        <v/>
      </c>
    </row>
    <row r="43" spans="2:9" ht="13.2" customHeight="1">
      <c r="B43" s="318"/>
      <c r="C43" s="319"/>
      <c r="D43" s="328"/>
      <c r="E43" s="316"/>
      <c r="F43" s="247" t="str">
        <f t="shared" si="0"/>
        <v/>
      </c>
      <c r="G43" s="327"/>
      <c r="H43" s="323"/>
      <c r="I43" s="325" t="str">
        <f t="shared" si="1"/>
        <v/>
      </c>
    </row>
    <row r="44" spans="2:9" ht="13.2" customHeight="1">
      <c r="B44" s="318"/>
      <c r="C44" s="319"/>
      <c r="D44" s="328"/>
      <c r="E44" s="316"/>
      <c r="F44" s="247" t="str">
        <f t="shared" si="0"/>
        <v/>
      </c>
      <c r="G44" s="327"/>
      <c r="H44" s="323"/>
      <c r="I44" s="325" t="str">
        <f t="shared" si="1"/>
        <v/>
      </c>
    </row>
    <row r="45" spans="2:9" ht="13.2" customHeight="1">
      <c r="B45" s="318"/>
      <c r="C45" s="319"/>
      <c r="D45" s="328"/>
      <c r="E45" s="316"/>
      <c r="F45" s="247" t="str">
        <f t="shared" si="0"/>
        <v/>
      </c>
      <c r="G45" s="327"/>
      <c r="H45" s="323"/>
      <c r="I45" s="325" t="str">
        <f t="shared" si="1"/>
        <v/>
      </c>
    </row>
    <row r="46" spans="2:9" ht="13.2" customHeight="1">
      <c r="B46" s="318"/>
      <c r="C46" s="319"/>
      <c r="D46" s="328"/>
      <c r="E46" s="316"/>
      <c r="F46" s="247" t="str">
        <f t="shared" si="0"/>
        <v/>
      </c>
      <c r="G46" s="327"/>
      <c r="H46" s="323"/>
      <c r="I46" s="325" t="str">
        <f t="shared" si="1"/>
        <v/>
      </c>
    </row>
    <row r="47" spans="2:9" ht="13.2" customHeight="1">
      <c r="B47" s="318"/>
      <c r="C47" s="319"/>
      <c r="D47" s="328"/>
      <c r="E47" s="316"/>
      <c r="F47" s="247" t="str">
        <f t="shared" si="0"/>
        <v/>
      </c>
      <c r="G47" s="327"/>
      <c r="H47" s="323"/>
      <c r="I47" s="325" t="str">
        <f t="shared" si="1"/>
        <v/>
      </c>
    </row>
    <row r="48" spans="2:9" ht="13.2" customHeight="1">
      <c r="B48" s="318"/>
      <c r="C48" s="319"/>
      <c r="D48" s="328"/>
      <c r="E48" s="316"/>
      <c r="F48" s="247" t="str">
        <f t="shared" si="0"/>
        <v/>
      </c>
      <c r="G48" s="327"/>
      <c r="H48" s="323"/>
      <c r="I48" s="325" t="str">
        <f t="shared" si="1"/>
        <v/>
      </c>
    </row>
    <row r="49" spans="2:9" ht="13.2" customHeight="1">
      <c r="B49" s="318"/>
      <c r="C49" s="319"/>
      <c r="D49" s="328"/>
      <c r="E49" s="316"/>
      <c r="F49" s="247" t="str">
        <f t="shared" si="0"/>
        <v/>
      </c>
      <c r="G49" s="327"/>
      <c r="H49" s="323"/>
      <c r="I49" s="325" t="str">
        <f t="shared" si="1"/>
        <v/>
      </c>
    </row>
    <row r="50" spans="2:9" ht="13.2" customHeight="1">
      <c r="B50" s="318"/>
      <c r="C50" s="319"/>
      <c r="D50" s="328"/>
      <c r="E50" s="316"/>
      <c r="F50" s="247" t="str">
        <f t="shared" si="0"/>
        <v/>
      </c>
      <c r="G50" s="327"/>
      <c r="H50" s="323"/>
      <c r="I50" s="325" t="str">
        <f t="shared" si="1"/>
        <v/>
      </c>
    </row>
    <row r="51" spans="2:9" ht="13.2" customHeight="1">
      <c r="B51" s="318"/>
      <c r="C51" s="319"/>
      <c r="D51" s="328"/>
      <c r="E51" s="316"/>
      <c r="F51" s="247" t="str">
        <f t="shared" si="0"/>
        <v/>
      </c>
      <c r="G51" s="327"/>
      <c r="H51" s="323"/>
      <c r="I51" s="325" t="str">
        <f t="shared" si="1"/>
        <v/>
      </c>
    </row>
    <row r="52" spans="2:9" ht="13.2" customHeight="1">
      <c r="B52" s="318"/>
      <c r="C52" s="319"/>
      <c r="D52" s="328"/>
      <c r="E52" s="316"/>
      <c r="F52" s="247" t="str">
        <f t="shared" si="0"/>
        <v/>
      </c>
      <c r="G52" s="327"/>
      <c r="H52" s="323"/>
      <c r="I52" s="325" t="str">
        <f t="shared" si="1"/>
        <v/>
      </c>
    </row>
    <row r="53" spans="2:9" ht="13.2" customHeight="1">
      <c r="B53" s="318"/>
      <c r="C53" s="319"/>
      <c r="D53" s="328"/>
      <c r="E53" s="316"/>
      <c r="F53" s="247" t="str">
        <f t="shared" si="0"/>
        <v/>
      </c>
      <c r="G53" s="327"/>
      <c r="H53" s="323"/>
      <c r="I53" s="325" t="str">
        <f t="shared" si="1"/>
        <v/>
      </c>
    </row>
    <row r="54" spans="2:9" ht="13.2" customHeight="1">
      <c r="B54" s="330"/>
      <c r="C54" s="331"/>
      <c r="D54" s="332"/>
      <c r="E54" s="333"/>
      <c r="F54" s="248" t="str">
        <f t="shared" si="0"/>
        <v/>
      </c>
      <c r="G54" s="334"/>
      <c r="H54" s="335"/>
      <c r="I54" s="336" t="str">
        <f t="shared" si="1"/>
        <v/>
      </c>
    </row>
    <row r="55" spans="2:9" ht="13.2" customHeight="1">
      <c r="B55" s="337"/>
      <c r="C55" s="338"/>
      <c r="D55" s="337"/>
      <c r="E55" s="339"/>
      <c r="F55" s="338"/>
      <c r="G55" s="340">
        <f>SUM(G4:G54)</f>
        <v>5100</v>
      </c>
      <c r="H55" s="341">
        <f>SUM(H4:H54)</f>
        <v>0</v>
      </c>
      <c r="I55" s="342">
        <f>G55-H55</f>
        <v>5100</v>
      </c>
    </row>
    <row r="56" spans="2:9" customFormat="1" ht="13.2" customHeight="1"/>
    <row r="57" spans="2:9" ht="13.2" customHeight="1">
      <c r="B57" s="30"/>
      <c r="C57" s="30"/>
      <c r="D57" s="30"/>
      <c r="E57" s="30"/>
      <c r="F57" s="30"/>
      <c r="G57" s="30"/>
      <c r="H57" s="30"/>
      <c r="I57" s="30"/>
    </row>
    <row r="58" spans="2:9" ht="13.2" customHeight="1">
      <c r="B58" s="30"/>
      <c r="C58" s="30"/>
      <c r="D58" s="30"/>
      <c r="E58" s="30"/>
      <c r="F58" s="30"/>
      <c r="G58" s="30"/>
      <c r="H58" s="30"/>
      <c r="I58" s="30"/>
    </row>
    <row r="59" spans="2:9" ht="13.2" customHeight="1">
      <c r="B59" s="30"/>
      <c r="C59" s="30"/>
      <c r="D59" s="30"/>
      <c r="E59" s="30"/>
      <c r="F59" s="30"/>
      <c r="G59" s="30"/>
      <c r="H59" s="30"/>
      <c r="I59" s="30"/>
    </row>
    <row r="60" spans="2:9" ht="13.2" customHeight="1">
      <c r="B60" s="30"/>
      <c r="C60" s="30"/>
      <c r="D60" s="30"/>
      <c r="E60" s="30"/>
      <c r="F60" s="30"/>
      <c r="G60" s="30"/>
      <c r="H60" s="30"/>
      <c r="I60" s="30"/>
    </row>
    <row r="61" spans="2:9" ht="13.2" customHeight="1">
      <c r="B61" s="30"/>
      <c r="C61" s="30"/>
      <c r="D61" s="30"/>
      <c r="E61" s="30"/>
      <c r="F61" s="30"/>
      <c r="G61" s="30"/>
      <c r="H61" s="30"/>
      <c r="I61" s="30"/>
    </row>
    <row r="62" spans="2:9" ht="13.2" customHeight="1">
      <c r="B62" s="30"/>
      <c r="C62" s="30"/>
      <c r="D62" s="30"/>
      <c r="E62" s="30"/>
      <c r="F62" s="30"/>
      <c r="G62" s="30"/>
      <c r="H62" s="30"/>
      <c r="I62" s="30"/>
    </row>
    <row r="63" spans="2:9" ht="13.2" customHeight="1">
      <c r="B63" s="30"/>
      <c r="C63" s="30"/>
      <c r="D63" s="30"/>
      <c r="E63" s="30"/>
      <c r="F63" s="30"/>
      <c r="G63" s="30"/>
      <c r="H63" s="30"/>
      <c r="I63" s="30"/>
    </row>
    <row r="64" spans="2:9" ht="13.2" customHeight="1">
      <c r="B64" s="30"/>
      <c r="C64" s="30"/>
      <c r="D64" s="30"/>
      <c r="E64" s="30"/>
      <c r="F64" s="30"/>
      <c r="G64" s="30"/>
      <c r="H64" s="30"/>
      <c r="I64" s="30"/>
    </row>
    <row r="65" spans="2:9" ht="13.2" customHeight="1">
      <c r="B65" s="30"/>
      <c r="C65" s="30"/>
      <c r="D65" s="30"/>
      <c r="E65" s="30"/>
      <c r="F65" s="30"/>
      <c r="G65" s="30"/>
      <c r="H65" s="30"/>
      <c r="I65" s="30"/>
    </row>
    <row r="66" spans="2:9" ht="13.2" customHeight="1">
      <c r="B66" s="30"/>
      <c r="C66" s="30"/>
      <c r="D66" s="30"/>
      <c r="E66" s="30"/>
      <c r="F66" s="30"/>
      <c r="G66" s="30"/>
      <c r="H66" s="30"/>
      <c r="I66" s="30"/>
    </row>
    <row r="67" spans="2:9" ht="13.2" customHeight="1">
      <c r="B67" s="30"/>
      <c r="C67" s="30"/>
      <c r="D67" s="30"/>
      <c r="E67" s="30"/>
      <c r="F67" s="30"/>
      <c r="G67" s="30"/>
      <c r="H67" s="30"/>
      <c r="I67" s="30"/>
    </row>
    <row r="68" spans="2:9" ht="13.2" customHeight="1">
      <c r="B68" s="30"/>
      <c r="C68" s="30"/>
      <c r="D68" s="30"/>
      <c r="E68" s="30"/>
      <c r="F68" s="30"/>
      <c r="G68" s="30"/>
      <c r="H68" s="30"/>
      <c r="I68" s="30"/>
    </row>
    <row r="69" spans="2:9" ht="13.2" customHeight="1">
      <c r="B69" s="30"/>
      <c r="C69" s="30"/>
      <c r="D69" s="30"/>
      <c r="E69" s="30"/>
      <c r="F69" s="30"/>
      <c r="G69" s="30"/>
      <c r="H69" s="30"/>
      <c r="I69" s="30"/>
    </row>
    <row r="70" spans="2:9" ht="13.2" customHeight="1">
      <c r="B70" s="30"/>
      <c r="C70" s="30"/>
      <c r="D70" s="30"/>
      <c r="E70" s="30"/>
      <c r="F70" s="30"/>
      <c r="G70" s="30"/>
      <c r="H70" s="30"/>
      <c r="I70" s="30"/>
    </row>
    <row r="71" spans="2:9" ht="13.2" customHeight="1">
      <c r="B71" s="30"/>
      <c r="C71" s="30"/>
      <c r="D71" s="30"/>
      <c r="E71" s="30"/>
      <c r="F71" s="30"/>
      <c r="G71" s="30"/>
      <c r="H71" s="30"/>
      <c r="I71" s="30"/>
    </row>
    <row r="72" spans="2:9" ht="13.2" customHeight="1">
      <c r="B72" s="30"/>
      <c r="C72" s="30"/>
      <c r="D72" s="30"/>
      <c r="E72" s="30"/>
      <c r="F72" s="30"/>
      <c r="G72" s="30"/>
      <c r="H72" s="30"/>
      <c r="I72" s="30"/>
    </row>
    <row r="73" spans="2:9" ht="13.2" customHeight="1">
      <c r="B73" s="30"/>
      <c r="C73" s="30"/>
      <c r="D73" s="30"/>
      <c r="E73" s="30"/>
      <c r="F73" s="30"/>
      <c r="G73" s="30"/>
      <c r="H73" s="30"/>
      <c r="I73" s="30"/>
    </row>
    <row r="74" spans="2:9" ht="13.2" customHeight="1">
      <c r="B74" s="30"/>
      <c r="C74" s="30"/>
      <c r="D74" s="30"/>
      <c r="E74" s="30"/>
      <c r="F74" s="30"/>
      <c r="G74" s="30"/>
      <c r="H74" s="30"/>
      <c r="I74" s="30"/>
    </row>
    <row r="75" spans="2:9" ht="13.2" customHeight="1">
      <c r="B75" s="30"/>
      <c r="C75" s="30"/>
      <c r="D75" s="30"/>
      <c r="E75" s="30"/>
      <c r="F75" s="30"/>
      <c r="G75" s="30"/>
      <c r="H75" s="30"/>
      <c r="I75" s="30"/>
    </row>
    <row r="76" spans="2:9" ht="13.2" customHeight="1">
      <c r="B76" s="30"/>
      <c r="C76" s="30"/>
      <c r="D76" s="30"/>
      <c r="E76" s="30"/>
      <c r="F76" s="30"/>
      <c r="G76" s="30"/>
      <c r="H76" s="30"/>
      <c r="I76" s="30"/>
    </row>
    <row r="77" spans="2:9" ht="13.2" customHeight="1">
      <c r="B77" s="30"/>
      <c r="C77" s="30"/>
      <c r="D77" s="30"/>
      <c r="E77" s="30"/>
      <c r="F77" s="30"/>
      <c r="G77" s="30"/>
      <c r="H77" s="30"/>
      <c r="I77" s="30"/>
    </row>
    <row r="78" spans="2:9" ht="13.2" customHeight="1">
      <c r="B78" s="30"/>
      <c r="C78" s="30"/>
      <c r="D78" s="30"/>
      <c r="E78" s="30"/>
      <c r="F78" s="30"/>
      <c r="G78" s="30"/>
      <c r="H78" s="30"/>
      <c r="I78" s="30"/>
    </row>
    <row r="79" spans="2:9" ht="13.2" customHeight="1">
      <c r="B79" s="30"/>
      <c r="C79" s="30"/>
      <c r="D79" s="30"/>
      <c r="E79" s="30"/>
      <c r="F79" s="30"/>
      <c r="G79" s="30"/>
      <c r="H79" s="30"/>
      <c r="I79" s="30"/>
    </row>
    <row r="80" spans="2:9" ht="13.2" customHeight="1">
      <c r="B80" s="30"/>
      <c r="C80" s="30"/>
      <c r="D80" s="30"/>
      <c r="E80" s="30"/>
      <c r="F80" s="30"/>
      <c r="G80" s="30"/>
      <c r="H80" s="30"/>
      <c r="I80" s="30"/>
    </row>
    <row r="81" spans="2:9" ht="13.2" customHeight="1">
      <c r="B81" s="30"/>
      <c r="C81" s="30"/>
      <c r="D81" s="30"/>
      <c r="E81" s="30"/>
      <c r="F81" s="30"/>
      <c r="G81" s="30"/>
      <c r="H81" s="30"/>
      <c r="I81" s="30"/>
    </row>
    <row r="82" spans="2:9" ht="13.2" customHeight="1">
      <c r="B82" s="30"/>
      <c r="C82" s="30"/>
      <c r="D82" s="30"/>
      <c r="E82" s="30"/>
      <c r="F82" s="30"/>
      <c r="G82" s="30"/>
      <c r="H82" s="30"/>
      <c r="I82" s="30"/>
    </row>
    <row r="83" spans="2:9" ht="13.2" customHeight="1">
      <c r="B83" s="30"/>
      <c r="C83" s="30"/>
      <c r="D83" s="30"/>
      <c r="E83" s="30"/>
      <c r="F83" s="30"/>
      <c r="G83" s="30"/>
      <c r="H83" s="30"/>
      <c r="I83" s="30"/>
    </row>
    <row r="84" spans="2:9" ht="13.2" customHeight="1">
      <c r="B84" s="30"/>
      <c r="C84" s="30"/>
      <c r="D84" s="30"/>
      <c r="E84" s="30"/>
      <c r="F84" s="30"/>
      <c r="G84" s="30"/>
      <c r="H84" s="30"/>
      <c r="I84" s="30"/>
    </row>
    <row r="85" spans="2:9" ht="13.2" customHeight="1">
      <c r="B85" s="30"/>
      <c r="C85" s="30"/>
      <c r="D85" s="30"/>
      <c r="E85" s="30"/>
      <c r="F85" s="30"/>
      <c r="G85" s="30"/>
      <c r="H85" s="30"/>
      <c r="I85" s="30"/>
    </row>
    <row r="86" spans="2:9" ht="13.2" customHeight="1">
      <c r="B86" s="30"/>
      <c r="C86" s="30"/>
      <c r="D86" s="30"/>
      <c r="E86" s="30"/>
      <c r="F86" s="30"/>
      <c r="G86" s="30"/>
      <c r="H86" s="30"/>
      <c r="I86" s="30"/>
    </row>
    <row r="87" spans="2:9" ht="13.2" customHeight="1">
      <c r="B87" s="30"/>
      <c r="C87" s="30"/>
      <c r="D87" s="30"/>
      <c r="E87" s="30"/>
      <c r="F87" s="30"/>
      <c r="G87" s="30"/>
      <c r="H87" s="30"/>
      <c r="I87" s="30"/>
    </row>
    <row r="88" spans="2:9" ht="13.2" customHeight="1">
      <c r="B88" s="30"/>
      <c r="C88" s="30"/>
      <c r="D88" s="30"/>
      <c r="E88" s="30"/>
      <c r="F88" s="30"/>
      <c r="G88" s="30"/>
      <c r="H88" s="30"/>
      <c r="I88" s="30"/>
    </row>
    <row r="89" spans="2:9" ht="13.2" customHeight="1">
      <c r="B89" s="30"/>
      <c r="C89" s="30"/>
      <c r="D89" s="30"/>
      <c r="E89" s="30"/>
      <c r="F89" s="30"/>
      <c r="G89" s="30"/>
      <c r="H89" s="30"/>
      <c r="I89" s="30"/>
    </row>
    <row r="90" spans="2:9" ht="13.2" customHeight="1">
      <c r="B90" s="30"/>
      <c r="C90" s="30"/>
      <c r="D90" s="30"/>
      <c r="E90" s="30"/>
      <c r="F90" s="30"/>
      <c r="G90" s="30"/>
      <c r="H90" s="30"/>
      <c r="I90" s="30"/>
    </row>
    <row r="91" spans="2:9" ht="13.2" customHeight="1">
      <c r="B91" s="30"/>
      <c r="C91" s="30"/>
      <c r="D91" s="30"/>
      <c r="E91" s="30"/>
      <c r="F91" s="30"/>
      <c r="G91" s="30"/>
      <c r="H91" s="30"/>
      <c r="I91" s="30"/>
    </row>
    <row r="92" spans="2:9" ht="13.2" customHeight="1">
      <c r="B92" s="30"/>
      <c r="C92" s="30"/>
      <c r="D92" s="30"/>
      <c r="E92" s="30"/>
      <c r="F92" s="30"/>
      <c r="G92" s="30"/>
      <c r="H92" s="30"/>
      <c r="I92" s="30"/>
    </row>
    <row r="93" spans="2:9" ht="13.2" customHeight="1">
      <c r="B93" s="30"/>
      <c r="C93" s="30"/>
      <c r="D93" s="30"/>
      <c r="E93" s="30"/>
      <c r="F93" s="30"/>
      <c r="G93" s="30"/>
      <c r="H93" s="30"/>
      <c r="I93" s="30"/>
    </row>
    <row r="94" spans="2:9" ht="13.2" customHeight="1">
      <c r="B94" s="30"/>
      <c r="C94" s="30"/>
      <c r="D94" s="30"/>
      <c r="E94" s="30"/>
      <c r="F94" s="30"/>
      <c r="G94" s="30"/>
      <c r="H94" s="30"/>
      <c r="I94" s="30"/>
    </row>
    <row r="95" spans="2:9" ht="13.2" customHeight="1">
      <c r="B95" s="30"/>
      <c r="C95" s="30"/>
      <c r="D95" s="30"/>
      <c r="E95" s="30"/>
      <c r="F95" s="30"/>
      <c r="G95" s="30"/>
      <c r="H95" s="30"/>
      <c r="I95" s="30"/>
    </row>
    <row r="96" spans="2:9" ht="13.2" customHeight="1">
      <c r="B96" s="30"/>
      <c r="C96" s="30"/>
      <c r="D96" s="30"/>
      <c r="E96" s="30"/>
      <c r="F96" s="30"/>
      <c r="G96" s="30"/>
      <c r="H96" s="30"/>
      <c r="I96" s="30"/>
    </row>
    <row r="97" spans="2:9" ht="13.2" customHeight="1">
      <c r="B97" s="30"/>
      <c r="C97" s="30"/>
      <c r="D97" s="30"/>
      <c r="E97" s="30"/>
      <c r="F97" s="30"/>
      <c r="G97" s="30"/>
      <c r="H97" s="30"/>
      <c r="I97" s="30"/>
    </row>
  </sheetData>
  <sheetProtection sheet="1" objects="1" scenarios="1"/>
  <mergeCells count="6">
    <mergeCell ref="I2:I3"/>
    <mergeCell ref="D4:F4"/>
    <mergeCell ref="B2:C3"/>
    <mergeCell ref="D2:F2"/>
    <mergeCell ref="G2:G3"/>
    <mergeCell ref="H2:H3"/>
  </mergeCells>
  <phoneticPr fontId="26"/>
  <pageMargins left="0.31666666666666665" right="0.32500000000000001" top="0.75" bottom="0.75" header="0.3" footer="0.3"/>
  <pageSetup paperSize="9" orientation="portrait" horizontalDpi="0" verticalDpi="0" r:id="rId1"/>
  <headerFooter>
    <oddHeader>&amp;C&amp;"HG丸ｺﾞｼｯｸM-PRO,標準"&amp;A</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H56"/>
  <sheetViews>
    <sheetView view="pageLayout" zoomScaleNormal="100" workbookViewId="0"/>
  </sheetViews>
  <sheetFormatPr defaultRowHeight="13.2"/>
  <cols>
    <col min="1" max="2" width="5.109375" style="1" customWidth="1"/>
    <col min="3" max="3" width="25.109375" style="1" bestFit="1" customWidth="1"/>
    <col min="4" max="4" width="6.6640625" style="1" bestFit="1" customWidth="1"/>
    <col min="5" max="5" width="11.33203125" style="1" customWidth="1"/>
    <col min="6" max="8" width="15.33203125" style="1" customWidth="1"/>
    <col min="9" max="16384" width="8.88671875" style="1"/>
  </cols>
  <sheetData>
    <row r="1" spans="1:8" ht="54" customHeight="1"/>
    <row r="2" spans="1:8" ht="13.2" customHeight="1" thickBot="1">
      <c r="A2" s="933" t="s">
        <v>3</v>
      </c>
      <c r="B2" s="934"/>
      <c r="C2" s="911" t="s">
        <v>314</v>
      </c>
      <c r="D2" s="912"/>
      <c r="E2" s="913"/>
      <c r="F2" s="909" t="s">
        <v>19</v>
      </c>
      <c r="G2" s="898" t="s">
        <v>321</v>
      </c>
      <c r="H2" s="900" t="s">
        <v>97</v>
      </c>
    </row>
    <row r="3" spans="1:8">
      <c r="A3" s="935"/>
      <c r="B3" s="936"/>
      <c r="C3" s="914"/>
      <c r="D3" s="915"/>
      <c r="E3" s="916"/>
      <c r="F3" s="910"/>
      <c r="G3" s="899"/>
      <c r="H3" s="901"/>
    </row>
    <row r="4" spans="1:8" ht="26.85" customHeight="1" thickBot="1">
      <c r="A4" s="296">
        <v>1</v>
      </c>
      <c r="B4" s="298"/>
      <c r="C4" s="300" t="s">
        <v>394</v>
      </c>
      <c r="D4" s="297" t="s">
        <v>1383</v>
      </c>
      <c r="E4" s="301" t="s">
        <v>406</v>
      </c>
      <c r="F4" s="299"/>
      <c r="G4" s="298"/>
      <c r="H4" s="304">
        <f>F4-G4</f>
        <v>0</v>
      </c>
    </row>
    <row r="5" spans="1:8" ht="26.85" customHeight="1" thickBot="1">
      <c r="A5" s="223">
        <v>2</v>
      </c>
      <c r="B5" s="215"/>
      <c r="C5" s="302" t="s">
        <v>395</v>
      </c>
      <c r="D5" s="297" t="s">
        <v>1390</v>
      </c>
      <c r="E5" s="303" t="s">
        <v>406</v>
      </c>
      <c r="F5" s="299"/>
      <c r="G5" s="215"/>
      <c r="H5" s="305">
        <f t="shared" ref="H5:H15" si="0">F5-G5</f>
        <v>0</v>
      </c>
    </row>
    <row r="6" spans="1:8" ht="26.85" customHeight="1" thickBot="1">
      <c r="A6" s="223">
        <v>3</v>
      </c>
      <c r="B6" s="215"/>
      <c r="C6" s="302" t="s">
        <v>396</v>
      </c>
      <c r="D6" s="297" t="s">
        <v>1392</v>
      </c>
      <c r="E6" s="303" t="s">
        <v>406</v>
      </c>
      <c r="F6" s="299"/>
      <c r="G6" s="215"/>
      <c r="H6" s="305">
        <f t="shared" si="0"/>
        <v>0</v>
      </c>
    </row>
    <row r="7" spans="1:8" ht="26.85" customHeight="1" thickBot="1">
      <c r="A7" s="223">
        <v>4</v>
      </c>
      <c r="B7" s="215"/>
      <c r="C7" s="302" t="s">
        <v>397</v>
      </c>
      <c r="D7" s="297" t="s">
        <v>1391</v>
      </c>
      <c r="E7" s="303" t="s">
        <v>406</v>
      </c>
      <c r="F7" s="299"/>
      <c r="G7" s="215"/>
      <c r="H7" s="305">
        <f t="shared" si="0"/>
        <v>0</v>
      </c>
    </row>
    <row r="8" spans="1:8" ht="26.85" customHeight="1" thickBot="1">
      <c r="A8" s="223">
        <v>5</v>
      </c>
      <c r="B8" s="215"/>
      <c r="C8" s="302" t="s">
        <v>398</v>
      </c>
      <c r="D8" s="297" t="s">
        <v>1393</v>
      </c>
      <c r="E8" s="303" t="s">
        <v>406</v>
      </c>
      <c r="F8" s="299"/>
      <c r="G8" s="215"/>
      <c r="H8" s="305">
        <f t="shared" si="0"/>
        <v>0</v>
      </c>
    </row>
    <row r="9" spans="1:8" ht="26.85" customHeight="1" thickBot="1">
      <c r="A9" s="223">
        <v>6</v>
      </c>
      <c r="B9" s="215"/>
      <c r="C9" s="302" t="s">
        <v>399</v>
      </c>
      <c r="D9" s="297" t="s">
        <v>1390</v>
      </c>
      <c r="E9" s="303" t="s">
        <v>406</v>
      </c>
      <c r="F9" s="299"/>
      <c r="G9" s="215"/>
      <c r="H9" s="305">
        <f t="shared" si="0"/>
        <v>0</v>
      </c>
    </row>
    <row r="10" spans="1:8" ht="26.85" customHeight="1" thickBot="1">
      <c r="A10" s="223">
        <v>7</v>
      </c>
      <c r="B10" s="215"/>
      <c r="C10" s="302" t="s">
        <v>400</v>
      </c>
      <c r="D10" s="297" t="s">
        <v>1390</v>
      </c>
      <c r="E10" s="303" t="s">
        <v>406</v>
      </c>
      <c r="F10" s="299"/>
      <c r="G10" s="215"/>
      <c r="H10" s="305">
        <f t="shared" si="0"/>
        <v>0</v>
      </c>
    </row>
    <row r="11" spans="1:8" ht="26.85" customHeight="1" thickBot="1">
      <c r="A11" s="223">
        <v>8</v>
      </c>
      <c r="B11" s="215"/>
      <c r="C11" s="302" t="s">
        <v>401</v>
      </c>
      <c r="D11" s="297" t="s">
        <v>1392</v>
      </c>
      <c r="E11" s="303" t="s">
        <v>406</v>
      </c>
      <c r="F11" s="299"/>
      <c r="G11" s="215"/>
      <c r="H11" s="305">
        <f t="shared" si="0"/>
        <v>0</v>
      </c>
    </row>
    <row r="12" spans="1:8" ht="26.85" customHeight="1" thickBot="1">
      <c r="A12" s="223">
        <v>9</v>
      </c>
      <c r="B12" s="215"/>
      <c r="C12" s="302" t="s">
        <v>402</v>
      </c>
      <c r="D12" s="297" t="s">
        <v>1390</v>
      </c>
      <c r="E12" s="303" t="s">
        <v>406</v>
      </c>
      <c r="F12" s="299"/>
      <c r="G12" s="215"/>
      <c r="H12" s="305">
        <f t="shared" si="0"/>
        <v>0</v>
      </c>
    </row>
    <row r="13" spans="1:8" ht="26.85" customHeight="1" thickBot="1">
      <c r="A13" s="223">
        <v>10</v>
      </c>
      <c r="B13" s="215"/>
      <c r="C13" s="302" t="s">
        <v>403</v>
      </c>
      <c r="D13" s="297" t="s">
        <v>1390</v>
      </c>
      <c r="E13" s="303" t="s">
        <v>406</v>
      </c>
      <c r="F13" s="299"/>
      <c r="G13" s="215"/>
      <c r="H13" s="305">
        <f t="shared" si="0"/>
        <v>0</v>
      </c>
    </row>
    <row r="14" spans="1:8" ht="26.85" customHeight="1" thickBot="1">
      <c r="A14" s="223">
        <v>11</v>
      </c>
      <c r="B14" s="215"/>
      <c r="C14" s="302" t="s">
        <v>404</v>
      </c>
      <c r="D14" s="297" t="s">
        <v>1390</v>
      </c>
      <c r="E14" s="303" t="s">
        <v>406</v>
      </c>
      <c r="F14" s="299"/>
      <c r="G14" s="215"/>
      <c r="H14" s="305">
        <f t="shared" si="0"/>
        <v>0</v>
      </c>
    </row>
    <row r="15" spans="1:8" ht="26.85" customHeight="1">
      <c r="A15" s="306">
        <v>12</v>
      </c>
      <c r="B15" s="307"/>
      <c r="C15" s="308" t="s">
        <v>405</v>
      </c>
      <c r="D15" s="309" t="s">
        <v>1383</v>
      </c>
      <c r="E15" s="310" t="s">
        <v>406</v>
      </c>
      <c r="F15" s="311"/>
      <c r="G15" s="307"/>
      <c r="H15" s="312">
        <f t="shared" si="0"/>
        <v>0</v>
      </c>
    </row>
    <row r="16" spans="1:8" ht="26.85" customHeight="1">
      <c r="A16" s="313">
        <v>12</v>
      </c>
      <c r="B16" s="314">
        <v>31</v>
      </c>
      <c r="C16" s="902" t="s">
        <v>10</v>
      </c>
      <c r="D16" s="903"/>
      <c r="E16" s="904"/>
      <c r="F16" s="315">
        <f>SUM(F4:F15)</f>
        <v>0</v>
      </c>
      <c r="G16" s="314">
        <f>SUM(G4:G15)</f>
        <v>0</v>
      </c>
      <c r="H16" s="63">
        <f>SUM(H4:H15)</f>
        <v>0</v>
      </c>
    </row>
    <row r="17" spans="1:6">
      <c r="A17" s="3"/>
      <c r="B17" s="3"/>
      <c r="C17" s="3"/>
      <c r="D17" s="3"/>
      <c r="E17" s="3"/>
      <c r="F17" s="3"/>
    </row>
    <row r="18" spans="1:6">
      <c r="A18" s="3"/>
      <c r="B18" s="3"/>
      <c r="C18" s="3"/>
      <c r="D18" s="3"/>
      <c r="E18" s="3"/>
      <c r="F18" s="3"/>
    </row>
    <row r="19" spans="1:6">
      <c r="A19" s="3"/>
      <c r="B19" s="3"/>
      <c r="C19" s="3"/>
      <c r="D19" s="3"/>
      <c r="E19" s="3"/>
      <c r="F19" s="3"/>
    </row>
    <row r="20" spans="1:6">
      <c r="A20" s="3"/>
      <c r="B20" s="3"/>
      <c r="C20" s="3"/>
      <c r="D20" s="3"/>
      <c r="E20" s="3"/>
      <c r="F20" s="3"/>
    </row>
    <row r="21" spans="1:6">
      <c r="A21" s="3"/>
      <c r="B21" s="3"/>
      <c r="C21" s="3"/>
      <c r="D21" s="3"/>
      <c r="E21" s="3"/>
      <c r="F21" s="3"/>
    </row>
    <row r="22" spans="1:6">
      <c r="A22" s="3"/>
      <c r="B22" s="3"/>
      <c r="C22" s="3"/>
      <c r="D22" s="3"/>
      <c r="E22" s="3"/>
      <c r="F22" s="3"/>
    </row>
    <row r="23" spans="1:6">
      <c r="A23" s="3"/>
      <c r="B23" s="3"/>
      <c r="C23" s="3"/>
      <c r="D23" s="3"/>
      <c r="E23" s="3"/>
      <c r="F23" s="3"/>
    </row>
    <row r="24" spans="1:6">
      <c r="A24" s="3"/>
      <c r="B24" s="3"/>
      <c r="C24" s="3"/>
      <c r="D24" s="3"/>
      <c r="E24" s="3"/>
      <c r="F24" s="3"/>
    </row>
    <row r="25" spans="1:6">
      <c r="A25" s="3"/>
      <c r="B25" s="3"/>
      <c r="C25" s="3"/>
      <c r="D25" s="3"/>
      <c r="E25" s="3"/>
      <c r="F25" s="3"/>
    </row>
    <row r="26" spans="1:6">
      <c r="A26" s="3"/>
      <c r="B26" s="3"/>
      <c r="C26" s="3"/>
      <c r="D26" s="3"/>
      <c r="E26" s="3"/>
      <c r="F26" s="3"/>
    </row>
    <row r="27" spans="1:6">
      <c r="A27" s="3"/>
      <c r="B27" s="3"/>
      <c r="C27" s="3"/>
      <c r="D27" s="3"/>
      <c r="E27" s="3"/>
      <c r="F27" s="3"/>
    </row>
    <row r="28" spans="1:6">
      <c r="A28" s="3"/>
      <c r="B28" s="3"/>
      <c r="C28" s="3"/>
      <c r="D28" s="3"/>
      <c r="E28" s="3"/>
      <c r="F28" s="3"/>
    </row>
    <row r="29" spans="1:6">
      <c r="A29" s="3"/>
      <c r="B29" s="3"/>
      <c r="C29" s="3"/>
      <c r="D29" s="3"/>
      <c r="E29" s="3"/>
      <c r="F29" s="3"/>
    </row>
    <row r="30" spans="1:6">
      <c r="A30" s="3"/>
      <c r="B30" s="3"/>
      <c r="C30" s="3"/>
      <c r="D30" s="3"/>
      <c r="E30" s="3"/>
      <c r="F30" s="3"/>
    </row>
    <row r="31" spans="1:6">
      <c r="A31" s="3"/>
      <c r="B31" s="3"/>
      <c r="C31" s="3"/>
      <c r="D31" s="3"/>
      <c r="E31" s="3"/>
      <c r="F31" s="3"/>
    </row>
    <row r="32" spans="1:6">
      <c r="A32" s="3"/>
      <c r="B32" s="3"/>
      <c r="C32" s="3"/>
      <c r="D32" s="3"/>
      <c r="E32" s="3"/>
      <c r="F32" s="3"/>
    </row>
    <row r="33" spans="1:6">
      <c r="A33" s="3"/>
      <c r="B33" s="3"/>
      <c r="C33" s="3"/>
      <c r="D33" s="3"/>
      <c r="E33" s="3"/>
      <c r="F33" s="3"/>
    </row>
    <row r="34" spans="1:6">
      <c r="A34" s="3"/>
      <c r="B34" s="3"/>
      <c r="C34" s="3"/>
      <c r="D34" s="3"/>
      <c r="E34" s="3"/>
      <c r="F34" s="3"/>
    </row>
    <row r="35" spans="1:6">
      <c r="A35" s="3"/>
      <c r="B35" s="3"/>
      <c r="C35" s="3"/>
      <c r="D35" s="3"/>
      <c r="E35" s="3"/>
      <c r="F35" s="3"/>
    </row>
    <row r="36" spans="1:6">
      <c r="A36" s="3"/>
      <c r="B36" s="3"/>
      <c r="C36" s="3"/>
      <c r="D36" s="3"/>
      <c r="E36" s="3"/>
      <c r="F36" s="3"/>
    </row>
    <row r="37" spans="1:6">
      <c r="A37" s="3"/>
      <c r="B37" s="3"/>
      <c r="C37" s="3"/>
      <c r="D37" s="3"/>
      <c r="E37" s="3"/>
      <c r="F37" s="3"/>
    </row>
    <row r="38" spans="1:6">
      <c r="A38" s="3"/>
      <c r="B38" s="3"/>
      <c r="C38" s="3"/>
      <c r="D38" s="3"/>
      <c r="E38" s="3"/>
      <c r="F38" s="3"/>
    </row>
    <row r="39" spans="1:6">
      <c r="A39" s="3"/>
      <c r="B39" s="3"/>
      <c r="C39" s="3"/>
      <c r="D39" s="3"/>
      <c r="E39" s="3"/>
      <c r="F39" s="3"/>
    </row>
    <row r="40" spans="1:6">
      <c r="A40" s="3"/>
      <c r="B40" s="3"/>
      <c r="C40" s="3"/>
      <c r="D40" s="3"/>
      <c r="E40" s="3"/>
      <c r="F40" s="3"/>
    </row>
    <row r="41" spans="1:6">
      <c r="A41" s="3"/>
      <c r="B41" s="3"/>
      <c r="C41" s="3"/>
      <c r="D41" s="3"/>
      <c r="E41" s="3"/>
      <c r="F41" s="3"/>
    </row>
    <row r="42" spans="1:6">
      <c r="A42" s="3"/>
      <c r="B42" s="3"/>
      <c r="C42" s="3"/>
      <c r="D42" s="3"/>
      <c r="E42" s="3"/>
      <c r="F42" s="3"/>
    </row>
    <row r="43" spans="1:6">
      <c r="A43" s="3"/>
      <c r="B43" s="3"/>
      <c r="C43" s="3"/>
      <c r="D43" s="3"/>
      <c r="E43" s="3"/>
      <c r="F43" s="3"/>
    </row>
    <row r="44" spans="1:6">
      <c r="A44" s="3"/>
      <c r="B44" s="3"/>
      <c r="C44" s="3"/>
      <c r="D44" s="3"/>
      <c r="E44" s="3"/>
      <c r="F44" s="3"/>
    </row>
    <row r="45" spans="1:6">
      <c r="A45" s="3"/>
      <c r="B45" s="3"/>
      <c r="C45" s="3"/>
      <c r="D45" s="3"/>
      <c r="E45" s="3"/>
      <c r="F45" s="3"/>
    </row>
    <row r="46" spans="1:6">
      <c r="A46" s="3"/>
      <c r="B46" s="3"/>
      <c r="C46" s="3"/>
      <c r="D46" s="3"/>
      <c r="E46" s="3"/>
      <c r="F46" s="3"/>
    </row>
    <row r="47" spans="1:6">
      <c r="A47" s="3"/>
      <c r="B47" s="3"/>
      <c r="C47" s="3"/>
      <c r="D47" s="3"/>
      <c r="E47" s="3"/>
      <c r="F47" s="3"/>
    </row>
    <row r="48" spans="1:6">
      <c r="A48" s="3"/>
      <c r="B48" s="3"/>
      <c r="C48" s="3"/>
      <c r="D48" s="3"/>
      <c r="E48" s="3"/>
      <c r="F48" s="3"/>
    </row>
    <row r="49" spans="1:6">
      <c r="A49" s="3"/>
      <c r="B49" s="3"/>
      <c r="C49" s="3"/>
      <c r="D49" s="3"/>
      <c r="E49" s="3"/>
      <c r="F49" s="3"/>
    </row>
    <row r="50" spans="1:6">
      <c r="A50" s="3"/>
      <c r="B50" s="3"/>
      <c r="C50" s="3"/>
      <c r="D50" s="3"/>
      <c r="E50" s="3"/>
      <c r="F50" s="3"/>
    </row>
    <row r="51" spans="1:6">
      <c r="A51" s="3"/>
      <c r="B51" s="3"/>
      <c r="C51" s="3"/>
      <c r="D51" s="3"/>
      <c r="E51" s="3"/>
      <c r="F51" s="3"/>
    </row>
    <row r="52" spans="1:6">
      <c r="A52" s="3"/>
      <c r="B52" s="3"/>
      <c r="C52" s="3"/>
      <c r="D52" s="3"/>
      <c r="E52" s="3"/>
      <c r="F52" s="3"/>
    </row>
    <row r="53" spans="1:6">
      <c r="A53" s="3"/>
      <c r="B53" s="3"/>
      <c r="C53" s="3"/>
      <c r="D53" s="3"/>
      <c r="E53" s="3"/>
      <c r="F53" s="3"/>
    </row>
    <row r="54" spans="1:6">
      <c r="A54" s="3"/>
      <c r="B54" s="3"/>
      <c r="C54" s="3"/>
      <c r="D54" s="3"/>
      <c r="E54" s="3"/>
      <c r="F54" s="3"/>
    </row>
    <row r="55" spans="1:6">
      <c r="A55" s="3"/>
      <c r="B55" s="3"/>
      <c r="C55" s="3"/>
      <c r="D55" s="3"/>
      <c r="E55" s="3"/>
      <c r="F55" s="3"/>
    </row>
    <row r="56" spans="1:6">
      <c r="A56" s="3"/>
      <c r="B56" s="3"/>
      <c r="C56" s="3"/>
      <c r="D56" s="3"/>
      <c r="E56" s="3"/>
      <c r="F56" s="3"/>
    </row>
  </sheetData>
  <sheetProtection sheet="1" objects="1" scenarios="1"/>
  <mergeCells count="6">
    <mergeCell ref="G2:G3"/>
    <mergeCell ref="C16:E16"/>
    <mergeCell ref="C2:E3"/>
    <mergeCell ref="H2:H3"/>
    <mergeCell ref="A2:B3"/>
    <mergeCell ref="F2:F3"/>
  </mergeCells>
  <phoneticPr fontId="26"/>
  <pageMargins left="0.31666666666666665" right="0.3" top="0.75" bottom="0.75" header="0.3" footer="0.3"/>
  <pageSetup paperSize="9" orientation="portrait" horizontalDpi="0" verticalDpi="0" r:id="rId1"/>
  <headerFooter>
    <oddHeader>&amp;C&amp;"HG丸ｺﾞｼｯｸM-PRO,標準"売上帳
&amp;A</oddHeader>
    <oddFooter>&amp;C&amp;"HG丸ｺﾞｼｯｸM-PRO,標準"&amp;P月</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I97"/>
  <sheetViews>
    <sheetView view="pageLayout" zoomScaleNormal="100" workbookViewId="0"/>
  </sheetViews>
  <sheetFormatPr defaultRowHeight="13.2" customHeight="1"/>
  <cols>
    <col min="1" max="1" width="8.88671875" style="29"/>
    <col min="2" max="5" width="4.44140625" style="29" customWidth="1"/>
    <col min="6" max="6" width="24.109375" style="29" customWidth="1"/>
    <col min="7" max="9" width="12.6640625" style="29" customWidth="1"/>
    <col min="10" max="16384" width="8.88671875" style="29"/>
  </cols>
  <sheetData>
    <row r="1" spans="2:9" ht="54" customHeight="1"/>
    <row r="2" spans="2:9" ht="13.2" customHeight="1">
      <c r="B2" s="922" t="s">
        <v>3</v>
      </c>
      <c r="C2" s="923"/>
      <c r="D2" s="926" t="s">
        <v>0</v>
      </c>
      <c r="E2" s="927"/>
      <c r="F2" s="928"/>
      <c r="G2" s="929" t="s">
        <v>315</v>
      </c>
      <c r="H2" s="931" t="s">
        <v>316</v>
      </c>
      <c r="I2" s="917" t="s">
        <v>226</v>
      </c>
    </row>
    <row r="3" spans="2:9" ht="13.2" customHeight="1">
      <c r="B3" s="924"/>
      <c r="C3" s="925"/>
      <c r="D3" s="343" t="s">
        <v>313</v>
      </c>
      <c r="E3" s="344" t="s">
        <v>45</v>
      </c>
      <c r="F3" s="345" t="s">
        <v>314</v>
      </c>
      <c r="G3" s="930"/>
      <c r="H3" s="932"/>
      <c r="I3" s="918"/>
    </row>
    <row r="4" spans="2:9" ht="13.2" customHeight="1">
      <c r="B4" s="320">
        <v>1</v>
      </c>
      <c r="C4" s="321">
        <v>1</v>
      </c>
      <c r="D4" s="919" t="s">
        <v>18</v>
      </c>
      <c r="E4" s="920"/>
      <c r="F4" s="921"/>
      <c r="G4" s="326">
        <f>前年度!B20</f>
        <v>5100</v>
      </c>
      <c r="H4" s="322"/>
      <c r="I4" s="324">
        <f>G4</f>
        <v>5100</v>
      </c>
    </row>
    <row r="5" spans="2:9" ht="13.2" customHeight="1">
      <c r="B5" s="318"/>
      <c r="C5" s="319"/>
      <c r="D5" s="328"/>
      <c r="E5" s="316"/>
      <c r="F5" s="247" t="str">
        <f>IF(D5=1,"月分確定成果報酬",IF(D5=2,"成果報酬受け取り",IF(D5=3,"確定した成果のキャンセル","")))</f>
        <v/>
      </c>
      <c r="G5" s="327"/>
      <c r="H5" s="323"/>
      <c r="I5" s="325" t="str">
        <f>IF(OR(G5&lt;&gt;"",H5&lt;&gt;""),I4+G5-H5,"")</f>
        <v/>
      </c>
    </row>
    <row r="6" spans="2:9" ht="13.2" customHeight="1">
      <c r="B6" s="318"/>
      <c r="C6" s="319"/>
      <c r="D6" s="328"/>
      <c r="E6" s="316"/>
      <c r="F6" s="247" t="str">
        <f t="shared" ref="F6:F54" si="0">IF(D6=1,"月分確定成果報酬",IF(D6=2,"成果報酬受け取り",IF(D6=3,"確定した成果のキャンセル","")))</f>
        <v/>
      </c>
      <c r="G6" s="327"/>
      <c r="H6" s="323"/>
      <c r="I6" s="325" t="str">
        <f t="shared" ref="I6:I54" si="1">IF(OR(G6&lt;&gt;"",H6&lt;&gt;""),I5+G6-H6,"")</f>
        <v/>
      </c>
    </row>
    <row r="7" spans="2:9" ht="13.2" customHeight="1">
      <c r="B7" s="318"/>
      <c r="C7" s="319"/>
      <c r="D7" s="328"/>
      <c r="E7" s="316"/>
      <c r="F7" s="247" t="str">
        <f t="shared" si="0"/>
        <v/>
      </c>
      <c r="G7" s="327"/>
      <c r="H7" s="323"/>
      <c r="I7" s="325" t="str">
        <f t="shared" si="1"/>
        <v/>
      </c>
    </row>
    <row r="8" spans="2:9" ht="13.2" customHeight="1">
      <c r="B8" s="318"/>
      <c r="C8" s="319"/>
      <c r="D8" s="328"/>
      <c r="E8" s="316"/>
      <c r="F8" s="247" t="str">
        <f t="shared" si="0"/>
        <v/>
      </c>
      <c r="G8" s="327"/>
      <c r="H8" s="323"/>
      <c r="I8" s="325" t="str">
        <f t="shared" si="1"/>
        <v/>
      </c>
    </row>
    <row r="9" spans="2:9" ht="13.2" customHeight="1">
      <c r="B9" s="318"/>
      <c r="C9" s="319"/>
      <c r="D9" s="328"/>
      <c r="E9" s="316"/>
      <c r="F9" s="247" t="str">
        <f t="shared" si="0"/>
        <v/>
      </c>
      <c r="G9" s="327"/>
      <c r="H9" s="323"/>
      <c r="I9" s="325" t="str">
        <f t="shared" si="1"/>
        <v/>
      </c>
    </row>
    <row r="10" spans="2:9" ht="13.2" customHeight="1">
      <c r="B10" s="318"/>
      <c r="C10" s="319"/>
      <c r="D10" s="329"/>
      <c r="E10" s="317"/>
      <c r="F10" s="247" t="str">
        <f t="shared" si="0"/>
        <v/>
      </c>
      <c r="G10" s="327"/>
      <c r="H10" s="323"/>
      <c r="I10" s="325" t="str">
        <f t="shared" si="1"/>
        <v/>
      </c>
    </row>
    <row r="11" spans="2:9" ht="13.2" customHeight="1">
      <c r="B11" s="318"/>
      <c r="C11" s="319"/>
      <c r="D11" s="328"/>
      <c r="E11" s="316"/>
      <c r="F11" s="247" t="str">
        <f t="shared" si="0"/>
        <v/>
      </c>
      <c r="G11" s="327"/>
      <c r="H11" s="323"/>
      <c r="I11" s="325" t="str">
        <f t="shared" si="1"/>
        <v/>
      </c>
    </row>
    <row r="12" spans="2:9" ht="13.2" customHeight="1">
      <c r="B12" s="318"/>
      <c r="C12" s="319"/>
      <c r="D12" s="328"/>
      <c r="E12" s="316"/>
      <c r="F12" s="247" t="str">
        <f t="shared" si="0"/>
        <v/>
      </c>
      <c r="G12" s="327"/>
      <c r="H12" s="323"/>
      <c r="I12" s="325" t="str">
        <f t="shared" si="1"/>
        <v/>
      </c>
    </row>
    <row r="13" spans="2:9" ht="13.2" customHeight="1">
      <c r="B13" s="318"/>
      <c r="C13" s="319"/>
      <c r="D13" s="328"/>
      <c r="E13" s="316"/>
      <c r="F13" s="247" t="str">
        <f t="shared" si="0"/>
        <v/>
      </c>
      <c r="G13" s="327"/>
      <c r="H13" s="323"/>
      <c r="I13" s="325" t="str">
        <f t="shared" si="1"/>
        <v/>
      </c>
    </row>
    <row r="14" spans="2:9" ht="13.2" customHeight="1">
      <c r="B14" s="318"/>
      <c r="C14" s="319"/>
      <c r="D14" s="328"/>
      <c r="E14" s="316"/>
      <c r="F14" s="247" t="str">
        <f t="shared" si="0"/>
        <v/>
      </c>
      <c r="G14" s="327"/>
      <c r="H14" s="323"/>
      <c r="I14" s="325" t="str">
        <f t="shared" si="1"/>
        <v/>
      </c>
    </row>
    <row r="15" spans="2:9" ht="13.2" customHeight="1">
      <c r="B15" s="318"/>
      <c r="C15" s="319"/>
      <c r="D15" s="328"/>
      <c r="E15" s="316"/>
      <c r="F15" s="247" t="str">
        <f t="shared" si="0"/>
        <v/>
      </c>
      <c r="G15" s="327"/>
      <c r="H15" s="323"/>
      <c r="I15" s="325" t="str">
        <f t="shared" si="1"/>
        <v/>
      </c>
    </row>
    <row r="16" spans="2:9" ht="13.2" customHeight="1">
      <c r="B16" s="318"/>
      <c r="C16" s="319"/>
      <c r="D16" s="328"/>
      <c r="E16" s="316"/>
      <c r="F16" s="247" t="str">
        <f t="shared" si="0"/>
        <v/>
      </c>
      <c r="G16" s="327"/>
      <c r="H16" s="323"/>
      <c r="I16" s="325" t="str">
        <f t="shared" si="1"/>
        <v/>
      </c>
    </row>
    <row r="17" spans="2:9" ht="13.2" customHeight="1">
      <c r="B17" s="318"/>
      <c r="C17" s="319"/>
      <c r="D17" s="328"/>
      <c r="E17" s="316"/>
      <c r="F17" s="247" t="str">
        <f t="shared" si="0"/>
        <v/>
      </c>
      <c r="G17" s="327"/>
      <c r="H17" s="323"/>
      <c r="I17" s="325" t="str">
        <f t="shared" si="1"/>
        <v/>
      </c>
    </row>
    <row r="18" spans="2:9" ht="13.2" customHeight="1">
      <c r="B18" s="318"/>
      <c r="C18" s="319"/>
      <c r="D18" s="328"/>
      <c r="E18" s="316"/>
      <c r="F18" s="247" t="str">
        <f t="shared" si="0"/>
        <v/>
      </c>
      <c r="G18" s="327"/>
      <c r="H18" s="323"/>
      <c r="I18" s="325" t="str">
        <f t="shared" si="1"/>
        <v/>
      </c>
    </row>
    <row r="19" spans="2:9" ht="13.2" customHeight="1">
      <c r="B19" s="318"/>
      <c r="C19" s="319"/>
      <c r="D19" s="328"/>
      <c r="E19" s="316"/>
      <c r="F19" s="247" t="str">
        <f t="shared" si="0"/>
        <v/>
      </c>
      <c r="G19" s="327"/>
      <c r="H19" s="323"/>
      <c r="I19" s="325" t="str">
        <f t="shared" si="1"/>
        <v/>
      </c>
    </row>
    <row r="20" spans="2:9" ht="13.2" customHeight="1">
      <c r="B20" s="318"/>
      <c r="C20" s="319"/>
      <c r="D20" s="328"/>
      <c r="E20" s="316"/>
      <c r="F20" s="247" t="str">
        <f t="shared" si="0"/>
        <v/>
      </c>
      <c r="G20" s="327"/>
      <c r="H20" s="323"/>
      <c r="I20" s="325" t="str">
        <f t="shared" si="1"/>
        <v/>
      </c>
    </row>
    <row r="21" spans="2:9" ht="13.2" customHeight="1">
      <c r="B21" s="318"/>
      <c r="C21" s="319"/>
      <c r="D21" s="328"/>
      <c r="E21" s="316"/>
      <c r="F21" s="247" t="str">
        <f t="shared" si="0"/>
        <v/>
      </c>
      <c r="G21" s="327"/>
      <c r="H21" s="323"/>
      <c r="I21" s="325" t="str">
        <f t="shared" si="1"/>
        <v/>
      </c>
    </row>
    <row r="22" spans="2:9" ht="13.2" customHeight="1">
      <c r="B22" s="318"/>
      <c r="C22" s="319"/>
      <c r="D22" s="328"/>
      <c r="E22" s="316"/>
      <c r="F22" s="247" t="str">
        <f t="shared" si="0"/>
        <v/>
      </c>
      <c r="G22" s="327"/>
      <c r="H22" s="323"/>
      <c r="I22" s="325" t="str">
        <f t="shared" si="1"/>
        <v/>
      </c>
    </row>
    <row r="23" spans="2:9" ht="13.2" customHeight="1">
      <c r="B23" s="318"/>
      <c r="C23" s="319"/>
      <c r="D23" s="328"/>
      <c r="E23" s="316"/>
      <c r="F23" s="247" t="str">
        <f t="shared" si="0"/>
        <v/>
      </c>
      <c r="G23" s="327"/>
      <c r="H23" s="323"/>
      <c r="I23" s="325" t="str">
        <f t="shared" si="1"/>
        <v/>
      </c>
    </row>
    <row r="24" spans="2:9" ht="13.2" customHeight="1">
      <c r="B24" s="318"/>
      <c r="C24" s="319"/>
      <c r="D24" s="328"/>
      <c r="E24" s="316"/>
      <c r="F24" s="247" t="str">
        <f t="shared" si="0"/>
        <v/>
      </c>
      <c r="G24" s="327"/>
      <c r="H24" s="323"/>
      <c r="I24" s="325" t="str">
        <f t="shared" si="1"/>
        <v/>
      </c>
    </row>
    <row r="25" spans="2:9" ht="13.2" customHeight="1">
      <c r="B25" s="318"/>
      <c r="C25" s="319"/>
      <c r="D25" s="328"/>
      <c r="E25" s="316"/>
      <c r="F25" s="247" t="str">
        <f t="shared" si="0"/>
        <v/>
      </c>
      <c r="G25" s="327"/>
      <c r="H25" s="323"/>
      <c r="I25" s="325" t="str">
        <f t="shared" si="1"/>
        <v/>
      </c>
    </row>
    <row r="26" spans="2:9" ht="13.2" customHeight="1">
      <c r="B26" s="318"/>
      <c r="C26" s="319"/>
      <c r="D26" s="328"/>
      <c r="E26" s="316"/>
      <c r="F26" s="247" t="str">
        <f t="shared" si="0"/>
        <v/>
      </c>
      <c r="G26" s="327"/>
      <c r="H26" s="323"/>
      <c r="I26" s="325" t="str">
        <f t="shared" si="1"/>
        <v/>
      </c>
    </row>
    <row r="27" spans="2:9" ht="13.2" customHeight="1">
      <c r="B27" s="318"/>
      <c r="C27" s="319"/>
      <c r="D27" s="328"/>
      <c r="E27" s="316"/>
      <c r="F27" s="247" t="str">
        <f t="shared" si="0"/>
        <v/>
      </c>
      <c r="G27" s="327"/>
      <c r="H27" s="323"/>
      <c r="I27" s="325" t="str">
        <f t="shared" si="1"/>
        <v/>
      </c>
    </row>
    <row r="28" spans="2:9" ht="13.2" customHeight="1">
      <c r="B28" s="318"/>
      <c r="C28" s="319"/>
      <c r="D28" s="328"/>
      <c r="E28" s="316"/>
      <c r="F28" s="247" t="str">
        <f t="shared" si="0"/>
        <v/>
      </c>
      <c r="G28" s="327"/>
      <c r="H28" s="323"/>
      <c r="I28" s="325" t="str">
        <f t="shared" si="1"/>
        <v/>
      </c>
    </row>
    <row r="29" spans="2:9" ht="13.2" customHeight="1">
      <c r="B29" s="318"/>
      <c r="C29" s="319"/>
      <c r="D29" s="328"/>
      <c r="E29" s="316"/>
      <c r="F29" s="247" t="str">
        <f t="shared" si="0"/>
        <v/>
      </c>
      <c r="G29" s="327"/>
      <c r="H29" s="323"/>
      <c r="I29" s="325" t="str">
        <f t="shared" si="1"/>
        <v/>
      </c>
    </row>
    <row r="30" spans="2:9" ht="13.2" customHeight="1">
      <c r="B30" s="318"/>
      <c r="C30" s="319"/>
      <c r="D30" s="328"/>
      <c r="E30" s="316"/>
      <c r="F30" s="247" t="str">
        <f t="shared" si="0"/>
        <v/>
      </c>
      <c r="G30" s="327"/>
      <c r="H30" s="323"/>
      <c r="I30" s="325" t="str">
        <f t="shared" si="1"/>
        <v/>
      </c>
    </row>
    <row r="31" spans="2:9" ht="13.2" customHeight="1">
      <c r="B31" s="318"/>
      <c r="C31" s="319"/>
      <c r="D31" s="328"/>
      <c r="E31" s="316"/>
      <c r="F31" s="247" t="str">
        <f t="shared" si="0"/>
        <v/>
      </c>
      <c r="G31" s="327"/>
      <c r="H31" s="323"/>
      <c r="I31" s="325" t="str">
        <f t="shared" si="1"/>
        <v/>
      </c>
    </row>
    <row r="32" spans="2:9" ht="13.2" customHeight="1">
      <c r="B32" s="318"/>
      <c r="C32" s="319"/>
      <c r="D32" s="328"/>
      <c r="E32" s="316"/>
      <c r="F32" s="247" t="str">
        <f t="shared" si="0"/>
        <v/>
      </c>
      <c r="G32" s="327"/>
      <c r="H32" s="323"/>
      <c r="I32" s="325" t="str">
        <f t="shared" si="1"/>
        <v/>
      </c>
    </row>
    <row r="33" spans="2:9" ht="13.2" customHeight="1">
      <c r="B33" s="318"/>
      <c r="C33" s="319"/>
      <c r="D33" s="328"/>
      <c r="E33" s="316"/>
      <c r="F33" s="247" t="str">
        <f t="shared" si="0"/>
        <v/>
      </c>
      <c r="G33" s="327"/>
      <c r="H33" s="323"/>
      <c r="I33" s="325" t="str">
        <f t="shared" si="1"/>
        <v/>
      </c>
    </row>
    <row r="34" spans="2:9" ht="13.2" customHeight="1">
      <c r="B34" s="318"/>
      <c r="C34" s="319"/>
      <c r="D34" s="328"/>
      <c r="E34" s="316"/>
      <c r="F34" s="247" t="str">
        <f t="shared" si="0"/>
        <v/>
      </c>
      <c r="G34" s="327"/>
      <c r="H34" s="323"/>
      <c r="I34" s="325" t="str">
        <f t="shared" si="1"/>
        <v/>
      </c>
    </row>
    <row r="35" spans="2:9" ht="13.2" customHeight="1">
      <c r="B35" s="318"/>
      <c r="C35" s="319"/>
      <c r="D35" s="328"/>
      <c r="E35" s="316"/>
      <c r="F35" s="247" t="str">
        <f t="shared" si="0"/>
        <v/>
      </c>
      <c r="G35" s="327"/>
      <c r="H35" s="323"/>
      <c r="I35" s="325" t="str">
        <f t="shared" si="1"/>
        <v/>
      </c>
    </row>
    <row r="36" spans="2:9" ht="13.2" customHeight="1">
      <c r="B36" s="318"/>
      <c r="C36" s="319"/>
      <c r="D36" s="328"/>
      <c r="E36" s="316"/>
      <c r="F36" s="247" t="str">
        <f t="shared" si="0"/>
        <v/>
      </c>
      <c r="G36" s="327"/>
      <c r="H36" s="323"/>
      <c r="I36" s="325" t="str">
        <f t="shared" si="1"/>
        <v/>
      </c>
    </row>
    <row r="37" spans="2:9" ht="13.2" customHeight="1">
      <c r="B37" s="318"/>
      <c r="C37" s="319"/>
      <c r="D37" s="328"/>
      <c r="E37" s="316"/>
      <c r="F37" s="247" t="str">
        <f t="shared" si="0"/>
        <v/>
      </c>
      <c r="G37" s="327"/>
      <c r="H37" s="323"/>
      <c r="I37" s="325" t="str">
        <f t="shared" si="1"/>
        <v/>
      </c>
    </row>
    <row r="38" spans="2:9" ht="13.2" customHeight="1">
      <c r="B38" s="318"/>
      <c r="C38" s="319"/>
      <c r="D38" s="328"/>
      <c r="E38" s="316"/>
      <c r="F38" s="247" t="str">
        <f t="shared" si="0"/>
        <v/>
      </c>
      <c r="G38" s="327"/>
      <c r="H38" s="323"/>
      <c r="I38" s="325" t="str">
        <f t="shared" si="1"/>
        <v/>
      </c>
    </row>
    <row r="39" spans="2:9" ht="13.2" customHeight="1">
      <c r="B39" s="318"/>
      <c r="C39" s="319"/>
      <c r="D39" s="328"/>
      <c r="E39" s="316"/>
      <c r="F39" s="247" t="str">
        <f t="shared" si="0"/>
        <v/>
      </c>
      <c r="G39" s="327"/>
      <c r="H39" s="323"/>
      <c r="I39" s="325" t="str">
        <f t="shared" si="1"/>
        <v/>
      </c>
    </row>
    <row r="40" spans="2:9" ht="13.2" customHeight="1">
      <c r="B40" s="318"/>
      <c r="C40" s="319"/>
      <c r="D40" s="328"/>
      <c r="E40" s="316"/>
      <c r="F40" s="247" t="str">
        <f t="shared" si="0"/>
        <v/>
      </c>
      <c r="G40" s="327"/>
      <c r="H40" s="323"/>
      <c r="I40" s="325" t="str">
        <f t="shared" si="1"/>
        <v/>
      </c>
    </row>
    <row r="41" spans="2:9" ht="13.2" customHeight="1">
      <c r="B41" s="318"/>
      <c r="C41" s="319"/>
      <c r="D41" s="328"/>
      <c r="E41" s="316"/>
      <c r="F41" s="247" t="str">
        <f t="shared" si="0"/>
        <v/>
      </c>
      <c r="G41" s="327"/>
      <c r="H41" s="323"/>
      <c r="I41" s="325" t="str">
        <f t="shared" si="1"/>
        <v/>
      </c>
    </row>
    <row r="42" spans="2:9" ht="13.2" customHeight="1">
      <c r="B42" s="318"/>
      <c r="C42" s="319"/>
      <c r="D42" s="328"/>
      <c r="E42" s="316"/>
      <c r="F42" s="247" t="str">
        <f t="shared" si="0"/>
        <v/>
      </c>
      <c r="G42" s="327"/>
      <c r="H42" s="323"/>
      <c r="I42" s="325" t="str">
        <f t="shared" si="1"/>
        <v/>
      </c>
    </row>
    <row r="43" spans="2:9" ht="13.2" customHeight="1">
      <c r="B43" s="318"/>
      <c r="C43" s="319"/>
      <c r="D43" s="328"/>
      <c r="E43" s="316"/>
      <c r="F43" s="247" t="str">
        <f t="shared" si="0"/>
        <v/>
      </c>
      <c r="G43" s="327"/>
      <c r="H43" s="323"/>
      <c r="I43" s="325" t="str">
        <f t="shared" si="1"/>
        <v/>
      </c>
    </row>
    <row r="44" spans="2:9" ht="13.2" customHeight="1">
      <c r="B44" s="318"/>
      <c r="C44" s="319"/>
      <c r="D44" s="328"/>
      <c r="E44" s="316"/>
      <c r="F44" s="247" t="str">
        <f t="shared" si="0"/>
        <v/>
      </c>
      <c r="G44" s="327"/>
      <c r="H44" s="323"/>
      <c r="I44" s="325" t="str">
        <f t="shared" si="1"/>
        <v/>
      </c>
    </row>
    <row r="45" spans="2:9" ht="13.2" customHeight="1">
      <c r="B45" s="318"/>
      <c r="C45" s="319"/>
      <c r="D45" s="328"/>
      <c r="E45" s="316"/>
      <c r="F45" s="247" t="str">
        <f t="shared" si="0"/>
        <v/>
      </c>
      <c r="G45" s="327"/>
      <c r="H45" s="323"/>
      <c r="I45" s="325" t="str">
        <f t="shared" si="1"/>
        <v/>
      </c>
    </row>
    <row r="46" spans="2:9" ht="13.2" customHeight="1">
      <c r="B46" s="318"/>
      <c r="C46" s="319"/>
      <c r="D46" s="328"/>
      <c r="E46" s="316"/>
      <c r="F46" s="247" t="str">
        <f t="shared" si="0"/>
        <v/>
      </c>
      <c r="G46" s="327"/>
      <c r="H46" s="323"/>
      <c r="I46" s="325" t="str">
        <f t="shared" si="1"/>
        <v/>
      </c>
    </row>
    <row r="47" spans="2:9" ht="13.2" customHeight="1">
      <c r="B47" s="318"/>
      <c r="C47" s="319"/>
      <c r="D47" s="328"/>
      <c r="E47" s="316"/>
      <c r="F47" s="247" t="str">
        <f t="shared" si="0"/>
        <v/>
      </c>
      <c r="G47" s="327"/>
      <c r="H47" s="323"/>
      <c r="I47" s="325" t="str">
        <f t="shared" si="1"/>
        <v/>
      </c>
    </row>
    <row r="48" spans="2:9" ht="13.2" customHeight="1">
      <c r="B48" s="318"/>
      <c r="C48" s="319"/>
      <c r="D48" s="328"/>
      <c r="E48" s="316"/>
      <c r="F48" s="247" t="str">
        <f t="shared" si="0"/>
        <v/>
      </c>
      <c r="G48" s="327"/>
      <c r="H48" s="323"/>
      <c r="I48" s="325" t="str">
        <f t="shared" si="1"/>
        <v/>
      </c>
    </row>
    <row r="49" spans="2:9" ht="13.2" customHeight="1">
      <c r="B49" s="318"/>
      <c r="C49" s="319"/>
      <c r="D49" s="328"/>
      <c r="E49" s="316"/>
      <c r="F49" s="247" t="str">
        <f t="shared" si="0"/>
        <v/>
      </c>
      <c r="G49" s="327"/>
      <c r="H49" s="323"/>
      <c r="I49" s="325" t="str">
        <f t="shared" si="1"/>
        <v/>
      </c>
    </row>
    <row r="50" spans="2:9" ht="13.2" customHeight="1">
      <c r="B50" s="318"/>
      <c r="C50" s="319"/>
      <c r="D50" s="328"/>
      <c r="E50" s="316"/>
      <c r="F50" s="247" t="str">
        <f t="shared" si="0"/>
        <v/>
      </c>
      <c r="G50" s="327"/>
      <c r="H50" s="323"/>
      <c r="I50" s="325" t="str">
        <f t="shared" si="1"/>
        <v/>
      </c>
    </row>
    <row r="51" spans="2:9" ht="13.2" customHeight="1">
      <c r="B51" s="318"/>
      <c r="C51" s="319"/>
      <c r="D51" s="328"/>
      <c r="E51" s="316"/>
      <c r="F51" s="247" t="str">
        <f t="shared" si="0"/>
        <v/>
      </c>
      <c r="G51" s="327"/>
      <c r="H51" s="323"/>
      <c r="I51" s="325" t="str">
        <f t="shared" si="1"/>
        <v/>
      </c>
    </row>
    <row r="52" spans="2:9" ht="13.2" customHeight="1">
      <c r="B52" s="318"/>
      <c r="C52" s="319"/>
      <c r="D52" s="328"/>
      <c r="E52" s="316"/>
      <c r="F52" s="247" t="str">
        <f t="shared" si="0"/>
        <v/>
      </c>
      <c r="G52" s="327"/>
      <c r="H52" s="323"/>
      <c r="I52" s="325" t="str">
        <f t="shared" si="1"/>
        <v/>
      </c>
    </row>
    <row r="53" spans="2:9" ht="13.2" customHeight="1">
      <c r="B53" s="318"/>
      <c r="C53" s="319"/>
      <c r="D53" s="328"/>
      <c r="E53" s="316"/>
      <c r="F53" s="247" t="str">
        <f t="shared" si="0"/>
        <v/>
      </c>
      <c r="G53" s="327"/>
      <c r="H53" s="323"/>
      <c r="I53" s="325" t="str">
        <f t="shared" si="1"/>
        <v/>
      </c>
    </row>
    <row r="54" spans="2:9" ht="13.2" customHeight="1">
      <c r="B54" s="330"/>
      <c r="C54" s="331"/>
      <c r="D54" s="332"/>
      <c r="E54" s="333"/>
      <c r="F54" s="248" t="str">
        <f t="shared" si="0"/>
        <v/>
      </c>
      <c r="G54" s="334"/>
      <c r="H54" s="335"/>
      <c r="I54" s="336" t="str">
        <f t="shared" si="1"/>
        <v/>
      </c>
    </row>
    <row r="55" spans="2:9" ht="13.2" customHeight="1">
      <c r="B55" s="337"/>
      <c r="C55" s="338"/>
      <c r="D55" s="337"/>
      <c r="E55" s="339"/>
      <c r="F55" s="338"/>
      <c r="G55" s="340">
        <f>SUM(G4:G54)</f>
        <v>5100</v>
      </c>
      <c r="H55" s="341">
        <f>SUM(H4:H54)</f>
        <v>0</v>
      </c>
      <c r="I55" s="342">
        <f>G55-H55</f>
        <v>5100</v>
      </c>
    </row>
    <row r="56" spans="2:9" customFormat="1" ht="13.2" customHeight="1"/>
    <row r="57" spans="2:9" ht="13.2" customHeight="1">
      <c r="B57" s="30"/>
      <c r="C57" s="30"/>
      <c r="D57" s="30"/>
      <c r="E57" s="30"/>
      <c r="F57" s="30"/>
      <c r="G57" s="30"/>
      <c r="H57" s="30"/>
      <c r="I57" s="30"/>
    </row>
    <row r="58" spans="2:9" ht="13.2" customHeight="1">
      <c r="B58" s="30"/>
      <c r="C58" s="30"/>
      <c r="D58" s="30"/>
      <c r="E58" s="30"/>
      <c r="F58" s="30"/>
      <c r="G58" s="30"/>
      <c r="H58" s="30"/>
      <c r="I58" s="30"/>
    </row>
    <row r="59" spans="2:9" ht="13.2" customHeight="1">
      <c r="B59" s="30"/>
      <c r="C59" s="30"/>
      <c r="D59" s="30"/>
      <c r="E59" s="30"/>
      <c r="F59" s="30"/>
      <c r="G59" s="30"/>
      <c r="H59" s="30"/>
      <c r="I59" s="30"/>
    </row>
    <row r="60" spans="2:9" ht="13.2" customHeight="1">
      <c r="B60" s="30"/>
      <c r="C60" s="30"/>
      <c r="D60" s="30"/>
      <c r="E60" s="30"/>
      <c r="F60" s="30"/>
      <c r="G60" s="30"/>
      <c r="H60" s="30"/>
      <c r="I60" s="30"/>
    </row>
    <row r="61" spans="2:9" ht="13.2" customHeight="1">
      <c r="B61" s="30"/>
      <c r="C61" s="30"/>
      <c r="D61" s="30"/>
      <c r="E61" s="30"/>
      <c r="F61" s="30"/>
      <c r="G61" s="30"/>
      <c r="H61" s="30"/>
      <c r="I61" s="30"/>
    </row>
    <row r="62" spans="2:9" ht="13.2" customHeight="1">
      <c r="B62" s="30"/>
      <c r="C62" s="30"/>
      <c r="D62" s="30"/>
      <c r="E62" s="30"/>
      <c r="F62" s="30"/>
      <c r="G62" s="30"/>
      <c r="H62" s="30"/>
      <c r="I62" s="30"/>
    </row>
    <row r="63" spans="2:9" ht="13.2" customHeight="1">
      <c r="B63" s="30"/>
      <c r="C63" s="30"/>
      <c r="D63" s="30"/>
      <c r="E63" s="30"/>
      <c r="F63" s="30"/>
      <c r="G63" s="30"/>
      <c r="H63" s="30"/>
      <c r="I63" s="30"/>
    </row>
    <row r="64" spans="2:9" ht="13.2" customHeight="1">
      <c r="B64" s="30"/>
      <c r="C64" s="30"/>
      <c r="D64" s="30"/>
      <c r="E64" s="30"/>
      <c r="F64" s="30"/>
      <c r="G64" s="30"/>
      <c r="H64" s="30"/>
      <c r="I64" s="30"/>
    </row>
    <row r="65" spans="2:9" ht="13.2" customHeight="1">
      <c r="B65" s="30"/>
      <c r="C65" s="30"/>
      <c r="D65" s="30"/>
      <c r="E65" s="30"/>
      <c r="F65" s="30"/>
      <c r="G65" s="30"/>
      <c r="H65" s="30"/>
      <c r="I65" s="30"/>
    </row>
    <row r="66" spans="2:9" ht="13.2" customHeight="1">
      <c r="B66" s="30"/>
      <c r="C66" s="30"/>
      <c r="D66" s="30"/>
      <c r="E66" s="30"/>
      <c r="F66" s="30"/>
      <c r="G66" s="30"/>
      <c r="H66" s="30"/>
      <c r="I66" s="30"/>
    </row>
    <row r="67" spans="2:9" ht="13.2" customHeight="1">
      <c r="B67" s="30"/>
      <c r="C67" s="30"/>
      <c r="D67" s="30"/>
      <c r="E67" s="30"/>
      <c r="F67" s="30"/>
      <c r="G67" s="30"/>
      <c r="H67" s="30"/>
      <c r="I67" s="30"/>
    </row>
    <row r="68" spans="2:9" ht="13.2" customHeight="1">
      <c r="B68" s="30"/>
      <c r="C68" s="30"/>
      <c r="D68" s="30"/>
      <c r="E68" s="30"/>
      <c r="F68" s="30"/>
      <c r="G68" s="30"/>
      <c r="H68" s="30"/>
      <c r="I68" s="30"/>
    </row>
    <row r="69" spans="2:9" ht="13.2" customHeight="1">
      <c r="B69" s="30"/>
      <c r="C69" s="30"/>
      <c r="D69" s="30"/>
      <c r="E69" s="30"/>
      <c r="F69" s="30"/>
      <c r="G69" s="30"/>
      <c r="H69" s="30"/>
      <c r="I69" s="30"/>
    </row>
    <row r="70" spans="2:9" ht="13.2" customHeight="1">
      <c r="B70" s="30"/>
      <c r="C70" s="30"/>
      <c r="D70" s="30"/>
      <c r="E70" s="30"/>
      <c r="F70" s="30"/>
      <c r="G70" s="30"/>
      <c r="H70" s="30"/>
      <c r="I70" s="30"/>
    </row>
    <row r="71" spans="2:9" ht="13.2" customHeight="1">
      <c r="B71" s="30"/>
      <c r="C71" s="30"/>
      <c r="D71" s="30"/>
      <c r="E71" s="30"/>
      <c r="F71" s="30"/>
      <c r="G71" s="30"/>
      <c r="H71" s="30"/>
      <c r="I71" s="30"/>
    </row>
    <row r="72" spans="2:9" ht="13.2" customHeight="1">
      <c r="B72" s="30"/>
      <c r="C72" s="30"/>
      <c r="D72" s="30"/>
      <c r="E72" s="30"/>
      <c r="F72" s="30"/>
      <c r="G72" s="30"/>
      <c r="H72" s="30"/>
      <c r="I72" s="30"/>
    </row>
    <row r="73" spans="2:9" ht="13.2" customHeight="1">
      <c r="B73" s="30"/>
      <c r="C73" s="30"/>
      <c r="D73" s="30"/>
      <c r="E73" s="30"/>
      <c r="F73" s="30"/>
      <c r="G73" s="30"/>
      <c r="H73" s="30"/>
      <c r="I73" s="30"/>
    </row>
    <row r="74" spans="2:9" ht="13.2" customHeight="1">
      <c r="B74" s="30"/>
      <c r="C74" s="30"/>
      <c r="D74" s="30"/>
      <c r="E74" s="30"/>
      <c r="F74" s="30"/>
      <c r="G74" s="30"/>
      <c r="H74" s="30"/>
      <c r="I74" s="30"/>
    </row>
    <row r="75" spans="2:9" ht="13.2" customHeight="1">
      <c r="B75" s="30"/>
      <c r="C75" s="30"/>
      <c r="D75" s="30"/>
      <c r="E75" s="30"/>
      <c r="F75" s="30"/>
      <c r="G75" s="30"/>
      <c r="H75" s="30"/>
      <c r="I75" s="30"/>
    </row>
    <row r="76" spans="2:9" ht="13.2" customHeight="1">
      <c r="B76" s="30"/>
      <c r="C76" s="30"/>
      <c r="D76" s="30"/>
      <c r="E76" s="30"/>
      <c r="F76" s="30"/>
      <c r="G76" s="30"/>
      <c r="H76" s="30"/>
      <c r="I76" s="30"/>
    </row>
    <row r="77" spans="2:9" ht="13.2" customHeight="1">
      <c r="B77" s="30"/>
      <c r="C77" s="30"/>
      <c r="D77" s="30"/>
      <c r="E77" s="30"/>
      <c r="F77" s="30"/>
      <c r="G77" s="30"/>
      <c r="H77" s="30"/>
      <c r="I77" s="30"/>
    </row>
    <row r="78" spans="2:9" ht="13.2" customHeight="1">
      <c r="B78" s="30"/>
      <c r="C78" s="30"/>
      <c r="D78" s="30"/>
      <c r="E78" s="30"/>
      <c r="F78" s="30"/>
      <c r="G78" s="30"/>
      <c r="H78" s="30"/>
      <c r="I78" s="30"/>
    </row>
    <row r="79" spans="2:9" ht="13.2" customHeight="1">
      <c r="B79" s="30"/>
      <c r="C79" s="30"/>
      <c r="D79" s="30"/>
      <c r="E79" s="30"/>
      <c r="F79" s="30"/>
      <c r="G79" s="30"/>
      <c r="H79" s="30"/>
      <c r="I79" s="30"/>
    </row>
    <row r="80" spans="2:9" ht="13.2" customHeight="1">
      <c r="B80" s="30"/>
      <c r="C80" s="30"/>
      <c r="D80" s="30"/>
      <c r="E80" s="30"/>
      <c r="F80" s="30"/>
      <c r="G80" s="30"/>
      <c r="H80" s="30"/>
      <c r="I80" s="30"/>
    </row>
    <row r="81" spans="2:9" ht="13.2" customHeight="1">
      <c r="B81" s="30"/>
      <c r="C81" s="30"/>
      <c r="D81" s="30"/>
      <c r="E81" s="30"/>
      <c r="F81" s="30"/>
      <c r="G81" s="30"/>
      <c r="H81" s="30"/>
      <c r="I81" s="30"/>
    </row>
    <row r="82" spans="2:9" ht="13.2" customHeight="1">
      <c r="B82" s="30"/>
      <c r="C82" s="30"/>
      <c r="D82" s="30"/>
      <c r="E82" s="30"/>
      <c r="F82" s="30"/>
      <c r="G82" s="30"/>
      <c r="H82" s="30"/>
      <c r="I82" s="30"/>
    </row>
    <row r="83" spans="2:9" ht="13.2" customHeight="1">
      <c r="B83" s="30"/>
      <c r="C83" s="30"/>
      <c r="D83" s="30"/>
      <c r="E83" s="30"/>
      <c r="F83" s="30"/>
      <c r="G83" s="30"/>
      <c r="H83" s="30"/>
      <c r="I83" s="30"/>
    </row>
    <row r="84" spans="2:9" ht="13.2" customHeight="1">
      <c r="B84" s="30"/>
      <c r="C84" s="30"/>
      <c r="D84" s="30"/>
      <c r="E84" s="30"/>
      <c r="F84" s="30"/>
      <c r="G84" s="30"/>
      <c r="H84" s="30"/>
      <c r="I84" s="30"/>
    </row>
    <row r="85" spans="2:9" ht="13.2" customHeight="1">
      <c r="B85" s="30"/>
      <c r="C85" s="30"/>
      <c r="D85" s="30"/>
      <c r="E85" s="30"/>
      <c r="F85" s="30"/>
      <c r="G85" s="30"/>
      <c r="H85" s="30"/>
      <c r="I85" s="30"/>
    </row>
    <row r="86" spans="2:9" ht="13.2" customHeight="1">
      <c r="B86" s="30"/>
      <c r="C86" s="30"/>
      <c r="D86" s="30"/>
      <c r="E86" s="30"/>
      <c r="F86" s="30"/>
      <c r="G86" s="30"/>
      <c r="H86" s="30"/>
      <c r="I86" s="30"/>
    </row>
    <row r="87" spans="2:9" ht="13.2" customHeight="1">
      <c r="B87" s="30"/>
      <c r="C87" s="30"/>
      <c r="D87" s="30"/>
      <c r="E87" s="30"/>
      <c r="F87" s="30"/>
      <c r="G87" s="30"/>
      <c r="H87" s="30"/>
      <c r="I87" s="30"/>
    </row>
    <row r="88" spans="2:9" ht="13.2" customHeight="1">
      <c r="B88" s="30"/>
      <c r="C88" s="30"/>
      <c r="D88" s="30"/>
      <c r="E88" s="30"/>
      <c r="F88" s="30"/>
      <c r="G88" s="30"/>
      <c r="H88" s="30"/>
      <c r="I88" s="30"/>
    </row>
    <row r="89" spans="2:9" ht="13.2" customHeight="1">
      <c r="B89" s="30"/>
      <c r="C89" s="30"/>
      <c r="D89" s="30"/>
      <c r="E89" s="30"/>
      <c r="F89" s="30"/>
      <c r="G89" s="30"/>
      <c r="H89" s="30"/>
      <c r="I89" s="30"/>
    </row>
    <row r="90" spans="2:9" ht="13.2" customHeight="1">
      <c r="B90" s="30"/>
      <c r="C90" s="30"/>
      <c r="D90" s="30"/>
      <c r="E90" s="30"/>
      <c r="F90" s="30"/>
      <c r="G90" s="30"/>
      <c r="H90" s="30"/>
      <c r="I90" s="30"/>
    </row>
    <row r="91" spans="2:9" ht="13.2" customHeight="1">
      <c r="B91" s="30"/>
      <c r="C91" s="30"/>
      <c r="D91" s="30"/>
      <c r="E91" s="30"/>
      <c r="F91" s="30"/>
      <c r="G91" s="30"/>
      <c r="H91" s="30"/>
      <c r="I91" s="30"/>
    </row>
    <row r="92" spans="2:9" ht="13.2" customHeight="1">
      <c r="B92" s="30"/>
      <c r="C92" s="30"/>
      <c r="D92" s="30"/>
      <c r="E92" s="30"/>
      <c r="F92" s="30"/>
      <c r="G92" s="30"/>
      <c r="H92" s="30"/>
      <c r="I92" s="30"/>
    </row>
    <row r="93" spans="2:9" ht="13.2" customHeight="1">
      <c r="B93" s="30"/>
      <c r="C93" s="30"/>
      <c r="D93" s="30"/>
      <c r="E93" s="30"/>
      <c r="F93" s="30"/>
      <c r="G93" s="30"/>
      <c r="H93" s="30"/>
      <c r="I93" s="30"/>
    </row>
    <row r="94" spans="2:9" ht="13.2" customHeight="1">
      <c r="B94" s="30"/>
      <c r="C94" s="30"/>
      <c r="D94" s="30"/>
      <c r="E94" s="30"/>
      <c r="F94" s="30"/>
      <c r="G94" s="30"/>
      <c r="H94" s="30"/>
      <c r="I94" s="30"/>
    </row>
    <row r="95" spans="2:9" ht="13.2" customHeight="1">
      <c r="B95" s="30"/>
      <c r="C95" s="30"/>
      <c r="D95" s="30"/>
      <c r="E95" s="30"/>
      <c r="F95" s="30"/>
      <c r="G95" s="30"/>
      <c r="H95" s="30"/>
      <c r="I95" s="30"/>
    </row>
    <row r="96" spans="2:9" ht="13.2" customHeight="1">
      <c r="B96" s="30"/>
      <c r="C96" s="30"/>
      <c r="D96" s="30"/>
      <c r="E96" s="30"/>
      <c r="F96" s="30"/>
      <c r="G96" s="30"/>
      <c r="H96" s="30"/>
      <c r="I96" s="30"/>
    </row>
    <row r="97" spans="2:9" ht="13.2" customHeight="1">
      <c r="B97" s="30"/>
      <c r="C97" s="30"/>
      <c r="D97" s="30"/>
      <c r="E97" s="30"/>
      <c r="F97" s="30"/>
      <c r="G97" s="30"/>
      <c r="H97" s="30"/>
      <c r="I97" s="30"/>
    </row>
  </sheetData>
  <sheetProtection sheet="1" objects="1" scenarios="1"/>
  <mergeCells count="6">
    <mergeCell ref="I2:I3"/>
    <mergeCell ref="D4:F4"/>
    <mergeCell ref="B2:C3"/>
    <mergeCell ref="D2:F2"/>
    <mergeCell ref="G2:G3"/>
    <mergeCell ref="H2:H3"/>
  </mergeCells>
  <phoneticPr fontId="26"/>
  <pageMargins left="0.31666666666666665" right="0.32500000000000001" top="0.75" bottom="0.75" header="0.3" footer="0.3"/>
  <pageSetup paperSize="9" orientation="portrait" horizontalDpi="0" verticalDpi="0" r:id="rId1"/>
  <headerFooter>
    <oddHeader>&amp;C&amp;"HG丸ｺﾞｼｯｸM-PRO,標準"&amp;A</odd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H56"/>
  <sheetViews>
    <sheetView view="pageLayout" zoomScaleNormal="100" workbookViewId="0"/>
  </sheetViews>
  <sheetFormatPr defaultRowHeight="13.2"/>
  <cols>
    <col min="1" max="2" width="5.109375" style="1" customWidth="1"/>
    <col min="3" max="3" width="25.109375" style="1" bestFit="1" customWidth="1"/>
    <col min="4" max="4" width="6.6640625" style="1" bestFit="1" customWidth="1"/>
    <col min="5" max="5" width="11.33203125" style="1" customWidth="1"/>
    <col min="6" max="8" width="15.33203125" style="1" customWidth="1"/>
    <col min="9" max="16384" width="8.88671875" style="1"/>
  </cols>
  <sheetData>
    <row r="1" spans="1:8" ht="54" customHeight="1"/>
    <row r="2" spans="1:8" ht="13.2" customHeight="1" thickBot="1">
      <c r="A2" s="933" t="s">
        <v>3</v>
      </c>
      <c r="B2" s="934"/>
      <c r="C2" s="911" t="s">
        <v>314</v>
      </c>
      <c r="D2" s="912"/>
      <c r="E2" s="913"/>
      <c r="F2" s="909" t="s">
        <v>19</v>
      </c>
      <c r="G2" s="898" t="s">
        <v>321</v>
      </c>
      <c r="H2" s="900" t="s">
        <v>97</v>
      </c>
    </row>
    <row r="3" spans="1:8">
      <c r="A3" s="935"/>
      <c r="B3" s="936"/>
      <c r="C3" s="914"/>
      <c r="D3" s="915"/>
      <c r="E3" s="916"/>
      <c r="F3" s="910"/>
      <c r="G3" s="899"/>
      <c r="H3" s="901"/>
    </row>
    <row r="4" spans="1:8" ht="26.85" customHeight="1" thickBot="1">
      <c r="A4" s="296">
        <v>1</v>
      </c>
      <c r="B4" s="298"/>
      <c r="C4" s="300" t="s">
        <v>394</v>
      </c>
      <c r="D4" s="297" t="s">
        <v>1395</v>
      </c>
      <c r="E4" s="301" t="s">
        <v>406</v>
      </c>
      <c r="F4" s="299"/>
      <c r="G4" s="298"/>
      <c r="H4" s="304">
        <f>F4-G4</f>
        <v>0</v>
      </c>
    </row>
    <row r="5" spans="1:8" ht="26.85" customHeight="1" thickBot="1">
      <c r="A5" s="223">
        <v>2</v>
      </c>
      <c r="B5" s="215"/>
      <c r="C5" s="302" t="s">
        <v>395</v>
      </c>
      <c r="D5" s="297" t="s">
        <v>1394</v>
      </c>
      <c r="E5" s="303" t="s">
        <v>406</v>
      </c>
      <c r="F5" s="299"/>
      <c r="G5" s="215"/>
      <c r="H5" s="305">
        <f t="shared" ref="H5:H15" si="0">F5-G5</f>
        <v>0</v>
      </c>
    </row>
    <row r="6" spans="1:8" ht="26.85" customHeight="1" thickBot="1">
      <c r="A6" s="223">
        <v>3</v>
      </c>
      <c r="B6" s="215"/>
      <c r="C6" s="302" t="s">
        <v>396</v>
      </c>
      <c r="D6" s="297" t="s">
        <v>1394</v>
      </c>
      <c r="E6" s="303" t="s">
        <v>406</v>
      </c>
      <c r="F6" s="299"/>
      <c r="G6" s="215"/>
      <c r="H6" s="305">
        <f t="shared" si="0"/>
        <v>0</v>
      </c>
    </row>
    <row r="7" spans="1:8" ht="26.85" customHeight="1" thickBot="1">
      <c r="A7" s="223">
        <v>4</v>
      </c>
      <c r="B7" s="215"/>
      <c r="C7" s="302" t="s">
        <v>397</v>
      </c>
      <c r="D7" s="297" t="s">
        <v>1394</v>
      </c>
      <c r="E7" s="303" t="s">
        <v>406</v>
      </c>
      <c r="F7" s="299"/>
      <c r="G7" s="215"/>
      <c r="H7" s="305">
        <f t="shared" si="0"/>
        <v>0</v>
      </c>
    </row>
    <row r="8" spans="1:8" ht="26.85" customHeight="1" thickBot="1">
      <c r="A8" s="223">
        <v>5</v>
      </c>
      <c r="B8" s="215"/>
      <c r="C8" s="302" t="s">
        <v>398</v>
      </c>
      <c r="D8" s="297" t="s">
        <v>1394</v>
      </c>
      <c r="E8" s="303" t="s">
        <v>406</v>
      </c>
      <c r="F8" s="299"/>
      <c r="G8" s="215"/>
      <c r="H8" s="305">
        <f t="shared" si="0"/>
        <v>0</v>
      </c>
    </row>
    <row r="9" spans="1:8" ht="26.85" customHeight="1" thickBot="1">
      <c r="A9" s="223">
        <v>6</v>
      </c>
      <c r="B9" s="215"/>
      <c r="C9" s="302" t="s">
        <v>399</v>
      </c>
      <c r="D9" s="297" t="s">
        <v>1394</v>
      </c>
      <c r="E9" s="303" t="s">
        <v>406</v>
      </c>
      <c r="F9" s="299"/>
      <c r="G9" s="215"/>
      <c r="H9" s="305">
        <f t="shared" si="0"/>
        <v>0</v>
      </c>
    </row>
    <row r="10" spans="1:8" ht="26.85" customHeight="1" thickBot="1">
      <c r="A10" s="223">
        <v>7</v>
      </c>
      <c r="B10" s="215"/>
      <c r="C10" s="302" t="s">
        <v>400</v>
      </c>
      <c r="D10" s="297" t="s">
        <v>1394</v>
      </c>
      <c r="E10" s="303" t="s">
        <v>406</v>
      </c>
      <c r="F10" s="299"/>
      <c r="G10" s="215"/>
      <c r="H10" s="305">
        <f t="shared" si="0"/>
        <v>0</v>
      </c>
    </row>
    <row r="11" spans="1:8" ht="26.85" customHeight="1" thickBot="1">
      <c r="A11" s="223">
        <v>8</v>
      </c>
      <c r="B11" s="215"/>
      <c r="C11" s="302" t="s">
        <v>401</v>
      </c>
      <c r="D11" s="297" t="s">
        <v>1394</v>
      </c>
      <c r="E11" s="303" t="s">
        <v>406</v>
      </c>
      <c r="F11" s="299"/>
      <c r="G11" s="215"/>
      <c r="H11" s="305">
        <f t="shared" si="0"/>
        <v>0</v>
      </c>
    </row>
    <row r="12" spans="1:8" ht="26.85" customHeight="1" thickBot="1">
      <c r="A12" s="223">
        <v>9</v>
      </c>
      <c r="B12" s="215"/>
      <c r="C12" s="302" t="s">
        <v>402</v>
      </c>
      <c r="D12" s="297" t="s">
        <v>1394</v>
      </c>
      <c r="E12" s="303" t="s">
        <v>406</v>
      </c>
      <c r="F12" s="299"/>
      <c r="G12" s="215"/>
      <c r="H12" s="305">
        <f t="shared" si="0"/>
        <v>0</v>
      </c>
    </row>
    <row r="13" spans="1:8" ht="26.85" customHeight="1" thickBot="1">
      <c r="A13" s="223">
        <v>10</v>
      </c>
      <c r="B13" s="215"/>
      <c r="C13" s="302" t="s">
        <v>403</v>
      </c>
      <c r="D13" s="297" t="s">
        <v>1394</v>
      </c>
      <c r="E13" s="303" t="s">
        <v>406</v>
      </c>
      <c r="F13" s="299"/>
      <c r="G13" s="215"/>
      <c r="H13" s="305">
        <f t="shared" si="0"/>
        <v>0</v>
      </c>
    </row>
    <row r="14" spans="1:8" ht="26.85" customHeight="1" thickBot="1">
      <c r="A14" s="223">
        <v>11</v>
      </c>
      <c r="B14" s="215"/>
      <c r="C14" s="302" t="s">
        <v>404</v>
      </c>
      <c r="D14" s="297" t="s">
        <v>1394</v>
      </c>
      <c r="E14" s="303" t="s">
        <v>406</v>
      </c>
      <c r="F14" s="299"/>
      <c r="G14" s="215"/>
      <c r="H14" s="305">
        <f t="shared" si="0"/>
        <v>0</v>
      </c>
    </row>
    <row r="15" spans="1:8" ht="26.85" customHeight="1">
      <c r="A15" s="306">
        <v>12</v>
      </c>
      <c r="B15" s="307"/>
      <c r="C15" s="308" t="s">
        <v>405</v>
      </c>
      <c r="D15" s="309" t="s">
        <v>1383</v>
      </c>
      <c r="E15" s="310" t="s">
        <v>406</v>
      </c>
      <c r="F15" s="311"/>
      <c r="G15" s="307"/>
      <c r="H15" s="312">
        <f t="shared" si="0"/>
        <v>0</v>
      </c>
    </row>
    <row r="16" spans="1:8" ht="26.85" customHeight="1">
      <c r="A16" s="313">
        <v>12</v>
      </c>
      <c r="B16" s="314">
        <v>31</v>
      </c>
      <c r="C16" s="902" t="s">
        <v>10</v>
      </c>
      <c r="D16" s="903"/>
      <c r="E16" s="904"/>
      <c r="F16" s="315">
        <f>SUM(F4:F15)</f>
        <v>0</v>
      </c>
      <c r="G16" s="314">
        <f>SUM(G4:G15)</f>
        <v>0</v>
      </c>
      <c r="H16" s="63">
        <f>SUM(H4:H15)</f>
        <v>0</v>
      </c>
    </row>
    <row r="17" spans="1:8">
      <c r="A17" s="3"/>
      <c r="B17" s="3"/>
      <c r="C17" s="3"/>
      <c r="D17" s="3"/>
      <c r="E17" s="3"/>
      <c r="F17" s="3"/>
      <c r="G17" s="3"/>
      <c r="H17" s="3"/>
    </row>
    <row r="18" spans="1:8">
      <c r="A18" s="3"/>
      <c r="B18" s="3"/>
      <c r="C18" s="3"/>
      <c r="D18" s="3"/>
      <c r="E18" s="3"/>
      <c r="F18" s="3"/>
      <c r="G18" s="3"/>
      <c r="H18" s="3"/>
    </row>
    <row r="19" spans="1:8">
      <c r="A19" s="3"/>
      <c r="B19" s="3"/>
      <c r="C19" s="3"/>
      <c r="D19" s="3"/>
      <c r="E19" s="3"/>
      <c r="F19" s="3"/>
      <c r="G19" s="3"/>
      <c r="H19" s="3"/>
    </row>
    <row r="20" spans="1:8">
      <c r="A20" s="3"/>
      <c r="B20" s="3"/>
      <c r="C20" s="3"/>
      <c r="D20" s="3"/>
      <c r="E20" s="3"/>
      <c r="F20" s="3"/>
      <c r="G20" s="3"/>
      <c r="H20" s="3"/>
    </row>
    <row r="21" spans="1:8">
      <c r="A21" s="3"/>
      <c r="B21" s="3"/>
      <c r="C21" s="3"/>
      <c r="D21" s="3"/>
      <c r="E21" s="3"/>
      <c r="F21" s="3"/>
      <c r="G21" s="3"/>
      <c r="H21" s="3"/>
    </row>
    <row r="22" spans="1:8">
      <c r="A22" s="3"/>
      <c r="B22" s="3"/>
      <c r="C22" s="3"/>
      <c r="D22" s="3"/>
      <c r="E22" s="3"/>
      <c r="F22" s="3"/>
      <c r="G22" s="3"/>
      <c r="H22" s="3"/>
    </row>
    <row r="23" spans="1:8">
      <c r="A23" s="3"/>
      <c r="B23" s="3"/>
      <c r="C23" s="3"/>
      <c r="D23" s="3"/>
      <c r="E23" s="3"/>
      <c r="F23" s="3"/>
      <c r="G23" s="3"/>
      <c r="H23" s="3"/>
    </row>
    <row r="24" spans="1:8">
      <c r="A24" s="3"/>
      <c r="B24" s="3"/>
      <c r="C24" s="3"/>
      <c r="D24" s="3"/>
      <c r="E24" s="3"/>
      <c r="F24" s="3"/>
      <c r="G24" s="3"/>
      <c r="H24" s="3"/>
    </row>
    <row r="25" spans="1:8">
      <c r="A25" s="3"/>
      <c r="B25" s="3"/>
      <c r="C25" s="3"/>
      <c r="D25" s="3"/>
      <c r="E25" s="3"/>
      <c r="F25" s="3"/>
      <c r="G25" s="3"/>
      <c r="H25" s="3"/>
    </row>
    <row r="26" spans="1:8">
      <c r="A26" s="3"/>
      <c r="B26" s="3"/>
      <c r="C26" s="3"/>
      <c r="D26" s="3"/>
      <c r="E26" s="3"/>
      <c r="F26" s="3"/>
      <c r="G26" s="3"/>
      <c r="H26" s="3"/>
    </row>
    <row r="27" spans="1:8">
      <c r="A27" s="3"/>
      <c r="B27" s="3"/>
      <c r="C27" s="3"/>
      <c r="D27" s="3"/>
      <c r="E27" s="3"/>
      <c r="F27" s="3"/>
      <c r="G27" s="3"/>
      <c r="H27" s="3"/>
    </row>
    <row r="28" spans="1:8">
      <c r="A28" s="3"/>
      <c r="B28" s="3"/>
      <c r="C28" s="3"/>
      <c r="D28" s="3"/>
      <c r="E28" s="3"/>
      <c r="F28" s="3"/>
      <c r="G28" s="3"/>
      <c r="H28" s="3"/>
    </row>
    <row r="29" spans="1:8">
      <c r="A29" s="3"/>
      <c r="B29" s="3"/>
      <c r="C29" s="3"/>
      <c r="D29" s="3"/>
      <c r="E29" s="3"/>
      <c r="F29" s="3"/>
      <c r="G29" s="3"/>
      <c r="H29" s="3"/>
    </row>
    <row r="30" spans="1:8">
      <c r="A30" s="3"/>
      <c r="B30" s="3"/>
      <c r="C30" s="3"/>
      <c r="D30" s="3"/>
      <c r="E30" s="3"/>
      <c r="F30" s="3"/>
      <c r="G30" s="3"/>
      <c r="H30" s="3"/>
    </row>
    <row r="31" spans="1:8">
      <c r="A31" s="3"/>
      <c r="B31" s="3"/>
      <c r="C31" s="3"/>
      <c r="D31" s="3"/>
      <c r="E31" s="3"/>
      <c r="F31" s="3"/>
      <c r="G31" s="3"/>
      <c r="H31" s="3"/>
    </row>
    <row r="32" spans="1:8">
      <c r="A32" s="3"/>
      <c r="B32" s="3"/>
      <c r="C32" s="3"/>
      <c r="D32" s="3"/>
      <c r="E32" s="3"/>
      <c r="F32" s="3"/>
      <c r="G32" s="3"/>
      <c r="H32" s="3"/>
    </row>
    <row r="33" spans="1:8">
      <c r="A33" s="3"/>
      <c r="B33" s="3"/>
      <c r="C33" s="3"/>
      <c r="D33" s="3"/>
      <c r="E33" s="3"/>
      <c r="F33" s="3"/>
      <c r="G33" s="3"/>
      <c r="H33" s="3"/>
    </row>
    <row r="34" spans="1:8">
      <c r="A34" s="3"/>
      <c r="B34" s="3"/>
      <c r="C34" s="3"/>
      <c r="D34" s="3"/>
      <c r="E34" s="3"/>
      <c r="F34" s="3"/>
      <c r="G34" s="3"/>
      <c r="H34" s="3"/>
    </row>
    <row r="35" spans="1:8">
      <c r="A35" s="3"/>
      <c r="B35" s="3"/>
      <c r="C35" s="3"/>
      <c r="D35" s="3"/>
      <c r="E35" s="3"/>
      <c r="F35" s="3"/>
      <c r="G35" s="3"/>
      <c r="H35" s="3"/>
    </row>
    <row r="36" spans="1:8">
      <c r="A36" s="3"/>
      <c r="B36" s="3"/>
      <c r="C36" s="3"/>
      <c r="D36" s="3"/>
      <c r="E36" s="3"/>
      <c r="F36" s="3"/>
      <c r="G36" s="3"/>
      <c r="H36" s="3"/>
    </row>
    <row r="37" spans="1:8">
      <c r="A37" s="3"/>
      <c r="B37" s="3"/>
      <c r="C37" s="3"/>
      <c r="D37" s="3"/>
      <c r="E37" s="3"/>
      <c r="F37" s="3"/>
      <c r="G37" s="3"/>
      <c r="H37" s="3"/>
    </row>
    <row r="38" spans="1:8">
      <c r="A38" s="3"/>
      <c r="B38" s="3"/>
      <c r="C38" s="3"/>
      <c r="D38" s="3"/>
      <c r="E38" s="3"/>
      <c r="F38" s="3"/>
      <c r="G38" s="3"/>
      <c r="H38" s="3"/>
    </row>
    <row r="39" spans="1:8">
      <c r="A39" s="3"/>
      <c r="B39" s="3"/>
      <c r="C39" s="3"/>
      <c r="D39" s="3"/>
      <c r="E39" s="3"/>
      <c r="F39" s="3"/>
      <c r="G39" s="3"/>
      <c r="H39" s="3"/>
    </row>
    <row r="40" spans="1:8">
      <c r="A40" s="3"/>
      <c r="B40" s="3"/>
      <c r="C40" s="3"/>
      <c r="D40" s="3"/>
      <c r="E40" s="3"/>
      <c r="F40" s="3"/>
      <c r="G40" s="3"/>
      <c r="H40" s="3"/>
    </row>
    <row r="41" spans="1:8">
      <c r="A41" s="3"/>
      <c r="B41" s="3"/>
      <c r="C41" s="3"/>
      <c r="D41" s="3"/>
      <c r="E41" s="3"/>
      <c r="F41" s="3"/>
      <c r="G41" s="3"/>
      <c r="H41" s="3"/>
    </row>
    <row r="42" spans="1:8">
      <c r="A42" s="3"/>
      <c r="B42" s="3"/>
      <c r="C42" s="3"/>
      <c r="D42" s="3"/>
      <c r="E42" s="3"/>
      <c r="F42" s="3"/>
      <c r="G42" s="3"/>
      <c r="H42" s="3"/>
    </row>
    <row r="43" spans="1:8">
      <c r="A43" s="3"/>
      <c r="B43" s="3"/>
      <c r="C43" s="3"/>
      <c r="D43" s="3"/>
      <c r="E43" s="3"/>
      <c r="F43" s="3"/>
      <c r="G43" s="3"/>
      <c r="H43" s="3"/>
    </row>
    <row r="44" spans="1:8">
      <c r="A44" s="3"/>
      <c r="B44" s="3"/>
      <c r="C44" s="3"/>
      <c r="D44" s="3"/>
      <c r="E44" s="3"/>
      <c r="F44" s="3"/>
      <c r="G44" s="3"/>
      <c r="H44" s="3"/>
    </row>
    <row r="45" spans="1:8">
      <c r="A45" s="3"/>
      <c r="B45" s="3"/>
      <c r="C45" s="3"/>
      <c r="D45" s="3"/>
      <c r="E45" s="3"/>
      <c r="F45" s="3"/>
      <c r="G45" s="3"/>
      <c r="H45" s="3"/>
    </row>
    <row r="46" spans="1:8">
      <c r="A46" s="3"/>
      <c r="B46" s="3"/>
      <c r="C46" s="3"/>
      <c r="D46" s="3"/>
      <c r="E46" s="3"/>
      <c r="F46" s="3"/>
      <c r="G46" s="3"/>
      <c r="H46" s="3"/>
    </row>
    <row r="47" spans="1:8">
      <c r="A47" s="3"/>
      <c r="B47" s="3"/>
      <c r="C47" s="3"/>
      <c r="D47" s="3"/>
      <c r="E47" s="3"/>
      <c r="F47" s="3"/>
      <c r="G47" s="3"/>
      <c r="H47" s="3"/>
    </row>
    <row r="48" spans="1:8">
      <c r="A48" s="3"/>
      <c r="B48" s="3"/>
      <c r="C48" s="3"/>
      <c r="D48" s="3"/>
      <c r="E48" s="3"/>
      <c r="F48" s="3"/>
      <c r="G48" s="3"/>
      <c r="H48" s="3"/>
    </row>
    <row r="49" spans="1:8">
      <c r="A49" s="3"/>
      <c r="B49" s="3"/>
      <c r="C49" s="3"/>
      <c r="D49" s="3"/>
      <c r="E49" s="3"/>
      <c r="F49" s="3"/>
      <c r="G49" s="3"/>
      <c r="H49" s="3"/>
    </row>
    <row r="50" spans="1:8">
      <c r="A50" s="3"/>
      <c r="B50" s="3"/>
      <c r="C50" s="3"/>
      <c r="D50" s="3"/>
      <c r="E50" s="3"/>
      <c r="F50" s="3"/>
      <c r="G50" s="3"/>
      <c r="H50" s="3"/>
    </row>
    <row r="51" spans="1:8">
      <c r="A51" s="3"/>
      <c r="B51" s="3"/>
      <c r="C51" s="3"/>
      <c r="D51" s="3"/>
      <c r="E51" s="3"/>
      <c r="F51" s="3"/>
      <c r="G51" s="3"/>
      <c r="H51" s="3"/>
    </row>
    <row r="52" spans="1:8">
      <c r="A52" s="3"/>
      <c r="B52" s="3"/>
      <c r="C52" s="3"/>
      <c r="D52" s="3"/>
      <c r="E52" s="3"/>
      <c r="F52" s="3"/>
      <c r="G52" s="3"/>
      <c r="H52" s="3"/>
    </row>
    <row r="53" spans="1:8">
      <c r="A53" s="3"/>
      <c r="B53" s="3"/>
      <c r="C53" s="3"/>
      <c r="D53" s="3"/>
      <c r="E53" s="3"/>
      <c r="F53" s="3"/>
      <c r="G53" s="3"/>
      <c r="H53" s="3"/>
    </row>
    <row r="54" spans="1:8">
      <c r="A54" s="3"/>
      <c r="B54" s="3"/>
      <c r="C54" s="3"/>
      <c r="D54" s="3"/>
      <c r="E54" s="3"/>
      <c r="F54" s="3"/>
      <c r="G54" s="3"/>
      <c r="H54" s="3"/>
    </row>
    <row r="55" spans="1:8">
      <c r="A55" s="3"/>
      <c r="B55" s="3"/>
      <c r="C55" s="3"/>
      <c r="D55" s="3"/>
      <c r="E55" s="3"/>
      <c r="F55" s="3"/>
      <c r="G55" s="3"/>
      <c r="H55" s="3"/>
    </row>
    <row r="56" spans="1:8">
      <c r="A56" s="3"/>
      <c r="B56" s="3"/>
      <c r="C56" s="3"/>
      <c r="D56" s="3"/>
      <c r="E56" s="3"/>
      <c r="F56" s="3"/>
      <c r="G56" s="3"/>
      <c r="H56" s="3"/>
    </row>
  </sheetData>
  <sheetProtection sheet="1" objects="1" scenarios="1"/>
  <mergeCells count="6">
    <mergeCell ref="C16:E16"/>
    <mergeCell ref="C2:E3"/>
    <mergeCell ref="A2:B3"/>
    <mergeCell ref="F2:F3"/>
    <mergeCell ref="H2:H3"/>
    <mergeCell ref="G2:G3"/>
  </mergeCells>
  <phoneticPr fontId="2"/>
  <pageMargins left="0.27500000000000002" right="0.32500000000000001" top="0.75" bottom="0.75" header="0.3" footer="0.3"/>
  <pageSetup paperSize="9" orientation="portrait" horizontalDpi="0" verticalDpi="0" r:id="rId1"/>
  <headerFooter>
    <oddHeader>&amp;C&amp;"HG丸ｺﾞｼｯｸM-PRO,標準"売上帳
&amp;A</oddHeader>
    <oddFooter>&amp;C&amp;"HG丸ｺﾞｼｯｸM-PRO,標準"&amp;P月</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F677"/>
  <sheetViews>
    <sheetView showGridLines="0" view="pageLayout" zoomScaleNormal="100" workbookViewId="0"/>
  </sheetViews>
  <sheetFormatPr defaultRowHeight="13.2"/>
  <cols>
    <col min="1" max="2" width="4.77734375" style="1" customWidth="1"/>
    <col min="3" max="3" width="52.6640625" style="1" customWidth="1"/>
    <col min="4" max="4" width="13" style="1" customWidth="1"/>
    <col min="5" max="5" width="13" style="1" bestFit="1" customWidth="1"/>
    <col min="6" max="6" width="13" style="1" customWidth="1"/>
    <col min="7" max="16384" width="8.88671875" style="1"/>
  </cols>
  <sheetData>
    <row r="1" spans="1:6" ht="33.9" customHeight="1">
      <c r="A1" s="6"/>
      <c r="B1" s="6"/>
      <c r="F1" s="6"/>
    </row>
    <row r="2" spans="1:6" ht="33" customHeight="1">
      <c r="A2" s="872" t="s">
        <v>3</v>
      </c>
      <c r="B2" s="874"/>
      <c r="C2" s="172" t="s">
        <v>0</v>
      </c>
      <c r="D2" s="171" t="s">
        <v>1</v>
      </c>
      <c r="E2" s="233" t="s">
        <v>2</v>
      </c>
      <c r="F2" s="172" t="s">
        <v>17</v>
      </c>
    </row>
    <row r="3" spans="1:6">
      <c r="A3" s="173">
        <v>1</v>
      </c>
      <c r="B3" s="174">
        <v>1</v>
      </c>
      <c r="C3" s="175" t="s">
        <v>18</v>
      </c>
      <c r="D3" s="176">
        <f>前年度!B3</f>
        <v>545020</v>
      </c>
      <c r="E3" s="174"/>
      <c r="F3" s="175">
        <f>D3</f>
        <v>545020</v>
      </c>
    </row>
    <row r="4" spans="1:6">
      <c r="A4" s="178"/>
      <c r="B4" s="179"/>
      <c r="C4" s="180"/>
      <c r="D4" s="181"/>
      <c r="E4" s="179"/>
      <c r="F4" s="218" t="str">
        <f>IF(OR(D4&lt;&gt;"",E4&lt;&gt;""),F3+D4-E4,"")</f>
        <v/>
      </c>
    </row>
    <row r="5" spans="1:6">
      <c r="A5" s="178"/>
      <c r="B5" s="179"/>
      <c r="C5" s="180"/>
      <c r="D5" s="181"/>
      <c r="E5" s="179"/>
      <c r="F5" s="218" t="str">
        <f t="shared" ref="F5:F54" si="0">IF(OR(D5&lt;&gt;"",E5&lt;&gt;""),F4+D5-E5,"")</f>
        <v/>
      </c>
    </row>
    <row r="6" spans="1:6">
      <c r="A6" s="178"/>
      <c r="B6" s="179"/>
      <c r="C6" s="180"/>
      <c r="D6" s="181"/>
      <c r="E6" s="179"/>
      <c r="F6" s="218" t="str">
        <f t="shared" si="0"/>
        <v/>
      </c>
    </row>
    <row r="7" spans="1:6">
      <c r="A7" s="178"/>
      <c r="B7" s="179"/>
      <c r="C7" s="180"/>
      <c r="D7" s="181"/>
      <c r="E7" s="179"/>
      <c r="F7" s="218" t="str">
        <f t="shared" si="0"/>
        <v/>
      </c>
    </row>
    <row r="8" spans="1:6">
      <c r="A8" s="178"/>
      <c r="B8" s="179"/>
      <c r="C8" s="180"/>
      <c r="D8" s="181"/>
      <c r="E8" s="179"/>
      <c r="F8" s="218" t="str">
        <f t="shared" si="0"/>
        <v/>
      </c>
    </row>
    <row r="9" spans="1:6">
      <c r="A9" s="178"/>
      <c r="B9" s="179"/>
      <c r="C9" s="180"/>
      <c r="D9" s="181"/>
      <c r="E9" s="179"/>
      <c r="F9" s="218" t="str">
        <f t="shared" si="0"/>
        <v/>
      </c>
    </row>
    <row r="10" spans="1:6">
      <c r="A10" s="178"/>
      <c r="B10" s="179"/>
      <c r="C10" s="180"/>
      <c r="D10" s="181"/>
      <c r="E10" s="179"/>
      <c r="F10" s="218" t="str">
        <f t="shared" si="0"/>
        <v/>
      </c>
    </row>
    <row r="11" spans="1:6">
      <c r="A11" s="178"/>
      <c r="B11" s="179"/>
      <c r="C11" s="180"/>
      <c r="D11" s="181"/>
      <c r="E11" s="179"/>
      <c r="F11" s="218" t="str">
        <f t="shared" si="0"/>
        <v/>
      </c>
    </row>
    <row r="12" spans="1:6">
      <c r="A12" s="178"/>
      <c r="B12" s="179"/>
      <c r="C12" s="180"/>
      <c r="D12" s="181"/>
      <c r="E12" s="179"/>
      <c r="F12" s="218" t="str">
        <f t="shared" si="0"/>
        <v/>
      </c>
    </row>
    <row r="13" spans="1:6">
      <c r="A13" s="178"/>
      <c r="B13" s="179"/>
      <c r="C13" s="180"/>
      <c r="D13" s="181"/>
      <c r="E13" s="179"/>
      <c r="F13" s="218" t="str">
        <f t="shared" si="0"/>
        <v/>
      </c>
    </row>
    <row r="14" spans="1:6">
      <c r="A14" s="178"/>
      <c r="B14" s="179"/>
      <c r="C14" s="180"/>
      <c r="D14" s="181"/>
      <c r="E14" s="179"/>
      <c r="F14" s="218" t="str">
        <f t="shared" si="0"/>
        <v/>
      </c>
    </row>
    <row r="15" spans="1:6">
      <c r="A15" s="178"/>
      <c r="B15" s="179"/>
      <c r="C15" s="180"/>
      <c r="D15" s="181"/>
      <c r="E15" s="179"/>
      <c r="F15" s="218" t="str">
        <f t="shared" si="0"/>
        <v/>
      </c>
    </row>
    <row r="16" spans="1:6">
      <c r="A16" s="178"/>
      <c r="B16" s="179"/>
      <c r="C16" s="180"/>
      <c r="D16" s="181"/>
      <c r="E16" s="179"/>
      <c r="F16" s="218" t="str">
        <f t="shared" si="0"/>
        <v/>
      </c>
    </row>
    <row r="17" spans="1:6">
      <c r="A17" s="178"/>
      <c r="B17" s="179"/>
      <c r="C17" s="180"/>
      <c r="D17" s="181"/>
      <c r="E17" s="179"/>
      <c r="F17" s="218" t="str">
        <f t="shared" si="0"/>
        <v/>
      </c>
    </row>
    <row r="18" spans="1:6">
      <c r="A18" s="178"/>
      <c r="B18" s="179"/>
      <c r="C18" s="180"/>
      <c r="D18" s="181"/>
      <c r="E18" s="179"/>
      <c r="F18" s="218" t="str">
        <f t="shared" si="0"/>
        <v/>
      </c>
    </row>
    <row r="19" spans="1:6">
      <c r="A19" s="178"/>
      <c r="B19" s="179"/>
      <c r="C19" s="180"/>
      <c r="D19" s="181"/>
      <c r="E19" s="179"/>
      <c r="F19" s="218" t="str">
        <f t="shared" si="0"/>
        <v/>
      </c>
    </row>
    <row r="20" spans="1:6">
      <c r="A20" s="178"/>
      <c r="B20" s="179"/>
      <c r="C20" s="180"/>
      <c r="D20" s="181"/>
      <c r="E20" s="179"/>
      <c r="F20" s="218" t="str">
        <f t="shared" si="0"/>
        <v/>
      </c>
    </row>
    <row r="21" spans="1:6">
      <c r="A21" s="178"/>
      <c r="B21" s="179"/>
      <c r="C21" s="180"/>
      <c r="D21" s="181"/>
      <c r="E21" s="179"/>
      <c r="F21" s="218" t="str">
        <f t="shared" si="0"/>
        <v/>
      </c>
    </row>
    <row r="22" spans="1:6">
      <c r="A22" s="178"/>
      <c r="B22" s="179"/>
      <c r="C22" s="180"/>
      <c r="D22" s="181"/>
      <c r="E22" s="179"/>
      <c r="F22" s="218" t="str">
        <f t="shared" si="0"/>
        <v/>
      </c>
    </row>
    <row r="23" spans="1:6">
      <c r="A23" s="178"/>
      <c r="B23" s="179"/>
      <c r="C23" s="180"/>
      <c r="D23" s="181"/>
      <c r="E23" s="179"/>
      <c r="F23" s="218" t="str">
        <f t="shared" si="0"/>
        <v/>
      </c>
    </row>
    <row r="24" spans="1:6">
      <c r="A24" s="178"/>
      <c r="B24" s="179"/>
      <c r="C24" s="180"/>
      <c r="D24" s="181"/>
      <c r="E24" s="179"/>
      <c r="F24" s="218" t="str">
        <f t="shared" si="0"/>
        <v/>
      </c>
    </row>
    <row r="25" spans="1:6">
      <c r="A25" s="178"/>
      <c r="B25" s="179"/>
      <c r="C25" s="180"/>
      <c r="D25" s="181"/>
      <c r="E25" s="179"/>
      <c r="F25" s="218" t="str">
        <f t="shared" si="0"/>
        <v/>
      </c>
    </row>
    <row r="26" spans="1:6">
      <c r="A26" s="178"/>
      <c r="B26" s="179"/>
      <c r="C26" s="180"/>
      <c r="D26" s="181"/>
      <c r="E26" s="179"/>
      <c r="F26" s="218" t="str">
        <f t="shared" si="0"/>
        <v/>
      </c>
    </row>
    <row r="27" spans="1:6">
      <c r="A27" s="178"/>
      <c r="B27" s="179"/>
      <c r="C27" s="180"/>
      <c r="D27" s="181"/>
      <c r="E27" s="179"/>
      <c r="F27" s="218" t="str">
        <f t="shared" si="0"/>
        <v/>
      </c>
    </row>
    <row r="28" spans="1:6">
      <c r="A28" s="178"/>
      <c r="B28" s="179"/>
      <c r="C28" s="180"/>
      <c r="D28" s="181"/>
      <c r="E28" s="179"/>
      <c r="F28" s="218" t="str">
        <f t="shared" si="0"/>
        <v/>
      </c>
    </row>
    <row r="29" spans="1:6">
      <c r="A29" s="178"/>
      <c r="B29" s="179"/>
      <c r="C29" s="180"/>
      <c r="D29" s="181"/>
      <c r="E29" s="179"/>
      <c r="F29" s="218" t="str">
        <f t="shared" si="0"/>
        <v/>
      </c>
    </row>
    <row r="30" spans="1:6">
      <c r="A30" s="178"/>
      <c r="B30" s="179"/>
      <c r="C30" s="180"/>
      <c r="D30" s="181"/>
      <c r="E30" s="179"/>
      <c r="F30" s="218" t="str">
        <f t="shared" si="0"/>
        <v/>
      </c>
    </row>
    <row r="31" spans="1:6">
      <c r="A31" s="178"/>
      <c r="B31" s="179"/>
      <c r="C31" s="180"/>
      <c r="D31" s="181"/>
      <c r="E31" s="179"/>
      <c r="F31" s="218" t="str">
        <f t="shared" si="0"/>
        <v/>
      </c>
    </row>
    <row r="32" spans="1:6">
      <c r="A32" s="178"/>
      <c r="B32" s="179"/>
      <c r="C32" s="180"/>
      <c r="D32" s="181"/>
      <c r="E32" s="179"/>
      <c r="F32" s="218" t="str">
        <f t="shared" si="0"/>
        <v/>
      </c>
    </row>
    <row r="33" spans="1:6">
      <c r="A33" s="178"/>
      <c r="B33" s="179"/>
      <c r="C33" s="180"/>
      <c r="D33" s="181"/>
      <c r="E33" s="179"/>
      <c r="F33" s="218" t="str">
        <f t="shared" si="0"/>
        <v/>
      </c>
    </row>
    <row r="34" spans="1:6">
      <c r="A34" s="178"/>
      <c r="B34" s="179"/>
      <c r="C34" s="180"/>
      <c r="D34" s="181"/>
      <c r="E34" s="179"/>
      <c r="F34" s="218" t="str">
        <f t="shared" si="0"/>
        <v/>
      </c>
    </row>
    <row r="35" spans="1:6">
      <c r="A35" s="178"/>
      <c r="B35" s="179"/>
      <c r="C35" s="180"/>
      <c r="D35" s="181"/>
      <c r="E35" s="179"/>
      <c r="F35" s="218" t="str">
        <f t="shared" si="0"/>
        <v/>
      </c>
    </row>
    <row r="36" spans="1:6">
      <c r="A36" s="178"/>
      <c r="B36" s="179"/>
      <c r="C36" s="180"/>
      <c r="D36" s="181"/>
      <c r="E36" s="179"/>
      <c r="F36" s="218" t="str">
        <f t="shared" si="0"/>
        <v/>
      </c>
    </row>
    <row r="37" spans="1:6">
      <c r="A37" s="178"/>
      <c r="B37" s="179"/>
      <c r="C37" s="180"/>
      <c r="D37" s="181"/>
      <c r="E37" s="179"/>
      <c r="F37" s="218" t="str">
        <f t="shared" si="0"/>
        <v/>
      </c>
    </row>
    <row r="38" spans="1:6">
      <c r="A38" s="178"/>
      <c r="B38" s="179"/>
      <c r="C38" s="180"/>
      <c r="D38" s="181"/>
      <c r="E38" s="179"/>
      <c r="F38" s="218" t="str">
        <f t="shared" si="0"/>
        <v/>
      </c>
    </row>
    <row r="39" spans="1:6">
      <c r="A39" s="178"/>
      <c r="B39" s="179"/>
      <c r="C39" s="180"/>
      <c r="D39" s="181"/>
      <c r="E39" s="179"/>
      <c r="F39" s="218" t="str">
        <f t="shared" si="0"/>
        <v/>
      </c>
    </row>
    <row r="40" spans="1:6">
      <c r="A40" s="178"/>
      <c r="B40" s="179"/>
      <c r="C40" s="180"/>
      <c r="D40" s="181"/>
      <c r="E40" s="179"/>
      <c r="F40" s="218" t="str">
        <f t="shared" si="0"/>
        <v/>
      </c>
    </row>
    <row r="41" spans="1:6">
      <c r="A41" s="178"/>
      <c r="B41" s="179"/>
      <c r="C41" s="180"/>
      <c r="D41" s="181"/>
      <c r="E41" s="179"/>
      <c r="F41" s="218" t="str">
        <f t="shared" si="0"/>
        <v/>
      </c>
    </row>
    <row r="42" spans="1:6">
      <c r="A42" s="178"/>
      <c r="B42" s="179"/>
      <c r="C42" s="180"/>
      <c r="D42" s="181"/>
      <c r="E42" s="179"/>
      <c r="F42" s="218" t="str">
        <f t="shared" si="0"/>
        <v/>
      </c>
    </row>
    <row r="43" spans="1:6">
      <c r="A43" s="178"/>
      <c r="B43" s="179"/>
      <c r="C43" s="180"/>
      <c r="D43" s="181"/>
      <c r="E43" s="179"/>
      <c r="F43" s="218" t="str">
        <f t="shared" si="0"/>
        <v/>
      </c>
    </row>
    <row r="44" spans="1:6">
      <c r="A44" s="178"/>
      <c r="B44" s="179"/>
      <c r="C44" s="180"/>
      <c r="D44" s="181"/>
      <c r="E44" s="179"/>
      <c r="F44" s="218" t="str">
        <f t="shared" si="0"/>
        <v/>
      </c>
    </row>
    <row r="45" spans="1:6">
      <c r="A45" s="178"/>
      <c r="B45" s="179"/>
      <c r="C45" s="180"/>
      <c r="D45" s="181"/>
      <c r="E45" s="179"/>
      <c r="F45" s="218" t="str">
        <f t="shared" si="0"/>
        <v/>
      </c>
    </row>
    <row r="46" spans="1:6">
      <c r="A46" s="178"/>
      <c r="B46" s="179"/>
      <c r="C46" s="180"/>
      <c r="D46" s="181"/>
      <c r="E46" s="179"/>
      <c r="F46" s="218" t="str">
        <f t="shared" si="0"/>
        <v/>
      </c>
    </row>
    <row r="47" spans="1:6">
      <c r="A47" s="178"/>
      <c r="B47" s="179"/>
      <c r="C47" s="180"/>
      <c r="D47" s="181"/>
      <c r="E47" s="179"/>
      <c r="F47" s="218" t="str">
        <f t="shared" si="0"/>
        <v/>
      </c>
    </row>
    <row r="48" spans="1:6">
      <c r="A48" s="178"/>
      <c r="B48" s="179"/>
      <c r="C48" s="180"/>
      <c r="D48" s="181"/>
      <c r="E48" s="179"/>
      <c r="F48" s="218" t="str">
        <f t="shared" si="0"/>
        <v/>
      </c>
    </row>
    <row r="49" spans="1:6">
      <c r="A49" s="178"/>
      <c r="B49" s="179"/>
      <c r="C49" s="180"/>
      <c r="D49" s="181"/>
      <c r="E49" s="179"/>
      <c r="F49" s="218" t="str">
        <f t="shared" si="0"/>
        <v/>
      </c>
    </row>
    <row r="50" spans="1:6">
      <c r="A50" s="178"/>
      <c r="B50" s="179"/>
      <c r="C50" s="180"/>
      <c r="D50" s="181"/>
      <c r="E50" s="179"/>
      <c r="F50" s="218" t="str">
        <f t="shared" si="0"/>
        <v/>
      </c>
    </row>
    <row r="51" spans="1:6">
      <c r="A51" s="178"/>
      <c r="B51" s="179"/>
      <c r="C51" s="180"/>
      <c r="D51" s="181"/>
      <c r="E51" s="179"/>
      <c r="F51" s="218" t="str">
        <f t="shared" si="0"/>
        <v/>
      </c>
    </row>
    <row r="52" spans="1:6">
      <c r="A52" s="178"/>
      <c r="B52" s="179"/>
      <c r="C52" s="180"/>
      <c r="D52" s="181"/>
      <c r="E52" s="179"/>
      <c r="F52" s="218" t="str">
        <f t="shared" si="0"/>
        <v/>
      </c>
    </row>
    <row r="53" spans="1:6">
      <c r="A53" s="178"/>
      <c r="B53" s="179"/>
      <c r="C53" s="180"/>
      <c r="D53" s="181"/>
      <c r="E53" s="179"/>
      <c r="F53" s="218" t="str">
        <f t="shared" si="0"/>
        <v/>
      </c>
    </row>
    <row r="54" spans="1:6">
      <c r="A54" s="178"/>
      <c r="B54" s="179"/>
      <c r="C54" s="180"/>
      <c r="D54" s="181"/>
      <c r="E54" s="179"/>
      <c r="F54" s="218" t="str">
        <f t="shared" si="0"/>
        <v/>
      </c>
    </row>
    <row r="55" spans="1:6" ht="13.8" thickBot="1">
      <c r="A55" s="676">
        <v>1</v>
      </c>
      <c r="B55" s="677">
        <v>31</v>
      </c>
      <c r="C55" s="682" t="s">
        <v>1324</v>
      </c>
      <c r="D55" s="678">
        <f>SUM(D4:D54)</f>
        <v>0</v>
      </c>
      <c r="E55" s="679">
        <f>SUM(E4:E54)</f>
        <v>0</v>
      </c>
      <c r="F55" s="680">
        <f>D55-E55</f>
        <v>0</v>
      </c>
    </row>
    <row r="56" spans="1:6" ht="13.8" thickTop="1">
      <c r="A56" s="683"/>
      <c r="B56" s="683"/>
      <c r="C56" s="684"/>
      <c r="D56" s="685"/>
      <c r="E56" s="685"/>
      <c r="F56" s="685"/>
    </row>
    <row r="57" spans="1:6">
      <c r="A57" s="686"/>
      <c r="B57" s="686"/>
      <c r="C57" s="686" t="s">
        <v>1325</v>
      </c>
      <c r="D57" s="687">
        <f>D3+D55</f>
        <v>545020</v>
      </c>
      <c r="E57" s="687">
        <f>E3+E55</f>
        <v>0</v>
      </c>
      <c r="F57" s="687">
        <f>D57-E57</f>
        <v>545020</v>
      </c>
    </row>
    <row r="58" spans="1:6" ht="25.8" customHeight="1">
      <c r="A58" s="3"/>
      <c r="B58" s="3"/>
      <c r="C58" s="3"/>
      <c r="D58" s="3"/>
      <c r="E58" s="3"/>
      <c r="F58" s="3"/>
    </row>
    <row r="59" spans="1:6" ht="25.8" customHeight="1">
      <c r="A59" s="6"/>
      <c r="B59" s="6"/>
    </row>
    <row r="60" spans="1:6" ht="33" customHeight="1">
      <c r="A60" s="872" t="s">
        <v>3</v>
      </c>
      <c r="B60" s="873"/>
      <c r="C60" s="172" t="s">
        <v>0</v>
      </c>
      <c r="D60" s="171" t="s">
        <v>1</v>
      </c>
      <c r="E60" s="233" t="s">
        <v>2</v>
      </c>
      <c r="F60" s="172" t="s">
        <v>17</v>
      </c>
    </row>
    <row r="61" spans="1:6">
      <c r="A61" s="173">
        <v>2</v>
      </c>
      <c r="B61" s="174">
        <v>1</v>
      </c>
      <c r="C61" s="175" t="s">
        <v>7</v>
      </c>
      <c r="D61" s="176">
        <f>F57</f>
        <v>545020</v>
      </c>
      <c r="E61" s="174"/>
      <c r="F61" s="175">
        <f>D61</f>
        <v>545020</v>
      </c>
    </row>
    <row r="62" spans="1:6">
      <c r="A62" s="178"/>
      <c r="B62" s="179"/>
      <c r="C62" s="180"/>
      <c r="D62" s="181"/>
      <c r="E62" s="179"/>
      <c r="F62" s="218" t="str">
        <f>IF(OR(D62&lt;&gt;"",E62&lt;&gt;""),F61+D62-E62,"")</f>
        <v/>
      </c>
    </row>
    <row r="63" spans="1:6">
      <c r="A63" s="178"/>
      <c r="B63" s="179"/>
      <c r="C63" s="180"/>
      <c r="D63" s="181"/>
      <c r="E63" s="179"/>
      <c r="F63" s="218" t="str">
        <f t="shared" ref="F63:F110" si="1">IF(OR(D63&lt;&gt;"",E63&lt;&gt;""),F62+D63-E63,"")</f>
        <v/>
      </c>
    </row>
    <row r="64" spans="1:6">
      <c r="A64" s="178"/>
      <c r="B64" s="179"/>
      <c r="C64" s="180"/>
      <c r="D64" s="181"/>
      <c r="E64" s="179"/>
      <c r="F64" s="218" t="str">
        <f t="shared" si="1"/>
        <v/>
      </c>
    </row>
    <row r="65" spans="1:6">
      <c r="A65" s="178"/>
      <c r="B65" s="179"/>
      <c r="C65" s="180"/>
      <c r="D65" s="181"/>
      <c r="E65" s="179"/>
      <c r="F65" s="218" t="str">
        <f t="shared" si="1"/>
        <v/>
      </c>
    </row>
    <row r="66" spans="1:6">
      <c r="A66" s="178"/>
      <c r="B66" s="179"/>
      <c r="C66" s="180"/>
      <c r="D66" s="181"/>
      <c r="E66" s="179"/>
      <c r="F66" s="218" t="str">
        <f t="shared" si="1"/>
        <v/>
      </c>
    </row>
    <row r="67" spans="1:6">
      <c r="A67" s="178"/>
      <c r="B67" s="179"/>
      <c r="C67" s="180"/>
      <c r="D67" s="181"/>
      <c r="E67" s="179"/>
      <c r="F67" s="218" t="str">
        <f t="shared" si="1"/>
        <v/>
      </c>
    </row>
    <row r="68" spans="1:6">
      <c r="A68" s="178"/>
      <c r="B68" s="179"/>
      <c r="C68" s="180"/>
      <c r="D68" s="181"/>
      <c r="E68" s="179"/>
      <c r="F68" s="218" t="str">
        <f t="shared" si="1"/>
        <v/>
      </c>
    </row>
    <row r="69" spans="1:6">
      <c r="A69" s="178"/>
      <c r="B69" s="179"/>
      <c r="C69" s="180"/>
      <c r="D69" s="181"/>
      <c r="E69" s="179"/>
      <c r="F69" s="218" t="str">
        <f t="shared" si="1"/>
        <v/>
      </c>
    </row>
    <row r="70" spans="1:6">
      <c r="A70" s="178"/>
      <c r="B70" s="179"/>
      <c r="C70" s="180"/>
      <c r="D70" s="181"/>
      <c r="E70" s="179"/>
      <c r="F70" s="218" t="str">
        <f t="shared" si="1"/>
        <v/>
      </c>
    </row>
    <row r="71" spans="1:6">
      <c r="A71" s="178"/>
      <c r="B71" s="179"/>
      <c r="C71" s="180"/>
      <c r="D71" s="181"/>
      <c r="E71" s="179"/>
      <c r="F71" s="218" t="str">
        <f t="shared" si="1"/>
        <v/>
      </c>
    </row>
    <row r="72" spans="1:6">
      <c r="A72" s="178"/>
      <c r="B72" s="179"/>
      <c r="C72" s="180"/>
      <c r="D72" s="181"/>
      <c r="E72" s="179"/>
      <c r="F72" s="218" t="str">
        <f t="shared" si="1"/>
        <v/>
      </c>
    </row>
    <row r="73" spans="1:6">
      <c r="A73" s="178"/>
      <c r="B73" s="179"/>
      <c r="C73" s="180"/>
      <c r="D73" s="181"/>
      <c r="E73" s="179"/>
      <c r="F73" s="218" t="str">
        <f t="shared" si="1"/>
        <v/>
      </c>
    </row>
    <row r="74" spans="1:6">
      <c r="A74" s="178"/>
      <c r="B74" s="179"/>
      <c r="C74" s="180"/>
      <c r="D74" s="181"/>
      <c r="E74" s="179"/>
      <c r="F74" s="218" t="str">
        <f t="shared" si="1"/>
        <v/>
      </c>
    </row>
    <row r="75" spans="1:6">
      <c r="A75" s="178"/>
      <c r="B75" s="179"/>
      <c r="C75" s="180"/>
      <c r="D75" s="181"/>
      <c r="E75" s="179"/>
      <c r="F75" s="218" t="str">
        <f t="shared" si="1"/>
        <v/>
      </c>
    </row>
    <row r="76" spans="1:6">
      <c r="A76" s="178"/>
      <c r="B76" s="179"/>
      <c r="C76" s="180"/>
      <c r="D76" s="181"/>
      <c r="E76" s="179"/>
      <c r="F76" s="218" t="str">
        <f t="shared" si="1"/>
        <v/>
      </c>
    </row>
    <row r="77" spans="1:6">
      <c r="A77" s="178"/>
      <c r="B77" s="179"/>
      <c r="C77" s="180"/>
      <c r="D77" s="181"/>
      <c r="E77" s="179"/>
      <c r="F77" s="218" t="str">
        <f t="shared" si="1"/>
        <v/>
      </c>
    </row>
    <row r="78" spans="1:6">
      <c r="A78" s="178"/>
      <c r="B78" s="179"/>
      <c r="C78" s="180"/>
      <c r="D78" s="181"/>
      <c r="E78" s="179"/>
      <c r="F78" s="218" t="str">
        <f t="shared" si="1"/>
        <v/>
      </c>
    </row>
    <row r="79" spans="1:6">
      <c r="A79" s="178"/>
      <c r="B79" s="179"/>
      <c r="C79" s="180"/>
      <c r="D79" s="181"/>
      <c r="E79" s="179"/>
      <c r="F79" s="218" t="str">
        <f t="shared" si="1"/>
        <v/>
      </c>
    </row>
    <row r="80" spans="1:6">
      <c r="A80" s="178"/>
      <c r="B80" s="179"/>
      <c r="C80" s="180"/>
      <c r="D80" s="181"/>
      <c r="E80" s="179"/>
      <c r="F80" s="218" t="str">
        <f t="shared" si="1"/>
        <v/>
      </c>
    </row>
    <row r="81" spans="1:6">
      <c r="A81" s="178"/>
      <c r="B81" s="179"/>
      <c r="C81" s="180"/>
      <c r="D81" s="181"/>
      <c r="E81" s="179"/>
      <c r="F81" s="218" t="str">
        <f t="shared" si="1"/>
        <v/>
      </c>
    </row>
    <row r="82" spans="1:6">
      <c r="A82" s="178"/>
      <c r="B82" s="179"/>
      <c r="C82" s="180"/>
      <c r="D82" s="181"/>
      <c r="E82" s="179"/>
      <c r="F82" s="218" t="str">
        <f t="shared" si="1"/>
        <v/>
      </c>
    </row>
    <row r="83" spans="1:6">
      <c r="A83" s="178"/>
      <c r="B83" s="179"/>
      <c r="C83" s="180"/>
      <c r="D83" s="181"/>
      <c r="E83" s="179"/>
      <c r="F83" s="218" t="str">
        <f t="shared" si="1"/>
        <v/>
      </c>
    </row>
    <row r="84" spans="1:6">
      <c r="A84" s="178"/>
      <c r="B84" s="179"/>
      <c r="C84" s="180"/>
      <c r="D84" s="181"/>
      <c r="E84" s="179"/>
      <c r="F84" s="218" t="str">
        <f t="shared" si="1"/>
        <v/>
      </c>
    </row>
    <row r="85" spans="1:6">
      <c r="A85" s="178"/>
      <c r="B85" s="179"/>
      <c r="C85" s="180"/>
      <c r="D85" s="181"/>
      <c r="E85" s="179"/>
      <c r="F85" s="218" t="str">
        <f t="shared" si="1"/>
        <v/>
      </c>
    </row>
    <row r="86" spans="1:6">
      <c r="A86" s="178"/>
      <c r="B86" s="179"/>
      <c r="C86" s="180"/>
      <c r="D86" s="181"/>
      <c r="E86" s="179"/>
      <c r="F86" s="218" t="str">
        <f t="shared" si="1"/>
        <v/>
      </c>
    </row>
    <row r="87" spans="1:6">
      <c r="A87" s="178"/>
      <c r="B87" s="179"/>
      <c r="C87" s="180"/>
      <c r="D87" s="181"/>
      <c r="E87" s="179"/>
      <c r="F87" s="218" t="str">
        <f t="shared" si="1"/>
        <v/>
      </c>
    </row>
    <row r="88" spans="1:6">
      <c r="A88" s="178"/>
      <c r="B88" s="179"/>
      <c r="C88" s="180"/>
      <c r="D88" s="181"/>
      <c r="E88" s="179"/>
      <c r="F88" s="218" t="str">
        <f t="shared" si="1"/>
        <v/>
      </c>
    </row>
    <row r="89" spans="1:6">
      <c r="A89" s="178"/>
      <c r="B89" s="179"/>
      <c r="C89" s="180"/>
      <c r="D89" s="181"/>
      <c r="E89" s="179"/>
      <c r="F89" s="218" t="str">
        <f t="shared" si="1"/>
        <v/>
      </c>
    </row>
    <row r="90" spans="1:6">
      <c r="A90" s="178"/>
      <c r="B90" s="179"/>
      <c r="C90" s="180"/>
      <c r="D90" s="181"/>
      <c r="E90" s="179"/>
      <c r="F90" s="218" t="str">
        <f t="shared" si="1"/>
        <v/>
      </c>
    </row>
    <row r="91" spans="1:6">
      <c r="A91" s="178"/>
      <c r="B91" s="179"/>
      <c r="C91" s="180"/>
      <c r="D91" s="181"/>
      <c r="E91" s="179"/>
      <c r="F91" s="218" t="str">
        <f t="shared" si="1"/>
        <v/>
      </c>
    </row>
    <row r="92" spans="1:6">
      <c r="A92" s="178"/>
      <c r="B92" s="179"/>
      <c r="C92" s="180"/>
      <c r="D92" s="181"/>
      <c r="E92" s="179"/>
      <c r="F92" s="218" t="str">
        <f t="shared" si="1"/>
        <v/>
      </c>
    </row>
    <row r="93" spans="1:6">
      <c r="A93" s="178"/>
      <c r="B93" s="179"/>
      <c r="C93" s="180"/>
      <c r="D93" s="181"/>
      <c r="E93" s="179"/>
      <c r="F93" s="218" t="str">
        <f t="shared" si="1"/>
        <v/>
      </c>
    </row>
    <row r="94" spans="1:6">
      <c r="A94" s="178"/>
      <c r="B94" s="179"/>
      <c r="C94" s="180"/>
      <c r="D94" s="181"/>
      <c r="E94" s="179"/>
      <c r="F94" s="218" t="str">
        <f t="shared" si="1"/>
        <v/>
      </c>
    </row>
    <row r="95" spans="1:6">
      <c r="A95" s="178"/>
      <c r="B95" s="179"/>
      <c r="C95" s="180"/>
      <c r="D95" s="181"/>
      <c r="E95" s="179"/>
      <c r="F95" s="218" t="str">
        <f t="shared" si="1"/>
        <v/>
      </c>
    </row>
    <row r="96" spans="1:6">
      <c r="A96" s="178"/>
      <c r="B96" s="179"/>
      <c r="C96" s="180"/>
      <c r="D96" s="181"/>
      <c r="E96" s="179"/>
      <c r="F96" s="218" t="str">
        <f t="shared" si="1"/>
        <v/>
      </c>
    </row>
    <row r="97" spans="1:6">
      <c r="A97" s="178"/>
      <c r="B97" s="179"/>
      <c r="C97" s="180"/>
      <c r="D97" s="181"/>
      <c r="E97" s="179"/>
      <c r="F97" s="218" t="str">
        <f t="shared" si="1"/>
        <v/>
      </c>
    </row>
    <row r="98" spans="1:6">
      <c r="A98" s="178"/>
      <c r="B98" s="179"/>
      <c r="C98" s="180"/>
      <c r="D98" s="181"/>
      <c r="E98" s="179"/>
      <c r="F98" s="218" t="str">
        <f t="shared" si="1"/>
        <v/>
      </c>
    </row>
    <row r="99" spans="1:6">
      <c r="A99" s="178"/>
      <c r="B99" s="179"/>
      <c r="C99" s="180"/>
      <c r="D99" s="181"/>
      <c r="E99" s="179"/>
      <c r="F99" s="218" t="str">
        <f t="shared" si="1"/>
        <v/>
      </c>
    </row>
    <row r="100" spans="1:6">
      <c r="A100" s="178"/>
      <c r="B100" s="179"/>
      <c r="C100" s="180"/>
      <c r="D100" s="181"/>
      <c r="E100" s="179"/>
      <c r="F100" s="218" t="str">
        <f t="shared" si="1"/>
        <v/>
      </c>
    </row>
    <row r="101" spans="1:6">
      <c r="A101" s="178"/>
      <c r="B101" s="179"/>
      <c r="C101" s="180"/>
      <c r="D101" s="181"/>
      <c r="E101" s="179"/>
      <c r="F101" s="218" t="str">
        <f t="shared" si="1"/>
        <v/>
      </c>
    </row>
    <row r="102" spans="1:6">
      <c r="A102" s="178"/>
      <c r="B102" s="179"/>
      <c r="C102" s="180"/>
      <c r="D102" s="181"/>
      <c r="E102" s="179"/>
      <c r="F102" s="218" t="str">
        <f t="shared" si="1"/>
        <v/>
      </c>
    </row>
    <row r="103" spans="1:6">
      <c r="A103" s="178"/>
      <c r="B103" s="179"/>
      <c r="C103" s="180"/>
      <c r="D103" s="181"/>
      <c r="E103" s="179"/>
      <c r="F103" s="218" t="str">
        <f t="shared" si="1"/>
        <v/>
      </c>
    </row>
    <row r="104" spans="1:6">
      <c r="A104" s="178"/>
      <c r="B104" s="179"/>
      <c r="C104" s="180"/>
      <c r="D104" s="181"/>
      <c r="E104" s="179"/>
      <c r="F104" s="218" t="str">
        <f t="shared" si="1"/>
        <v/>
      </c>
    </row>
    <row r="105" spans="1:6">
      <c r="A105" s="178"/>
      <c r="B105" s="179"/>
      <c r="C105" s="180"/>
      <c r="D105" s="181"/>
      <c r="E105" s="179"/>
      <c r="F105" s="218" t="str">
        <f t="shared" si="1"/>
        <v/>
      </c>
    </row>
    <row r="106" spans="1:6">
      <c r="A106" s="178"/>
      <c r="B106" s="179"/>
      <c r="C106" s="180"/>
      <c r="D106" s="181"/>
      <c r="E106" s="179"/>
      <c r="F106" s="218" t="str">
        <f t="shared" si="1"/>
        <v/>
      </c>
    </row>
    <row r="107" spans="1:6">
      <c r="A107" s="178"/>
      <c r="B107" s="179"/>
      <c r="C107" s="180"/>
      <c r="D107" s="181"/>
      <c r="E107" s="179"/>
      <c r="F107" s="218" t="str">
        <f t="shared" si="1"/>
        <v/>
      </c>
    </row>
    <row r="108" spans="1:6">
      <c r="A108" s="178"/>
      <c r="B108" s="179"/>
      <c r="C108" s="180"/>
      <c r="D108" s="181"/>
      <c r="E108" s="179"/>
      <c r="F108" s="218" t="str">
        <f t="shared" si="1"/>
        <v/>
      </c>
    </row>
    <row r="109" spans="1:6">
      <c r="A109" s="178"/>
      <c r="B109" s="179"/>
      <c r="C109" s="180"/>
      <c r="D109" s="181"/>
      <c r="E109" s="179"/>
      <c r="F109" s="218" t="str">
        <f t="shared" si="1"/>
        <v/>
      </c>
    </row>
    <row r="110" spans="1:6">
      <c r="A110" s="178"/>
      <c r="B110" s="179"/>
      <c r="C110" s="180"/>
      <c r="D110" s="181"/>
      <c r="E110" s="179"/>
      <c r="F110" s="218" t="str">
        <f t="shared" si="1"/>
        <v/>
      </c>
    </row>
    <row r="111" spans="1:6" ht="13.8" thickBot="1">
      <c r="A111" s="676">
        <v>2</v>
      </c>
      <c r="B111" s="677">
        <v>28</v>
      </c>
      <c r="C111" s="682" t="s">
        <v>1326</v>
      </c>
      <c r="D111" s="678">
        <f>SUM(D62:D110)</f>
        <v>0</v>
      </c>
      <c r="E111" s="679">
        <f>SUM(E62:E110)</f>
        <v>0</v>
      </c>
      <c r="F111" s="680">
        <f>D111-E111</f>
        <v>0</v>
      </c>
    </row>
    <row r="112" spans="1:6" ht="13.8" thickTop="1">
      <c r="A112" s="683"/>
      <c r="B112" s="683"/>
      <c r="C112" s="684"/>
      <c r="D112" s="685"/>
      <c r="E112" s="685"/>
      <c r="F112" s="685"/>
    </row>
    <row r="113" spans="1:6">
      <c r="A113" s="686"/>
      <c r="B113" s="686"/>
      <c r="C113" s="686" t="s">
        <v>1327</v>
      </c>
      <c r="D113" s="687">
        <f>D61+D111</f>
        <v>545020</v>
      </c>
      <c r="E113" s="687">
        <f>E61+E111</f>
        <v>0</v>
      </c>
      <c r="F113" s="687">
        <f>D113-E113</f>
        <v>545020</v>
      </c>
    </row>
    <row r="114" spans="1:6" ht="25.8" customHeight="1">
      <c r="A114" s="3"/>
      <c r="B114" s="3"/>
      <c r="C114" s="3"/>
      <c r="D114" s="3"/>
      <c r="E114" s="3"/>
      <c r="F114" s="3"/>
    </row>
    <row r="115" spans="1:6" ht="25.8" customHeight="1">
      <c r="A115" s="6"/>
      <c r="B115" s="6"/>
    </row>
    <row r="116" spans="1:6" ht="33" customHeight="1">
      <c r="A116" s="872" t="s">
        <v>3</v>
      </c>
      <c r="B116" s="873"/>
      <c r="C116" s="172" t="s">
        <v>0</v>
      </c>
      <c r="D116" s="171" t="s">
        <v>1</v>
      </c>
      <c r="E116" s="233" t="s">
        <v>2</v>
      </c>
      <c r="F116" s="172" t="s">
        <v>17</v>
      </c>
    </row>
    <row r="117" spans="1:6">
      <c r="A117" s="173">
        <v>3</v>
      </c>
      <c r="B117" s="174">
        <v>1</v>
      </c>
      <c r="C117" s="175" t="s">
        <v>7</v>
      </c>
      <c r="D117" s="176">
        <f>F113</f>
        <v>545020</v>
      </c>
      <c r="E117" s="174"/>
      <c r="F117" s="175">
        <f>D117</f>
        <v>545020</v>
      </c>
    </row>
    <row r="118" spans="1:6">
      <c r="A118" s="178"/>
      <c r="B118" s="179"/>
      <c r="C118" s="180"/>
      <c r="D118" s="181"/>
      <c r="E118" s="179"/>
      <c r="F118" s="218" t="str">
        <f>IF(OR(D118&lt;&gt;"",E118&lt;&gt;""),F117+D118-E118,"")</f>
        <v/>
      </c>
    </row>
    <row r="119" spans="1:6">
      <c r="A119" s="178"/>
      <c r="B119" s="179"/>
      <c r="C119" s="180"/>
      <c r="D119" s="181"/>
      <c r="E119" s="179"/>
      <c r="F119" s="218" t="str">
        <f t="shared" ref="F119:F166" si="2">IF(OR(D119&lt;&gt;"",E119&lt;&gt;""),F118+D119-E119,"")</f>
        <v/>
      </c>
    </row>
    <row r="120" spans="1:6">
      <c r="A120" s="178"/>
      <c r="B120" s="179"/>
      <c r="C120" s="180"/>
      <c r="D120" s="181"/>
      <c r="E120" s="179"/>
      <c r="F120" s="218" t="str">
        <f t="shared" si="2"/>
        <v/>
      </c>
    </row>
    <row r="121" spans="1:6">
      <c r="A121" s="178"/>
      <c r="B121" s="179"/>
      <c r="C121" s="180"/>
      <c r="D121" s="181"/>
      <c r="E121" s="179"/>
      <c r="F121" s="218" t="str">
        <f t="shared" si="2"/>
        <v/>
      </c>
    </row>
    <row r="122" spans="1:6">
      <c r="A122" s="178"/>
      <c r="B122" s="179"/>
      <c r="C122" s="180"/>
      <c r="D122" s="181"/>
      <c r="E122" s="179"/>
      <c r="F122" s="218" t="str">
        <f t="shared" si="2"/>
        <v/>
      </c>
    </row>
    <row r="123" spans="1:6">
      <c r="A123" s="178"/>
      <c r="B123" s="179"/>
      <c r="C123" s="180"/>
      <c r="D123" s="181"/>
      <c r="E123" s="179"/>
      <c r="F123" s="218" t="str">
        <f t="shared" si="2"/>
        <v/>
      </c>
    </row>
    <row r="124" spans="1:6">
      <c r="A124" s="178"/>
      <c r="B124" s="179"/>
      <c r="C124" s="180"/>
      <c r="D124" s="181"/>
      <c r="E124" s="179"/>
      <c r="F124" s="218" t="str">
        <f t="shared" si="2"/>
        <v/>
      </c>
    </row>
    <row r="125" spans="1:6">
      <c r="A125" s="178"/>
      <c r="B125" s="179"/>
      <c r="C125" s="180"/>
      <c r="D125" s="181"/>
      <c r="E125" s="179"/>
      <c r="F125" s="218" t="str">
        <f t="shared" si="2"/>
        <v/>
      </c>
    </row>
    <row r="126" spans="1:6">
      <c r="A126" s="178"/>
      <c r="B126" s="179"/>
      <c r="C126" s="180"/>
      <c r="D126" s="181"/>
      <c r="E126" s="179"/>
      <c r="F126" s="218" t="str">
        <f t="shared" si="2"/>
        <v/>
      </c>
    </row>
    <row r="127" spans="1:6">
      <c r="A127" s="178"/>
      <c r="B127" s="179"/>
      <c r="C127" s="180"/>
      <c r="D127" s="181"/>
      <c r="E127" s="179"/>
      <c r="F127" s="218" t="str">
        <f t="shared" si="2"/>
        <v/>
      </c>
    </row>
    <row r="128" spans="1:6">
      <c r="A128" s="178"/>
      <c r="B128" s="179"/>
      <c r="C128" s="180"/>
      <c r="D128" s="181"/>
      <c r="E128" s="179"/>
      <c r="F128" s="218" t="str">
        <f t="shared" si="2"/>
        <v/>
      </c>
    </row>
    <row r="129" spans="1:6">
      <c r="A129" s="178"/>
      <c r="B129" s="179"/>
      <c r="C129" s="180"/>
      <c r="D129" s="181"/>
      <c r="E129" s="179"/>
      <c r="F129" s="218" t="str">
        <f t="shared" si="2"/>
        <v/>
      </c>
    </row>
    <row r="130" spans="1:6">
      <c r="A130" s="178"/>
      <c r="B130" s="179"/>
      <c r="C130" s="180"/>
      <c r="D130" s="181"/>
      <c r="E130" s="179"/>
      <c r="F130" s="218" t="str">
        <f t="shared" si="2"/>
        <v/>
      </c>
    </row>
    <row r="131" spans="1:6">
      <c r="A131" s="178"/>
      <c r="B131" s="179"/>
      <c r="C131" s="180"/>
      <c r="D131" s="181"/>
      <c r="E131" s="179"/>
      <c r="F131" s="218" t="str">
        <f t="shared" si="2"/>
        <v/>
      </c>
    </row>
    <row r="132" spans="1:6">
      <c r="A132" s="178"/>
      <c r="B132" s="179"/>
      <c r="C132" s="180"/>
      <c r="D132" s="181"/>
      <c r="E132" s="179"/>
      <c r="F132" s="218" t="str">
        <f t="shared" si="2"/>
        <v/>
      </c>
    </row>
    <row r="133" spans="1:6">
      <c r="A133" s="178"/>
      <c r="B133" s="179"/>
      <c r="C133" s="180"/>
      <c r="D133" s="181"/>
      <c r="E133" s="179"/>
      <c r="F133" s="218" t="str">
        <f t="shared" si="2"/>
        <v/>
      </c>
    </row>
    <row r="134" spans="1:6">
      <c r="A134" s="178"/>
      <c r="B134" s="179"/>
      <c r="C134" s="180"/>
      <c r="D134" s="181"/>
      <c r="E134" s="179"/>
      <c r="F134" s="218" t="str">
        <f t="shared" si="2"/>
        <v/>
      </c>
    </row>
    <row r="135" spans="1:6">
      <c r="A135" s="178"/>
      <c r="B135" s="179"/>
      <c r="C135" s="180"/>
      <c r="D135" s="181"/>
      <c r="E135" s="179"/>
      <c r="F135" s="218" t="str">
        <f t="shared" si="2"/>
        <v/>
      </c>
    </row>
    <row r="136" spans="1:6">
      <c r="A136" s="178"/>
      <c r="B136" s="179"/>
      <c r="C136" s="180"/>
      <c r="D136" s="181"/>
      <c r="E136" s="179"/>
      <c r="F136" s="218" t="str">
        <f t="shared" si="2"/>
        <v/>
      </c>
    </row>
    <row r="137" spans="1:6">
      <c r="A137" s="178"/>
      <c r="B137" s="179"/>
      <c r="C137" s="180"/>
      <c r="D137" s="181"/>
      <c r="E137" s="179"/>
      <c r="F137" s="218" t="str">
        <f t="shared" si="2"/>
        <v/>
      </c>
    </row>
    <row r="138" spans="1:6">
      <c r="A138" s="178"/>
      <c r="B138" s="179"/>
      <c r="C138" s="180"/>
      <c r="D138" s="181"/>
      <c r="E138" s="179"/>
      <c r="F138" s="218" t="str">
        <f t="shared" si="2"/>
        <v/>
      </c>
    </row>
    <row r="139" spans="1:6">
      <c r="A139" s="178"/>
      <c r="B139" s="179"/>
      <c r="C139" s="180"/>
      <c r="D139" s="181"/>
      <c r="E139" s="179"/>
      <c r="F139" s="218" t="str">
        <f t="shared" si="2"/>
        <v/>
      </c>
    </row>
    <row r="140" spans="1:6">
      <c r="A140" s="178"/>
      <c r="B140" s="179"/>
      <c r="C140" s="180"/>
      <c r="D140" s="181"/>
      <c r="E140" s="179"/>
      <c r="F140" s="218" t="str">
        <f t="shared" si="2"/>
        <v/>
      </c>
    </row>
    <row r="141" spans="1:6">
      <c r="A141" s="178"/>
      <c r="B141" s="179"/>
      <c r="C141" s="180"/>
      <c r="D141" s="181"/>
      <c r="E141" s="179"/>
      <c r="F141" s="218" t="str">
        <f t="shared" si="2"/>
        <v/>
      </c>
    </row>
    <row r="142" spans="1:6">
      <c r="A142" s="178"/>
      <c r="B142" s="179"/>
      <c r="C142" s="180"/>
      <c r="D142" s="181"/>
      <c r="E142" s="179"/>
      <c r="F142" s="218" t="str">
        <f t="shared" si="2"/>
        <v/>
      </c>
    </row>
    <row r="143" spans="1:6">
      <c r="A143" s="178"/>
      <c r="B143" s="179"/>
      <c r="C143" s="180"/>
      <c r="D143" s="181"/>
      <c r="E143" s="179"/>
      <c r="F143" s="218" t="str">
        <f t="shared" si="2"/>
        <v/>
      </c>
    </row>
    <row r="144" spans="1:6">
      <c r="A144" s="178"/>
      <c r="B144" s="179"/>
      <c r="C144" s="180"/>
      <c r="D144" s="181"/>
      <c r="E144" s="179"/>
      <c r="F144" s="218" t="str">
        <f t="shared" si="2"/>
        <v/>
      </c>
    </row>
    <row r="145" spans="1:6">
      <c r="A145" s="178"/>
      <c r="B145" s="179"/>
      <c r="C145" s="180"/>
      <c r="D145" s="181"/>
      <c r="E145" s="179"/>
      <c r="F145" s="218" t="str">
        <f t="shared" si="2"/>
        <v/>
      </c>
    </row>
    <row r="146" spans="1:6">
      <c r="A146" s="178"/>
      <c r="B146" s="179"/>
      <c r="C146" s="180"/>
      <c r="D146" s="181"/>
      <c r="E146" s="179"/>
      <c r="F146" s="218" t="str">
        <f t="shared" si="2"/>
        <v/>
      </c>
    </row>
    <row r="147" spans="1:6">
      <c r="A147" s="178"/>
      <c r="B147" s="179"/>
      <c r="C147" s="180"/>
      <c r="D147" s="181"/>
      <c r="E147" s="179"/>
      <c r="F147" s="218" t="str">
        <f t="shared" si="2"/>
        <v/>
      </c>
    </row>
    <row r="148" spans="1:6">
      <c r="A148" s="178"/>
      <c r="B148" s="179"/>
      <c r="C148" s="180"/>
      <c r="D148" s="181"/>
      <c r="E148" s="179"/>
      <c r="F148" s="218" t="str">
        <f t="shared" si="2"/>
        <v/>
      </c>
    </row>
    <row r="149" spans="1:6">
      <c r="A149" s="178"/>
      <c r="B149" s="179"/>
      <c r="C149" s="180"/>
      <c r="D149" s="181"/>
      <c r="E149" s="179"/>
      <c r="F149" s="218" t="str">
        <f t="shared" si="2"/>
        <v/>
      </c>
    </row>
    <row r="150" spans="1:6">
      <c r="A150" s="178"/>
      <c r="B150" s="179"/>
      <c r="C150" s="180"/>
      <c r="D150" s="181"/>
      <c r="E150" s="179"/>
      <c r="F150" s="218" t="str">
        <f t="shared" si="2"/>
        <v/>
      </c>
    </row>
    <row r="151" spans="1:6">
      <c r="A151" s="178"/>
      <c r="B151" s="179"/>
      <c r="C151" s="180"/>
      <c r="D151" s="181"/>
      <c r="E151" s="179"/>
      <c r="F151" s="218" t="str">
        <f t="shared" si="2"/>
        <v/>
      </c>
    </row>
    <row r="152" spans="1:6">
      <c r="A152" s="178"/>
      <c r="B152" s="179"/>
      <c r="C152" s="180"/>
      <c r="D152" s="181"/>
      <c r="E152" s="179"/>
      <c r="F152" s="218" t="str">
        <f t="shared" si="2"/>
        <v/>
      </c>
    </row>
    <row r="153" spans="1:6">
      <c r="A153" s="178"/>
      <c r="B153" s="179"/>
      <c r="C153" s="180"/>
      <c r="D153" s="181"/>
      <c r="E153" s="179"/>
      <c r="F153" s="218" t="str">
        <f t="shared" si="2"/>
        <v/>
      </c>
    </row>
    <row r="154" spans="1:6">
      <c r="A154" s="178"/>
      <c r="B154" s="179"/>
      <c r="C154" s="180"/>
      <c r="D154" s="181"/>
      <c r="E154" s="179"/>
      <c r="F154" s="218" t="str">
        <f t="shared" si="2"/>
        <v/>
      </c>
    </row>
    <row r="155" spans="1:6">
      <c r="A155" s="178"/>
      <c r="B155" s="179"/>
      <c r="C155" s="180"/>
      <c r="D155" s="181"/>
      <c r="E155" s="179"/>
      <c r="F155" s="218" t="str">
        <f t="shared" si="2"/>
        <v/>
      </c>
    </row>
    <row r="156" spans="1:6">
      <c r="A156" s="178"/>
      <c r="B156" s="179"/>
      <c r="C156" s="180"/>
      <c r="D156" s="181"/>
      <c r="E156" s="179"/>
      <c r="F156" s="218" t="str">
        <f t="shared" si="2"/>
        <v/>
      </c>
    </row>
    <row r="157" spans="1:6">
      <c r="A157" s="178"/>
      <c r="B157" s="179"/>
      <c r="C157" s="180"/>
      <c r="D157" s="181"/>
      <c r="E157" s="179"/>
      <c r="F157" s="218" t="str">
        <f t="shared" si="2"/>
        <v/>
      </c>
    </row>
    <row r="158" spans="1:6">
      <c r="A158" s="178"/>
      <c r="B158" s="179"/>
      <c r="C158" s="180"/>
      <c r="D158" s="181"/>
      <c r="E158" s="179"/>
      <c r="F158" s="218" t="str">
        <f t="shared" si="2"/>
        <v/>
      </c>
    </row>
    <row r="159" spans="1:6">
      <c r="A159" s="178"/>
      <c r="B159" s="179"/>
      <c r="C159" s="180"/>
      <c r="D159" s="181"/>
      <c r="E159" s="179"/>
      <c r="F159" s="218" t="str">
        <f t="shared" si="2"/>
        <v/>
      </c>
    </row>
    <row r="160" spans="1:6">
      <c r="A160" s="178"/>
      <c r="B160" s="179"/>
      <c r="C160" s="180"/>
      <c r="D160" s="181"/>
      <c r="E160" s="179"/>
      <c r="F160" s="218" t="str">
        <f t="shared" si="2"/>
        <v/>
      </c>
    </row>
    <row r="161" spans="1:6">
      <c r="A161" s="178"/>
      <c r="B161" s="179"/>
      <c r="C161" s="180"/>
      <c r="D161" s="181"/>
      <c r="E161" s="179"/>
      <c r="F161" s="218" t="str">
        <f t="shared" si="2"/>
        <v/>
      </c>
    </row>
    <row r="162" spans="1:6">
      <c r="A162" s="178"/>
      <c r="B162" s="179"/>
      <c r="C162" s="180"/>
      <c r="D162" s="181"/>
      <c r="E162" s="179"/>
      <c r="F162" s="218" t="str">
        <f t="shared" si="2"/>
        <v/>
      </c>
    </row>
    <row r="163" spans="1:6">
      <c r="A163" s="178"/>
      <c r="B163" s="179"/>
      <c r="C163" s="180"/>
      <c r="D163" s="181"/>
      <c r="E163" s="179"/>
      <c r="F163" s="218" t="str">
        <f t="shared" si="2"/>
        <v/>
      </c>
    </row>
    <row r="164" spans="1:6">
      <c r="A164" s="178"/>
      <c r="B164" s="179"/>
      <c r="C164" s="180"/>
      <c r="D164" s="181"/>
      <c r="E164" s="179"/>
      <c r="F164" s="218" t="str">
        <f t="shared" si="2"/>
        <v/>
      </c>
    </row>
    <row r="165" spans="1:6">
      <c r="A165" s="178"/>
      <c r="B165" s="179"/>
      <c r="C165" s="180"/>
      <c r="D165" s="181"/>
      <c r="E165" s="179"/>
      <c r="F165" s="218" t="str">
        <f t="shared" si="2"/>
        <v/>
      </c>
    </row>
    <row r="166" spans="1:6">
      <c r="A166" s="178"/>
      <c r="B166" s="179"/>
      <c r="C166" s="180"/>
      <c r="D166" s="181"/>
      <c r="E166" s="179"/>
      <c r="F166" s="218" t="str">
        <f t="shared" si="2"/>
        <v/>
      </c>
    </row>
    <row r="167" spans="1:6" ht="13.8" thickBot="1">
      <c r="A167" s="676">
        <v>3</v>
      </c>
      <c r="B167" s="677">
        <v>31</v>
      </c>
      <c r="C167" s="682" t="s">
        <v>1354</v>
      </c>
      <c r="D167" s="678">
        <f>SUM(D118:D166)</f>
        <v>0</v>
      </c>
      <c r="E167" s="679">
        <f>SUM(E118:E166)</f>
        <v>0</v>
      </c>
      <c r="F167" s="680">
        <f>D167-E167</f>
        <v>0</v>
      </c>
    </row>
    <row r="168" spans="1:6" ht="13.8" thickTop="1">
      <c r="A168" s="683"/>
      <c r="B168" s="683"/>
      <c r="C168" s="684"/>
      <c r="D168" s="685"/>
      <c r="E168" s="685"/>
      <c r="F168" s="685"/>
    </row>
    <row r="169" spans="1:6">
      <c r="A169" s="686"/>
      <c r="B169" s="686"/>
      <c r="C169" s="686" t="s">
        <v>1329</v>
      </c>
      <c r="D169" s="687">
        <f>D117+D167</f>
        <v>545020</v>
      </c>
      <c r="E169" s="687">
        <f>E117+E167</f>
        <v>0</v>
      </c>
      <c r="F169" s="687">
        <f>D169-E169</f>
        <v>545020</v>
      </c>
    </row>
    <row r="170" spans="1:6" ht="25.8" customHeight="1">
      <c r="A170" s="3"/>
      <c r="B170" s="3"/>
      <c r="C170" s="3"/>
      <c r="D170" s="3"/>
      <c r="E170" s="3"/>
      <c r="F170" s="3"/>
    </row>
    <row r="171" spans="1:6" ht="25.8" customHeight="1">
      <c r="A171" s="6"/>
      <c r="B171" s="6"/>
    </row>
    <row r="172" spans="1:6" ht="33" customHeight="1">
      <c r="A172" s="877" t="s">
        <v>3</v>
      </c>
      <c r="B172" s="873"/>
      <c r="C172" s="172" t="s">
        <v>0</v>
      </c>
      <c r="D172" s="171" t="s">
        <v>1</v>
      </c>
      <c r="E172" s="233" t="s">
        <v>2</v>
      </c>
      <c r="F172" s="172" t="s">
        <v>17</v>
      </c>
    </row>
    <row r="173" spans="1:6">
      <c r="A173" s="173">
        <v>4</v>
      </c>
      <c r="B173" s="174">
        <v>1</v>
      </c>
      <c r="C173" s="175" t="s">
        <v>7</v>
      </c>
      <c r="D173" s="176">
        <f>F169</f>
        <v>545020</v>
      </c>
      <c r="E173" s="174"/>
      <c r="F173" s="175">
        <f>D173</f>
        <v>545020</v>
      </c>
    </row>
    <row r="174" spans="1:6">
      <c r="A174" s="178"/>
      <c r="B174" s="179"/>
      <c r="C174" s="180"/>
      <c r="D174" s="181"/>
      <c r="E174" s="179"/>
      <c r="F174" s="218" t="str">
        <f>IF(OR(D174&lt;&gt;"",E174&lt;&gt;""),F173+D174-E174,"")</f>
        <v/>
      </c>
    </row>
    <row r="175" spans="1:6">
      <c r="A175" s="178"/>
      <c r="B175" s="179"/>
      <c r="C175" s="180"/>
      <c r="D175" s="181"/>
      <c r="E175" s="179"/>
      <c r="F175" s="218" t="str">
        <f t="shared" ref="F175:F222" si="3">IF(OR(D175&lt;&gt;"",E175&lt;&gt;""),F174+D175-E175,"")</f>
        <v/>
      </c>
    </row>
    <row r="176" spans="1:6">
      <c r="A176" s="178"/>
      <c r="B176" s="179"/>
      <c r="C176" s="180"/>
      <c r="D176" s="181"/>
      <c r="E176" s="179"/>
      <c r="F176" s="218" t="str">
        <f t="shared" si="3"/>
        <v/>
      </c>
    </row>
    <row r="177" spans="1:6">
      <c r="A177" s="178"/>
      <c r="B177" s="179"/>
      <c r="C177" s="180"/>
      <c r="D177" s="181"/>
      <c r="E177" s="179"/>
      <c r="F177" s="218" t="str">
        <f t="shared" si="3"/>
        <v/>
      </c>
    </row>
    <row r="178" spans="1:6">
      <c r="A178" s="178"/>
      <c r="B178" s="179"/>
      <c r="C178" s="180"/>
      <c r="D178" s="181"/>
      <c r="E178" s="179"/>
      <c r="F178" s="218" t="str">
        <f t="shared" si="3"/>
        <v/>
      </c>
    </row>
    <row r="179" spans="1:6">
      <c r="A179" s="178"/>
      <c r="B179" s="179"/>
      <c r="C179" s="180"/>
      <c r="D179" s="181"/>
      <c r="E179" s="179"/>
      <c r="F179" s="218" t="str">
        <f t="shared" si="3"/>
        <v/>
      </c>
    </row>
    <row r="180" spans="1:6">
      <c r="A180" s="178"/>
      <c r="B180" s="179"/>
      <c r="C180" s="180"/>
      <c r="D180" s="181"/>
      <c r="E180" s="179"/>
      <c r="F180" s="218" t="str">
        <f t="shared" si="3"/>
        <v/>
      </c>
    </row>
    <row r="181" spans="1:6">
      <c r="A181" s="178"/>
      <c r="B181" s="179"/>
      <c r="C181" s="180"/>
      <c r="D181" s="181"/>
      <c r="E181" s="179"/>
      <c r="F181" s="218" t="str">
        <f t="shared" si="3"/>
        <v/>
      </c>
    </row>
    <row r="182" spans="1:6">
      <c r="A182" s="178"/>
      <c r="B182" s="179"/>
      <c r="C182" s="180"/>
      <c r="D182" s="181"/>
      <c r="E182" s="179"/>
      <c r="F182" s="218" t="str">
        <f t="shared" si="3"/>
        <v/>
      </c>
    </row>
    <row r="183" spans="1:6">
      <c r="A183" s="178"/>
      <c r="B183" s="179"/>
      <c r="C183" s="180"/>
      <c r="D183" s="181"/>
      <c r="E183" s="179"/>
      <c r="F183" s="218" t="str">
        <f t="shared" si="3"/>
        <v/>
      </c>
    </row>
    <row r="184" spans="1:6">
      <c r="A184" s="178"/>
      <c r="B184" s="179"/>
      <c r="C184" s="180"/>
      <c r="D184" s="181"/>
      <c r="E184" s="179"/>
      <c r="F184" s="218" t="str">
        <f t="shared" si="3"/>
        <v/>
      </c>
    </row>
    <row r="185" spans="1:6">
      <c r="A185" s="178"/>
      <c r="B185" s="179"/>
      <c r="C185" s="180"/>
      <c r="D185" s="181"/>
      <c r="E185" s="179"/>
      <c r="F185" s="218" t="str">
        <f t="shared" si="3"/>
        <v/>
      </c>
    </row>
    <row r="186" spans="1:6">
      <c r="A186" s="178"/>
      <c r="B186" s="179"/>
      <c r="C186" s="180"/>
      <c r="D186" s="181"/>
      <c r="E186" s="179"/>
      <c r="F186" s="218" t="str">
        <f t="shared" si="3"/>
        <v/>
      </c>
    </row>
    <row r="187" spans="1:6">
      <c r="A187" s="178"/>
      <c r="B187" s="179"/>
      <c r="C187" s="180"/>
      <c r="D187" s="181"/>
      <c r="E187" s="179"/>
      <c r="F187" s="218" t="str">
        <f t="shared" si="3"/>
        <v/>
      </c>
    </row>
    <row r="188" spans="1:6">
      <c r="A188" s="178"/>
      <c r="B188" s="179"/>
      <c r="C188" s="180"/>
      <c r="D188" s="181"/>
      <c r="E188" s="179"/>
      <c r="F188" s="218" t="str">
        <f t="shared" si="3"/>
        <v/>
      </c>
    </row>
    <row r="189" spans="1:6">
      <c r="A189" s="178"/>
      <c r="B189" s="179"/>
      <c r="C189" s="180"/>
      <c r="D189" s="181"/>
      <c r="E189" s="179"/>
      <c r="F189" s="218" t="str">
        <f t="shared" si="3"/>
        <v/>
      </c>
    </row>
    <row r="190" spans="1:6">
      <c r="A190" s="178"/>
      <c r="B190" s="179"/>
      <c r="C190" s="180"/>
      <c r="D190" s="181"/>
      <c r="E190" s="179"/>
      <c r="F190" s="218" t="str">
        <f t="shared" si="3"/>
        <v/>
      </c>
    </row>
    <row r="191" spans="1:6">
      <c r="A191" s="178"/>
      <c r="B191" s="179"/>
      <c r="C191" s="180"/>
      <c r="D191" s="181"/>
      <c r="E191" s="179"/>
      <c r="F191" s="218" t="str">
        <f t="shared" si="3"/>
        <v/>
      </c>
    </row>
    <row r="192" spans="1:6">
      <c r="A192" s="178"/>
      <c r="B192" s="179"/>
      <c r="C192" s="180"/>
      <c r="D192" s="181"/>
      <c r="E192" s="179"/>
      <c r="F192" s="218" t="str">
        <f t="shared" si="3"/>
        <v/>
      </c>
    </row>
    <row r="193" spans="1:6">
      <c r="A193" s="178"/>
      <c r="B193" s="179"/>
      <c r="C193" s="180"/>
      <c r="D193" s="181"/>
      <c r="E193" s="179"/>
      <c r="F193" s="218" t="str">
        <f t="shared" si="3"/>
        <v/>
      </c>
    </row>
    <row r="194" spans="1:6">
      <c r="A194" s="178"/>
      <c r="B194" s="179"/>
      <c r="C194" s="180"/>
      <c r="D194" s="181"/>
      <c r="E194" s="179"/>
      <c r="F194" s="218" t="str">
        <f t="shared" si="3"/>
        <v/>
      </c>
    </row>
    <row r="195" spans="1:6">
      <c r="A195" s="178"/>
      <c r="B195" s="179"/>
      <c r="C195" s="180"/>
      <c r="D195" s="181"/>
      <c r="E195" s="179"/>
      <c r="F195" s="218" t="str">
        <f t="shared" si="3"/>
        <v/>
      </c>
    </row>
    <row r="196" spans="1:6">
      <c r="A196" s="178"/>
      <c r="B196" s="179"/>
      <c r="C196" s="180"/>
      <c r="D196" s="181"/>
      <c r="E196" s="179"/>
      <c r="F196" s="218" t="str">
        <f t="shared" si="3"/>
        <v/>
      </c>
    </row>
    <row r="197" spans="1:6">
      <c r="A197" s="178"/>
      <c r="B197" s="179"/>
      <c r="C197" s="180"/>
      <c r="D197" s="181"/>
      <c r="E197" s="179"/>
      <c r="F197" s="218" t="str">
        <f t="shared" si="3"/>
        <v/>
      </c>
    </row>
    <row r="198" spans="1:6">
      <c r="A198" s="178"/>
      <c r="B198" s="179"/>
      <c r="C198" s="180"/>
      <c r="D198" s="181"/>
      <c r="E198" s="179"/>
      <c r="F198" s="218" t="str">
        <f t="shared" si="3"/>
        <v/>
      </c>
    </row>
    <row r="199" spans="1:6">
      <c r="A199" s="178"/>
      <c r="B199" s="179"/>
      <c r="C199" s="180"/>
      <c r="D199" s="181"/>
      <c r="E199" s="179"/>
      <c r="F199" s="218" t="str">
        <f t="shared" si="3"/>
        <v/>
      </c>
    </row>
    <row r="200" spans="1:6">
      <c r="A200" s="178"/>
      <c r="B200" s="179"/>
      <c r="C200" s="180"/>
      <c r="D200" s="181"/>
      <c r="E200" s="179"/>
      <c r="F200" s="218" t="str">
        <f t="shared" si="3"/>
        <v/>
      </c>
    </row>
    <row r="201" spans="1:6">
      <c r="A201" s="178"/>
      <c r="B201" s="179"/>
      <c r="C201" s="180"/>
      <c r="D201" s="181"/>
      <c r="E201" s="179"/>
      <c r="F201" s="218" t="str">
        <f t="shared" si="3"/>
        <v/>
      </c>
    </row>
    <row r="202" spans="1:6">
      <c r="A202" s="178"/>
      <c r="B202" s="179"/>
      <c r="C202" s="180"/>
      <c r="D202" s="181"/>
      <c r="E202" s="179"/>
      <c r="F202" s="218" t="str">
        <f t="shared" si="3"/>
        <v/>
      </c>
    </row>
    <row r="203" spans="1:6">
      <c r="A203" s="178"/>
      <c r="B203" s="179"/>
      <c r="C203" s="180"/>
      <c r="D203" s="181"/>
      <c r="E203" s="179"/>
      <c r="F203" s="218" t="str">
        <f t="shared" si="3"/>
        <v/>
      </c>
    </row>
    <row r="204" spans="1:6">
      <c r="A204" s="178"/>
      <c r="B204" s="179"/>
      <c r="C204" s="180"/>
      <c r="D204" s="181"/>
      <c r="E204" s="179"/>
      <c r="F204" s="218" t="str">
        <f t="shared" si="3"/>
        <v/>
      </c>
    </row>
    <row r="205" spans="1:6">
      <c r="A205" s="178"/>
      <c r="B205" s="179"/>
      <c r="C205" s="180"/>
      <c r="D205" s="181"/>
      <c r="E205" s="179"/>
      <c r="F205" s="218" t="str">
        <f t="shared" si="3"/>
        <v/>
      </c>
    </row>
    <row r="206" spans="1:6">
      <c r="A206" s="178"/>
      <c r="B206" s="179"/>
      <c r="C206" s="180"/>
      <c r="D206" s="181"/>
      <c r="E206" s="179"/>
      <c r="F206" s="218" t="str">
        <f t="shared" si="3"/>
        <v/>
      </c>
    </row>
    <row r="207" spans="1:6">
      <c r="A207" s="178"/>
      <c r="B207" s="179"/>
      <c r="C207" s="180"/>
      <c r="D207" s="181"/>
      <c r="E207" s="179"/>
      <c r="F207" s="218" t="str">
        <f t="shared" si="3"/>
        <v/>
      </c>
    </row>
    <row r="208" spans="1:6">
      <c r="A208" s="178"/>
      <c r="B208" s="179"/>
      <c r="C208" s="180"/>
      <c r="D208" s="181"/>
      <c r="E208" s="179"/>
      <c r="F208" s="218" t="str">
        <f t="shared" si="3"/>
        <v/>
      </c>
    </row>
    <row r="209" spans="1:6">
      <c r="A209" s="178"/>
      <c r="B209" s="179"/>
      <c r="C209" s="180"/>
      <c r="D209" s="181"/>
      <c r="E209" s="179"/>
      <c r="F209" s="218" t="str">
        <f t="shared" si="3"/>
        <v/>
      </c>
    </row>
    <row r="210" spans="1:6">
      <c r="A210" s="178"/>
      <c r="B210" s="179"/>
      <c r="C210" s="180"/>
      <c r="D210" s="181"/>
      <c r="E210" s="179"/>
      <c r="F210" s="218" t="str">
        <f t="shared" si="3"/>
        <v/>
      </c>
    </row>
    <row r="211" spans="1:6">
      <c r="A211" s="178"/>
      <c r="B211" s="179"/>
      <c r="C211" s="180"/>
      <c r="D211" s="181"/>
      <c r="E211" s="179"/>
      <c r="F211" s="218" t="str">
        <f t="shared" si="3"/>
        <v/>
      </c>
    </row>
    <row r="212" spans="1:6">
      <c r="A212" s="178"/>
      <c r="B212" s="179"/>
      <c r="C212" s="180"/>
      <c r="D212" s="181"/>
      <c r="E212" s="179"/>
      <c r="F212" s="218" t="str">
        <f t="shared" si="3"/>
        <v/>
      </c>
    </row>
    <row r="213" spans="1:6">
      <c r="A213" s="178"/>
      <c r="B213" s="179"/>
      <c r="C213" s="180"/>
      <c r="D213" s="181"/>
      <c r="E213" s="179"/>
      <c r="F213" s="218" t="str">
        <f t="shared" si="3"/>
        <v/>
      </c>
    </row>
    <row r="214" spans="1:6">
      <c r="A214" s="178"/>
      <c r="B214" s="179"/>
      <c r="C214" s="180"/>
      <c r="D214" s="181"/>
      <c r="E214" s="179"/>
      <c r="F214" s="218" t="str">
        <f t="shared" si="3"/>
        <v/>
      </c>
    </row>
    <row r="215" spans="1:6">
      <c r="A215" s="178"/>
      <c r="B215" s="179"/>
      <c r="C215" s="180"/>
      <c r="D215" s="181"/>
      <c r="E215" s="179"/>
      <c r="F215" s="218" t="str">
        <f t="shared" si="3"/>
        <v/>
      </c>
    </row>
    <row r="216" spans="1:6">
      <c r="A216" s="178"/>
      <c r="B216" s="179"/>
      <c r="C216" s="180"/>
      <c r="D216" s="181"/>
      <c r="E216" s="179"/>
      <c r="F216" s="218" t="str">
        <f t="shared" si="3"/>
        <v/>
      </c>
    </row>
    <row r="217" spans="1:6">
      <c r="A217" s="178"/>
      <c r="B217" s="179"/>
      <c r="C217" s="180"/>
      <c r="D217" s="181"/>
      <c r="E217" s="179"/>
      <c r="F217" s="218" t="str">
        <f t="shared" si="3"/>
        <v/>
      </c>
    </row>
    <row r="218" spans="1:6">
      <c r="A218" s="178"/>
      <c r="B218" s="179"/>
      <c r="C218" s="180"/>
      <c r="D218" s="181"/>
      <c r="E218" s="179"/>
      <c r="F218" s="218" t="str">
        <f t="shared" si="3"/>
        <v/>
      </c>
    </row>
    <row r="219" spans="1:6">
      <c r="A219" s="178"/>
      <c r="B219" s="179"/>
      <c r="C219" s="180"/>
      <c r="D219" s="181"/>
      <c r="E219" s="179"/>
      <c r="F219" s="218" t="str">
        <f t="shared" si="3"/>
        <v/>
      </c>
    </row>
    <row r="220" spans="1:6">
      <c r="A220" s="178"/>
      <c r="B220" s="179"/>
      <c r="C220" s="180"/>
      <c r="D220" s="181"/>
      <c r="E220" s="179"/>
      <c r="F220" s="218" t="str">
        <f t="shared" si="3"/>
        <v/>
      </c>
    </row>
    <row r="221" spans="1:6">
      <c r="A221" s="178"/>
      <c r="B221" s="179"/>
      <c r="C221" s="180"/>
      <c r="D221" s="181"/>
      <c r="E221" s="179"/>
      <c r="F221" s="218" t="str">
        <f t="shared" si="3"/>
        <v/>
      </c>
    </row>
    <row r="222" spans="1:6">
      <c r="A222" s="178"/>
      <c r="B222" s="179"/>
      <c r="C222" s="180"/>
      <c r="D222" s="181"/>
      <c r="E222" s="179"/>
      <c r="F222" s="218" t="str">
        <f t="shared" si="3"/>
        <v/>
      </c>
    </row>
    <row r="223" spans="1:6" ht="13.8" thickBot="1">
      <c r="A223" s="676">
        <v>4</v>
      </c>
      <c r="B223" s="677">
        <v>30</v>
      </c>
      <c r="C223" s="682" t="s">
        <v>1353</v>
      </c>
      <c r="D223" s="678">
        <f>SUM(D174:D222)</f>
        <v>0</v>
      </c>
      <c r="E223" s="679">
        <f>SUM(E174:E222)</f>
        <v>0</v>
      </c>
      <c r="F223" s="680">
        <f>D223-E223</f>
        <v>0</v>
      </c>
    </row>
    <row r="224" spans="1:6" ht="13.8" thickTop="1">
      <c r="A224" s="683"/>
      <c r="B224" s="683"/>
      <c r="C224" s="684"/>
      <c r="D224" s="685"/>
      <c r="E224" s="685"/>
      <c r="F224" s="685"/>
    </row>
    <row r="225" spans="1:6">
      <c r="A225" s="686"/>
      <c r="B225" s="686"/>
      <c r="C225" s="686" t="s">
        <v>1331</v>
      </c>
      <c r="D225" s="687">
        <f>D173+D223</f>
        <v>545020</v>
      </c>
      <c r="E225" s="687">
        <f>E173+E223</f>
        <v>0</v>
      </c>
      <c r="F225" s="687">
        <f>D225-E225</f>
        <v>545020</v>
      </c>
    </row>
    <row r="226" spans="1:6" ht="25.8" customHeight="1">
      <c r="A226" s="3"/>
      <c r="B226" s="3"/>
      <c r="C226" s="3"/>
      <c r="D226" s="3"/>
      <c r="E226" s="3"/>
      <c r="F226" s="3"/>
    </row>
    <row r="227" spans="1:6" ht="25.8" customHeight="1">
      <c r="A227" s="6"/>
      <c r="B227" s="6"/>
    </row>
    <row r="228" spans="1:6" ht="33" customHeight="1">
      <c r="A228" s="872" t="s">
        <v>3</v>
      </c>
      <c r="B228" s="873"/>
      <c r="C228" s="172" t="s">
        <v>0</v>
      </c>
      <c r="D228" s="171" t="s">
        <v>1</v>
      </c>
      <c r="E228" s="233" t="s">
        <v>2</v>
      </c>
      <c r="F228" s="172" t="s">
        <v>17</v>
      </c>
    </row>
    <row r="229" spans="1:6">
      <c r="A229" s="173">
        <v>5</v>
      </c>
      <c r="B229" s="174">
        <v>1</v>
      </c>
      <c r="C229" s="175" t="s">
        <v>7</v>
      </c>
      <c r="D229" s="176">
        <f>F225</f>
        <v>545020</v>
      </c>
      <c r="E229" s="174"/>
      <c r="F229" s="175">
        <f>D229</f>
        <v>545020</v>
      </c>
    </row>
    <row r="230" spans="1:6">
      <c r="A230" s="178"/>
      <c r="B230" s="179"/>
      <c r="C230" s="180"/>
      <c r="D230" s="181"/>
      <c r="E230" s="179"/>
      <c r="F230" s="218" t="str">
        <f>IF(OR(D230&lt;&gt;"",E230&lt;&gt;""),F229+D230-E230,"")</f>
        <v/>
      </c>
    </row>
    <row r="231" spans="1:6">
      <c r="A231" s="178"/>
      <c r="B231" s="179"/>
      <c r="C231" s="180"/>
      <c r="D231" s="181"/>
      <c r="E231" s="179"/>
      <c r="F231" s="218" t="str">
        <f t="shared" ref="F231:F278" si="4">IF(OR(D231&lt;&gt;"",E231&lt;&gt;""),F230+D231-E231,"")</f>
        <v/>
      </c>
    </row>
    <row r="232" spans="1:6">
      <c r="A232" s="178"/>
      <c r="B232" s="179"/>
      <c r="C232" s="180"/>
      <c r="D232" s="181"/>
      <c r="E232" s="179"/>
      <c r="F232" s="218" t="str">
        <f t="shared" si="4"/>
        <v/>
      </c>
    </row>
    <row r="233" spans="1:6">
      <c r="A233" s="178"/>
      <c r="B233" s="179"/>
      <c r="C233" s="180"/>
      <c r="D233" s="181"/>
      <c r="E233" s="179"/>
      <c r="F233" s="218" t="str">
        <f t="shared" si="4"/>
        <v/>
      </c>
    </row>
    <row r="234" spans="1:6">
      <c r="A234" s="178"/>
      <c r="B234" s="179"/>
      <c r="C234" s="180"/>
      <c r="D234" s="181"/>
      <c r="E234" s="179"/>
      <c r="F234" s="218" t="str">
        <f t="shared" si="4"/>
        <v/>
      </c>
    </row>
    <row r="235" spans="1:6">
      <c r="A235" s="178"/>
      <c r="B235" s="179"/>
      <c r="C235" s="180"/>
      <c r="D235" s="181"/>
      <c r="E235" s="179"/>
      <c r="F235" s="218" t="str">
        <f t="shared" si="4"/>
        <v/>
      </c>
    </row>
    <row r="236" spans="1:6">
      <c r="A236" s="178"/>
      <c r="B236" s="179"/>
      <c r="C236" s="180"/>
      <c r="D236" s="181"/>
      <c r="E236" s="179"/>
      <c r="F236" s="218" t="str">
        <f t="shared" si="4"/>
        <v/>
      </c>
    </row>
    <row r="237" spans="1:6">
      <c r="A237" s="178"/>
      <c r="B237" s="179"/>
      <c r="C237" s="180"/>
      <c r="D237" s="181"/>
      <c r="E237" s="179"/>
      <c r="F237" s="218" t="str">
        <f t="shared" si="4"/>
        <v/>
      </c>
    </row>
    <row r="238" spans="1:6">
      <c r="A238" s="178"/>
      <c r="B238" s="179"/>
      <c r="C238" s="180"/>
      <c r="D238" s="181"/>
      <c r="E238" s="179"/>
      <c r="F238" s="218" t="str">
        <f t="shared" si="4"/>
        <v/>
      </c>
    </row>
    <row r="239" spans="1:6">
      <c r="A239" s="178"/>
      <c r="B239" s="179"/>
      <c r="C239" s="180"/>
      <c r="D239" s="181"/>
      <c r="E239" s="179"/>
      <c r="F239" s="218" t="str">
        <f t="shared" si="4"/>
        <v/>
      </c>
    </row>
    <row r="240" spans="1:6">
      <c r="A240" s="178"/>
      <c r="B240" s="179"/>
      <c r="C240" s="180"/>
      <c r="D240" s="181"/>
      <c r="E240" s="179"/>
      <c r="F240" s="218" t="str">
        <f t="shared" si="4"/>
        <v/>
      </c>
    </row>
    <row r="241" spans="1:6">
      <c r="A241" s="178"/>
      <c r="B241" s="179"/>
      <c r="C241" s="180"/>
      <c r="D241" s="181"/>
      <c r="E241" s="179"/>
      <c r="F241" s="218" t="str">
        <f t="shared" si="4"/>
        <v/>
      </c>
    </row>
    <row r="242" spans="1:6">
      <c r="A242" s="178"/>
      <c r="B242" s="179"/>
      <c r="C242" s="180"/>
      <c r="D242" s="181"/>
      <c r="E242" s="179"/>
      <c r="F242" s="218" t="str">
        <f t="shared" si="4"/>
        <v/>
      </c>
    </row>
    <row r="243" spans="1:6">
      <c r="A243" s="178"/>
      <c r="B243" s="179"/>
      <c r="C243" s="180"/>
      <c r="D243" s="181"/>
      <c r="E243" s="179"/>
      <c r="F243" s="218" t="str">
        <f t="shared" si="4"/>
        <v/>
      </c>
    </row>
    <row r="244" spans="1:6">
      <c r="A244" s="178"/>
      <c r="B244" s="179"/>
      <c r="C244" s="180"/>
      <c r="D244" s="181"/>
      <c r="E244" s="179"/>
      <c r="F244" s="218" t="str">
        <f t="shared" si="4"/>
        <v/>
      </c>
    </row>
    <row r="245" spans="1:6">
      <c r="A245" s="178"/>
      <c r="B245" s="179"/>
      <c r="C245" s="180"/>
      <c r="D245" s="181"/>
      <c r="E245" s="179"/>
      <c r="F245" s="218" t="str">
        <f t="shared" si="4"/>
        <v/>
      </c>
    </row>
    <row r="246" spans="1:6">
      <c r="A246" s="178"/>
      <c r="B246" s="179"/>
      <c r="C246" s="180"/>
      <c r="D246" s="181"/>
      <c r="E246" s="179"/>
      <c r="F246" s="218" t="str">
        <f t="shared" si="4"/>
        <v/>
      </c>
    </row>
    <row r="247" spans="1:6">
      <c r="A247" s="178"/>
      <c r="B247" s="179"/>
      <c r="C247" s="180"/>
      <c r="D247" s="181"/>
      <c r="E247" s="179"/>
      <c r="F247" s="218" t="str">
        <f t="shared" si="4"/>
        <v/>
      </c>
    </row>
    <row r="248" spans="1:6">
      <c r="A248" s="178"/>
      <c r="B248" s="179"/>
      <c r="C248" s="180"/>
      <c r="D248" s="181"/>
      <c r="E248" s="179"/>
      <c r="F248" s="218" t="str">
        <f t="shared" si="4"/>
        <v/>
      </c>
    </row>
    <row r="249" spans="1:6">
      <c r="A249" s="178"/>
      <c r="B249" s="179"/>
      <c r="C249" s="180"/>
      <c r="D249" s="181"/>
      <c r="E249" s="179"/>
      <c r="F249" s="218" t="str">
        <f t="shared" si="4"/>
        <v/>
      </c>
    </row>
    <row r="250" spans="1:6">
      <c r="A250" s="178"/>
      <c r="B250" s="179"/>
      <c r="C250" s="180"/>
      <c r="D250" s="181"/>
      <c r="E250" s="179"/>
      <c r="F250" s="218" t="str">
        <f t="shared" si="4"/>
        <v/>
      </c>
    </row>
    <row r="251" spans="1:6">
      <c r="A251" s="178"/>
      <c r="B251" s="179"/>
      <c r="C251" s="180"/>
      <c r="D251" s="181"/>
      <c r="E251" s="179"/>
      <c r="F251" s="218" t="str">
        <f t="shared" si="4"/>
        <v/>
      </c>
    </row>
    <row r="252" spans="1:6">
      <c r="A252" s="178"/>
      <c r="B252" s="179"/>
      <c r="C252" s="180"/>
      <c r="D252" s="181"/>
      <c r="E252" s="179"/>
      <c r="F252" s="218" t="str">
        <f t="shared" si="4"/>
        <v/>
      </c>
    </row>
    <row r="253" spans="1:6">
      <c r="A253" s="178"/>
      <c r="B253" s="179"/>
      <c r="C253" s="180"/>
      <c r="D253" s="181"/>
      <c r="E253" s="179"/>
      <c r="F253" s="218" t="str">
        <f t="shared" si="4"/>
        <v/>
      </c>
    </row>
    <row r="254" spans="1:6">
      <c r="A254" s="178"/>
      <c r="B254" s="179"/>
      <c r="C254" s="180"/>
      <c r="D254" s="181"/>
      <c r="E254" s="179"/>
      <c r="F254" s="218" t="str">
        <f t="shared" si="4"/>
        <v/>
      </c>
    </row>
    <row r="255" spans="1:6">
      <c r="A255" s="178"/>
      <c r="B255" s="179"/>
      <c r="C255" s="180"/>
      <c r="D255" s="181"/>
      <c r="E255" s="179"/>
      <c r="F255" s="218" t="str">
        <f t="shared" si="4"/>
        <v/>
      </c>
    </row>
    <row r="256" spans="1:6">
      <c r="A256" s="178"/>
      <c r="B256" s="179"/>
      <c r="C256" s="180"/>
      <c r="D256" s="181"/>
      <c r="E256" s="179"/>
      <c r="F256" s="218" t="str">
        <f t="shared" si="4"/>
        <v/>
      </c>
    </row>
    <row r="257" spans="1:6">
      <c r="A257" s="178"/>
      <c r="B257" s="179"/>
      <c r="C257" s="180"/>
      <c r="D257" s="181"/>
      <c r="E257" s="179"/>
      <c r="F257" s="218" t="str">
        <f t="shared" si="4"/>
        <v/>
      </c>
    </row>
    <row r="258" spans="1:6">
      <c r="A258" s="178"/>
      <c r="B258" s="179"/>
      <c r="C258" s="180"/>
      <c r="D258" s="181"/>
      <c r="E258" s="179"/>
      <c r="F258" s="218" t="str">
        <f t="shared" si="4"/>
        <v/>
      </c>
    </row>
    <row r="259" spans="1:6">
      <c r="A259" s="178"/>
      <c r="B259" s="179"/>
      <c r="C259" s="180"/>
      <c r="D259" s="181"/>
      <c r="E259" s="179"/>
      <c r="F259" s="218" t="str">
        <f t="shared" si="4"/>
        <v/>
      </c>
    </row>
    <row r="260" spans="1:6">
      <c r="A260" s="178"/>
      <c r="B260" s="179"/>
      <c r="C260" s="180"/>
      <c r="D260" s="181"/>
      <c r="E260" s="179"/>
      <c r="F260" s="218" t="str">
        <f t="shared" si="4"/>
        <v/>
      </c>
    </row>
    <row r="261" spans="1:6">
      <c r="A261" s="178"/>
      <c r="B261" s="179"/>
      <c r="C261" s="180"/>
      <c r="D261" s="181"/>
      <c r="E261" s="179"/>
      <c r="F261" s="218" t="str">
        <f t="shared" si="4"/>
        <v/>
      </c>
    </row>
    <row r="262" spans="1:6">
      <c r="A262" s="178"/>
      <c r="B262" s="179"/>
      <c r="C262" s="180"/>
      <c r="D262" s="181"/>
      <c r="E262" s="179"/>
      <c r="F262" s="218" t="str">
        <f t="shared" si="4"/>
        <v/>
      </c>
    </row>
    <row r="263" spans="1:6">
      <c r="A263" s="178"/>
      <c r="B263" s="179"/>
      <c r="C263" s="180"/>
      <c r="D263" s="181"/>
      <c r="E263" s="179"/>
      <c r="F263" s="218" t="str">
        <f t="shared" si="4"/>
        <v/>
      </c>
    </row>
    <row r="264" spans="1:6">
      <c r="A264" s="178"/>
      <c r="B264" s="179"/>
      <c r="C264" s="180"/>
      <c r="D264" s="181"/>
      <c r="E264" s="179"/>
      <c r="F264" s="218" t="str">
        <f t="shared" si="4"/>
        <v/>
      </c>
    </row>
    <row r="265" spans="1:6">
      <c r="A265" s="178"/>
      <c r="B265" s="179"/>
      <c r="C265" s="180"/>
      <c r="D265" s="181"/>
      <c r="E265" s="179"/>
      <c r="F265" s="218" t="str">
        <f t="shared" si="4"/>
        <v/>
      </c>
    </row>
    <row r="266" spans="1:6">
      <c r="A266" s="178"/>
      <c r="B266" s="179"/>
      <c r="C266" s="180"/>
      <c r="D266" s="181"/>
      <c r="E266" s="179"/>
      <c r="F266" s="218" t="str">
        <f t="shared" si="4"/>
        <v/>
      </c>
    </row>
    <row r="267" spans="1:6">
      <c r="A267" s="178"/>
      <c r="B267" s="179"/>
      <c r="C267" s="180"/>
      <c r="D267" s="181"/>
      <c r="E267" s="179"/>
      <c r="F267" s="218" t="str">
        <f t="shared" si="4"/>
        <v/>
      </c>
    </row>
    <row r="268" spans="1:6">
      <c r="A268" s="178"/>
      <c r="B268" s="179"/>
      <c r="C268" s="180"/>
      <c r="D268" s="181"/>
      <c r="E268" s="179"/>
      <c r="F268" s="218" t="str">
        <f t="shared" si="4"/>
        <v/>
      </c>
    </row>
    <row r="269" spans="1:6">
      <c r="A269" s="178"/>
      <c r="B269" s="179"/>
      <c r="C269" s="180"/>
      <c r="D269" s="181"/>
      <c r="E269" s="179"/>
      <c r="F269" s="218" t="str">
        <f t="shared" si="4"/>
        <v/>
      </c>
    </row>
    <row r="270" spans="1:6">
      <c r="A270" s="178"/>
      <c r="B270" s="179"/>
      <c r="C270" s="180"/>
      <c r="D270" s="181"/>
      <c r="E270" s="179"/>
      <c r="F270" s="218" t="str">
        <f t="shared" si="4"/>
        <v/>
      </c>
    </row>
    <row r="271" spans="1:6">
      <c r="A271" s="178"/>
      <c r="B271" s="179"/>
      <c r="C271" s="180"/>
      <c r="D271" s="181"/>
      <c r="E271" s="179"/>
      <c r="F271" s="218" t="str">
        <f t="shared" si="4"/>
        <v/>
      </c>
    </row>
    <row r="272" spans="1:6">
      <c r="A272" s="178"/>
      <c r="B272" s="179"/>
      <c r="C272" s="180"/>
      <c r="D272" s="181"/>
      <c r="E272" s="179"/>
      <c r="F272" s="218" t="str">
        <f t="shared" si="4"/>
        <v/>
      </c>
    </row>
    <row r="273" spans="1:6">
      <c r="A273" s="178"/>
      <c r="B273" s="179"/>
      <c r="C273" s="180"/>
      <c r="D273" s="181"/>
      <c r="E273" s="179"/>
      <c r="F273" s="218" t="str">
        <f t="shared" si="4"/>
        <v/>
      </c>
    </row>
    <row r="274" spans="1:6">
      <c r="A274" s="178"/>
      <c r="B274" s="179"/>
      <c r="C274" s="180"/>
      <c r="D274" s="181"/>
      <c r="E274" s="179"/>
      <c r="F274" s="218" t="str">
        <f t="shared" si="4"/>
        <v/>
      </c>
    </row>
    <row r="275" spans="1:6">
      <c r="A275" s="178"/>
      <c r="B275" s="179"/>
      <c r="C275" s="180"/>
      <c r="D275" s="181"/>
      <c r="E275" s="179"/>
      <c r="F275" s="218" t="str">
        <f t="shared" si="4"/>
        <v/>
      </c>
    </row>
    <row r="276" spans="1:6">
      <c r="A276" s="178"/>
      <c r="B276" s="179"/>
      <c r="C276" s="180"/>
      <c r="D276" s="181"/>
      <c r="E276" s="179"/>
      <c r="F276" s="218" t="str">
        <f t="shared" si="4"/>
        <v/>
      </c>
    </row>
    <row r="277" spans="1:6">
      <c r="A277" s="178"/>
      <c r="B277" s="179"/>
      <c r="C277" s="180"/>
      <c r="D277" s="181"/>
      <c r="E277" s="179"/>
      <c r="F277" s="218" t="str">
        <f t="shared" si="4"/>
        <v/>
      </c>
    </row>
    <row r="278" spans="1:6">
      <c r="A278" s="178"/>
      <c r="B278" s="179"/>
      <c r="C278" s="180"/>
      <c r="D278" s="181"/>
      <c r="E278" s="179"/>
      <c r="F278" s="218" t="str">
        <f t="shared" si="4"/>
        <v/>
      </c>
    </row>
    <row r="279" spans="1:6" ht="13.8" thickBot="1">
      <c r="A279" s="676">
        <v>5</v>
      </c>
      <c r="B279" s="677">
        <v>31</v>
      </c>
      <c r="C279" s="682" t="s">
        <v>1352</v>
      </c>
      <c r="D279" s="678">
        <f>SUM(D230:D278)</f>
        <v>0</v>
      </c>
      <c r="E279" s="679">
        <f>SUM(E230:E278)</f>
        <v>0</v>
      </c>
      <c r="F279" s="680">
        <f>D279-E279</f>
        <v>0</v>
      </c>
    </row>
    <row r="280" spans="1:6" ht="13.8" thickTop="1">
      <c r="A280" s="683"/>
      <c r="B280" s="683"/>
      <c r="C280" s="684"/>
      <c r="D280" s="685"/>
      <c r="E280" s="685"/>
      <c r="F280" s="685"/>
    </row>
    <row r="281" spans="1:6">
      <c r="A281" s="686"/>
      <c r="B281" s="686"/>
      <c r="C281" s="686" t="s">
        <v>1333</v>
      </c>
      <c r="D281" s="687">
        <f>D229+D279</f>
        <v>545020</v>
      </c>
      <c r="E281" s="687">
        <f>E229+E279</f>
        <v>0</v>
      </c>
      <c r="F281" s="687">
        <f>D281-E281</f>
        <v>545020</v>
      </c>
    </row>
    <row r="282" spans="1:6" ht="25.8" customHeight="1">
      <c r="A282" s="3"/>
      <c r="B282" s="3"/>
      <c r="C282" s="3"/>
      <c r="D282" s="3"/>
      <c r="E282" s="3"/>
      <c r="F282" s="3"/>
    </row>
    <row r="283" spans="1:6" ht="25.8" customHeight="1">
      <c r="A283" s="6"/>
      <c r="B283" s="6"/>
    </row>
    <row r="284" spans="1:6" ht="33" customHeight="1">
      <c r="A284" s="872" t="s">
        <v>3</v>
      </c>
      <c r="B284" s="873"/>
      <c r="C284" s="172" t="s">
        <v>0</v>
      </c>
      <c r="D284" s="171" t="s">
        <v>1</v>
      </c>
      <c r="E284" s="233" t="s">
        <v>2</v>
      </c>
      <c r="F284" s="172" t="s">
        <v>17</v>
      </c>
    </row>
    <row r="285" spans="1:6">
      <c r="A285" s="173">
        <v>6</v>
      </c>
      <c r="B285" s="174">
        <v>1</v>
      </c>
      <c r="C285" s="175" t="s">
        <v>7</v>
      </c>
      <c r="D285" s="176">
        <f>F281</f>
        <v>545020</v>
      </c>
      <c r="E285" s="174"/>
      <c r="F285" s="175">
        <f>D285</f>
        <v>545020</v>
      </c>
    </row>
    <row r="286" spans="1:6">
      <c r="A286" s="178"/>
      <c r="B286" s="179"/>
      <c r="C286" s="180"/>
      <c r="D286" s="181"/>
      <c r="E286" s="179"/>
      <c r="F286" s="218" t="str">
        <f>IF(OR(D286&lt;&gt;"",E286&lt;&gt;""),F285+D286-E286,"")</f>
        <v/>
      </c>
    </row>
    <row r="287" spans="1:6">
      <c r="A287" s="178"/>
      <c r="B287" s="179"/>
      <c r="C287" s="180"/>
      <c r="D287" s="181"/>
      <c r="E287" s="179"/>
      <c r="F287" s="218" t="str">
        <f t="shared" ref="F287:F334" si="5">IF(OR(D287&lt;&gt;"",E287&lt;&gt;""),F286+D287-E287,"")</f>
        <v/>
      </c>
    </row>
    <row r="288" spans="1:6">
      <c r="A288" s="178"/>
      <c r="B288" s="179"/>
      <c r="C288" s="180"/>
      <c r="D288" s="181"/>
      <c r="E288" s="179"/>
      <c r="F288" s="218" t="str">
        <f t="shared" si="5"/>
        <v/>
      </c>
    </row>
    <row r="289" spans="1:6">
      <c r="A289" s="178"/>
      <c r="B289" s="179"/>
      <c r="C289" s="180"/>
      <c r="D289" s="181"/>
      <c r="E289" s="179"/>
      <c r="F289" s="218" t="str">
        <f t="shared" si="5"/>
        <v/>
      </c>
    </row>
    <row r="290" spans="1:6">
      <c r="A290" s="178"/>
      <c r="B290" s="179"/>
      <c r="C290" s="180"/>
      <c r="D290" s="181"/>
      <c r="E290" s="179"/>
      <c r="F290" s="218" t="str">
        <f t="shared" si="5"/>
        <v/>
      </c>
    </row>
    <row r="291" spans="1:6">
      <c r="A291" s="178"/>
      <c r="B291" s="179"/>
      <c r="C291" s="180"/>
      <c r="D291" s="181"/>
      <c r="E291" s="179"/>
      <c r="F291" s="218" t="str">
        <f t="shared" si="5"/>
        <v/>
      </c>
    </row>
    <row r="292" spans="1:6">
      <c r="A292" s="178"/>
      <c r="B292" s="179"/>
      <c r="C292" s="180"/>
      <c r="D292" s="181"/>
      <c r="E292" s="179"/>
      <c r="F292" s="218" t="str">
        <f t="shared" si="5"/>
        <v/>
      </c>
    </row>
    <row r="293" spans="1:6">
      <c r="A293" s="178"/>
      <c r="B293" s="179"/>
      <c r="C293" s="180"/>
      <c r="D293" s="181"/>
      <c r="E293" s="179"/>
      <c r="F293" s="218" t="str">
        <f t="shared" si="5"/>
        <v/>
      </c>
    </row>
    <row r="294" spans="1:6">
      <c r="A294" s="178"/>
      <c r="B294" s="179"/>
      <c r="C294" s="180"/>
      <c r="D294" s="181"/>
      <c r="E294" s="179"/>
      <c r="F294" s="218" t="str">
        <f t="shared" si="5"/>
        <v/>
      </c>
    </row>
    <row r="295" spans="1:6">
      <c r="A295" s="178"/>
      <c r="B295" s="179"/>
      <c r="C295" s="180"/>
      <c r="D295" s="181"/>
      <c r="E295" s="179"/>
      <c r="F295" s="218" t="str">
        <f t="shared" si="5"/>
        <v/>
      </c>
    </row>
    <row r="296" spans="1:6">
      <c r="A296" s="178"/>
      <c r="B296" s="179"/>
      <c r="C296" s="180"/>
      <c r="D296" s="181"/>
      <c r="E296" s="179"/>
      <c r="F296" s="218" t="str">
        <f t="shared" si="5"/>
        <v/>
      </c>
    </row>
    <row r="297" spans="1:6">
      <c r="A297" s="178"/>
      <c r="B297" s="179"/>
      <c r="C297" s="180"/>
      <c r="D297" s="181"/>
      <c r="E297" s="179"/>
      <c r="F297" s="218" t="str">
        <f t="shared" si="5"/>
        <v/>
      </c>
    </row>
    <row r="298" spans="1:6">
      <c r="A298" s="178"/>
      <c r="B298" s="179"/>
      <c r="C298" s="180"/>
      <c r="D298" s="181"/>
      <c r="E298" s="179"/>
      <c r="F298" s="218" t="str">
        <f t="shared" si="5"/>
        <v/>
      </c>
    </row>
    <row r="299" spans="1:6">
      <c r="A299" s="178"/>
      <c r="B299" s="179"/>
      <c r="C299" s="180"/>
      <c r="D299" s="181"/>
      <c r="E299" s="179"/>
      <c r="F299" s="218" t="str">
        <f t="shared" si="5"/>
        <v/>
      </c>
    </row>
    <row r="300" spans="1:6">
      <c r="A300" s="178"/>
      <c r="B300" s="179"/>
      <c r="C300" s="180"/>
      <c r="D300" s="181"/>
      <c r="E300" s="179"/>
      <c r="F300" s="218" t="str">
        <f t="shared" si="5"/>
        <v/>
      </c>
    </row>
    <row r="301" spans="1:6">
      <c r="A301" s="178"/>
      <c r="B301" s="179"/>
      <c r="C301" s="180"/>
      <c r="D301" s="181"/>
      <c r="E301" s="179"/>
      <c r="F301" s="218" t="str">
        <f t="shared" si="5"/>
        <v/>
      </c>
    </row>
    <row r="302" spans="1:6">
      <c r="A302" s="178"/>
      <c r="B302" s="179"/>
      <c r="C302" s="180"/>
      <c r="D302" s="181"/>
      <c r="E302" s="179"/>
      <c r="F302" s="218" t="str">
        <f t="shared" si="5"/>
        <v/>
      </c>
    </row>
    <row r="303" spans="1:6">
      <c r="A303" s="178"/>
      <c r="B303" s="179"/>
      <c r="C303" s="180"/>
      <c r="D303" s="181"/>
      <c r="E303" s="179"/>
      <c r="F303" s="218" t="str">
        <f t="shared" si="5"/>
        <v/>
      </c>
    </row>
    <row r="304" spans="1:6">
      <c r="A304" s="178"/>
      <c r="B304" s="179"/>
      <c r="C304" s="180"/>
      <c r="D304" s="181"/>
      <c r="E304" s="179"/>
      <c r="F304" s="218" t="str">
        <f t="shared" si="5"/>
        <v/>
      </c>
    </row>
    <row r="305" spans="1:6">
      <c r="A305" s="178"/>
      <c r="B305" s="179"/>
      <c r="C305" s="180"/>
      <c r="D305" s="181"/>
      <c r="E305" s="179"/>
      <c r="F305" s="218" t="str">
        <f t="shared" si="5"/>
        <v/>
      </c>
    </row>
    <row r="306" spans="1:6">
      <c r="A306" s="178"/>
      <c r="B306" s="179"/>
      <c r="C306" s="180"/>
      <c r="D306" s="181"/>
      <c r="E306" s="179"/>
      <c r="F306" s="218" t="str">
        <f t="shared" si="5"/>
        <v/>
      </c>
    </row>
    <row r="307" spans="1:6">
      <c r="A307" s="178"/>
      <c r="B307" s="179"/>
      <c r="C307" s="180"/>
      <c r="D307" s="181"/>
      <c r="E307" s="179"/>
      <c r="F307" s="218" t="str">
        <f t="shared" si="5"/>
        <v/>
      </c>
    </row>
    <row r="308" spans="1:6">
      <c r="A308" s="178"/>
      <c r="B308" s="179"/>
      <c r="C308" s="180"/>
      <c r="D308" s="181"/>
      <c r="E308" s="179"/>
      <c r="F308" s="218" t="str">
        <f t="shared" si="5"/>
        <v/>
      </c>
    </row>
    <row r="309" spans="1:6">
      <c r="A309" s="178"/>
      <c r="B309" s="179"/>
      <c r="C309" s="180"/>
      <c r="D309" s="181"/>
      <c r="E309" s="179"/>
      <c r="F309" s="218" t="str">
        <f t="shared" si="5"/>
        <v/>
      </c>
    </row>
    <row r="310" spans="1:6">
      <c r="A310" s="178"/>
      <c r="B310" s="179"/>
      <c r="C310" s="180"/>
      <c r="D310" s="181"/>
      <c r="E310" s="179"/>
      <c r="F310" s="218" t="str">
        <f t="shared" si="5"/>
        <v/>
      </c>
    </row>
    <row r="311" spans="1:6">
      <c r="A311" s="178"/>
      <c r="B311" s="179"/>
      <c r="C311" s="180"/>
      <c r="D311" s="181"/>
      <c r="E311" s="179"/>
      <c r="F311" s="218" t="str">
        <f t="shared" si="5"/>
        <v/>
      </c>
    </row>
    <row r="312" spans="1:6">
      <c r="A312" s="178"/>
      <c r="B312" s="179"/>
      <c r="C312" s="180"/>
      <c r="D312" s="181"/>
      <c r="E312" s="179"/>
      <c r="F312" s="218" t="str">
        <f t="shared" si="5"/>
        <v/>
      </c>
    </row>
    <row r="313" spans="1:6">
      <c r="A313" s="178"/>
      <c r="B313" s="179"/>
      <c r="C313" s="180"/>
      <c r="D313" s="181"/>
      <c r="E313" s="179"/>
      <c r="F313" s="218" t="str">
        <f t="shared" si="5"/>
        <v/>
      </c>
    </row>
    <row r="314" spans="1:6">
      <c r="A314" s="178"/>
      <c r="B314" s="179"/>
      <c r="C314" s="180"/>
      <c r="D314" s="181"/>
      <c r="E314" s="179"/>
      <c r="F314" s="218" t="str">
        <f t="shared" si="5"/>
        <v/>
      </c>
    </row>
    <row r="315" spans="1:6">
      <c r="A315" s="178"/>
      <c r="B315" s="179"/>
      <c r="C315" s="180"/>
      <c r="D315" s="181"/>
      <c r="E315" s="179"/>
      <c r="F315" s="218" t="str">
        <f t="shared" si="5"/>
        <v/>
      </c>
    </row>
    <row r="316" spans="1:6">
      <c r="A316" s="178"/>
      <c r="B316" s="179"/>
      <c r="C316" s="180"/>
      <c r="D316" s="181"/>
      <c r="E316" s="179"/>
      <c r="F316" s="218" t="str">
        <f t="shared" si="5"/>
        <v/>
      </c>
    </row>
    <row r="317" spans="1:6">
      <c r="A317" s="178"/>
      <c r="B317" s="179"/>
      <c r="C317" s="180"/>
      <c r="D317" s="181"/>
      <c r="E317" s="179"/>
      <c r="F317" s="218" t="str">
        <f t="shared" si="5"/>
        <v/>
      </c>
    </row>
    <row r="318" spans="1:6">
      <c r="A318" s="178"/>
      <c r="B318" s="179"/>
      <c r="C318" s="180"/>
      <c r="D318" s="181"/>
      <c r="E318" s="179"/>
      <c r="F318" s="218" t="str">
        <f t="shared" si="5"/>
        <v/>
      </c>
    </row>
    <row r="319" spans="1:6">
      <c r="A319" s="178"/>
      <c r="B319" s="179"/>
      <c r="C319" s="180"/>
      <c r="D319" s="181"/>
      <c r="E319" s="179"/>
      <c r="F319" s="218" t="str">
        <f t="shared" si="5"/>
        <v/>
      </c>
    </row>
    <row r="320" spans="1:6">
      <c r="A320" s="178"/>
      <c r="B320" s="179"/>
      <c r="C320" s="180"/>
      <c r="D320" s="181"/>
      <c r="E320" s="179"/>
      <c r="F320" s="218" t="str">
        <f t="shared" si="5"/>
        <v/>
      </c>
    </row>
    <row r="321" spans="1:6">
      <c r="A321" s="178"/>
      <c r="B321" s="179"/>
      <c r="C321" s="180"/>
      <c r="D321" s="181"/>
      <c r="E321" s="179"/>
      <c r="F321" s="218" t="str">
        <f t="shared" si="5"/>
        <v/>
      </c>
    </row>
    <row r="322" spans="1:6">
      <c r="A322" s="178"/>
      <c r="B322" s="179"/>
      <c r="C322" s="180"/>
      <c r="D322" s="181"/>
      <c r="E322" s="179"/>
      <c r="F322" s="218" t="str">
        <f t="shared" si="5"/>
        <v/>
      </c>
    </row>
    <row r="323" spans="1:6">
      <c r="A323" s="178"/>
      <c r="B323" s="179"/>
      <c r="C323" s="180"/>
      <c r="D323" s="181"/>
      <c r="E323" s="179"/>
      <c r="F323" s="218" t="str">
        <f t="shared" si="5"/>
        <v/>
      </c>
    </row>
    <row r="324" spans="1:6">
      <c r="A324" s="178"/>
      <c r="B324" s="179"/>
      <c r="C324" s="180"/>
      <c r="D324" s="181"/>
      <c r="E324" s="179"/>
      <c r="F324" s="218" t="str">
        <f t="shared" si="5"/>
        <v/>
      </c>
    </row>
    <row r="325" spans="1:6">
      <c r="A325" s="178"/>
      <c r="B325" s="179"/>
      <c r="C325" s="180"/>
      <c r="D325" s="181"/>
      <c r="E325" s="179"/>
      <c r="F325" s="218" t="str">
        <f t="shared" si="5"/>
        <v/>
      </c>
    </row>
    <row r="326" spans="1:6">
      <c r="A326" s="178"/>
      <c r="B326" s="179"/>
      <c r="C326" s="180"/>
      <c r="D326" s="181"/>
      <c r="E326" s="179"/>
      <c r="F326" s="218" t="str">
        <f t="shared" si="5"/>
        <v/>
      </c>
    </row>
    <row r="327" spans="1:6">
      <c r="A327" s="178"/>
      <c r="B327" s="179"/>
      <c r="C327" s="180"/>
      <c r="D327" s="181"/>
      <c r="E327" s="179"/>
      <c r="F327" s="218" t="str">
        <f t="shared" si="5"/>
        <v/>
      </c>
    </row>
    <row r="328" spans="1:6">
      <c r="A328" s="178"/>
      <c r="B328" s="179"/>
      <c r="C328" s="180"/>
      <c r="D328" s="181"/>
      <c r="E328" s="179"/>
      <c r="F328" s="218" t="str">
        <f t="shared" si="5"/>
        <v/>
      </c>
    </row>
    <row r="329" spans="1:6">
      <c r="A329" s="178"/>
      <c r="B329" s="179"/>
      <c r="C329" s="180"/>
      <c r="D329" s="181"/>
      <c r="E329" s="179"/>
      <c r="F329" s="218" t="str">
        <f t="shared" si="5"/>
        <v/>
      </c>
    </row>
    <row r="330" spans="1:6">
      <c r="A330" s="178"/>
      <c r="B330" s="179"/>
      <c r="C330" s="180"/>
      <c r="D330" s="181"/>
      <c r="E330" s="179"/>
      <c r="F330" s="218" t="str">
        <f t="shared" si="5"/>
        <v/>
      </c>
    </row>
    <row r="331" spans="1:6">
      <c r="A331" s="178"/>
      <c r="B331" s="179"/>
      <c r="C331" s="180"/>
      <c r="D331" s="181"/>
      <c r="E331" s="179"/>
      <c r="F331" s="218" t="str">
        <f t="shared" si="5"/>
        <v/>
      </c>
    </row>
    <row r="332" spans="1:6">
      <c r="A332" s="178"/>
      <c r="B332" s="179"/>
      <c r="C332" s="180"/>
      <c r="D332" s="181"/>
      <c r="E332" s="179"/>
      <c r="F332" s="218" t="str">
        <f t="shared" si="5"/>
        <v/>
      </c>
    </row>
    <row r="333" spans="1:6">
      <c r="A333" s="178"/>
      <c r="B333" s="179"/>
      <c r="C333" s="180"/>
      <c r="D333" s="181"/>
      <c r="E333" s="179"/>
      <c r="F333" s="218" t="str">
        <f t="shared" si="5"/>
        <v/>
      </c>
    </row>
    <row r="334" spans="1:6">
      <c r="A334" s="178"/>
      <c r="B334" s="179"/>
      <c r="C334" s="180"/>
      <c r="D334" s="181"/>
      <c r="E334" s="179"/>
      <c r="F334" s="218" t="str">
        <f t="shared" si="5"/>
        <v/>
      </c>
    </row>
    <row r="335" spans="1:6" ht="13.8" thickBot="1">
      <c r="A335" s="676">
        <v>6</v>
      </c>
      <c r="B335" s="677">
        <v>30</v>
      </c>
      <c r="C335" s="682" t="s">
        <v>1351</v>
      </c>
      <c r="D335" s="678">
        <f>SUM(D286:D334)</f>
        <v>0</v>
      </c>
      <c r="E335" s="679">
        <f>SUM(E286:E334)</f>
        <v>0</v>
      </c>
      <c r="F335" s="680">
        <f>D335-E335</f>
        <v>0</v>
      </c>
    </row>
    <row r="336" spans="1:6" ht="13.8" thickTop="1">
      <c r="A336" s="683"/>
      <c r="B336" s="683"/>
      <c r="C336" s="684"/>
      <c r="D336" s="685"/>
      <c r="E336" s="685"/>
      <c r="F336" s="685"/>
    </row>
    <row r="337" spans="1:6">
      <c r="A337" s="686"/>
      <c r="B337" s="686"/>
      <c r="C337" s="686" t="s">
        <v>1335</v>
      </c>
      <c r="D337" s="687">
        <f>D285+D335</f>
        <v>545020</v>
      </c>
      <c r="E337" s="687">
        <f>E285+E335</f>
        <v>0</v>
      </c>
      <c r="F337" s="687">
        <f>D337-E337</f>
        <v>545020</v>
      </c>
    </row>
    <row r="338" spans="1:6" ht="25.8" customHeight="1">
      <c r="A338" s="3"/>
      <c r="B338" s="3"/>
      <c r="C338" s="3"/>
      <c r="D338" s="3"/>
      <c r="E338" s="3"/>
      <c r="F338" s="3"/>
    </row>
    <row r="339" spans="1:6" ht="25.8" customHeight="1">
      <c r="A339" s="6"/>
      <c r="B339" s="6"/>
    </row>
    <row r="340" spans="1:6" ht="33" customHeight="1">
      <c r="A340" s="877" t="s">
        <v>3</v>
      </c>
      <c r="B340" s="873"/>
      <c r="C340" s="172" t="s">
        <v>0</v>
      </c>
      <c r="D340" s="171" t="s">
        <v>1</v>
      </c>
      <c r="E340" s="233" t="s">
        <v>2</v>
      </c>
      <c r="F340" s="172" t="s">
        <v>17</v>
      </c>
    </row>
    <row r="341" spans="1:6">
      <c r="A341" s="173">
        <v>7</v>
      </c>
      <c r="B341" s="174">
        <v>1</v>
      </c>
      <c r="C341" s="175" t="s">
        <v>7</v>
      </c>
      <c r="D341" s="176">
        <f>F337</f>
        <v>545020</v>
      </c>
      <c r="E341" s="174"/>
      <c r="F341" s="175">
        <f>D341</f>
        <v>545020</v>
      </c>
    </row>
    <row r="342" spans="1:6">
      <c r="A342" s="178"/>
      <c r="B342" s="179"/>
      <c r="C342" s="180"/>
      <c r="D342" s="181"/>
      <c r="E342" s="179"/>
      <c r="F342" s="218" t="str">
        <f>IF(OR(D342&lt;&gt;"",E342&lt;&gt;""),F341+D342-E342,"")</f>
        <v/>
      </c>
    </row>
    <row r="343" spans="1:6">
      <c r="A343" s="178"/>
      <c r="B343" s="179"/>
      <c r="C343" s="180"/>
      <c r="D343" s="181"/>
      <c r="E343" s="179"/>
      <c r="F343" s="218" t="str">
        <f t="shared" ref="F343:F390" si="6">IF(OR(D343&lt;&gt;"",E343&lt;&gt;""),F342+D343-E343,"")</f>
        <v/>
      </c>
    </row>
    <row r="344" spans="1:6">
      <c r="A344" s="178"/>
      <c r="B344" s="179"/>
      <c r="C344" s="180"/>
      <c r="D344" s="181"/>
      <c r="E344" s="179"/>
      <c r="F344" s="218" t="str">
        <f t="shared" si="6"/>
        <v/>
      </c>
    </row>
    <row r="345" spans="1:6">
      <c r="A345" s="178"/>
      <c r="B345" s="179"/>
      <c r="C345" s="180"/>
      <c r="D345" s="181"/>
      <c r="E345" s="179"/>
      <c r="F345" s="218" t="str">
        <f t="shared" si="6"/>
        <v/>
      </c>
    </row>
    <row r="346" spans="1:6">
      <c r="A346" s="178"/>
      <c r="B346" s="179"/>
      <c r="C346" s="180"/>
      <c r="D346" s="181"/>
      <c r="E346" s="179"/>
      <c r="F346" s="218" t="str">
        <f t="shared" si="6"/>
        <v/>
      </c>
    </row>
    <row r="347" spans="1:6">
      <c r="A347" s="178"/>
      <c r="B347" s="179"/>
      <c r="C347" s="180"/>
      <c r="D347" s="181"/>
      <c r="E347" s="179"/>
      <c r="F347" s="218" t="str">
        <f t="shared" si="6"/>
        <v/>
      </c>
    </row>
    <row r="348" spans="1:6">
      <c r="A348" s="178"/>
      <c r="B348" s="179"/>
      <c r="C348" s="180"/>
      <c r="D348" s="181"/>
      <c r="E348" s="179"/>
      <c r="F348" s="218" t="str">
        <f t="shared" si="6"/>
        <v/>
      </c>
    </row>
    <row r="349" spans="1:6">
      <c r="A349" s="178"/>
      <c r="B349" s="179"/>
      <c r="C349" s="180"/>
      <c r="D349" s="181"/>
      <c r="E349" s="179"/>
      <c r="F349" s="218" t="str">
        <f t="shared" si="6"/>
        <v/>
      </c>
    </row>
    <row r="350" spans="1:6">
      <c r="A350" s="178"/>
      <c r="B350" s="179"/>
      <c r="C350" s="180"/>
      <c r="D350" s="181"/>
      <c r="E350" s="179"/>
      <c r="F350" s="218" t="str">
        <f t="shared" si="6"/>
        <v/>
      </c>
    </row>
    <row r="351" spans="1:6">
      <c r="A351" s="178"/>
      <c r="B351" s="179"/>
      <c r="C351" s="180"/>
      <c r="D351" s="181"/>
      <c r="E351" s="179"/>
      <c r="F351" s="218" t="str">
        <f t="shared" si="6"/>
        <v/>
      </c>
    </row>
    <row r="352" spans="1:6">
      <c r="A352" s="178"/>
      <c r="B352" s="179"/>
      <c r="C352" s="180"/>
      <c r="D352" s="181"/>
      <c r="E352" s="179"/>
      <c r="F352" s="218" t="str">
        <f t="shared" si="6"/>
        <v/>
      </c>
    </row>
    <row r="353" spans="1:6">
      <c r="A353" s="178"/>
      <c r="B353" s="179"/>
      <c r="C353" s="180"/>
      <c r="D353" s="181"/>
      <c r="E353" s="179"/>
      <c r="F353" s="218" t="str">
        <f t="shared" si="6"/>
        <v/>
      </c>
    </row>
    <row r="354" spans="1:6">
      <c r="A354" s="178"/>
      <c r="B354" s="179"/>
      <c r="C354" s="180"/>
      <c r="D354" s="181"/>
      <c r="E354" s="179"/>
      <c r="F354" s="218" t="str">
        <f t="shared" si="6"/>
        <v/>
      </c>
    </row>
    <row r="355" spans="1:6">
      <c r="A355" s="178"/>
      <c r="B355" s="179"/>
      <c r="C355" s="180"/>
      <c r="D355" s="181"/>
      <c r="E355" s="179"/>
      <c r="F355" s="218" t="str">
        <f t="shared" si="6"/>
        <v/>
      </c>
    </row>
    <row r="356" spans="1:6">
      <c r="A356" s="178"/>
      <c r="B356" s="179"/>
      <c r="C356" s="180"/>
      <c r="D356" s="181"/>
      <c r="E356" s="179"/>
      <c r="F356" s="218" t="str">
        <f t="shared" si="6"/>
        <v/>
      </c>
    </row>
    <row r="357" spans="1:6">
      <c r="A357" s="178"/>
      <c r="B357" s="179"/>
      <c r="C357" s="180"/>
      <c r="D357" s="181"/>
      <c r="E357" s="179"/>
      <c r="F357" s="218" t="str">
        <f t="shared" si="6"/>
        <v/>
      </c>
    </row>
    <row r="358" spans="1:6">
      <c r="A358" s="178"/>
      <c r="B358" s="179"/>
      <c r="C358" s="180"/>
      <c r="D358" s="181"/>
      <c r="E358" s="179"/>
      <c r="F358" s="218" t="str">
        <f t="shared" si="6"/>
        <v/>
      </c>
    </row>
    <row r="359" spans="1:6">
      <c r="A359" s="178"/>
      <c r="B359" s="179"/>
      <c r="C359" s="180"/>
      <c r="D359" s="181"/>
      <c r="E359" s="179"/>
      <c r="F359" s="218" t="str">
        <f t="shared" si="6"/>
        <v/>
      </c>
    </row>
    <row r="360" spans="1:6">
      <c r="A360" s="178"/>
      <c r="B360" s="179"/>
      <c r="C360" s="180"/>
      <c r="D360" s="181"/>
      <c r="E360" s="179"/>
      <c r="F360" s="218" t="str">
        <f t="shared" si="6"/>
        <v/>
      </c>
    </row>
    <row r="361" spans="1:6">
      <c r="A361" s="178"/>
      <c r="B361" s="179"/>
      <c r="C361" s="180"/>
      <c r="D361" s="181"/>
      <c r="E361" s="179"/>
      <c r="F361" s="218" t="str">
        <f t="shared" si="6"/>
        <v/>
      </c>
    </row>
    <row r="362" spans="1:6">
      <c r="A362" s="178"/>
      <c r="B362" s="179"/>
      <c r="C362" s="180"/>
      <c r="D362" s="181"/>
      <c r="E362" s="179"/>
      <c r="F362" s="218" t="str">
        <f t="shared" si="6"/>
        <v/>
      </c>
    </row>
    <row r="363" spans="1:6">
      <c r="A363" s="178"/>
      <c r="B363" s="179"/>
      <c r="C363" s="180"/>
      <c r="D363" s="181"/>
      <c r="E363" s="179"/>
      <c r="F363" s="218" t="str">
        <f t="shared" si="6"/>
        <v/>
      </c>
    </row>
    <row r="364" spans="1:6">
      <c r="A364" s="178"/>
      <c r="B364" s="179"/>
      <c r="C364" s="180"/>
      <c r="D364" s="181"/>
      <c r="E364" s="179"/>
      <c r="F364" s="218" t="str">
        <f t="shared" si="6"/>
        <v/>
      </c>
    </row>
    <row r="365" spans="1:6">
      <c r="A365" s="178"/>
      <c r="B365" s="179"/>
      <c r="C365" s="180"/>
      <c r="D365" s="181"/>
      <c r="E365" s="179"/>
      <c r="F365" s="218" t="str">
        <f t="shared" si="6"/>
        <v/>
      </c>
    </row>
    <row r="366" spans="1:6">
      <c r="A366" s="178"/>
      <c r="B366" s="179"/>
      <c r="C366" s="180"/>
      <c r="D366" s="181"/>
      <c r="E366" s="179"/>
      <c r="F366" s="218" t="str">
        <f t="shared" si="6"/>
        <v/>
      </c>
    </row>
    <row r="367" spans="1:6">
      <c r="A367" s="178"/>
      <c r="B367" s="179"/>
      <c r="C367" s="180"/>
      <c r="D367" s="181"/>
      <c r="E367" s="179"/>
      <c r="F367" s="218" t="str">
        <f t="shared" si="6"/>
        <v/>
      </c>
    </row>
    <row r="368" spans="1:6">
      <c r="A368" s="178"/>
      <c r="B368" s="179"/>
      <c r="C368" s="180"/>
      <c r="D368" s="181"/>
      <c r="E368" s="179"/>
      <c r="F368" s="218" t="str">
        <f t="shared" si="6"/>
        <v/>
      </c>
    </row>
    <row r="369" spans="1:6">
      <c r="A369" s="178"/>
      <c r="B369" s="179"/>
      <c r="C369" s="180"/>
      <c r="D369" s="181"/>
      <c r="E369" s="179"/>
      <c r="F369" s="218" t="str">
        <f t="shared" si="6"/>
        <v/>
      </c>
    </row>
    <row r="370" spans="1:6">
      <c r="A370" s="178"/>
      <c r="B370" s="179"/>
      <c r="C370" s="180"/>
      <c r="D370" s="181"/>
      <c r="E370" s="179"/>
      <c r="F370" s="218" t="str">
        <f t="shared" si="6"/>
        <v/>
      </c>
    </row>
    <row r="371" spans="1:6">
      <c r="A371" s="178"/>
      <c r="B371" s="179"/>
      <c r="C371" s="180"/>
      <c r="D371" s="181"/>
      <c r="E371" s="179"/>
      <c r="F371" s="218" t="str">
        <f t="shared" si="6"/>
        <v/>
      </c>
    </row>
    <row r="372" spans="1:6">
      <c r="A372" s="178"/>
      <c r="B372" s="179"/>
      <c r="C372" s="180"/>
      <c r="D372" s="181"/>
      <c r="E372" s="179"/>
      <c r="F372" s="218" t="str">
        <f t="shared" si="6"/>
        <v/>
      </c>
    </row>
    <row r="373" spans="1:6">
      <c r="A373" s="178"/>
      <c r="B373" s="179"/>
      <c r="C373" s="180"/>
      <c r="D373" s="181"/>
      <c r="E373" s="179"/>
      <c r="F373" s="218" t="str">
        <f t="shared" si="6"/>
        <v/>
      </c>
    </row>
    <row r="374" spans="1:6">
      <c r="A374" s="178"/>
      <c r="B374" s="179"/>
      <c r="C374" s="180"/>
      <c r="D374" s="181"/>
      <c r="E374" s="179"/>
      <c r="F374" s="218" t="str">
        <f t="shared" si="6"/>
        <v/>
      </c>
    </row>
    <row r="375" spans="1:6">
      <c r="A375" s="178"/>
      <c r="B375" s="179"/>
      <c r="C375" s="180"/>
      <c r="D375" s="181"/>
      <c r="E375" s="179"/>
      <c r="F375" s="218" t="str">
        <f t="shared" si="6"/>
        <v/>
      </c>
    </row>
    <row r="376" spans="1:6">
      <c r="A376" s="178"/>
      <c r="B376" s="179"/>
      <c r="C376" s="180"/>
      <c r="D376" s="181"/>
      <c r="E376" s="179"/>
      <c r="F376" s="218" t="str">
        <f t="shared" si="6"/>
        <v/>
      </c>
    </row>
    <row r="377" spans="1:6">
      <c r="A377" s="178"/>
      <c r="B377" s="179"/>
      <c r="C377" s="180"/>
      <c r="D377" s="181"/>
      <c r="E377" s="179"/>
      <c r="F377" s="218" t="str">
        <f t="shared" si="6"/>
        <v/>
      </c>
    </row>
    <row r="378" spans="1:6">
      <c r="A378" s="178"/>
      <c r="B378" s="179"/>
      <c r="C378" s="180"/>
      <c r="D378" s="181"/>
      <c r="E378" s="179"/>
      <c r="F378" s="218" t="str">
        <f t="shared" si="6"/>
        <v/>
      </c>
    </row>
    <row r="379" spans="1:6">
      <c r="A379" s="178"/>
      <c r="B379" s="179"/>
      <c r="C379" s="180"/>
      <c r="D379" s="181"/>
      <c r="E379" s="179"/>
      <c r="F379" s="218" t="str">
        <f t="shared" si="6"/>
        <v/>
      </c>
    </row>
    <row r="380" spans="1:6">
      <c r="A380" s="178"/>
      <c r="B380" s="179"/>
      <c r="C380" s="180"/>
      <c r="D380" s="181"/>
      <c r="E380" s="179"/>
      <c r="F380" s="218" t="str">
        <f t="shared" si="6"/>
        <v/>
      </c>
    </row>
    <row r="381" spans="1:6">
      <c r="A381" s="178"/>
      <c r="B381" s="179"/>
      <c r="C381" s="180"/>
      <c r="D381" s="181"/>
      <c r="E381" s="179"/>
      <c r="F381" s="218" t="str">
        <f t="shared" si="6"/>
        <v/>
      </c>
    </row>
    <row r="382" spans="1:6">
      <c r="A382" s="178"/>
      <c r="B382" s="179"/>
      <c r="C382" s="180"/>
      <c r="D382" s="181"/>
      <c r="E382" s="179"/>
      <c r="F382" s="218" t="str">
        <f t="shared" si="6"/>
        <v/>
      </c>
    </row>
    <row r="383" spans="1:6">
      <c r="A383" s="178"/>
      <c r="B383" s="179"/>
      <c r="C383" s="180"/>
      <c r="D383" s="181"/>
      <c r="E383" s="179"/>
      <c r="F383" s="218" t="str">
        <f t="shared" si="6"/>
        <v/>
      </c>
    </row>
    <row r="384" spans="1:6">
      <c r="A384" s="178"/>
      <c r="B384" s="179"/>
      <c r="C384" s="180"/>
      <c r="D384" s="181"/>
      <c r="E384" s="179"/>
      <c r="F384" s="218" t="str">
        <f t="shared" si="6"/>
        <v/>
      </c>
    </row>
    <row r="385" spans="1:6">
      <c r="A385" s="178"/>
      <c r="B385" s="179"/>
      <c r="C385" s="180"/>
      <c r="D385" s="181"/>
      <c r="E385" s="179"/>
      <c r="F385" s="218" t="str">
        <f t="shared" si="6"/>
        <v/>
      </c>
    </row>
    <row r="386" spans="1:6">
      <c r="A386" s="178"/>
      <c r="B386" s="179"/>
      <c r="C386" s="180"/>
      <c r="D386" s="181"/>
      <c r="E386" s="179"/>
      <c r="F386" s="218" t="str">
        <f t="shared" si="6"/>
        <v/>
      </c>
    </row>
    <row r="387" spans="1:6">
      <c r="A387" s="178"/>
      <c r="B387" s="179"/>
      <c r="C387" s="180"/>
      <c r="D387" s="181"/>
      <c r="E387" s="179"/>
      <c r="F387" s="218" t="str">
        <f t="shared" si="6"/>
        <v/>
      </c>
    </row>
    <row r="388" spans="1:6">
      <c r="A388" s="178"/>
      <c r="B388" s="179"/>
      <c r="C388" s="180"/>
      <c r="D388" s="181"/>
      <c r="E388" s="179"/>
      <c r="F388" s="218" t="str">
        <f t="shared" si="6"/>
        <v/>
      </c>
    </row>
    <row r="389" spans="1:6">
      <c r="A389" s="178"/>
      <c r="B389" s="179"/>
      <c r="C389" s="180"/>
      <c r="D389" s="181"/>
      <c r="E389" s="179"/>
      <c r="F389" s="218" t="str">
        <f t="shared" si="6"/>
        <v/>
      </c>
    </row>
    <row r="390" spans="1:6">
      <c r="A390" s="178"/>
      <c r="B390" s="179"/>
      <c r="C390" s="180"/>
      <c r="D390" s="181"/>
      <c r="E390" s="179"/>
      <c r="F390" s="218" t="str">
        <f t="shared" si="6"/>
        <v/>
      </c>
    </row>
    <row r="391" spans="1:6" ht="13.8" thickBot="1">
      <c r="A391" s="676">
        <v>7</v>
      </c>
      <c r="B391" s="677">
        <v>31</v>
      </c>
      <c r="C391" s="682" t="s">
        <v>1350</v>
      </c>
      <c r="D391" s="678">
        <f>SUM(D342:D390)</f>
        <v>0</v>
      </c>
      <c r="E391" s="679">
        <f>SUM(E342:E390)</f>
        <v>0</v>
      </c>
      <c r="F391" s="680">
        <f>D391-E391</f>
        <v>0</v>
      </c>
    </row>
    <row r="392" spans="1:6" ht="13.8" thickTop="1">
      <c r="A392" s="683"/>
      <c r="B392" s="683"/>
      <c r="C392" s="684"/>
      <c r="D392" s="685"/>
      <c r="E392" s="685"/>
      <c r="F392" s="685"/>
    </row>
    <row r="393" spans="1:6">
      <c r="A393" s="686"/>
      <c r="B393" s="686"/>
      <c r="C393" s="686" t="s">
        <v>1337</v>
      </c>
      <c r="D393" s="687">
        <f>D341+D391</f>
        <v>545020</v>
      </c>
      <c r="E393" s="687">
        <f>E341+E391</f>
        <v>0</v>
      </c>
      <c r="F393" s="687">
        <f>D393-E393</f>
        <v>545020</v>
      </c>
    </row>
    <row r="394" spans="1:6" ht="25.8" customHeight="1">
      <c r="A394" s="3"/>
      <c r="B394" s="3"/>
      <c r="C394" s="3"/>
      <c r="D394" s="3"/>
      <c r="E394" s="3"/>
      <c r="F394" s="3"/>
    </row>
    <row r="395" spans="1:6" ht="25.8" customHeight="1">
      <c r="A395" s="6"/>
      <c r="B395" s="6"/>
    </row>
    <row r="396" spans="1:6" ht="33" customHeight="1">
      <c r="A396" s="872" t="s">
        <v>3</v>
      </c>
      <c r="B396" s="873"/>
      <c r="C396" s="172" t="s">
        <v>0</v>
      </c>
      <c r="D396" s="171" t="s">
        <v>1</v>
      </c>
      <c r="E396" s="233" t="s">
        <v>2</v>
      </c>
      <c r="F396" s="172" t="s">
        <v>17</v>
      </c>
    </row>
    <row r="397" spans="1:6">
      <c r="A397" s="173">
        <v>8</v>
      </c>
      <c r="B397" s="174">
        <v>1</v>
      </c>
      <c r="C397" s="175" t="s">
        <v>7</v>
      </c>
      <c r="D397" s="176">
        <f>F393</f>
        <v>545020</v>
      </c>
      <c r="E397" s="174"/>
      <c r="F397" s="175">
        <f>D397</f>
        <v>545020</v>
      </c>
    </row>
    <row r="398" spans="1:6">
      <c r="A398" s="178"/>
      <c r="B398" s="179"/>
      <c r="C398" s="180"/>
      <c r="D398" s="181"/>
      <c r="E398" s="179"/>
      <c r="F398" s="218" t="str">
        <f>IF(OR(D398&lt;&gt;"",E398&lt;&gt;""),F397+D398-E398,"")</f>
        <v/>
      </c>
    </row>
    <row r="399" spans="1:6">
      <c r="A399" s="178"/>
      <c r="B399" s="179"/>
      <c r="C399" s="180"/>
      <c r="D399" s="181"/>
      <c r="E399" s="179"/>
      <c r="F399" s="218" t="str">
        <f t="shared" ref="F399:F446" si="7">IF(OR(D399&lt;&gt;"",E399&lt;&gt;""),F398+D399-E399,"")</f>
        <v/>
      </c>
    </row>
    <row r="400" spans="1:6">
      <c r="A400" s="178"/>
      <c r="B400" s="179"/>
      <c r="C400" s="180"/>
      <c r="D400" s="181"/>
      <c r="E400" s="179"/>
      <c r="F400" s="218" t="str">
        <f t="shared" si="7"/>
        <v/>
      </c>
    </row>
    <row r="401" spans="1:6">
      <c r="A401" s="178"/>
      <c r="B401" s="179"/>
      <c r="C401" s="180"/>
      <c r="D401" s="181"/>
      <c r="E401" s="179"/>
      <c r="F401" s="218" t="str">
        <f t="shared" si="7"/>
        <v/>
      </c>
    </row>
    <row r="402" spans="1:6">
      <c r="A402" s="178"/>
      <c r="B402" s="179"/>
      <c r="C402" s="180"/>
      <c r="D402" s="181"/>
      <c r="E402" s="179"/>
      <c r="F402" s="218" t="str">
        <f t="shared" si="7"/>
        <v/>
      </c>
    </row>
    <row r="403" spans="1:6">
      <c r="A403" s="178"/>
      <c r="B403" s="179"/>
      <c r="C403" s="180"/>
      <c r="D403" s="181"/>
      <c r="E403" s="179"/>
      <c r="F403" s="218" t="str">
        <f t="shared" si="7"/>
        <v/>
      </c>
    </row>
    <row r="404" spans="1:6">
      <c r="A404" s="178"/>
      <c r="B404" s="179"/>
      <c r="C404" s="180"/>
      <c r="D404" s="181"/>
      <c r="E404" s="179"/>
      <c r="F404" s="218" t="str">
        <f t="shared" si="7"/>
        <v/>
      </c>
    </row>
    <row r="405" spans="1:6">
      <c r="A405" s="178"/>
      <c r="B405" s="179"/>
      <c r="C405" s="180"/>
      <c r="D405" s="181"/>
      <c r="E405" s="179"/>
      <c r="F405" s="218" t="str">
        <f t="shared" si="7"/>
        <v/>
      </c>
    </row>
    <row r="406" spans="1:6">
      <c r="A406" s="178"/>
      <c r="B406" s="179"/>
      <c r="C406" s="180"/>
      <c r="D406" s="181"/>
      <c r="E406" s="179"/>
      <c r="F406" s="218" t="str">
        <f t="shared" si="7"/>
        <v/>
      </c>
    </row>
    <row r="407" spans="1:6">
      <c r="A407" s="178"/>
      <c r="B407" s="179"/>
      <c r="C407" s="180"/>
      <c r="D407" s="181"/>
      <c r="E407" s="179"/>
      <c r="F407" s="218" t="str">
        <f t="shared" si="7"/>
        <v/>
      </c>
    </row>
    <row r="408" spans="1:6">
      <c r="A408" s="178"/>
      <c r="B408" s="179"/>
      <c r="C408" s="180"/>
      <c r="D408" s="181"/>
      <c r="E408" s="179"/>
      <c r="F408" s="218" t="str">
        <f t="shared" si="7"/>
        <v/>
      </c>
    </row>
    <row r="409" spans="1:6">
      <c r="A409" s="178"/>
      <c r="B409" s="179"/>
      <c r="C409" s="180"/>
      <c r="D409" s="181"/>
      <c r="E409" s="179"/>
      <c r="F409" s="218" t="str">
        <f t="shared" si="7"/>
        <v/>
      </c>
    </row>
    <row r="410" spans="1:6">
      <c r="A410" s="178"/>
      <c r="B410" s="179"/>
      <c r="C410" s="180"/>
      <c r="D410" s="181"/>
      <c r="E410" s="179"/>
      <c r="F410" s="218" t="str">
        <f t="shared" si="7"/>
        <v/>
      </c>
    </row>
    <row r="411" spans="1:6">
      <c r="A411" s="178"/>
      <c r="B411" s="179"/>
      <c r="C411" s="180"/>
      <c r="D411" s="181"/>
      <c r="E411" s="179"/>
      <c r="F411" s="218" t="str">
        <f t="shared" si="7"/>
        <v/>
      </c>
    </row>
    <row r="412" spans="1:6">
      <c r="A412" s="178"/>
      <c r="B412" s="179"/>
      <c r="C412" s="180"/>
      <c r="D412" s="181"/>
      <c r="E412" s="179"/>
      <c r="F412" s="218" t="str">
        <f t="shared" si="7"/>
        <v/>
      </c>
    </row>
    <row r="413" spans="1:6">
      <c r="A413" s="178"/>
      <c r="B413" s="179"/>
      <c r="C413" s="180"/>
      <c r="D413" s="181"/>
      <c r="E413" s="179"/>
      <c r="F413" s="218" t="str">
        <f t="shared" si="7"/>
        <v/>
      </c>
    </row>
    <row r="414" spans="1:6">
      <c r="A414" s="178"/>
      <c r="B414" s="179"/>
      <c r="C414" s="180"/>
      <c r="D414" s="181"/>
      <c r="E414" s="179"/>
      <c r="F414" s="218" t="str">
        <f t="shared" si="7"/>
        <v/>
      </c>
    </row>
    <row r="415" spans="1:6">
      <c r="A415" s="178"/>
      <c r="B415" s="179"/>
      <c r="C415" s="180"/>
      <c r="D415" s="181"/>
      <c r="E415" s="179"/>
      <c r="F415" s="218" t="str">
        <f t="shared" si="7"/>
        <v/>
      </c>
    </row>
    <row r="416" spans="1:6">
      <c r="A416" s="178"/>
      <c r="B416" s="179"/>
      <c r="C416" s="180"/>
      <c r="D416" s="181"/>
      <c r="E416" s="179"/>
      <c r="F416" s="218" t="str">
        <f t="shared" si="7"/>
        <v/>
      </c>
    </row>
    <row r="417" spans="1:6">
      <c r="A417" s="178"/>
      <c r="B417" s="179"/>
      <c r="C417" s="180"/>
      <c r="D417" s="181"/>
      <c r="E417" s="179"/>
      <c r="F417" s="218" t="str">
        <f t="shared" si="7"/>
        <v/>
      </c>
    </row>
    <row r="418" spans="1:6">
      <c r="A418" s="178"/>
      <c r="B418" s="179"/>
      <c r="C418" s="180"/>
      <c r="D418" s="181"/>
      <c r="E418" s="179"/>
      <c r="F418" s="218" t="str">
        <f t="shared" si="7"/>
        <v/>
      </c>
    </row>
    <row r="419" spans="1:6">
      <c r="A419" s="178"/>
      <c r="B419" s="179"/>
      <c r="C419" s="180"/>
      <c r="D419" s="181"/>
      <c r="E419" s="179"/>
      <c r="F419" s="218" t="str">
        <f t="shared" si="7"/>
        <v/>
      </c>
    </row>
    <row r="420" spans="1:6">
      <c r="A420" s="178"/>
      <c r="B420" s="179"/>
      <c r="C420" s="180"/>
      <c r="D420" s="181"/>
      <c r="E420" s="179"/>
      <c r="F420" s="218" t="str">
        <f t="shared" si="7"/>
        <v/>
      </c>
    </row>
    <row r="421" spans="1:6">
      <c r="A421" s="178"/>
      <c r="B421" s="179"/>
      <c r="C421" s="180"/>
      <c r="D421" s="181"/>
      <c r="E421" s="179"/>
      <c r="F421" s="218" t="str">
        <f t="shared" si="7"/>
        <v/>
      </c>
    </row>
    <row r="422" spans="1:6">
      <c r="A422" s="178"/>
      <c r="B422" s="179"/>
      <c r="C422" s="180"/>
      <c r="D422" s="181"/>
      <c r="E422" s="179"/>
      <c r="F422" s="218" t="str">
        <f t="shared" si="7"/>
        <v/>
      </c>
    </row>
    <row r="423" spans="1:6">
      <c r="A423" s="178"/>
      <c r="B423" s="179"/>
      <c r="C423" s="180"/>
      <c r="D423" s="181"/>
      <c r="E423" s="179"/>
      <c r="F423" s="218" t="str">
        <f t="shared" si="7"/>
        <v/>
      </c>
    </row>
    <row r="424" spans="1:6">
      <c r="A424" s="178"/>
      <c r="B424" s="179"/>
      <c r="C424" s="180"/>
      <c r="D424" s="181"/>
      <c r="E424" s="179"/>
      <c r="F424" s="218" t="str">
        <f t="shared" si="7"/>
        <v/>
      </c>
    </row>
    <row r="425" spans="1:6">
      <c r="A425" s="178"/>
      <c r="B425" s="179"/>
      <c r="C425" s="180"/>
      <c r="D425" s="181"/>
      <c r="E425" s="179"/>
      <c r="F425" s="218" t="str">
        <f t="shared" si="7"/>
        <v/>
      </c>
    </row>
    <row r="426" spans="1:6">
      <c r="A426" s="178"/>
      <c r="B426" s="179"/>
      <c r="C426" s="180"/>
      <c r="D426" s="181"/>
      <c r="E426" s="179"/>
      <c r="F426" s="218" t="str">
        <f t="shared" si="7"/>
        <v/>
      </c>
    </row>
    <row r="427" spans="1:6">
      <c r="A427" s="178"/>
      <c r="B427" s="179"/>
      <c r="C427" s="180"/>
      <c r="D427" s="181"/>
      <c r="E427" s="179"/>
      <c r="F427" s="218" t="str">
        <f t="shared" si="7"/>
        <v/>
      </c>
    </row>
    <row r="428" spans="1:6">
      <c r="A428" s="178"/>
      <c r="B428" s="179"/>
      <c r="C428" s="180"/>
      <c r="D428" s="181"/>
      <c r="E428" s="179"/>
      <c r="F428" s="218" t="str">
        <f t="shared" si="7"/>
        <v/>
      </c>
    </row>
    <row r="429" spans="1:6">
      <c r="A429" s="178"/>
      <c r="B429" s="179"/>
      <c r="C429" s="180"/>
      <c r="D429" s="181"/>
      <c r="E429" s="179"/>
      <c r="F429" s="218" t="str">
        <f t="shared" si="7"/>
        <v/>
      </c>
    </row>
    <row r="430" spans="1:6">
      <c r="A430" s="178"/>
      <c r="B430" s="179"/>
      <c r="C430" s="180"/>
      <c r="D430" s="181"/>
      <c r="E430" s="179"/>
      <c r="F430" s="218" t="str">
        <f t="shared" si="7"/>
        <v/>
      </c>
    </row>
    <row r="431" spans="1:6">
      <c r="A431" s="178"/>
      <c r="B431" s="179"/>
      <c r="C431" s="180"/>
      <c r="D431" s="181"/>
      <c r="E431" s="179"/>
      <c r="F431" s="218" t="str">
        <f t="shared" si="7"/>
        <v/>
      </c>
    </row>
    <row r="432" spans="1:6">
      <c r="A432" s="178"/>
      <c r="B432" s="179"/>
      <c r="C432" s="180"/>
      <c r="D432" s="181"/>
      <c r="E432" s="179"/>
      <c r="F432" s="218" t="str">
        <f t="shared" si="7"/>
        <v/>
      </c>
    </row>
    <row r="433" spans="1:6">
      <c r="A433" s="178"/>
      <c r="B433" s="179"/>
      <c r="C433" s="180"/>
      <c r="D433" s="181"/>
      <c r="E433" s="179"/>
      <c r="F433" s="218" t="str">
        <f t="shared" si="7"/>
        <v/>
      </c>
    </row>
    <row r="434" spans="1:6">
      <c r="A434" s="178"/>
      <c r="B434" s="179"/>
      <c r="C434" s="180"/>
      <c r="D434" s="181"/>
      <c r="E434" s="179"/>
      <c r="F434" s="218" t="str">
        <f t="shared" si="7"/>
        <v/>
      </c>
    </row>
    <row r="435" spans="1:6">
      <c r="A435" s="178"/>
      <c r="B435" s="179"/>
      <c r="C435" s="180"/>
      <c r="D435" s="181"/>
      <c r="E435" s="179"/>
      <c r="F435" s="218" t="str">
        <f t="shared" si="7"/>
        <v/>
      </c>
    </row>
    <row r="436" spans="1:6">
      <c r="A436" s="178"/>
      <c r="B436" s="179"/>
      <c r="C436" s="180"/>
      <c r="D436" s="181"/>
      <c r="E436" s="179"/>
      <c r="F436" s="218" t="str">
        <f t="shared" si="7"/>
        <v/>
      </c>
    </row>
    <row r="437" spans="1:6">
      <c r="A437" s="178"/>
      <c r="B437" s="179"/>
      <c r="C437" s="180"/>
      <c r="D437" s="181"/>
      <c r="E437" s="179"/>
      <c r="F437" s="218" t="str">
        <f t="shared" si="7"/>
        <v/>
      </c>
    </row>
    <row r="438" spans="1:6">
      <c r="A438" s="178"/>
      <c r="B438" s="179"/>
      <c r="C438" s="180"/>
      <c r="D438" s="181"/>
      <c r="E438" s="179"/>
      <c r="F438" s="218" t="str">
        <f t="shared" si="7"/>
        <v/>
      </c>
    </row>
    <row r="439" spans="1:6">
      <c r="A439" s="178"/>
      <c r="B439" s="179"/>
      <c r="C439" s="180"/>
      <c r="D439" s="181"/>
      <c r="E439" s="179"/>
      <c r="F439" s="218" t="str">
        <f t="shared" si="7"/>
        <v/>
      </c>
    </row>
    <row r="440" spans="1:6">
      <c r="A440" s="178"/>
      <c r="B440" s="179"/>
      <c r="C440" s="180"/>
      <c r="D440" s="181"/>
      <c r="E440" s="179"/>
      <c r="F440" s="218" t="str">
        <f t="shared" si="7"/>
        <v/>
      </c>
    </row>
    <row r="441" spans="1:6">
      <c r="A441" s="178"/>
      <c r="B441" s="179"/>
      <c r="C441" s="180"/>
      <c r="D441" s="181"/>
      <c r="E441" s="179"/>
      <c r="F441" s="218" t="str">
        <f t="shared" si="7"/>
        <v/>
      </c>
    </row>
    <row r="442" spans="1:6">
      <c r="A442" s="178"/>
      <c r="B442" s="179"/>
      <c r="C442" s="180"/>
      <c r="D442" s="181"/>
      <c r="E442" s="179"/>
      <c r="F442" s="218" t="str">
        <f t="shared" si="7"/>
        <v/>
      </c>
    </row>
    <row r="443" spans="1:6">
      <c r="A443" s="178"/>
      <c r="B443" s="179"/>
      <c r="C443" s="180"/>
      <c r="D443" s="181"/>
      <c r="E443" s="179"/>
      <c r="F443" s="218" t="str">
        <f t="shared" si="7"/>
        <v/>
      </c>
    </row>
    <row r="444" spans="1:6">
      <c r="A444" s="178"/>
      <c r="B444" s="179"/>
      <c r="C444" s="180"/>
      <c r="D444" s="181"/>
      <c r="E444" s="179"/>
      <c r="F444" s="218" t="str">
        <f t="shared" si="7"/>
        <v/>
      </c>
    </row>
    <row r="445" spans="1:6">
      <c r="A445" s="178"/>
      <c r="B445" s="179"/>
      <c r="C445" s="180"/>
      <c r="D445" s="181"/>
      <c r="E445" s="179"/>
      <c r="F445" s="218" t="str">
        <f t="shared" si="7"/>
        <v/>
      </c>
    </row>
    <row r="446" spans="1:6">
      <c r="A446" s="178"/>
      <c r="B446" s="179"/>
      <c r="C446" s="180"/>
      <c r="D446" s="181"/>
      <c r="E446" s="179"/>
      <c r="F446" s="218" t="str">
        <f t="shared" si="7"/>
        <v/>
      </c>
    </row>
    <row r="447" spans="1:6" ht="13.8" thickBot="1">
      <c r="A447" s="676">
        <v>8</v>
      </c>
      <c r="B447" s="677">
        <v>31</v>
      </c>
      <c r="C447" s="682" t="s">
        <v>1349</v>
      </c>
      <c r="D447" s="678">
        <f>SUM(D398:D446)</f>
        <v>0</v>
      </c>
      <c r="E447" s="679">
        <f>SUM(E398:E446)</f>
        <v>0</v>
      </c>
      <c r="F447" s="680">
        <f>D447-E447</f>
        <v>0</v>
      </c>
    </row>
    <row r="448" spans="1:6" ht="13.8" thickTop="1">
      <c r="A448" s="683"/>
      <c r="B448" s="683"/>
      <c r="C448" s="684"/>
      <c r="D448" s="685"/>
      <c r="E448" s="685"/>
      <c r="F448" s="685"/>
    </row>
    <row r="449" spans="1:6">
      <c r="A449" s="686"/>
      <c r="B449" s="686"/>
      <c r="C449" s="686" t="s">
        <v>1339</v>
      </c>
      <c r="D449" s="687">
        <f>D397+D447</f>
        <v>545020</v>
      </c>
      <c r="E449" s="687">
        <f>E397+E447</f>
        <v>0</v>
      </c>
      <c r="F449" s="687">
        <f>D449-E449</f>
        <v>545020</v>
      </c>
    </row>
    <row r="450" spans="1:6" ht="25.8" customHeight="1">
      <c r="A450" s="3"/>
      <c r="B450" s="3"/>
      <c r="C450" s="3"/>
      <c r="D450" s="3"/>
      <c r="E450" s="3"/>
      <c r="F450" s="3"/>
    </row>
    <row r="451" spans="1:6" ht="25.8" customHeight="1">
      <c r="A451" s="6"/>
      <c r="B451" s="6"/>
    </row>
    <row r="452" spans="1:6" ht="33" customHeight="1">
      <c r="A452" s="872" t="s">
        <v>3</v>
      </c>
      <c r="B452" s="873"/>
      <c r="C452" s="172" t="s">
        <v>0</v>
      </c>
      <c r="D452" s="171" t="s">
        <v>1</v>
      </c>
      <c r="E452" s="233" t="s">
        <v>2</v>
      </c>
      <c r="F452" s="172" t="s">
        <v>17</v>
      </c>
    </row>
    <row r="453" spans="1:6">
      <c r="A453" s="173">
        <v>9</v>
      </c>
      <c r="B453" s="174">
        <v>1</v>
      </c>
      <c r="C453" s="175" t="s">
        <v>7</v>
      </c>
      <c r="D453" s="176">
        <f>F449</f>
        <v>545020</v>
      </c>
      <c r="E453" s="174"/>
      <c r="F453" s="175">
        <f>D453</f>
        <v>545020</v>
      </c>
    </row>
    <row r="454" spans="1:6">
      <c r="A454" s="178"/>
      <c r="B454" s="179"/>
      <c r="C454" s="180"/>
      <c r="D454" s="181"/>
      <c r="E454" s="179"/>
      <c r="F454" s="218" t="str">
        <f>IF(OR(D454&lt;&gt;"",E454&lt;&gt;""),F453+D454-E454,"")</f>
        <v/>
      </c>
    </row>
    <row r="455" spans="1:6">
      <c r="A455" s="178"/>
      <c r="B455" s="179"/>
      <c r="C455" s="180"/>
      <c r="D455" s="181"/>
      <c r="E455" s="179"/>
      <c r="F455" s="218" t="str">
        <f t="shared" ref="F455:F502" si="8">IF(OR(D455&lt;&gt;"",E455&lt;&gt;""),F454+D455-E455,"")</f>
        <v/>
      </c>
    </row>
    <row r="456" spans="1:6">
      <c r="A456" s="178"/>
      <c r="B456" s="179"/>
      <c r="C456" s="180"/>
      <c r="D456" s="181"/>
      <c r="E456" s="179"/>
      <c r="F456" s="218" t="str">
        <f t="shared" si="8"/>
        <v/>
      </c>
    </row>
    <row r="457" spans="1:6">
      <c r="A457" s="178"/>
      <c r="B457" s="179"/>
      <c r="C457" s="180"/>
      <c r="D457" s="181"/>
      <c r="E457" s="179"/>
      <c r="F457" s="218" t="str">
        <f t="shared" si="8"/>
        <v/>
      </c>
    </row>
    <row r="458" spans="1:6">
      <c r="A458" s="178"/>
      <c r="B458" s="179"/>
      <c r="C458" s="180"/>
      <c r="D458" s="181"/>
      <c r="E458" s="179"/>
      <c r="F458" s="218" t="str">
        <f t="shared" si="8"/>
        <v/>
      </c>
    </row>
    <row r="459" spans="1:6">
      <c r="A459" s="178"/>
      <c r="B459" s="179"/>
      <c r="C459" s="180"/>
      <c r="D459" s="181"/>
      <c r="E459" s="179"/>
      <c r="F459" s="218" t="str">
        <f t="shared" si="8"/>
        <v/>
      </c>
    </row>
    <row r="460" spans="1:6">
      <c r="A460" s="178"/>
      <c r="B460" s="179"/>
      <c r="C460" s="180"/>
      <c r="D460" s="181"/>
      <c r="E460" s="179"/>
      <c r="F460" s="218" t="str">
        <f t="shared" si="8"/>
        <v/>
      </c>
    </row>
    <row r="461" spans="1:6">
      <c r="A461" s="178"/>
      <c r="B461" s="179"/>
      <c r="C461" s="180"/>
      <c r="D461" s="181"/>
      <c r="E461" s="179"/>
      <c r="F461" s="218" t="str">
        <f t="shared" si="8"/>
        <v/>
      </c>
    </row>
    <row r="462" spans="1:6">
      <c r="A462" s="178"/>
      <c r="B462" s="179"/>
      <c r="C462" s="180"/>
      <c r="D462" s="181"/>
      <c r="E462" s="179"/>
      <c r="F462" s="218" t="str">
        <f t="shared" si="8"/>
        <v/>
      </c>
    </row>
    <row r="463" spans="1:6">
      <c r="A463" s="178"/>
      <c r="B463" s="179"/>
      <c r="C463" s="180"/>
      <c r="D463" s="181"/>
      <c r="E463" s="179"/>
      <c r="F463" s="218" t="str">
        <f t="shared" si="8"/>
        <v/>
      </c>
    </row>
    <row r="464" spans="1:6">
      <c r="A464" s="178"/>
      <c r="B464" s="179"/>
      <c r="C464" s="180"/>
      <c r="D464" s="181"/>
      <c r="E464" s="179"/>
      <c r="F464" s="218" t="str">
        <f t="shared" si="8"/>
        <v/>
      </c>
    </row>
    <row r="465" spans="1:6">
      <c r="A465" s="178"/>
      <c r="B465" s="179"/>
      <c r="C465" s="180"/>
      <c r="D465" s="181"/>
      <c r="E465" s="179"/>
      <c r="F465" s="218" t="str">
        <f t="shared" si="8"/>
        <v/>
      </c>
    </row>
    <row r="466" spans="1:6">
      <c r="A466" s="178"/>
      <c r="B466" s="179"/>
      <c r="C466" s="180"/>
      <c r="D466" s="181"/>
      <c r="E466" s="179"/>
      <c r="F466" s="218" t="str">
        <f t="shared" si="8"/>
        <v/>
      </c>
    </row>
    <row r="467" spans="1:6">
      <c r="A467" s="178"/>
      <c r="B467" s="179"/>
      <c r="C467" s="180"/>
      <c r="D467" s="181"/>
      <c r="E467" s="179"/>
      <c r="F467" s="218" t="str">
        <f t="shared" si="8"/>
        <v/>
      </c>
    </row>
    <row r="468" spans="1:6">
      <c r="A468" s="178"/>
      <c r="B468" s="179"/>
      <c r="C468" s="180"/>
      <c r="D468" s="181"/>
      <c r="E468" s="179"/>
      <c r="F468" s="218" t="str">
        <f t="shared" si="8"/>
        <v/>
      </c>
    </row>
    <row r="469" spans="1:6">
      <c r="A469" s="178"/>
      <c r="B469" s="179"/>
      <c r="C469" s="180"/>
      <c r="D469" s="181"/>
      <c r="E469" s="179"/>
      <c r="F469" s="218" t="str">
        <f t="shared" si="8"/>
        <v/>
      </c>
    </row>
    <row r="470" spans="1:6">
      <c r="A470" s="178"/>
      <c r="B470" s="179"/>
      <c r="C470" s="180"/>
      <c r="D470" s="181"/>
      <c r="E470" s="179"/>
      <c r="F470" s="218" t="str">
        <f t="shared" si="8"/>
        <v/>
      </c>
    </row>
    <row r="471" spans="1:6">
      <c r="A471" s="178"/>
      <c r="B471" s="179"/>
      <c r="C471" s="180"/>
      <c r="D471" s="181"/>
      <c r="E471" s="179"/>
      <c r="F471" s="218" t="str">
        <f t="shared" si="8"/>
        <v/>
      </c>
    </row>
    <row r="472" spans="1:6">
      <c r="A472" s="178"/>
      <c r="B472" s="179"/>
      <c r="C472" s="180"/>
      <c r="D472" s="181"/>
      <c r="E472" s="179"/>
      <c r="F472" s="218" t="str">
        <f t="shared" si="8"/>
        <v/>
      </c>
    </row>
    <row r="473" spans="1:6">
      <c r="A473" s="178"/>
      <c r="B473" s="179"/>
      <c r="C473" s="180"/>
      <c r="D473" s="181"/>
      <c r="E473" s="179"/>
      <c r="F473" s="218" t="str">
        <f t="shared" si="8"/>
        <v/>
      </c>
    </row>
    <row r="474" spans="1:6">
      <c r="A474" s="178"/>
      <c r="B474" s="179"/>
      <c r="C474" s="180"/>
      <c r="D474" s="181"/>
      <c r="E474" s="179"/>
      <c r="F474" s="218" t="str">
        <f t="shared" si="8"/>
        <v/>
      </c>
    </row>
    <row r="475" spans="1:6">
      <c r="A475" s="178"/>
      <c r="B475" s="179"/>
      <c r="C475" s="180"/>
      <c r="D475" s="181"/>
      <c r="E475" s="179"/>
      <c r="F475" s="218" t="str">
        <f t="shared" si="8"/>
        <v/>
      </c>
    </row>
    <row r="476" spans="1:6">
      <c r="A476" s="178"/>
      <c r="B476" s="179"/>
      <c r="C476" s="180"/>
      <c r="D476" s="181"/>
      <c r="E476" s="179"/>
      <c r="F476" s="218" t="str">
        <f t="shared" si="8"/>
        <v/>
      </c>
    </row>
    <row r="477" spans="1:6">
      <c r="A477" s="178"/>
      <c r="B477" s="179"/>
      <c r="C477" s="180"/>
      <c r="D477" s="181"/>
      <c r="E477" s="179"/>
      <c r="F477" s="218" t="str">
        <f t="shared" si="8"/>
        <v/>
      </c>
    </row>
    <row r="478" spans="1:6">
      <c r="A478" s="178"/>
      <c r="B478" s="179"/>
      <c r="C478" s="180"/>
      <c r="D478" s="181"/>
      <c r="E478" s="179"/>
      <c r="F478" s="218" t="str">
        <f t="shared" si="8"/>
        <v/>
      </c>
    </row>
    <row r="479" spans="1:6">
      <c r="A479" s="178"/>
      <c r="B479" s="179"/>
      <c r="C479" s="180"/>
      <c r="D479" s="181"/>
      <c r="E479" s="179"/>
      <c r="F479" s="218" t="str">
        <f t="shared" si="8"/>
        <v/>
      </c>
    </row>
    <row r="480" spans="1:6">
      <c r="A480" s="178"/>
      <c r="B480" s="179"/>
      <c r="C480" s="180"/>
      <c r="D480" s="181"/>
      <c r="E480" s="179"/>
      <c r="F480" s="218" t="str">
        <f t="shared" si="8"/>
        <v/>
      </c>
    </row>
    <row r="481" spans="1:6">
      <c r="A481" s="178"/>
      <c r="B481" s="179"/>
      <c r="C481" s="180"/>
      <c r="D481" s="181"/>
      <c r="E481" s="179"/>
      <c r="F481" s="218" t="str">
        <f t="shared" si="8"/>
        <v/>
      </c>
    </row>
    <row r="482" spans="1:6">
      <c r="A482" s="178"/>
      <c r="B482" s="179"/>
      <c r="C482" s="180"/>
      <c r="D482" s="181"/>
      <c r="E482" s="179"/>
      <c r="F482" s="218" t="str">
        <f t="shared" si="8"/>
        <v/>
      </c>
    </row>
    <row r="483" spans="1:6">
      <c r="A483" s="178"/>
      <c r="B483" s="179"/>
      <c r="C483" s="180"/>
      <c r="D483" s="181"/>
      <c r="E483" s="179"/>
      <c r="F483" s="218" t="str">
        <f t="shared" si="8"/>
        <v/>
      </c>
    </row>
    <row r="484" spans="1:6">
      <c r="A484" s="178"/>
      <c r="B484" s="179"/>
      <c r="C484" s="180"/>
      <c r="D484" s="181"/>
      <c r="E484" s="179"/>
      <c r="F484" s="218" t="str">
        <f t="shared" si="8"/>
        <v/>
      </c>
    </row>
    <row r="485" spans="1:6">
      <c r="A485" s="178"/>
      <c r="B485" s="179"/>
      <c r="C485" s="180"/>
      <c r="D485" s="181"/>
      <c r="E485" s="179"/>
      <c r="F485" s="218" t="str">
        <f t="shared" si="8"/>
        <v/>
      </c>
    </row>
    <row r="486" spans="1:6">
      <c r="A486" s="178"/>
      <c r="B486" s="179"/>
      <c r="C486" s="180"/>
      <c r="D486" s="181"/>
      <c r="E486" s="179"/>
      <c r="F486" s="218" t="str">
        <f t="shared" si="8"/>
        <v/>
      </c>
    </row>
    <row r="487" spans="1:6">
      <c r="A487" s="178"/>
      <c r="B487" s="179"/>
      <c r="C487" s="180"/>
      <c r="D487" s="181"/>
      <c r="E487" s="179"/>
      <c r="F487" s="218" t="str">
        <f t="shared" si="8"/>
        <v/>
      </c>
    </row>
    <row r="488" spans="1:6">
      <c r="A488" s="178"/>
      <c r="B488" s="179"/>
      <c r="C488" s="180"/>
      <c r="D488" s="181"/>
      <c r="E488" s="179"/>
      <c r="F488" s="218" t="str">
        <f t="shared" si="8"/>
        <v/>
      </c>
    </row>
    <row r="489" spans="1:6">
      <c r="A489" s="178"/>
      <c r="B489" s="179"/>
      <c r="C489" s="180"/>
      <c r="D489" s="181"/>
      <c r="E489" s="179"/>
      <c r="F489" s="218" t="str">
        <f t="shared" si="8"/>
        <v/>
      </c>
    </row>
    <row r="490" spans="1:6">
      <c r="A490" s="178"/>
      <c r="B490" s="179"/>
      <c r="C490" s="180"/>
      <c r="D490" s="181"/>
      <c r="E490" s="179"/>
      <c r="F490" s="218" t="str">
        <f t="shared" si="8"/>
        <v/>
      </c>
    </row>
    <row r="491" spans="1:6">
      <c r="A491" s="178"/>
      <c r="B491" s="179"/>
      <c r="C491" s="180"/>
      <c r="D491" s="181"/>
      <c r="E491" s="179"/>
      <c r="F491" s="218" t="str">
        <f t="shared" si="8"/>
        <v/>
      </c>
    </row>
    <row r="492" spans="1:6">
      <c r="A492" s="178"/>
      <c r="B492" s="179"/>
      <c r="C492" s="180"/>
      <c r="D492" s="181"/>
      <c r="E492" s="179"/>
      <c r="F492" s="218" t="str">
        <f t="shared" si="8"/>
        <v/>
      </c>
    </row>
    <row r="493" spans="1:6">
      <c r="A493" s="178"/>
      <c r="B493" s="179"/>
      <c r="C493" s="180"/>
      <c r="D493" s="181"/>
      <c r="E493" s="179"/>
      <c r="F493" s="218" t="str">
        <f t="shared" si="8"/>
        <v/>
      </c>
    </row>
    <row r="494" spans="1:6">
      <c r="A494" s="178"/>
      <c r="B494" s="179"/>
      <c r="C494" s="180"/>
      <c r="D494" s="181"/>
      <c r="E494" s="179"/>
      <c r="F494" s="218" t="str">
        <f t="shared" si="8"/>
        <v/>
      </c>
    </row>
    <row r="495" spans="1:6">
      <c r="A495" s="178"/>
      <c r="B495" s="179"/>
      <c r="C495" s="180"/>
      <c r="D495" s="181"/>
      <c r="E495" s="179"/>
      <c r="F495" s="218" t="str">
        <f t="shared" si="8"/>
        <v/>
      </c>
    </row>
    <row r="496" spans="1:6">
      <c r="A496" s="178"/>
      <c r="B496" s="179"/>
      <c r="C496" s="180"/>
      <c r="D496" s="181"/>
      <c r="E496" s="179"/>
      <c r="F496" s="218" t="str">
        <f t="shared" si="8"/>
        <v/>
      </c>
    </row>
    <row r="497" spans="1:6">
      <c r="A497" s="178"/>
      <c r="B497" s="179"/>
      <c r="C497" s="180"/>
      <c r="D497" s="181"/>
      <c r="E497" s="179"/>
      <c r="F497" s="218" t="str">
        <f t="shared" si="8"/>
        <v/>
      </c>
    </row>
    <row r="498" spans="1:6">
      <c r="A498" s="178"/>
      <c r="B498" s="179"/>
      <c r="C498" s="180"/>
      <c r="D498" s="181"/>
      <c r="E498" s="179"/>
      <c r="F498" s="218" t="str">
        <f t="shared" si="8"/>
        <v/>
      </c>
    </row>
    <row r="499" spans="1:6">
      <c r="A499" s="178"/>
      <c r="B499" s="179"/>
      <c r="C499" s="180"/>
      <c r="D499" s="181"/>
      <c r="E499" s="179"/>
      <c r="F499" s="218" t="str">
        <f t="shared" si="8"/>
        <v/>
      </c>
    </row>
    <row r="500" spans="1:6">
      <c r="A500" s="178"/>
      <c r="B500" s="179"/>
      <c r="C500" s="180"/>
      <c r="D500" s="181"/>
      <c r="E500" s="179"/>
      <c r="F500" s="218" t="str">
        <f t="shared" si="8"/>
        <v/>
      </c>
    </row>
    <row r="501" spans="1:6">
      <c r="A501" s="178"/>
      <c r="B501" s="179"/>
      <c r="C501" s="180"/>
      <c r="D501" s="181"/>
      <c r="E501" s="179"/>
      <c r="F501" s="218" t="str">
        <f t="shared" si="8"/>
        <v/>
      </c>
    </row>
    <row r="502" spans="1:6">
      <c r="A502" s="178"/>
      <c r="B502" s="179"/>
      <c r="C502" s="180"/>
      <c r="D502" s="181"/>
      <c r="E502" s="179"/>
      <c r="F502" s="218" t="str">
        <f t="shared" si="8"/>
        <v/>
      </c>
    </row>
    <row r="503" spans="1:6" ht="13.8" thickBot="1">
      <c r="A503" s="676">
        <v>9</v>
      </c>
      <c r="B503" s="677">
        <v>30</v>
      </c>
      <c r="C503" s="682" t="s">
        <v>1348</v>
      </c>
      <c r="D503" s="678">
        <f>SUM(D454:D502)</f>
        <v>0</v>
      </c>
      <c r="E503" s="679">
        <f>SUM(E454:E502)</f>
        <v>0</v>
      </c>
      <c r="F503" s="680">
        <f>D503-E503</f>
        <v>0</v>
      </c>
    </row>
    <row r="504" spans="1:6" ht="13.8" thickTop="1">
      <c r="A504" s="683"/>
      <c r="B504" s="683"/>
      <c r="C504" s="684"/>
      <c r="D504" s="685"/>
      <c r="E504" s="685"/>
      <c r="F504" s="685"/>
    </row>
    <row r="505" spans="1:6">
      <c r="A505" s="686"/>
      <c r="B505" s="686"/>
      <c r="C505" s="686" t="s">
        <v>1341</v>
      </c>
      <c r="D505" s="687">
        <f>D453+D503</f>
        <v>545020</v>
      </c>
      <c r="E505" s="687">
        <f>E453+E503</f>
        <v>0</v>
      </c>
      <c r="F505" s="687">
        <f>D505-E505</f>
        <v>545020</v>
      </c>
    </row>
    <row r="506" spans="1:6" ht="25.8" customHeight="1">
      <c r="A506" s="3"/>
      <c r="B506" s="3"/>
      <c r="C506" s="3"/>
      <c r="D506" s="3"/>
      <c r="E506" s="3"/>
      <c r="F506" s="3"/>
    </row>
    <row r="507" spans="1:6" ht="25.8" customHeight="1">
      <c r="A507" s="6"/>
      <c r="B507" s="6"/>
    </row>
    <row r="508" spans="1:6" ht="33" customHeight="1">
      <c r="A508" s="872" t="s">
        <v>3</v>
      </c>
      <c r="B508" s="873"/>
      <c r="C508" s="172" t="s">
        <v>0</v>
      </c>
      <c r="D508" s="171" t="s">
        <v>1</v>
      </c>
      <c r="E508" s="233" t="s">
        <v>2</v>
      </c>
      <c r="F508" s="172" t="s">
        <v>17</v>
      </c>
    </row>
    <row r="509" spans="1:6">
      <c r="A509" s="173">
        <v>10</v>
      </c>
      <c r="B509" s="174">
        <v>1</v>
      </c>
      <c r="C509" s="175" t="s">
        <v>7</v>
      </c>
      <c r="D509" s="176">
        <f>F505</f>
        <v>545020</v>
      </c>
      <c r="E509" s="174"/>
      <c r="F509" s="175">
        <f>D509</f>
        <v>545020</v>
      </c>
    </row>
    <row r="510" spans="1:6">
      <c r="A510" s="178"/>
      <c r="B510" s="179"/>
      <c r="C510" s="180"/>
      <c r="D510" s="181"/>
      <c r="E510" s="179"/>
      <c r="F510" s="218" t="str">
        <f>IF(OR(D510&lt;&gt;"",E510&lt;&gt;""),F509+D510-E510,"")</f>
        <v/>
      </c>
    </row>
    <row r="511" spans="1:6">
      <c r="A511" s="178"/>
      <c r="B511" s="179"/>
      <c r="C511" s="180"/>
      <c r="D511" s="181"/>
      <c r="E511" s="179"/>
      <c r="F511" s="218" t="str">
        <f t="shared" ref="F511:F558" si="9">IF(OR(D511&lt;&gt;"",E511&lt;&gt;""),F510+D511-E511,"")</f>
        <v/>
      </c>
    </row>
    <row r="512" spans="1:6">
      <c r="A512" s="178"/>
      <c r="B512" s="179"/>
      <c r="C512" s="180"/>
      <c r="D512" s="181"/>
      <c r="E512" s="179"/>
      <c r="F512" s="218" t="str">
        <f t="shared" si="9"/>
        <v/>
      </c>
    </row>
    <row r="513" spans="1:6">
      <c r="A513" s="178"/>
      <c r="B513" s="179"/>
      <c r="C513" s="180"/>
      <c r="D513" s="181"/>
      <c r="E513" s="179"/>
      <c r="F513" s="218" t="str">
        <f t="shared" si="9"/>
        <v/>
      </c>
    </row>
    <row r="514" spans="1:6">
      <c r="A514" s="178"/>
      <c r="B514" s="179"/>
      <c r="C514" s="180"/>
      <c r="D514" s="181"/>
      <c r="E514" s="179"/>
      <c r="F514" s="218" t="str">
        <f t="shared" si="9"/>
        <v/>
      </c>
    </row>
    <row r="515" spans="1:6">
      <c r="A515" s="178"/>
      <c r="B515" s="179"/>
      <c r="C515" s="180"/>
      <c r="D515" s="181"/>
      <c r="E515" s="179"/>
      <c r="F515" s="218" t="str">
        <f t="shared" si="9"/>
        <v/>
      </c>
    </row>
    <row r="516" spans="1:6">
      <c r="A516" s="178"/>
      <c r="B516" s="179"/>
      <c r="C516" s="180"/>
      <c r="D516" s="181"/>
      <c r="E516" s="179"/>
      <c r="F516" s="218" t="str">
        <f t="shared" si="9"/>
        <v/>
      </c>
    </row>
    <row r="517" spans="1:6">
      <c r="A517" s="178"/>
      <c r="B517" s="179"/>
      <c r="C517" s="180"/>
      <c r="D517" s="181"/>
      <c r="E517" s="179"/>
      <c r="F517" s="218" t="str">
        <f t="shared" si="9"/>
        <v/>
      </c>
    </row>
    <row r="518" spans="1:6">
      <c r="A518" s="178"/>
      <c r="B518" s="179"/>
      <c r="C518" s="180"/>
      <c r="D518" s="181"/>
      <c r="E518" s="179"/>
      <c r="F518" s="218" t="str">
        <f t="shared" si="9"/>
        <v/>
      </c>
    </row>
    <row r="519" spans="1:6">
      <c r="A519" s="178"/>
      <c r="B519" s="179"/>
      <c r="C519" s="180"/>
      <c r="D519" s="181"/>
      <c r="E519" s="179"/>
      <c r="F519" s="218" t="str">
        <f t="shared" si="9"/>
        <v/>
      </c>
    </row>
    <row r="520" spans="1:6">
      <c r="A520" s="178"/>
      <c r="B520" s="179"/>
      <c r="C520" s="180"/>
      <c r="D520" s="181"/>
      <c r="E520" s="179"/>
      <c r="F520" s="218" t="str">
        <f t="shared" si="9"/>
        <v/>
      </c>
    </row>
    <row r="521" spans="1:6">
      <c r="A521" s="178"/>
      <c r="B521" s="179"/>
      <c r="C521" s="180"/>
      <c r="D521" s="181"/>
      <c r="E521" s="179"/>
      <c r="F521" s="218" t="str">
        <f t="shared" si="9"/>
        <v/>
      </c>
    </row>
    <row r="522" spans="1:6">
      <c r="A522" s="178"/>
      <c r="B522" s="179"/>
      <c r="C522" s="180"/>
      <c r="D522" s="181"/>
      <c r="E522" s="179"/>
      <c r="F522" s="218" t="str">
        <f t="shared" si="9"/>
        <v/>
      </c>
    </row>
    <row r="523" spans="1:6">
      <c r="A523" s="178"/>
      <c r="B523" s="179"/>
      <c r="C523" s="180"/>
      <c r="D523" s="181"/>
      <c r="E523" s="179"/>
      <c r="F523" s="218" t="str">
        <f t="shared" si="9"/>
        <v/>
      </c>
    </row>
    <row r="524" spans="1:6">
      <c r="A524" s="178"/>
      <c r="B524" s="179"/>
      <c r="C524" s="180"/>
      <c r="D524" s="181"/>
      <c r="E524" s="179"/>
      <c r="F524" s="218" t="str">
        <f t="shared" si="9"/>
        <v/>
      </c>
    </row>
    <row r="525" spans="1:6">
      <c r="A525" s="178"/>
      <c r="B525" s="179"/>
      <c r="C525" s="180"/>
      <c r="D525" s="181"/>
      <c r="E525" s="179"/>
      <c r="F525" s="218" t="str">
        <f t="shared" si="9"/>
        <v/>
      </c>
    </row>
    <row r="526" spans="1:6">
      <c r="A526" s="178"/>
      <c r="B526" s="179"/>
      <c r="C526" s="180"/>
      <c r="D526" s="181"/>
      <c r="E526" s="179"/>
      <c r="F526" s="218" t="str">
        <f t="shared" si="9"/>
        <v/>
      </c>
    </row>
    <row r="527" spans="1:6">
      <c r="A527" s="178"/>
      <c r="B527" s="179"/>
      <c r="C527" s="180"/>
      <c r="D527" s="181"/>
      <c r="E527" s="179"/>
      <c r="F527" s="218" t="str">
        <f t="shared" si="9"/>
        <v/>
      </c>
    </row>
    <row r="528" spans="1:6">
      <c r="A528" s="178"/>
      <c r="B528" s="179"/>
      <c r="C528" s="180"/>
      <c r="D528" s="181"/>
      <c r="E528" s="179"/>
      <c r="F528" s="218" t="str">
        <f t="shared" si="9"/>
        <v/>
      </c>
    </row>
    <row r="529" spans="1:6">
      <c r="A529" s="178"/>
      <c r="B529" s="179"/>
      <c r="C529" s="180"/>
      <c r="D529" s="181"/>
      <c r="E529" s="179"/>
      <c r="F529" s="218" t="str">
        <f t="shared" si="9"/>
        <v/>
      </c>
    </row>
    <row r="530" spans="1:6">
      <c r="A530" s="178"/>
      <c r="B530" s="179"/>
      <c r="C530" s="180"/>
      <c r="D530" s="181"/>
      <c r="E530" s="179"/>
      <c r="F530" s="218" t="str">
        <f t="shared" si="9"/>
        <v/>
      </c>
    </row>
    <row r="531" spans="1:6">
      <c r="A531" s="178"/>
      <c r="B531" s="179"/>
      <c r="C531" s="180"/>
      <c r="D531" s="181"/>
      <c r="E531" s="179"/>
      <c r="F531" s="218" t="str">
        <f t="shared" si="9"/>
        <v/>
      </c>
    </row>
    <row r="532" spans="1:6">
      <c r="A532" s="178"/>
      <c r="B532" s="179"/>
      <c r="C532" s="180"/>
      <c r="D532" s="181"/>
      <c r="E532" s="179"/>
      <c r="F532" s="218" t="str">
        <f t="shared" si="9"/>
        <v/>
      </c>
    </row>
    <row r="533" spans="1:6">
      <c r="A533" s="178"/>
      <c r="B533" s="179"/>
      <c r="C533" s="180"/>
      <c r="D533" s="181"/>
      <c r="E533" s="179"/>
      <c r="F533" s="218" t="str">
        <f t="shared" si="9"/>
        <v/>
      </c>
    </row>
    <row r="534" spans="1:6">
      <c r="A534" s="178"/>
      <c r="B534" s="179"/>
      <c r="C534" s="180"/>
      <c r="D534" s="181"/>
      <c r="E534" s="179"/>
      <c r="F534" s="218" t="str">
        <f t="shared" si="9"/>
        <v/>
      </c>
    </row>
    <row r="535" spans="1:6">
      <c r="A535" s="178"/>
      <c r="B535" s="179"/>
      <c r="C535" s="180"/>
      <c r="D535" s="181"/>
      <c r="E535" s="179"/>
      <c r="F535" s="218" t="str">
        <f t="shared" si="9"/>
        <v/>
      </c>
    </row>
    <row r="536" spans="1:6">
      <c r="A536" s="178"/>
      <c r="B536" s="179"/>
      <c r="C536" s="180"/>
      <c r="D536" s="181"/>
      <c r="E536" s="179"/>
      <c r="F536" s="218" t="str">
        <f t="shared" si="9"/>
        <v/>
      </c>
    </row>
    <row r="537" spans="1:6">
      <c r="A537" s="178"/>
      <c r="B537" s="179"/>
      <c r="C537" s="180"/>
      <c r="D537" s="181"/>
      <c r="E537" s="179"/>
      <c r="F537" s="218" t="str">
        <f t="shared" si="9"/>
        <v/>
      </c>
    </row>
    <row r="538" spans="1:6">
      <c r="A538" s="178"/>
      <c r="B538" s="179"/>
      <c r="C538" s="180"/>
      <c r="D538" s="181"/>
      <c r="E538" s="179"/>
      <c r="F538" s="218" t="str">
        <f t="shared" si="9"/>
        <v/>
      </c>
    </row>
    <row r="539" spans="1:6">
      <c r="A539" s="178"/>
      <c r="B539" s="179"/>
      <c r="C539" s="180"/>
      <c r="D539" s="181"/>
      <c r="E539" s="179"/>
      <c r="F539" s="218" t="str">
        <f t="shared" si="9"/>
        <v/>
      </c>
    </row>
    <row r="540" spans="1:6">
      <c r="A540" s="178"/>
      <c r="B540" s="179"/>
      <c r="C540" s="180"/>
      <c r="D540" s="181"/>
      <c r="E540" s="179"/>
      <c r="F540" s="218" t="str">
        <f t="shared" si="9"/>
        <v/>
      </c>
    </row>
    <row r="541" spans="1:6">
      <c r="A541" s="178"/>
      <c r="B541" s="179"/>
      <c r="C541" s="180"/>
      <c r="D541" s="181"/>
      <c r="E541" s="179"/>
      <c r="F541" s="218" t="str">
        <f t="shared" si="9"/>
        <v/>
      </c>
    </row>
    <row r="542" spans="1:6">
      <c r="A542" s="178"/>
      <c r="B542" s="179"/>
      <c r="C542" s="180"/>
      <c r="D542" s="181"/>
      <c r="E542" s="179"/>
      <c r="F542" s="218" t="str">
        <f t="shared" si="9"/>
        <v/>
      </c>
    </row>
    <row r="543" spans="1:6">
      <c r="A543" s="178"/>
      <c r="B543" s="179"/>
      <c r="C543" s="180"/>
      <c r="D543" s="181"/>
      <c r="E543" s="179"/>
      <c r="F543" s="218" t="str">
        <f t="shared" si="9"/>
        <v/>
      </c>
    </row>
    <row r="544" spans="1:6">
      <c r="A544" s="178"/>
      <c r="B544" s="179"/>
      <c r="C544" s="180"/>
      <c r="D544" s="181"/>
      <c r="E544" s="179"/>
      <c r="F544" s="218" t="str">
        <f t="shared" si="9"/>
        <v/>
      </c>
    </row>
    <row r="545" spans="1:6">
      <c r="A545" s="178"/>
      <c r="B545" s="179"/>
      <c r="C545" s="180"/>
      <c r="D545" s="181"/>
      <c r="E545" s="179"/>
      <c r="F545" s="218" t="str">
        <f t="shared" si="9"/>
        <v/>
      </c>
    </row>
    <row r="546" spans="1:6">
      <c r="A546" s="178"/>
      <c r="B546" s="179"/>
      <c r="C546" s="180"/>
      <c r="D546" s="181"/>
      <c r="E546" s="179"/>
      <c r="F546" s="218" t="str">
        <f t="shared" si="9"/>
        <v/>
      </c>
    </row>
    <row r="547" spans="1:6">
      <c r="A547" s="178"/>
      <c r="B547" s="179"/>
      <c r="C547" s="180"/>
      <c r="D547" s="181"/>
      <c r="E547" s="179"/>
      <c r="F547" s="218" t="str">
        <f t="shared" si="9"/>
        <v/>
      </c>
    </row>
    <row r="548" spans="1:6">
      <c r="A548" s="178"/>
      <c r="B548" s="179"/>
      <c r="C548" s="180"/>
      <c r="D548" s="181"/>
      <c r="E548" s="179"/>
      <c r="F548" s="218" t="str">
        <f t="shared" si="9"/>
        <v/>
      </c>
    </row>
    <row r="549" spans="1:6">
      <c r="A549" s="178"/>
      <c r="B549" s="179"/>
      <c r="C549" s="180"/>
      <c r="D549" s="181"/>
      <c r="E549" s="179"/>
      <c r="F549" s="218" t="str">
        <f t="shared" si="9"/>
        <v/>
      </c>
    </row>
    <row r="550" spans="1:6">
      <c r="A550" s="178"/>
      <c r="B550" s="179"/>
      <c r="C550" s="180"/>
      <c r="D550" s="181"/>
      <c r="E550" s="179"/>
      <c r="F550" s="218" t="str">
        <f t="shared" si="9"/>
        <v/>
      </c>
    </row>
    <row r="551" spans="1:6">
      <c r="A551" s="178"/>
      <c r="B551" s="179"/>
      <c r="C551" s="180"/>
      <c r="D551" s="181"/>
      <c r="E551" s="179"/>
      <c r="F551" s="218" t="str">
        <f t="shared" si="9"/>
        <v/>
      </c>
    </row>
    <row r="552" spans="1:6">
      <c r="A552" s="178"/>
      <c r="B552" s="179"/>
      <c r="C552" s="180"/>
      <c r="D552" s="181"/>
      <c r="E552" s="179"/>
      <c r="F552" s="218" t="str">
        <f t="shared" si="9"/>
        <v/>
      </c>
    </row>
    <row r="553" spans="1:6">
      <c r="A553" s="178"/>
      <c r="B553" s="179"/>
      <c r="C553" s="180"/>
      <c r="D553" s="181"/>
      <c r="E553" s="179"/>
      <c r="F553" s="218" t="str">
        <f t="shared" si="9"/>
        <v/>
      </c>
    </row>
    <row r="554" spans="1:6">
      <c r="A554" s="178"/>
      <c r="B554" s="179"/>
      <c r="C554" s="180"/>
      <c r="D554" s="181"/>
      <c r="E554" s="179"/>
      <c r="F554" s="218" t="str">
        <f t="shared" si="9"/>
        <v/>
      </c>
    </row>
    <row r="555" spans="1:6">
      <c r="A555" s="178"/>
      <c r="B555" s="179"/>
      <c r="C555" s="180"/>
      <c r="D555" s="181"/>
      <c r="E555" s="179"/>
      <c r="F555" s="218" t="str">
        <f t="shared" si="9"/>
        <v/>
      </c>
    </row>
    <row r="556" spans="1:6">
      <c r="A556" s="178"/>
      <c r="B556" s="179"/>
      <c r="C556" s="180"/>
      <c r="D556" s="181"/>
      <c r="E556" s="179"/>
      <c r="F556" s="218" t="str">
        <f t="shared" si="9"/>
        <v/>
      </c>
    </row>
    <row r="557" spans="1:6">
      <c r="A557" s="178"/>
      <c r="B557" s="179"/>
      <c r="C557" s="180"/>
      <c r="D557" s="181"/>
      <c r="E557" s="179"/>
      <c r="F557" s="218" t="str">
        <f t="shared" si="9"/>
        <v/>
      </c>
    </row>
    <row r="558" spans="1:6">
      <c r="A558" s="178"/>
      <c r="B558" s="179"/>
      <c r="C558" s="180"/>
      <c r="D558" s="181"/>
      <c r="E558" s="179"/>
      <c r="F558" s="218" t="str">
        <f t="shared" si="9"/>
        <v/>
      </c>
    </row>
    <row r="559" spans="1:6" ht="13.8" thickBot="1">
      <c r="A559" s="676">
        <v>10</v>
      </c>
      <c r="B559" s="677">
        <v>31</v>
      </c>
      <c r="C559" s="682" t="s">
        <v>1347</v>
      </c>
      <c r="D559" s="678">
        <f>SUM(D510:D558)</f>
        <v>0</v>
      </c>
      <c r="E559" s="679">
        <f>SUM(E510:E558)</f>
        <v>0</v>
      </c>
      <c r="F559" s="680">
        <f>D559-E559</f>
        <v>0</v>
      </c>
    </row>
    <row r="560" spans="1:6" ht="13.8" thickTop="1">
      <c r="A560" s="683"/>
      <c r="B560" s="683"/>
      <c r="C560" s="684"/>
      <c r="D560" s="685"/>
      <c r="E560" s="685"/>
      <c r="F560" s="685"/>
    </row>
    <row r="561" spans="1:6">
      <c r="A561" s="686"/>
      <c r="B561" s="686"/>
      <c r="C561" s="686" t="s">
        <v>1343</v>
      </c>
      <c r="D561" s="687">
        <f>D509+D559</f>
        <v>545020</v>
      </c>
      <c r="E561" s="687">
        <f>E509+E559</f>
        <v>0</v>
      </c>
      <c r="F561" s="687">
        <f>D561-E561</f>
        <v>545020</v>
      </c>
    </row>
    <row r="562" spans="1:6" ht="25.8" customHeight="1">
      <c r="A562" s="3"/>
      <c r="B562" s="3"/>
      <c r="C562" s="3"/>
      <c r="D562" s="3"/>
      <c r="E562" s="3"/>
      <c r="F562" s="3"/>
    </row>
    <row r="563" spans="1:6" ht="25.8" customHeight="1">
      <c r="A563" s="6"/>
      <c r="B563" s="6"/>
    </row>
    <row r="564" spans="1:6" ht="33" customHeight="1">
      <c r="A564" s="872" t="s">
        <v>3</v>
      </c>
      <c r="B564" s="873"/>
      <c r="C564" s="172" t="s">
        <v>0</v>
      </c>
      <c r="D564" s="171" t="s">
        <v>1</v>
      </c>
      <c r="E564" s="233" t="s">
        <v>2</v>
      </c>
      <c r="F564" s="172" t="s">
        <v>17</v>
      </c>
    </row>
    <row r="565" spans="1:6">
      <c r="A565" s="173">
        <v>11</v>
      </c>
      <c r="B565" s="174">
        <v>1</v>
      </c>
      <c r="C565" s="175" t="s">
        <v>7</v>
      </c>
      <c r="D565" s="176">
        <f>F561</f>
        <v>545020</v>
      </c>
      <c r="E565" s="174"/>
      <c r="F565" s="175">
        <f>D565</f>
        <v>545020</v>
      </c>
    </row>
    <row r="566" spans="1:6">
      <c r="A566" s="178"/>
      <c r="B566" s="179"/>
      <c r="C566" s="180"/>
      <c r="D566" s="181"/>
      <c r="E566" s="179"/>
      <c r="F566" s="218" t="str">
        <f>IF(OR(D566&lt;&gt;"",E566&lt;&gt;""),F565+D566-E566,"")</f>
        <v/>
      </c>
    </row>
    <row r="567" spans="1:6">
      <c r="A567" s="178"/>
      <c r="B567" s="179"/>
      <c r="C567" s="180"/>
      <c r="D567" s="181"/>
      <c r="E567" s="179"/>
      <c r="F567" s="218" t="str">
        <f t="shared" ref="F567:F614" si="10">IF(OR(D567&lt;&gt;"",E567&lt;&gt;""),F566+D567-E567,"")</f>
        <v/>
      </c>
    </row>
    <row r="568" spans="1:6">
      <c r="A568" s="178"/>
      <c r="B568" s="179"/>
      <c r="C568" s="180"/>
      <c r="D568" s="181"/>
      <c r="E568" s="179"/>
      <c r="F568" s="218" t="str">
        <f t="shared" si="10"/>
        <v/>
      </c>
    </row>
    <row r="569" spans="1:6">
      <c r="A569" s="178"/>
      <c r="B569" s="179"/>
      <c r="C569" s="180"/>
      <c r="D569" s="181"/>
      <c r="E569" s="179"/>
      <c r="F569" s="218" t="str">
        <f t="shared" si="10"/>
        <v/>
      </c>
    </row>
    <row r="570" spans="1:6">
      <c r="A570" s="178"/>
      <c r="B570" s="179"/>
      <c r="C570" s="180"/>
      <c r="D570" s="181"/>
      <c r="E570" s="179"/>
      <c r="F570" s="218" t="str">
        <f t="shared" si="10"/>
        <v/>
      </c>
    </row>
    <row r="571" spans="1:6">
      <c r="A571" s="178"/>
      <c r="B571" s="179"/>
      <c r="C571" s="180"/>
      <c r="D571" s="181"/>
      <c r="E571" s="179"/>
      <c r="F571" s="218" t="str">
        <f t="shared" si="10"/>
        <v/>
      </c>
    </row>
    <row r="572" spans="1:6">
      <c r="A572" s="178"/>
      <c r="B572" s="179"/>
      <c r="C572" s="180"/>
      <c r="D572" s="181"/>
      <c r="E572" s="179"/>
      <c r="F572" s="218" t="str">
        <f t="shared" si="10"/>
        <v/>
      </c>
    </row>
    <row r="573" spans="1:6">
      <c r="A573" s="178"/>
      <c r="B573" s="179"/>
      <c r="C573" s="180"/>
      <c r="D573" s="181"/>
      <c r="E573" s="179"/>
      <c r="F573" s="218" t="str">
        <f t="shared" si="10"/>
        <v/>
      </c>
    </row>
    <row r="574" spans="1:6">
      <c r="A574" s="178"/>
      <c r="B574" s="179"/>
      <c r="C574" s="180"/>
      <c r="D574" s="181"/>
      <c r="E574" s="179"/>
      <c r="F574" s="218" t="str">
        <f t="shared" si="10"/>
        <v/>
      </c>
    </row>
    <row r="575" spans="1:6">
      <c r="A575" s="178"/>
      <c r="B575" s="179"/>
      <c r="C575" s="180"/>
      <c r="D575" s="181"/>
      <c r="E575" s="179"/>
      <c r="F575" s="218" t="str">
        <f t="shared" si="10"/>
        <v/>
      </c>
    </row>
    <row r="576" spans="1:6">
      <c r="A576" s="178"/>
      <c r="B576" s="179"/>
      <c r="C576" s="180"/>
      <c r="D576" s="181"/>
      <c r="E576" s="179"/>
      <c r="F576" s="218" t="str">
        <f t="shared" si="10"/>
        <v/>
      </c>
    </row>
    <row r="577" spans="1:6">
      <c r="A577" s="178"/>
      <c r="B577" s="179"/>
      <c r="C577" s="180"/>
      <c r="D577" s="181"/>
      <c r="E577" s="179"/>
      <c r="F577" s="218" t="str">
        <f t="shared" si="10"/>
        <v/>
      </c>
    </row>
    <row r="578" spans="1:6">
      <c r="A578" s="178"/>
      <c r="B578" s="179"/>
      <c r="C578" s="180"/>
      <c r="D578" s="181"/>
      <c r="E578" s="179"/>
      <c r="F578" s="218" t="str">
        <f t="shared" si="10"/>
        <v/>
      </c>
    </row>
    <row r="579" spans="1:6">
      <c r="A579" s="178"/>
      <c r="B579" s="179"/>
      <c r="C579" s="180"/>
      <c r="D579" s="181"/>
      <c r="E579" s="179"/>
      <c r="F579" s="218" t="str">
        <f t="shared" si="10"/>
        <v/>
      </c>
    </row>
    <row r="580" spans="1:6">
      <c r="A580" s="178"/>
      <c r="B580" s="179"/>
      <c r="C580" s="180"/>
      <c r="D580" s="181"/>
      <c r="E580" s="179"/>
      <c r="F580" s="218" t="str">
        <f t="shared" si="10"/>
        <v/>
      </c>
    </row>
    <row r="581" spans="1:6">
      <c r="A581" s="178"/>
      <c r="B581" s="179"/>
      <c r="C581" s="180"/>
      <c r="D581" s="181"/>
      <c r="E581" s="179"/>
      <c r="F581" s="218" t="str">
        <f t="shared" si="10"/>
        <v/>
      </c>
    </row>
    <row r="582" spans="1:6">
      <c r="A582" s="178"/>
      <c r="B582" s="179"/>
      <c r="C582" s="180"/>
      <c r="D582" s="181"/>
      <c r="E582" s="179"/>
      <c r="F582" s="218" t="str">
        <f t="shared" si="10"/>
        <v/>
      </c>
    </row>
    <row r="583" spans="1:6">
      <c r="A583" s="178"/>
      <c r="B583" s="179"/>
      <c r="C583" s="180"/>
      <c r="D583" s="181"/>
      <c r="E583" s="179"/>
      <c r="F583" s="218" t="str">
        <f t="shared" si="10"/>
        <v/>
      </c>
    </row>
    <row r="584" spans="1:6">
      <c r="A584" s="178"/>
      <c r="B584" s="179"/>
      <c r="C584" s="180"/>
      <c r="D584" s="181"/>
      <c r="E584" s="179"/>
      <c r="F584" s="218" t="str">
        <f t="shared" si="10"/>
        <v/>
      </c>
    </row>
    <row r="585" spans="1:6">
      <c r="A585" s="178"/>
      <c r="B585" s="179"/>
      <c r="C585" s="180"/>
      <c r="D585" s="181"/>
      <c r="E585" s="179"/>
      <c r="F585" s="218" t="str">
        <f t="shared" si="10"/>
        <v/>
      </c>
    </row>
    <row r="586" spans="1:6">
      <c r="A586" s="178"/>
      <c r="B586" s="179"/>
      <c r="C586" s="180"/>
      <c r="D586" s="181"/>
      <c r="E586" s="179"/>
      <c r="F586" s="218" t="str">
        <f t="shared" si="10"/>
        <v/>
      </c>
    </row>
    <row r="587" spans="1:6">
      <c r="A587" s="178"/>
      <c r="B587" s="179"/>
      <c r="C587" s="180"/>
      <c r="D587" s="181"/>
      <c r="E587" s="179"/>
      <c r="F587" s="218" t="str">
        <f t="shared" si="10"/>
        <v/>
      </c>
    </row>
    <row r="588" spans="1:6">
      <c r="A588" s="178"/>
      <c r="B588" s="179"/>
      <c r="C588" s="180"/>
      <c r="D588" s="181"/>
      <c r="E588" s="179"/>
      <c r="F588" s="218" t="str">
        <f t="shared" si="10"/>
        <v/>
      </c>
    </row>
    <row r="589" spans="1:6">
      <c r="A589" s="178"/>
      <c r="B589" s="179"/>
      <c r="C589" s="180"/>
      <c r="D589" s="181"/>
      <c r="E589" s="179"/>
      <c r="F589" s="218" t="str">
        <f t="shared" si="10"/>
        <v/>
      </c>
    </row>
    <row r="590" spans="1:6">
      <c r="A590" s="178"/>
      <c r="B590" s="179"/>
      <c r="C590" s="180"/>
      <c r="D590" s="181"/>
      <c r="E590" s="179"/>
      <c r="F590" s="218" t="str">
        <f t="shared" si="10"/>
        <v/>
      </c>
    </row>
    <row r="591" spans="1:6">
      <c r="A591" s="178"/>
      <c r="B591" s="179"/>
      <c r="C591" s="180"/>
      <c r="D591" s="181"/>
      <c r="E591" s="179"/>
      <c r="F591" s="218" t="str">
        <f t="shared" si="10"/>
        <v/>
      </c>
    </row>
    <row r="592" spans="1:6">
      <c r="A592" s="178"/>
      <c r="B592" s="179"/>
      <c r="C592" s="180"/>
      <c r="D592" s="181"/>
      <c r="E592" s="179"/>
      <c r="F592" s="218" t="str">
        <f t="shared" si="10"/>
        <v/>
      </c>
    </row>
    <row r="593" spans="1:6">
      <c r="A593" s="178"/>
      <c r="B593" s="179"/>
      <c r="C593" s="180"/>
      <c r="D593" s="181"/>
      <c r="E593" s="179"/>
      <c r="F593" s="218" t="str">
        <f t="shared" si="10"/>
        <v/>
      </c>
    </row>
    <row r="594" spans="1:6">
      <c r="A594" s="178"/>
      <c r="B594" s="179"/>
      <c r="C594" s="180"/>
      <c r="D594" s="181"/>
      <c r="E594" s="179"/>
      <c r="F594" s="218" t="str">
        <f t="shared" si="10"/>
        <v/>
      </c>
    </row>
    <row r="595" spans="1:6">
      <c r="A595" s="178"/>
      <c r="B595" s="179"/>
      <c r="C595" s="180"/>
      <c r="D595" s="181"/>
      <c r="E595" s="179"/>
      <c r="F595" s="218" t="str">
        <f t="shared" si="10"/>
        <v/>
      </c>
    </row>
    <row r="596" spans="1:6">
      <c r="A596" s="178"/>
      <c r="B596" s="179"/>
      <c r="C596" s="180"/>
      <c r="D596" s="181"/>
      <c r="E596" s="179"/>
      <c r="F596" s="218" t="str">
        <f t="shared" si="10"/>
        <v/>
      </c>
    </row>
    <row r="597" spans="1:6">
      <c r="A597" s="178"/>
      <c r="B597" s="179"/>
      <c r="C597" s="180"/>
      <c r="D597" s="181"/>
      <c r="E597" s="179"/>
      <c r="F597" s="218" t="str">
        <f t="shared" si="10"/>
        <v/>
      </c>
    </row>
    <row r="598" spans="1:6">
      <c r="A598" s="178"/>
      <c r="B598" s="179"/>
      <c r="C598" s="180"/>
      <c r="D598" s="181"/>
      <c r="E598" s="179"/>
      <c r="F598" s="218" t="str">
        <f t="shared" si="10"/>
        <v/>
      </c>
    </row>
    <row r="599" spans="1:6">
      <c r="A599" s="178"/>
      <c r="B599" s="179"/>
      <c r="C599" s="180"/>
      <c r="D599" s="181"/>
      <c r="E599" s="179"/>
      <c r="F599" s="218" t="str">
        <f t="shared" si="10"/>
        <v/>
      </c>
    </row>
    <row r="600" spans="1:6">
      <c r="A600" s="178"/>
      <c r="B600" s="179"/>
      <c r="C600" s="180"/>
      <c r="D600" s="181"/>
      <c r="E600" s="179"/>
      <c r="F600" s="218" t="str">
        <f t="shared" si="10"/>
        <v/>
      </c>
    </row>
    <row r="601" spans="1:6">
      <c r="A601" s="178"/>
      <c r="B601" s="179"/>
      <c r="C601" s="180"/>
      <c r="D601" s="181"/>
      <c r="E601" s="179"/>
      <c r="F601" s="218" t="str">
        <f t="shared" si="10"/>
        <v/>
      </c>
    </row>
    <row r="602" spans="1:6">
      <c r="A602" s="178"/>
      <c r="B602" s="179"/>
      <c r="C602" s="180"/>
      <c r="D602" s="181"/>
      <c r="E602" s="179"/>
      <c r="F602" s="218" t="str">
        <f t="shared" si="10"/>
        <v/>
      </c>
    </row>
    <row r="603" spans="1:6">
      <c r="A603" s="178"/>
      <c r="B603" s="179"/>
      <c r="C603" s="180"/>
      <c r="D603" s="181"/>
      <c r="E603" s="179"/>
      <c r="F603" s="218" t="str">
        <f t="shared" si="10"/>
        <v/>
      </c>
    </row>
    <row r="604" spans="1:6">
      <c r="A604" s="178"/>
      <c r="B604" s="179"/>
      <c r="C604" s="180"/>
      <c r="D604" s="181"/>
      <c r="E604" s="179"/>
      <c r="F604" s="218" t="str">
        <f t="shared" si="10"/>
        <v/>
      </c>
    </row>
    <row r="605" spans="1:6">
      <c r="A605" s="178"/>
      <c r="B605" s="179"/>
      <c r="C605" s="180"/>
      <c r="D605" s="181"/>
      <c r="E605" s="179"/>
      <c r="F605" s="218" t="str">
        <f t="shared" si="10"/>
        <v/>
      </c>
    </row>
    <row r="606" spans="1:6">
      <c r="A606" s="178"/>
      <c r="B606" s="179"/>
      <c r="C606" s="180"/>
      <c r="D606" s="181"/>
      <c r="E606" s="179"/>
      <c r="F606" s="218" t="str">
        <f t="shared" si="10"/>
        <v/>
      </c>
    </row>
    <row r="607" spans="1:6">
      <c r="A607" s="178"/>
      <c r="B607" s="179"/>
      <c r="C607" s="180"/>
      <c r="D607" s="181"/>
      <c r="E607" s="179"/>
      <c r="F607" s="218" t="str">
        <f t="shared" si="10"/>
        <v/>
      </c>
    </row>
    <row r="608" spans="1:6">
      <c r="A608" s="178"/>
      <c r="B608" s="179"/>
      <c r="C608" s="180"/>
      <c r="D608" s="181"/>
      <c r="E608" s="179"/>
      <c r="F608" s="218" t="str">
        <f t="shared" si="10"/>
        <v/>
      </c>
    </row>
    <row r="609" spans="1:6">
      <c r="A609" s="178"/>
      <c r="B609" s="179"/>
      <c r="C609" s="180"/>
      <c r="D609" s="181"/>
      <c r="E609" s="179"/>
      <c r="F609" s="218" t="str">
        <f t="shared" si="10"/>
        <v/>
      </c>
    </row>
    <row r="610" spans="1:6">
      <c r="A610" s="178"/>
      <c r="B610" s="179"/>
      <c r="C610" s="180"/>
      <c r="D610" s="181"/>
      <c r="E610" s="179"/>
      <c r="F610" s="218" t="str">
        <f t="shared" si="10"/>
        <v/>
      </c>
    </row>
    <row r="611" spans="1:6">
      <c r="A611" s="178"/>
      <c r="B611" s="179"/>
      <c r="C611" s="180"/>
      <c r="D611" s="181"/>
      <c r="E611" s="179"/>
      <c r="F611" s="218" t="str">
        <f t="shared" si="10"/>
        <v/>
      </c>
    </row>
    <row r="612" spans="1:6">
      <c r="A612" s="178"/>
      <c r="B612" s="179"/>
      <c r="C612" s="180"/>
      <c r="D612" s="181"/>
      <c r="E612" s="179"/>
      <c r="F612" s="218" t="str">
        <f t="shared" si="10"/>
        <v/>
      </c>
    </row>
    <row r="613" spans="1:6">
      <c r="A613" s="178"/>
      <c r="B613" s="179"/>
      <c r="C613" s="180"/>
      <c r="D613" s="181"/>
      <c r="E613" s="179"/>
      <c r="F613" s="218" t="str">
        <f t="shared" si="10"/>
        <v/>
      </c>
    </row>
    <row r="614" spans="1:6">
      <c r="A614" s="178"/>
      <c r="B614" s="179"/>
      <c r="C614" s="180"/>
      <c r="D614" s="181"/>
      <c r="E614" s="179"/>
      <c r="F614" s="218" t="str">
        <f t="shared" si="10"/>
        <v/>
      </c>
    </row>
    <row r="615" spans="1:6" ht="13.8" thickBot="1">
      <c r="A615" s="676">
        <v>11</v>
      </c>
      <c r="B615" s="677">
        <v>30</v>
      </c>
      <c r="C615" s="682" t="s">
        <v>1346</v>
      </c>
      <c r="D615" s="678">
        <f>SUM(D566:D614)</f>
        <v>0</v>
      </c>
      <c r="E615" s="679">
        <f>SUM(E566:E614)</f>
        <v>0</v>
      </c>
      <c r="F615" s="680">
        <f>D615-E615</f>
        <v>0</v>
      </c>
    </row>
    <row r="616" spans="1:6" ht="13.8" thickTop="1">
      <c r="A616" s="683"/>
      <c r="B616" s="683"/>
      <c r="C616" s="684"/>
      <c r="D616" s="685"/>
      <c r="E616" s="685"/>
      <c r="F616" s="685"/>
    </row>
    <row r="617" spans="1:6">
      <c r="A617" s="686"/>
      <c r="B617" s="686"/>
      <c r="C617" s="686" t="s">
        <v>1345</v>
      </c>
      <c r="D617" s="687">
        <f>D565+D615</f>
        <v>545020</v>
      </c>
      <c r="E617" s="687">
        <f>E565+E615</f>
        <v>0</v>
      </c>
      <c r="F617" s="687">
        <f>D617-E617</f>
        <v>545020</v>
      </c>
    </row>
    <row r="618" spans="1:6" ht="25.8" customHeight="1">
      <c r="A618" s="3"/>
      <c r="B618" s="3"/>
      <c r="C618" s="3"/>
      <c r="D618" s="3"/>
      <c r="E618" s="3"/>
      <c r="F618" s="3"/>
    </row>
    <row r="619" spans="1:6" ht="25.8" customHeight="1">
      <c r="A619" s="6"/>
      <c r="B619" s="6"/>
    </row>
    <row r="620" spans="1:6" ht="33" customHeight="1">
      <c r="A620" s="877" t="s">
        <v>3</v>
      </c>
      <c r="B620" s="873"/>
      <c r="C620" s="172" t="s">
        <v>0</v>
      </c>
      <c r="D620" s="171" t="s">
        <v>1</v>
      </c>
      <c r="E620" s="233" t="s">
        <v>2</v>
      </c>
      <c r="F620" s="172" t="s">
        <v>17</v>
      </c>
    </row>
    <row r="621" spans="1:6">
      <c r="A621" s="173">
        <v>12</v>
      </c>
      <c r="B621" s="174">
        <v>1</v>
      </c>
      <c r="C621" s="175" t="s">
        <v>7</v>
      </c>
      <c r="D621" s="176">
        <f>F617</f>
        <v>545020</v>
      </c>
      <c r="E621" s="174"/>
      <c r="F621" s="175">
        <f>D621</f>
        <v>545020</v>
      </c>
    </row>
    <row r="622" spans="1:6">
      <c r="A622" s="178"/>
      <c r="B622" s="179"/>
      <c r="C622" s="180"/>
      <c r="D622" s="181"/>
      <c r="E622" s="179"/>
      <c r="F622" s="218" t="str">
        <f>IF(OR(D622&lt;&gt;"",E622&lt;&gt;""),F621+D622-E622,"")</f>
        <v/>
      </c>
    </row>
    <row r="623" spans="1:6">
      <c r="A623" s="178"/>
      <c r="B623" s="179"/>
      <c r="C623" s="180"/>
      <c r="D623" s="181"/>
      <c r="E623" s="179"/>
      <c r="F623" s="218" t="str">
        <f t="shared" ref="F623:F672" si="11">IF(OR(D623&lt;&gt;"",E623&lt;&gt;""),F622+D623-E623,"")</f>
        <v/>
      </c>
    </row>
    <row r="624" spans="1:6">
      <c r="A624" s="178"/>
      <c r="B624" s="179"/>
      <c r="C624" s="180"/>
      <c r="D624" s="181"/>
      <c r="E624" s="179"/>
      <c r="F624" s="218" t="str">
        <f t="shared" si="11"/>
        <v/>
      </c>
    </row>
    <row r="625" spans="1:6">
      <c r="A625" s="178"/>
      <c r="B625" s="179"/>
      <c r="C625" s="180"/>
      <c r="D625" s="181"/>
      <c r="E625" s="179"/>
      <c r="F625" s="218" t="str">
        <f t="shared" si="11"/>
        <v/>
      </c>
    </row>
    <row r="626" spans="1:6">
      <c r="A626" s="178"/>
      <c r="B626" s="179"/>
      <c r="C626" s="180"/>
      <c r="D626" s="181"/>
      <c r="E626" s="179"/>
      <c r="F626" s="218" t="str">
        <f t="shared" si="11"/>
        <v/>
      </c>
    </row>
    <row r="627" spans="1:6">
      <c r="A627" s="178"/>
      <c r="B627" s="179"/>
      <c r="C627" s="180"/>
      <c r="D627" s="181"/>
      <c r="E627" s="179"/>
      <c r="F627" s="218" t="str">
        <f t="shared" si="11"/>
        <v/>
      </c>
    </row>
    <row r="628" spans="1:6">
      <c r="A628" s="178"/>
      <c r="B628" s="179"/>
      <c r="C628" s="180"/>
      <c r="D628" s="181"/>
      <c r="E628" s="179"/>
      <c r="F628" s="218" t="str">
        <f t="shared" si="11"/>
        <v/>
      </c>
    </row>
    <row r="629" spans="1:6">
      <c r="A629" s="178"/>
      <c r="B629" s="179"/>
      <c r="C629" s="180"/>
      <c r="D629" s="181"/>
      <c r="E629" s="179"/>
      <c r="F629" s="218" t="str">
        <f t="shared" si="11"/>
        <v/>
      </c>
    </row>
    <row r="630" spans="1:6">
      <c r="A630" s="178"/>
      <c r="B630" s="179"/>
      <c r="C630" s="180"/>
      <c r="D630" s="181"/>
      <c r="E630" s="179"/>
      <c r="F630" s="218" t="str">
        <f t="shared" si="11"/>
        <v/>
      </c>
    </row>
    <row r="631" spans="1:6">
      <c r="A631" s="178"/>
      <c r="B631" s="179"/>
      <c r="C631" s="180"/>
      <c r="D631" s="181"/>
      <c r="E631" s="179"/>
      <c r="F631" s="218" t="str">
        <f t="shared" si="11"/>
        <v/>
      </c>
    </row>
    <row r="632" spans="1:6">
      <c r="A632" s="178"/>
      <c r="B632" s="179"/>
      <c r="C632" s="180"/>
      <c r="D632" s="181"/>
      <c r="E632" s="179"/>
      <c r="F632" s="218" t="str">
        <f t="shared" si="11"/>
        <v/>
      </c>
    </row>
    <row r="633" spans="1:6">
      <c r="A633" s="178"/>
      <c r="B633" s="179"/>
      <c r="C633" s="180"/>
      <c r="D633" s="181"/>
      <c r="E633" s="179"/>
      <c r="F633" s="218" t="str">
        <f t="shared" si="11"/>
        <v/>
      </c>
    </row>
    <row r="634" spans="1:6">
      <c r="A634" s="178"/>
      <c r="B634" s="179"/>
      <c r="C634" s="180"/>
      <c r="D634" s="181"/>
      <c r="E634" s="179"/>
      <c r="F634" s="218" t="str">
        <f t="shared" si="11"/>
        <v/>
      </c>
    </row>
    <row r="635" spans="1:6">
      <c r="A635" s="178"/>
      <c r="B635" s="179"/>
      <c r="C635" s="180"/>
      <c r="D635" s="181"/>
      <c r="E635" s="179"/>
      <c r="F635" s="218" t="str">
        <f t="shared" si="11"/>
        <v/>
      </c>
    </row>
    <row r="636" spans="1:6">
      <c r="A636" s="178"/>
      <c r="B636" s="179"/>
      <c r="C636" s="180"/>
      <c r="D636" s="181"/>
      <c r="E636" s="179"/>
      <c r="F636" s="218" t="str">
        <f t="shared" si="11"/>
        <v/>
      </c>
    </row>
    <row r="637" spans="1:6">
      <c r="A637" s="178"/>
      <c r="B637" s="179"/>
      <c r="C637" s="180"/>
      <c r="D637" s="181"/>
      <c r="E637" s="179"/>
      <c r="F637" s="218" t="str">
        <f t="shared" si="11"/>
        <v/>
      </c>
    </row>
    <row r="638" spans="1:6">
      <c r="A638" s="178"/>
      <c r="B638" s="179"/>
      <c r="C638" s="180"/>
      <c r="D638" s="181"/>
      <c r="E638" s="179"/>
      <c r="F638" s="218" t="str">
        <f t="shared" si="11"/>
        <v/>
      </c>
    </row>
    <row r="639" spans="1:6">
      <c r="A639" s="178"/>
      <c r="B639" s="179"/>
      <c r="C639" s="180"/>
      <c r="D639" s="181"/>
      <c r="E639" s="179"/>
      <c r="F639" s="218" t="str">
        <f t="shared" si="11"/>
        <v/>
      </c>
    </row>
    <row r="640" spans="1:6">
      <c r="A640" s="178"/>
      <c r="B640" s="179"/>
      <c r="C640" s="180"/>
      <c r="D640" s="181"/>
      <c r="E640" s="179"/>
      <c r="F640" s="218" t="str">
        <f t="shared" si="11"/>
        <v/>
      </c>
    </row>
    <row r="641" spans="1:6">
      <c r="A641" s="178"/>
      <c r="B641" s="179"/>
      <c r="C641" s="180"/>
      <c r="D641" s="181"/>
      <c r="E641" s="179"/>
      <c r="F641" s="218" t="str">
        <f t="shared" si="11"/>
        <v/>
      </c>
    </row>
    <row r="642" spans="1:6">
      <c r="A642" s="178"/>
      <c r="B642" s="179"/>
      <c r="C642" s="180"/>
      <c r="D642" s="181"/>
      <c r="E642" s="179"/>
      <c r="F642" s="218" t="str">
        <f t="shared" si="11"/>
        <v/>
      </c>
    </row>
    <row r="643" spans="1:6">
      <c r="A643" s="178"/>
      <c r="B643" s="179"/>
      <c r="C643" s="180"/>
      <c r="D643" s="181"/>
      <c r="E643" s="179"/>
      <c r="F643" s="218" t="str">
        <f t="shared" si="11"/>
        <v/>
      </c>
    </row>
    <row r="644" spans="1:6">
      <c r="A644" s="178"/>
      <c r="B644" s="179"/>
      <c r="C644" s="180"/>
      <c r="D644" s="181"/>
      <c r="E644" s="179"/>
      <c r="F644" s="218" t="str">
        <f t="shared" si="11"/>
        <v/>
      </c>
    </row>
    <row r="645" spans="1:6">
      <c r="A645" s="178"/>
      <c r="B645" s="179"/>
      <c r="C645" s="180"/>
      <c r="D645" s="181"/>
      <c r="E645" s="179"/>
      <c r="F645" s="218" t="str">
        <f t="shared" si="11"/>
        <v/>
      </c>
    </row>
    <row r="646" spans="1:6">
      <c r="A646" s="178"/>
      <c r="B646" s="179"/>
      <c r="C646" s="180"/>
      <c r="D646" s="181"/>
      <c r="E646" s="179"/>
      <c r="F646" s="218" t="str">
        <f t="shared" si="11"/>
        <v/>
      </c>
    </row>
    <row r="647" spans="1:6">
      <c r="A647" s="178"/>
      <c r="B647" s="179"/>
      <c r="C647" s="180"/>
      <c r="D647" s="181"/>
      <c r="E647" s="179"/>
      <c r="F647" s="218" t="str">
        <f t="shared" si="11"/>
        <v/>
      </c>
    </row>
    <row r="648" spans="1:6">
      <c r="A648" s="178"/>
      <c r="B648" s="179"/>
      <c r="C648" s="180"/>
      <c r="D648" s="181"/>
      <c r="E648" s="179"/>
      <c r="F648" s="218" t="str">
        <f t="shared" si="11"/>
        <v/>
      </c>
    </row>
    <row r="649" spans="1:6">
      <c r="A649" s="178"/>
      <c r="B649" s="179"/>
      <c r="C649" s="180"/>
      <c r="D649" s="181"/>
      <c r="E649" s="179"/>
      <c r="F649" s="218" t="str">
        <f t="shared" si="11"/>
        <v/>
      </c>
    </row>
    <row r="650" spans="1:6">
      <c r="A650" s="178"/>
      <c r="B650" s="179"/>
      <c r="C650" s="180"/>
      <c r="D650" s="181"/>
      <c r="E650" s="179"/>
      <c r="F650" s="218" t="str">
        <f t="shared" si="11"/>
        <v/>
      </c>
    </row>
    <row r="651" spans="1:6">
      <c r="A651" s="178"/>
      <c r="B651" s="179"/>
      <c r="C651" s="180"/>
      <c r="D651" s="181"/>
      <c r="E651" s="179"/>
      <c r="F651" s="218" t="str">
        <f t="shared" si="11"/>
        <v/>
      </c>
    </row>
    <row r="652" spans="1:6">
      <c r="A652" s="178"/>
      <c r="B652" s="179"/>
      <c r="C652" s="180"/>
      <c r="D652" s="181"/>
      <c r="E652" s="179"/>
      <c r="F652" s="218" t="str">
        <f t="shared" si="11"/>
        <v/>
      </c>
    </row>
    <row r="653" spans="1:6">
      <c r="A653" s="178"/>
      <c r="B653" s="179"/>
      <c r="C653" s="180"/>
      <c r="D653" s="181"/>
      <c r="E653" s="179"/>
      <c r="F653" s="218" t="str">
        <f t="shared" si="11"/>
        <v/>
      </c>
    </row>
    <row r="654" spans="1:6">
      <c r="A654" s="178"/>
      <c r="B654" s="179"/>
      <c r="C654" s="180"/>
      <c r="D654" s="181"/>
      <c r="E654" s="179"/>
      <c r="F654" s="218" t="str">
        <f t="shared" si="11"/>
        <v/>
      </c>
    </row>
    <row r="655" spans="1:6">
      <c r="A655" s="178"/>
      <c r="B655" s="179"/>
      <c r="C655" s="180"/>
      <c r="D655" s="181"/>
      <c r="E655" s="179"/>
      <c r="F655" s="218" t="str">
        <f t="shared" si="11"/>
        <v/>
      </c>
    </row>
    <row r="656" spans="1:6">
      <c r="A656" s="178"/>
      <c r="B656" s="179"/>
      <c r="C656" s="180"/>
      <c r="D656" s="181"/>
      <c r="E656" s="179"/>
      <c r="F656" s="218" t="str">
        <f t="shared" si="11"/>
        <v/>
      </c>
    </row>
    <row r="657" spans="1:6">
      <c r="A657" s="178"/>
      <c r="B657" s="179"/>
      <c r="C657" s="180"/>
      <c r="D657" s="181"/>
      <c r="E657" s="179"/>
      <c r="F657" s="218" t="str">
        <f t="shared" si="11"/>
        <v/>
      </c>
    </row>
    <row r="658" spans="1:6">
      <c r="A658" s="178"/>
      <c r="B658" s="179"/>
      <c r="C658" s="180"/>
      <c r="D658" s="181"/>
      <c r="E658" s="179"/>
      <c r="F658" s="218" t="str">
        <f t="shared" si="11"/>
        <v/>
      </c>
    </row>
    <row r="659" spans="1:6">
      <c r="A659" s="178"/>
      <c r="B659" s="179"/>
      <c r="C659" s="180"/>
      <c r="D659" s="181"/>
      <c r="E659" s="179"/>
      <c r="F659" s="218" t="str">
        <f t="shared" si="11"/>
        <v/>
      </c>
    </row>
    <row r="660" spans="1:6">
      <c r="A660" s="178"/>
      <c r="B660" s="179"/>
      <c r="C660" s="180"/>
      <c r="D660" s="181"/>
      <c r="E660" s="179"/>
      <c r="F660" s="218" t="str">
        <f t="shared" si="11"/>
        <v/>
      </c>
    </row>
    <row r="661" spans="1:6">
      <c r="A661" s="178"/>
      <c r="B661" s="179"/>
      <c r="C661" s="180"/>
      <c r="D661" s="181"/>
      <c r="E661" s="179"/>
      <c r="F661" s="218" t="str">
        <f t="shared" si="11"/>
        <v/>
      </c>
    </row>
    <row r="662" spans="1:6">
      <c r="A662" s="178"/>
      <c r="B662" s="179"/>
      <c r="C662" s="180"/>
      <c r="D662" s="181"/>
      <c r="E662" s="179"/>
      <c r="F662" s="218" t="str">
        <f t="shared" si="11"/>
        <v/>
      </c>
    </row>
    <row r="663" spans="1:6">
      <c r="A663" s="178"/>
      <c r="B663" s="179"/>
      <c r="C663" s="180"/>
      <c r="D663" s="181"/>
      <c r="E663" s="179"/>
      <c r="F663" s="218" t="str">
        <f t="shared" si="11"/>
        <v/>
      </c>
    </row>
    <row r="664" spans="1:6">
      <c r="A664" s="178"/>
      <c r="B664" s="179"/>
      <c r="C664" s="180"/>
      <c r="D664" s="181"/>
      <c r="E664" s="179"/>
      <c r="F664" s="218" t="str">
        <f t="shared" si="11"/>
        <v/>
      </c>
    </row>
    <row r="665" spans="1:6">
      <c r="A665" s="178"/>
      <c r="B665" s="179"/>
      <c r="C665" s="180"/>
      <c r="D665" s="181"/>
      <c r="E665" s="179"/>
      <c r="F665" s="218" t="str">
        <f t="shared" si="11"/>
        <v/>
      </c>
    </row>
    <row r="666" spans="1:6">
      <c r="A666" s="178"/>
      <c r="B666" s="179"/>
      <c r="C666" s="180"/>
      <c r="D666" s="181"/>
      <c r="E666" s="179"/>
      <c r="F666" s="218" t="str">
        <f t="shared" si="11"/>
        <v/>
      </c>
    </row>
    <row r="667" spans="1:6">
      <c r="A667" s="178"/>
      <c r="B667" s="179"/>
      <c r="C667" s="180"/>
      <c r="D667" s="181"/>
      <c r="E667" s="179"/>
      <c r="F667" s="218" t="str">
        <f t="shared" si="11"/>
        <v/>
      </c>
    </row>
    <row r="668" spans="1:6">
      <c r="A668" s="178"/>
      <c r="B668" s="179"/>
      <c r="C668" s="180"/>
      <c r="D668" s="181"/>
      <c r="E668" s="179"/>
      <c r="F668" s="218" t="str">
        <f t="shared" si="11"/>
        <v/>
      </c>
    </row>
    <row r="669" spans="1:6">
      <c r="A669" s="178"/>
      <c r="B669" s="179"/>
      <c r="C669" s="180"/>
      <c r="D669" s="181"/>
      <c r="E669" s="179"/>
      <c r="F669" s="218" t="str">
        <f t="shared" si="11"/>
        <v/>
      </c>
    </row>
    <row r="670" spans="1:6">
      <c r="A670" s="178"/>
      <c r="B670" s="179"/>
      <c r="C670" s="180"/>
      <c r="D670" s="181"/>
      <c r="E670" s="179"/>
      <c r="F670" s="218" t="str">
        <f t="shared" si="11"/>
        <v/>
      </c>
    </row>
    <row r="671" spans="1:6">
      <c r="A671" s="178"/>
      <c r="B671" s="179"/>
      <c r="C671" s="180"/>
      <c r="D671" s="181"/>
      <c r="E671" s="179"/>
      <c r="F671" s="218" t="str">
        <f t="shared" si="11"/>
        <v/>
      </c>
    </row>
    <row r="672" spans="1:6">
      <c r="A672" s="183"/>
      <c r="B672" s="179"/>
      <c r="C672" s="180"/>
      <c r="D672" s="181"/>
      <c r="E672" s="179"/>
      <c r="F672" s="224" t="str">
        <f t="shared" si="11"/>
        <v/>
      </c>
    </row>
    <row r="673" spans="1:6" ht="13.8" thickBot="1">
      <c r="A673" s="187"/>
      <c r="B673" s="188"/>
      <c r="C673" s="189" t="s">
        <v>1112</v>
      </c>
      <c r="D673" s="190">
        <f>SUM(D622:D672)</f>
        <v>0</v>
      </c>
      <c r="E673" s="188">
        <f>SUM(E622:E672)</f>
        <v>0</v>
      </c>
      <c r="F673" s="189">
        <f>D673-E673</f>
        <v>0</v>
      </c>
    </row>
    <row r="674" spans="1:6" ht="13.8" customHeight="1" thickTop="1">
      <c r="A674" s="689"/>
      <c r="B674" s="689"/>
      <c r="C674" s="689"/>
      <c r="D674" s="689"/>
      <c r="E674" s="689"/>
      <c r="F674" s="689"/>
    </row>
    <row r="675" spans="1:6" ht="13.8" thickBot="1">
      <c r="A675" s="690">
        <v>12</v>
      </c>
      <c r="B675" s="690">
        <v>31</v>
      </c>
      <c r="C675" s="690" t="s">
        <v>10</v>
      </c>
      <c r="D675" s="690">
        <f>D3+D55+D111+D167+D223+D279+D335+D391+D447+D503+D559+D615+D673</f>
        <v>545020</v>
      </c>
      <c r="E675" s="690">
        <f>E3+E55+E111+E167+E223+E279+E335+E391+E447+E503+E559+E615+E673</f>
        <v>0</v>
      </c>
      <c r="F675" s="690">
        <f>D675-E675</f>
        <v>545020</v>
      </c>
    </row>
    <row r="676" spans="1:6" ht="13.8" thickTop="1"/>
    <row r="677" spans="1:6" ht="25.8" customHeight="1"/>
  </sheetData>
  <sheetProtection sheet="1" objects="1" scenarios="1"/>
  <mergeCells count="12">
    <mergeCell ref="A2:B2"/>
    <mergeCell ref="A60:B60"/>
    <mergeCell ref="A116:B116"/>
    <mergeCell ref="A172:B172"/>
    <mergeCell ref="A228:B228"/>
    <mergeCell ref="A564:B564"/>
    <mergeCell ref="A620:B620"/>
    <mergeCell ref="A284:B284"/>
    <mergeCell ref="A340:B340"/>
    <mergeCell ref="A396:B396"/>
    <mergeCell ref="A452:B452"/>
    <mergeCell ref="A508:B508"/>
  </mergeCells>
  <phoneticPr fontId="16"/>
  <pageMargins left="0.19685039370078741" right="0.19685039370078741" top="0.51666666666666672" bottom="0.51181102362204722" header="0.19685039370078741" footer="0.31496062992125984"/>
  <pageSetup paperSize="9" orientation="portrait" horizontalDpi="0" verticalDpi="0" r:id="rId1"/>
  <headerFooter>
    <oddHeader>&amp;C&amp;"HG丸ｺﾞｼｯｸM-PRO,標準"預金出納帳
&amp;A</oddHeader>
    <oddFooter>&amp;C&amp;"HG丸ｺﾞｼｯｸM-PRO,標準"&amp;P月</oddFooter>
  </headerFooter>
  <rowBreaks count="11" manualBreakCount="11">
    <brk id="58" max="16383" man="1"/>
    <brk id="114" max="16383" man="1"/>
    <brk id="170" max="16383" man="1"/>
    <brk id="226" max="16383" man="1"/>
    <brk id="282" max="16383" man="1"/>
    <brk id="338" max="16383" man="1"/>
    <brk id="394" max="16383" man="1"/>
    <brk id="450" max="16383" man="1"/>
    <brk id="506" max="16383" man="1"/>
    <brk id="562" max="16383" man="1"/>
    <brk id="618"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I97"/>
  <sheetViews>
    <sheetView view="pageLayout" zoomScaleNormal="100" workbookViewId="0">
      <selection activeCell="I56" sqref="I56"/>
    </sheetView>
  </sheetViews>
  <sheetFormatPr defaultRowHeight="13.2" customHeight="1"/>
  <cols>
    <col min="1" max="1" width="8.88671875" style="29"/>
    <col min="2" max="5" width="4.44140625" style="29" customWidth="1"/>
    <col min="6" max="6" width="24.109375" style="29" customWidth="1"/>
    <col min="7" max="9" width="12.6640625" style="29" customWidth="1"/>
    <col min="10" max="16384" width="8.88671875" style="29"/>
  </cols>
  <sheetData>
    <row r="1" spans="2:9" ht="54" customHeight="1"/>
    <row r="2" spans="2:9" ht="13.2" customHeight="1">
      <c r="B2" s="922" t="s">
        <v>3</v>
      </c>
      <c r="C2" s="923"/>
      <c r="D2" s="926" t="s">
        <v>0</v>
      </c>
      <c r="E2" s="927"/>
      <c r="F2" s="928"/>
      <c r="G2" s="929" t="s">
        <v>315</v>
      </c>
      <c r="H2" s="931" t="s">
        <v>316</v>
      </c>
      <c r="I2" s="917" t="s">
        <v>226</v>
      </c>
    </row>
    <row r="3" spans="2:9" ht="13.2" customHeight="1">
      <c r="B3" s="924"/>
      <c r="C3" s="925"/>
      <c r="D3" s="343" t="s">
        <v>313</v>
      </c>
      <c r="E3" s="344" t="s">
        <v>45</v>
      </c>
      <c r="F3" s="345" t="s">
        <v>314</v>
      </c>
      <c r="G3" s="930"/>
      <c r="H3" s="932"/>
      <c r="I3" s="918"/>
    </row>
    <row r="4" spans="2:9" ht="13.2" customHeight="1">
      <c r="B4" s="320">
        <v>1</v>
      </c>
      <c r="C4" s="321">
        <v>1</v>
      </c>
      <c r="D4" s="919" t="s">
        <v>18</v>
      </c>
      <c r="E4" s="920"/>
      <c r="F4" s="921"/>
      <c r="G4" s="326">
        <f>前年度!B21</f>
        <v>5100</v>
      </c>
      <c r="H4" s="322"/>
      <c r="I4" s="324">
        <f>G4</f>
        <v>5100</v>
      </c>
    </row>
    <row r="5" spans="2:9" ht="13.2" customHeight="1">
      <c r="B5" s="318"/>
      <c r="C5" s="319"/>
      <c r="D5" s="328"/>
      <c r="E5" s="316"/>
      <c r="F5" s="247" t="str">
        <f>IF(D5=1,"月分確定成果報酬",IF(D5=2,"成果報酬受け取り",IF(D5=3,"確定した成果のキャンセル","")))</f>
        <v/>
      </c>
      <c r="G5" s="327"/>
      <c r="H5" s="323"/>
      <c r="I5" s="325" t="str">
        <f>IF(OR(G5&lt;&gt;"",H5&lt;&gt;""),I4+G5-H5,"")</f>
        <v/>
      </c>
    </row>
    <row r="6" spans="2:9" ht="13.2" customHeight="1">
      <c r="B6" s="318"/>
      <c r="C6" s="319"/>
      <c r="D6" s="328"/>
      <c r="E6" s="316"/>
      <c r="F6" s="247" t="str">
        <f t="shared" ref="F6:F54" si="0">IF(D6=1,"月分確定成果報酬",IF(D6=2,"成果報酬受け取り",IF(D6=3,"確定した成果のキャンセル","")))</f>
        <v/>
      </c>
      <c r="G6" s="327"/>
      <c r="H6" s="323"/>
      <c r="I6" s="325" t="str">
        <f t="shared" ref="I6:I54" si="1">IF(OR(G6&lt;&gt;"",H6&lt;&gt;""),I5+G6-H6,"")</f>
        <v/>
      </c>
    </row>
    <row r="7" spans="2:9" ht="13.2" customHeight="1">
      <c r="B7" s="318"/>
      <c r="C7" s="319"/>
      <c r="D7" s="328"/>
      <c r="E7" s="316"/>
      <c r="F7" s="247" t="str">
        <f t="shared" si="0"/>
        <v/>
      </c>
      <c r="G7" s="327"/>
      <c r="H7" s="323"/>
      <c r="I7" s="325" t="str">
        <f t="shared" si="1"/>
        <v/>
      </c>
    </row>
    <row r="8" spans="2:9" ht="13.2" customHeight="1">
      <c r="B8" s="318"/>
      <c r="C8" s="319"/>
      <c r="D8" s="328"/>
      <c r="E8" s="316"/>
      <c r="F8" s="247" t="str">
        <f t="shared" si="0"/>
        <v/>
      </c>
      <c r="G8" s="327"/>
      <c r="H8" s="323"/>
      <c r="I8" s="325" t="str">
        <f t="shared" si="1"/>
        <v/>
      </c>
    </row>
    <row r="9" spans="2:9" ht="13.2" customHeight="1">
      <c r="B9" s="318"/>
      <c r="C9" s="319"/>
      <c r="D9" s="328"/>
      <c r="E9" s="316"/>
      <c r="F9" s="247" t="str">
        <f t="shared" si="0"/>
        <v/>
      </c>
      <c r="G9" s="327"/>
      <c r="H9" s="323"/>
      <c r="I9" s="325" t="str">
        <f t="shared" si="1"/>
        <v/>
      </c>
    </row>
    <row r="10" spans="2:9" ht="13.2" customHeight="1">
      <c r="B10" s="318"/>
      <c r="C10" s="319"/>
      <c r="D10" s="329"/>
      <c r="E10" s="317"/>
      <c r="F10" s="247" t="str">
        <f t="shared" si="0"/>
        <v/>
      </c>
      <c r="G10" s="327"/>
      <c r="H10" s="323"/>
      <c r="I10" s="325" t="str">
        <f t="shared" si="1"/>
        <v/>
      </c>
    </row>
    <row r="11" spans="2:9" ht="13.2" customHeight="1">
      <c r="B11" s="318"/>
      <c r="C11" s="319"/>
      <c r="D11" s="328"/>
      <c r="E11" s="316"/>
      <c r="F11" s="247" t="str">
        <f t="shared" si="0"/>
        <v/>
      </c>
      <c r="G11" s="327"/>
      <c r="H11" s="323"/>
      <c r="I11" s="325" t="str">
        <f t="shared" si="1"/>
        <v/>
      </c>
    </row>
    <row r="12" spans="2:9" ht="13.2" customHeight="1">
      <c r="B12" s="318"/>
      <c r="C12" s="319"/>
      <c r="D12" s="328"/>
      <c r="E12" s="316"/>
      <c r="F12" s="247" t="str">
        <f t="shared" si="0"/>
        <v/>
      </c>
      <c r="G12" s="327"/>
      <c r="H12" s="323"/>
      <c r="I12" s="325" t="str">
        <f t="shared" si="1"/>
        <v/>
      </c>
    </row>
    <row r="13" spans="2:9" ht="13.2" customHeight="1">
      <c r="B13" s="318"/>
      <c r="C13" s="319"/>
      <c r="D13" s="328"/>
      <c r="E13" s="316"/>
      <c r="F13" s="247" t="str">
        <f t="shared" si="0"/>
        <v/>
      </c>
      <c r="G13" s="327"/>
      <c r="H13" s="323"/>
      <c r="I13" s="325" t="str">
        <f t="shared" si="1"/>
        <v/>
      </c>
    </row>
    <row r="14" spans="2:9" ht="13.2" customHeight="1">
      <c r="B14" s="318"/>
      <c r="C14" s="319"/>
      <c r="D14" s="328"/>
      <c r="E14" s="316"/>
      <c r="F14" s="247" t="str">
        <f t="shared" si="0"/>
        <v/>
      </c>
      <c r="G14" s="327"/>
      <c r="H14" s="323"/>
      <c r="I14" s="325" t="str">
        <f t="shared" si="1"/>
        <v/>
      </c>
    </row>
    <row r="15" spans="2:9" ht="13.2" customHeight="1">
      <c r="B15" s="318"/>
      <c r="C15" s="319"/>
      <c r="D15" s="328"/>
      <c r="E15" s="316"/>
      <c r="F15" s="247" t="str">
        <f t="shared" si="0"/>
        <v/>
      </c>
      <c r="G15" s="327"/>
      <c r="H15" s="323"/>
      <c r="I15" s="325" t="str">
        <f t="shared" si="1"/>
        <v/>
      </c>
    </row>
    <row r="16" spans="2:9" ht="13.2" customHeight="1">
      <c r="B16" s="318"/>
      <c r="C16" s="319"/>
      <c r="D16" s="328"/>
      <c r="E16" s="316"/>
      <c r="F16" s="247" t="str">
        <f t="shared" si="0"/>
        <v/>
      </c>
      <c r="G16" s="327"/>
      <c r="H16" s="323"/>
      <c r="I16" s="325" t="str">
        <f t="shared" si="1"/>
        <v/>
      </c>
    </row>
    <row r="17" spans="2:9" ht="13.2" customHeight="1">
      <c r="B17" s="318"/>
      <c r="C17" s="319"/>
      <c r="D17" s="328"/>
      <c r="E17" s="316"/>
      <c r="F17" s="247" t="str">
        <f t="shared" si="0"/>
        <v/>
      </c>
      <c r="G17" s="327"/>
      <c r="H17" s="323"/>
      <c r="I17" s="325" t="str">
        <f t="shared" si="1"/>
        <v/>
      </c>
    </row>
    <row r="18" spans="2:9" ht="13.2" customHeight="1">
      <c r="B18" s="318"/>
      <c r="C18" s="319"/>
      <c r="D18" s="328"/>
      <c r="E18" s="316"/>
      <c r="F18" s="247" t="str">
        <f t="shared" si="0"/>
        <v/>
      </c>
      <c r="G18" s="327"/>
      <c r="H18" s="323"/>
      <c r="I18" s="325" t="str">
        <f t="shared" si="1"/>
        <v/>
      </c>
    </row>
    <row r="19" spans="2:9" ht="13.2" customHeight="1">
      <c r="B19" s="318"/>
      <c r="C19" s="319"/>
      <c r="D19" s="328"/>
      <c r="E19" s="316"/>
      <c r="F19" s="247" t="str">
        <f t="shared" si="0"/>
        <v/>
      </c>
      <c r="G19" s="327"/>
      <c r="H19" s="323"/>
      <c r="I19" s="325" t="str">
        <f t="shared" si="1"/>
        <v/>
      </c>
    </row>
    <row r="20" spans="2:9" ht="13.2" customHeight="1">
      <c r="B20" s="318"/>
      <c r="C20" s="319"/>
      <c r="D20" s="328"/>
      <c r="E20" s="316"/>
      <c r="F20" s="247" t="str">
        <f t="shared" si="0"/>
        <v/>
      </c>
      <c r="G20" s="327"/>
      <c r="H20" s="323"/>
      <c r="I20" s="325" t="str">
        <f t="shared" si="1"/>
        <v/>
      </c>
    </row>
    <row r="21" spans="2:9" ht="13.2" customHeight="1">
      <c r="B21" s="318"/>
      <c r="C21" s="319"/>
      <c r="D21" s="328"/>
      <c r="E21" s="316"/>
      <c r="F21" s="247" t="str">
        <f t="shared" si="0"/>
        <v/>
      </c>
      <c r="G21" s="327"/>
      <c r="H21" s="323"/>
      <c r="I21" s="325" t="str">
        <f t="shared" si="1"/>
        <v/>
      </c>
    </row>
    <row r="22" spans="2:9" ht="13.2" customHeight="1">
      <c r="B22" s="318"/>
      <c r="C22" s="319"/>
      <c r="D22" s="328"/>
      <c r="E22" s="316"/>
      <c r="F22" s="247" t="str">
        <f t="shared" si="0"/>
        <v/>
      </c>
      <c r="G22" s="327"/>
      <c r="H22" s="323"/>
      <c r="I22" s="325" t="str">
        <f t="shared" si="1"/>
        <v/>
      </c>
    </row>
    <row r="23" spans="2:9" ht="13.2" customHeight="1">
      <c r="B23" s="318"/>
      <c r="C23" s="319"/>
      <c r="D23" s="328"/>
      <c r="E23" s="316"/>
      <c r="F23" s="247" t="str">
        <f t="shared" si="0"/>
        <v/>
      </c>
      <c r="G23" s="327"/>
      <c r="H23" s="323"/>
      <c r="I23" s="325" t="str">
        <f t="shared" si="1"/>
        <v/>
      </c>
    </row>
    <row r="24" spans="2:9" ht="13.2" customHeight="1">
      <c r="B24" s="318"/>
      <c r="C24" s="319"/>
      <c r="D24" s="328"/>
      <c r="E24" s="316"/>
      <c r="F24" s="247" t="str">
        <f t="shared" si="0"/>
        <v/>
      </c>
      <c r="G24" s="327"/>
      <c r="H24" s="323"/>
      <c r="I24" s="325" t="str">
        <f t="shared" si="1"/>
        <v/>
      </c>
    </row>
    <row r="25" spans="2:9" ht="13.2" customHeight="1">
      <c r="B25" s="318"/>
      <c r="C25" s="319"/>
      <c r="D25" s="328"/>
      <c r="E25" s="316"/>
      <c r="F25" s="247" t="str">
        <f t="shared" si="0"/>
        <v/>
      </c>
      <c r="G25" s="327"/>
      <c r="H25" s="323"/>
      <c r="I25" s="325" t="str">
        <f t="shared" si="1"/>
        <v/>
      </c>
    </row>
    <row r="26" spans="2:9" ht="13.2" customHeight="1">
      <c r="B26" s="318"/>
      <c r="C26" s="319"/>
      <c r="D26" s="328"/>
      <c r="E26" s="316"/>
      <c r="F26" s="247" t="str">
        <f t="shared" si="0"/>
        <v/>
      </c>
      <c r="G26" s="327"/>
      <c r="H26" s="323"/>
      <c r="I26" s="325" t="str">
        <f t="shared" si="1"/>
        <v/>
      </c>
    </row>
    <row r="27" spans="2:9" ht="13.2" customHeight="1">
      <c r="B27" s="318"/>
      <c r="C27" s="319"/>
      <c r="D27" s="328"/>
      <c r="E27" s="316"/>
      <c r="F27" s="247" t="str">
        <f t="shared" si="0"/>
        <v/>
      </c>
      <c r="G27" s="327"/>
      <c r="H27" s="323"/>
      <c r="I27" s="325" t="str">
        <f t="shared" si="1"/>
        <v/>
      </c>
    </row>
    <row r="28" spans="2:9" ht="13.2" customHeight="1">
      <c r="B28" s="318"/>
      <c r="C28" s="319"/>
      <c r="D28" s="328"/>
      <c r="E28" s="316"/>
      <c r="F28" s="247" t="str">
        <f t="shared" si="0"/>
        <v/>
      </c>
      <c r="G28" s="327"/>
      <c r="H28" s="323"/>
      <c r="I28" s="325" t="str">
        <f t="shared" si="1"/>
        <v/>
      </c>
    </row>
    <row r="29" spans="2:9" ht="13.2" customHeight="1">
      <c r="B29" s="318"/>
      <c r="C29" s="319"/>
      <c r="D29" s="328"/>
      <c r="E29" s="316"/>
      <c r="F29" s="247" t="str">
        <f t="shared" si="0"/>
        <v/>
      </c>
      <c r="G29" s="327"/>
      <c r="H29" s="323"/>
      <c r="I29" s="325" t="str">
        <f t="shared" si="1"/>
        <v/>
      </c>
    </row>
    <row r="30" spans="2:9" ht="13.2" customHeight="1">
      <c r="B30" s="318"/>
      <c r="C30" s="319"/>
      <c r="D30" s="328"/>
      <c r="E30" s="316"/>
      <c r="F30" s="247" t="str">
        <f t="shared" si="0"/>
        <v/>
      </c>
      <c r="G30" s="327"/>
      <c r="H30" s="323"/>
      <c r="I30" s="325" t="str">
        <f t="shared" si="1"/>
        <v/>
      </c>
    </row>
    <row r="31" spans="2:9" ht="13.2" customHeight="1">
      <c r="B31" s="318"/>
      <c r="C31" s="319"/>
      <c r="D31" s="328"/>
      <c r="E31" s="316"/>
      <c r="F31" s="247" t="str">
        <f t="shared" si="0"/>
        <v/>
      </c>
      <c r="G31" s="327"/>
      <c r="H31" s="323"/>
      <c r="I31" s="325" t="str">
        <f t="shared" si="1"/>
        <v/>
      </c>
    </row>
    <row r="32" spans="2:9" ht="13.2" customHeight="1">
      <c r="B32" s="318"/>
      <c r="C32" s="319"/>
      <c r="D32" s="328"/>
      <c r="E32" s="316"/>
      <c r="F32" s="247" t="str">
        <f t="shared" si="0"/>
        <v/>
      </c>
      <c r="G32" s="327"/>
      <c r="H32" s="323"/>
      <c r="I32" s="325" t="str">
        <f t="shared" si="1"/>
        <v/>
      </c>
    </row>
    <row r="33" spans="2:9" ht="13.2" customHeight="1">
      <c r="B33" s="318"/>
      <c r="C33" s="319"/>
      <c r="D33" s="328"/>
      <c r="E33" s="316"/>
      <c r="F33" s="247" t="str">
        <f t="shared" si="0"/>
        <v/>
      </c>
      <c r="G33" s="327"/>
      <c r="H33" s="323"/>
      <c r="I33" s="325" t="str">
        <f t="shared" si="1"/>
        <v/>
      </c>
    </row>
    <row r="34" spans="2:9" ht="13.2" customHeight="1">
      <c r="B34" s="318"/>
      <c r="C34" s="319"/>
      <c r="D34" s="328"/>
      <c r="E34" s="316"/>
      <c r="F34" s="247" t="str">
        <f t="shared" si="0"/>
        <v/>
      </c>
      <c r="G34" s="327"/>
      <c r="H34" s="323"/>
      <c r="I34" s="325" t="str">
        <f t="shared" si="1"/>
        <v/>
      </c>
    </row>
    <row r="35" spans="2:9" ht="13.2" customHeight="1">
      <c r="B35" s="318"/>
      <c r="C35" s="319"/>
      <c r="D35" s="328"/>
      <c r="E35" s="316"/>
      <c r="F35" s="247" t="str">
        <f t="shared" si="0"/>
        <v/>
      </c>
      <c r="G35" s="327"/>
      <c r="H35" s="323"/>
      <c r="I35" s="325" t="str">
        <f t="shared" si="1"/>
        <v/>
      </c>
    </row>
    <row r="36" spans="2:9" ht="13.2" customHeight="1">
      <c r="B36" s="318"/>
      <c r="C36" s="319"/>
      <c r="D36" s="328"/>
      <c r="E36" s="316"/>
      <c r="F36" s="247" t="str">
        <f t="shared" si="0"/>
        <v/>
      </c>
      <c r="G36" s="327"/>
      <c r="H36" s="323"/>
      <c r="I36" s="325" t="str">
        <f t="shared" si="1"/>
        <v/>
      </c>
    </row>
    <row r="37" spans="2:9" ht="13.2" customHeight="1">
      <c r="B37" s="318"/>
      <c r="C37" s="319"/>
      <c r="D37" s="328"/>
      <c r="E37" s="316"/>
      <c r="F37" s="247" t="str">
        <f t="shared" si="0"/>
        <v/>
      </c>
      <c r="G37" s="327"/>
      <c r="H37" s="323"/>
      <c r="I37" s="325" t="str">
        <f t="shared" si="1"/>
        <v/>
      </c>
    </row>
    <row r="38" spans="2:9" ht="13.2" customHeight="1">
      <c r="B38" s="318"/>
      <c r="C38" s="319"/>
      <c r="D38" s="328"/>
      <c r="E38" s="316"/>
      <c r="F38" s="247" t="str">
        <f t="shared" si="0"/>
        <v/>
      </c>
      <c r="G38" s="327"/>
      <c r="H38" s="323"/>
      <c r="I38" s="325" t="str">
        <f t="shared" si="1"/>
        <v/>
      </c>
    </row>
    <row r="39" spans="2:9" ht="13.2" customHeight="1">
      <c r="B39" s="318"/>
      <c r="C39" s="319"/>
      <c r="D39" s="328"/>
      <c r="E39" s="316"/>
      <c r="F39" s="247" t="str">
        <f t="shared" si="0"/>
        <v/>
      </c>
      <c r="G39" s="327"/>
      <c r="H39" s="323"/>
      <c r="I39" s="325" t="str">
        <f t="shared" si="1"/>
        <v/>
      </c>
    </row>
    <row r="40" spans="2:9" ht="13.2" customHeight="1">
      <c r="B40" s="318"/>
      <c r="C40" s="319"/>
      <c r="D40" s="328"/>
      <c r="E40" s="316"/>
      <c r="F40" s="247" t="str">
        <f t="shared" si="0"/>
        <v/>
      </c>
      <c r="G40" s="327"/>
      <c r="H40" s="323"/>
      <c r="I40" s="325" t="str">
        <f t="shared" si="1"/>
        <v/>
      </c>
    </row>
    <row r="41" spans="2:9" ht="13.2" customHeight="1">
      <c r="B41" s="318"/>
      <c r="C41" s="319"/>
      <c r="D41" s="328"/>
      <c r="E41" s="316"/>
      <c r="F41" s="247" t="str">
        <f t="shared" si="0"/>
        <v/>
      </c>
      <c r="G41" s="327"/>
      <c r="H41" s="323"/>
      <c r="I41" s="325" t="str">
        <f t="shared" si="1"/>
        <v/>
      </c>
    </row>
    <row r="42" spans="2:9" ht="13.2" customHeight="1">
      <c r="B42" s="318"/>
      <c r="C42" s="319"/>
      <c r="D42" s="328"/>
      <c r="E42" s="316"/>
      <c r="F42" s="247" t="str">
        <f t="shared" si="0"/>
        <v/>
      </c>
      <c r="G42" s="327"/>
      <c r="H42" s="323"/>
      <c r="I42" s="325" t="str">
        <f t="shared" si="1"/>
        <v/>
      </c>
    </row>
    <row r="43" spans="2:9" ht="13.2" customHeight="1">
      <c r="B43" s="318"/>
      <c r="C43" s="319"/>
      <c r="D43" s="328"/>
      <c r="E43" s="316"/>
      <c r="F43" s="247" t="str">
        <f t="shared" si="0"/>
        <v/>
      </c>
      <c r="G43" s="327"/>
      <c r="H43" s="323"/>
      <c r="I43" s="325" t="str">
        <f t="shared" si="1"/>
        <v/>
      </c>
    </row>
    <row r="44" spans="2:9" ht="13.2" customHeight="1">
      <c r="B44" s="318"/>
      <c r="C44" s="319"/>
      <c r="D44" s="328"/>
      <c r="E44" s="316"/>
      <c r="F44" s="247" t="str">
        <f t="shared" si="0"/>
        <v/>
      </c>
      <c r="G44" s="327"/>
      <c r="H44" s="323"/>
      <c r="I44" s="325" t="str">
        <f t="shared" si="1"/>
        <v/>
      </c>
    </row>
    <row r="45" spans="2:9" ht="13.2" customHeight="1">
      <c r="B45" s="318"/>
      <c r="C45" s="319"/>
      <c r="D45" s="328"/>
      <c r="E45" s="316"/>
      <c r="F45" s="247" t="str">
        <f t="shared" si="0"/>
        <v/>
      </c>
      <c r="G45" s="327"/>
      <c r="H45" s="323"/>
      <c r="I45" s="325" t="str">
        <f t="shared" si="1"/>
        <v/>
      </c>
    </row>
    <row r="46" spans="2:9" ht="13.2" customHeight="1">
      <c r="B46" s="318"/>
      <c r="C46" s="319"/>
      <c r="D46" s="328"/>
      <c r="E46" s="316"/>
      <c r="F46" s="247" t="str">
        <f t="shared" si="0"/>
        <v/>
      </c>
      <c r="G46" s="327"/>
      <c r="H46" s="323"/>
      <c r="I46" s="325" t="str">
        <f t="shared" si="1"/>
        <v/>
      </c>
    </row>
    <row r="47" spans="2:9" ht="13.2" customHeight="1">
      <c r="B47" s="318"/>
      <c r="C47" s="319"/>
      <c r="D47" s="328"/>
      <c r="E47" s="316"/>
      <c r="F47" s="247" t="str">
        <f t="shared" si="0"/>
        <v/>
      </c>
      <c r="G47" s="327"/>
      <c r="H47" s="323"/>
      <c r="I47" s="325" t="str">
        <f t="shared" si="1"/>
        <v/>
      </c>
    </row>
    <row r="48" spans="2:9" ht="13.2" customHeight="1">
      <c r="B48" s="318"/>
      <c r="C48" s="319"/>
      <c r="D48" s="328"/>
      <c r="E48" s="316"/>
      <c r="F48" s="247" t="str">
        <f t="shared" si="0"/>
        <v/>
      </c>
      <c r="G48" s="327"/>
      <c r="H48" s="323"/>
      <c r="I48" s="325" t="str">
        <f t="shared" si="1"/>
        <v/>
      </c>
    </row>
    <row r="49" spans="2:9" ht="13.2" customHeight="1">
      <c r="B49" s="318"/>
      <c r="C49" s="319"/>
      <c r="D49" s="328"/>
      <c r="E49" s="316"/>
      <c r="F49" s="247" t="str">
        <f t="shared" si="0"/>
        <v/>
      </c>
      <c r="G49" s="327"/>
      <c r="H49" s="323"/>
      <c r="I49" s="325" t="str">
        <f t="shared" si="1"/>
        <v/>
      </c>
    </row>
    <row r="50" spans="2:9" ht="13.2" customHeight="1">
      <c r="B50" s="318"/>
      <c r="C50" s="319"/>
      <c r="D50" s="328"/>
      <c r="E50" s="316"/>
      <c r="F50" s="247" t="str">
        <f t="shared" si="0"/>
        <v/>
      </c>
      <c r="G50" s="327"/>
      <c r="H50" s="323"/>
      <c r="I50" s="325" t="str">
        <f t="shared" si="1"/>
        <v/>
      </c>
    </row>
    <row r="51" spans="2:9" ht="13.2" customHeight="1">
      <c r="B51" s="318"/>
      <c r="C51" s="319"/>
      <c r="D51" s="328"/>
      <c r="E51" s="316"/>
      <c r="F51" s="247" t="str">
        <f t="shared" si="0"/>
        <v/>
      </c>
      <c r="G51" s="327"/>
      <c r="H51" s="323"/>
      <c r="I51" s="325" t="str">
        <f t="shared" si="1"/>
        <v/>
      </c>
    </row>
    <row r="52" spans="2:9" ht="13.2" customHeight="1">
      <c r="B52" s="318"/>
      <c r="C52" s="319"/>
      <c r="D52" s="328"/>
      <c r="E52" s="316"/>
      <c r="F52" s="247" t="str">
        <f t="shared" si="0"/>
        <v/>
      </c>
      <c r="G52" s="327"/>
      <c r="H52" s="323"/>
      <c r="I52" s="325" t="str">
        <f t="shared" si="1"/>
        <v/>
      </c>
    </row>
    <row r="53" spans="2:9" ht="13.2" customHeight="1">
      <c r="B53" s="318"/>
      <c r="C53" s="319"/>
      <c r="D53" s="328"/>
      <c r="E53" s="316"/>
      <c r="F53" s="247" t="str">
        <f t="shared" si="0"/>
        <v/>
      </c>
      <c r="G53" s="327"/>
      <c r="H53" s="323"/>
      <c r="I53" s="325" t="str">
        <f t="shared" si="1"/>
        <v/>
      </c>
    </row>
    <row r="54" spans="2:9" ht="13.2" customHeight="1">
      <c r="B54" s="330"/>
      <c r="C54" s="331"/>
      <c r="D54" s="332"/>
      <c r="E54" s="333"/>
      <c r="F54" s="248" t="str">
        <f t="shared" si="0"/>
        <v/>
      </c>
      <c r="G54" s="334"/>
      <c r="H54" s="335"/>
      <c r="I54" s="336" t="str">
        <f t="shared" si="1"/>
        <v/>
      </c>
    </row>
    <row r="55" spans="2:9" ht="13.2" customHeight="1">
      <c r="B55" s="337"/>
      <c r="C55" s="338"/>
      <c r="D55" s="337"/>
      <c r="E55" s="339"/>
      <c r="F55" s="338"/>
      <c r="G55" s="340">
        <f>SUM(G4:G54)</f>
        <v>5100</v>
      </c>
      <c r="H55" s="341">
        <f>SUM(H4:H54)</f>
        <v>0</v>
      </c>
      <c r="I55" s="342">
        <f>G55-H55</f>
        <v>5100</v>
      </c>
    </row>
    <row r="56" spans="2:9" customFormat="1" ht="13.2" customHeight="1"/>
    <row r="57" spans="2:9" ht="13.2" customHeight="1">
      <c r="B57" s="30"/>
      <c r="C57" s="30"/>
      <c r="D57" s="30"/>
      <c r="E57" s="30"/>
      <c r="F57" s="30"/>
      <c r="G57" s="30"/>
      <c r="H57" s="30"/>
      <c r="I57" s="30"/>
    </row>
    <row r="58" spans="2:9" ht="13.2" customHeight="1">
      <c r="B58" s="30"/>
      <c r="C58" s="30"/>
      <c r="D58" s="30"/>
      <c r="E58" s="30"/>
      <c r="F58" s="30"/>
      <c r="G58" s="30"/>
      <c r="H58" s="30"/>
      <c r="I58" s="30"/>
    </row>
    <row r="59" spans="2:9" ht="13.2" customHeight="1">
      <c r="B59" s="30"/>
      <c r="C59" s="30"/>
      <c r="D59" s="30"/>
      <c r="E59" s="30"/>
      <c r="F59" s="30"/>
      <c r="G59" s="30"/>
      <c r="H59" s="30"/>
      <c r="I59" s="30"/>
    </row>
    <row r="60" spans="2:9" ht="13.2" customHeight="1">
      <c r="B60" s="30"/>
      <c r="C60" s="30"/>
      <c r="D60" s="30"/>
      <c r="E60" s="30"/>
      <c r="F60" s="30"/>
      <c r="G60" s="30"/>
      <c r="H60" s="30"/>
      <c r="I60" s="30"/>
    </row>
    <row r="61" spans="2:9" ht="13.2" customHeight="1">
      <c r="B61" s="30"/>
      <c r="C61" s="30"/>
      <c r="D61" s="30"/>
      <c r="E61" s="30"/>
      <c r="F61" s="30"/>
      <c r="G61" s="30"/>
      <c r="H61" s="30"/>
      <c r="I61" s="30"/>
    </row>
    <row r="62" spans="2:9" ht="13.2" customHeight="1">
      <c r="B62" s="30"/>
      <c r="C62" s="30"/>
      <c r="D62" s="30"/>
      <c r="E62" s="30"/>
      <c r="F62" s="30"/>
      <c r="G62" s="30"/>
      <c r="H62" s="30"/>
      <c r="I62" s="30"/>
    </row>
    <row r="63" spans="2:9" ht="13.2" customHeight="1">
      <c r="B63" s="30"/>
      <c r="C63" s="30"/>
      <c r="D63" s="30"/>
      <c r="E63" s="30"/>
      <c r="F63" s="30"/>
      <c r="G63" s="30"/>
      <c r="H63" s="30"/>
      <c r="I63" s="30"/>
    </row>
    <row r="64" spans="2:9" ht="13.2" customHeight="1">
      <c r="B64" s="30"/>
      <c r="C64" s="30"/>
      <c r="D64" s="30"/>
      <c r="E64" s="30"/>
      <c r="F64" s="30"/>
      <c r="G64" s="30"/>
      <c r="H64" s="30"/>
      <c r="I64" s="30"/>
    </row>
    <row r="65" spans="2:9" ht="13.2" customHeight="1">
      <c r="B65" s="30"/>
      <c r="C65" s="30"/>
      <c r="D65" s="30"/>
      <c r="E65" s="30"/>
      <c r="F65" s="30"/>
      <c r="G65" s="30"/>
      <c r="H65" s="30"/>
      <c r="I65" s="30"/>
    </row>
    <row r="66" spans="2:9" ht="13.2" customHeight="1">
      <c r="B66" s="30"/>
      <c r="C66" s="30"/>
      <c r="D66" s="30"/>
      <c r="E66" s="30"/>
      <c r="F66" s="30"/>
      <c r="G66" s="30"/>
      <c r="H66" s="30"/>
      <c r="I66" s="30"/>
    </row>
    <row r="67" spans="2:9" ht="13.2" customHeight="1">
      <c r="B67" s="30"/>
      <c r="C67" s="30"/>
      <c r="D67" s="30"/>
      <c r="E67" s="30"/>
      <c r="F67" s="30"/>
      <c r="G67" s="30"/>
      <c r="H67" s="30"/>
      <c r="I67" s="30"/>
    </row>
    <row r="68" spans="2:9" ht="13.2" customHeight="1">
      <c r="B68" s="30"/>
      <c r="C68" s="30"/>
      <c r="D68" s="30"/>
      <c r="E68" s="30"/>
      <c r="F68" s="30"/>
      <c r="G68" s="30"/>
      <c r="H68" s="30"/>
      <c r="I68" s="30"/>
    </row>
    <row r="69" spans="2:9" ht="13.2" customHeight="1">
      <c r="B69" s="30"/>
      <c r="C69" s="30"/>
      <c r="D69" s="30"/>
      <c r="E69" s="30"/>
      <c r="F69" s="30"/>
      <c r="G69" s="30"/>
      <c r="H69" s="30"/>
      <c r="I69" s="30"/>
    </row>
    <row r="70" spans="2:9" ht="13.2" customHeight="1">
      <c r="B70" s="30"/>
      <c r="C70" s="30"/>
      <c r="D70" s="30"/>
      <c r="E70" s="30"/>
      <c r="F70" s="30"/>
      <c r="G70" s="30"/>
      <c r="H70" s="30"/>
      <c r="I70" s="30"/>
    </row>
    <row r="71" spans="2:9" ht="13.2" customHeight="1">
      <c r="B71" s="30"/>
      <c r="C71" s="30"/>
      <c r="D71" s="30"/>
      <c r="E71" s="30"/>
      <c r="F71" s="30"/>
      <c r="G71" s="30"/>
      <c r="H71" s="30"/>
      <c r="I71" s="30"/>
    </row>
    <row r="72" spans="2:9" ht="13.2" customHeight="1">
      <c r="B72" s="30"/>
      <c r="C72" s="30"/>
      <c r="D72" s="30"/>
      <c r="E72" s="30"/>
      <c r="F72" s="30"/>
      <c r="G72" s="30"/>
      <c r="H72" s="30"/>
      <c r="I72" s="30"/>
    </row>
    <row r="73" spans="2:9" ht="13.2" customHeight="1">
      <c r="B73" s="30"/>
      <c r="C73" s="30"/>
      <c r="D73" s="30"/>
      <c r="E73" s="30"/>
      <c r="F73" s="30"/>
      <c r="G73" s="30"/>
      <c r="H73" s="30"/>
      <c r="I73" s="30"/>
    </row>
    <row r="74" spans="2:9" ht="13.2" customHeight="1">
      <c r="B74" s="30"/>
      <c r="C74" s="30"/>
      <c r="D74" s="30"/>
      <c r="E74" s="30"/>
      <c r="F74" s="30"/>
      <c r="G74" s="30"/>
      <c r="H74" s="30"/>
      <c r="I74" s="30"/>
    </row>
    <row r="75" spans="2:9" ht="13.2" customHeight="1">
      <c r="B75" s="30"/>
      <c r="C75" s="30"/>
      <c r="D75" s="30"/>
      <c r="E75" s="30"/>
      <c r="F75" s="30"/>
      <c r="G75" s="30"/>
      <c r="H75" s="30"/>
      <c r="I75" s="30"/>
    </row>
    <row r="76" spans="2:9" ht="13.2" customHeight="1">
      <c r="B76" s="30"/>
      <c r="C76" s="30"/>
      <c r="D76" s="30"/>
      <c r="E76" s="30"/>
      <c r="F76" s="30"/>
      <c r="G76" s="30"/>
      <c r="H76" s="30"/>
      <c r="I76" s="30"/>
    </row>
    <row r="77" spans="2:9" ht="13.2" customHeight="1">
      <c r="B77" s="30"/>
      <c r="C77" s="30"/>
      <c r="D77" s="30"/>
      <c r="E77" s="30"/>
      <c r="F77" s="30"/>
      <c r="G77" s="30"/>
      <c r="H77" s="30"/>
      <c r="I77" s="30"/>
    </row>
    <row r="78" spans="2:9" ht="13.2" customHeight="1">
      <c r="B78" s="30"/>
      <c r="C78" s="30"/>
      <c r="D78" s="30"/>
      <c r="E78" s="30"/>
      <c r="F78" s="30"/>
      <c r="G78" s="30"/>
      <c r="H78" s="30"/>
      <c r="I78" s="30"/>
    </row>
    <row r="79" spans="2:9" ht="13.2" customHeight="1">
      <c r="B79" s="30"/>
      <c r="C79" s="30"/>
      <c r="D79" s="30"/>
      <c r="E79" s="30"/>
      <c r="F79" s="30"/>
      <c r="G79" s="30"/>
      <c r="H79" s="30"/>
      <c r="I79" s="30"/>
    </row>
    <row r="80" spans="2:9" ht="13.2" customHeight="1">
      <c r="B80" s="30"/>
      <c r="C80" s="30"/>
      <c r="D80" s="30"/>
      <c r="E80" s="30"/>
      <c r="F80" s="30"/>
      <c r="G80" s="30"/>
      <c r="H80" s="30"/>
      <c r="I80" s="30"/>
    </row>
    <row r="81" spans="2:9" ht="13.2" customHeight="1">
      <c r="B81" s="30"/>
      <c r="C81" s="30"/>
      <c r="D81" s="30"/>
      <c r="E81" s="30"/>
      <c r="F81" s="30"/>
      <c r="G81" s="30"/>
      <c r="H81" s="30"/>
      <c r="I81" s="30"/>
    </row>
    <row r="82" spans="2:9" ht="13.2" customHeight="1">
      <c r="B82" s="30"/>
      <c r="C82" s="30"/>
      <c r="D82" s="30"/>
      <c r="E82" s="30"/>
      <c r="F82" s="30"/>
      <c r="G82" s="30"/>
      <c r="H82" s="30"/>
      <c r="I82" s="30"/>
    </row>
    <row r="83" spans="2:9" ht="13.2" customHeight="1">
      <c r="B83" s="30"/>
      <c r="C83" s="30"/>
      <c r="D83" s="30"/>
      <c r="E83" s="30"/>
      <c r="F83" s="30"/>
      <c r="G83" s="30"/>
      <c r="H83" s="30"/>
      <c r="I83" s="30"/>
    </row>
    <row r="84" spans="2:9" ht="13.2" customHeight="1">
      <c r="B84" s="30"/>
      <c r="C84" s="30"/>
      <c r="D84" s="30"/>
      <c r="E84" s="30"/>
      <c r="F84" s="30"/>
      <c r="G84" s="30"/>
      <c r="H84" s="30"/>
      <c r="I84" s="30"/>
    </row>
    <row r="85" spans="2:9" ht="13.2" customHeight="1">
      <c r="B85" s="30"/>
      <c r="C85" s="30"/>
      <c r="D85" s="30"/>
      <c r="E85" s="30"/>
      <c r="F85" s="30"/>
      <c r="G85" s="30"/>
      <c r="H85" s="30"/>
      <c r="I85" s="30"/>
    </row>
    <row r="86" spans="2:9" ht="13.2" customHeight="1">
      <c r="B86" s="30"/>
      <c r="C86" s="30"/>
      <c r="D86" s="30"/>
      <c r="E86" s="30"/>
      <c r="F86" s="30"/>
      <c r="G86" s="30"/>
      <c r="H86" s="30"/>
      <c r="I86" s="30"/>
    </row>
    <row r="87" spans="2:9" ht="13.2" customHeight="1">
      <c r="B87" s="30"/>
      <c r="C87" s="30"/>
      <c r="D87" s="30"/>
      <c r="E87" s="30"/>
      <c r="F87" s="30"/>
      <c r="G87" s="30"/>
      <c r="H87" s="30"/>
      <c r="I87" s="30"/>
    </row>
    <row r="88" spans="2:9" ht="13.2" customHeight="1">
      <c r="B88" s="30"/>
      <c r="C88" s="30"/>
      <c r="D88" s="30"/>
      <c r="E88" s="30"/>
      <c r="F88" s="30"/>
      <c r="G88" s="30"/>
      <c r="H88" s="30"/>
      <c r="I88" s="30"/>
    </row>
    <row r="89" spans="2:9" ht="13.2" customHeight="1">
      <c r="B89" s="30"/>
      <c r="C89" s="30"/>
      <c r="D89" s="30"/>
      <c r="E89" s="30"/>
      <c r="F89" s="30"/>
      <c r="G89" s="30"/>
      <c r="H89" s="30"/>
      <c r="I89" s="30"/>
    </row>
    <row r="90" spans="2:9" ht="13.2" customHeight="1">
      <c r="B90" s="30"/>
      <c r="C90" s="30"/>
      <c r="D90" s="30"/>
      <c r="E90" s="30"/>
      <c r="F90" s="30"/>
      <c r="G90" s="30"/>
      <c r="H90" s="30"/>
      <c r="I90" s="30"/>
    </row>
    <row r="91" spans="2:9" ht="13.2" customHeight="1">
      <c r="B91" s="30"/>
      <c r="C91" s="30"/>
      <c r="D91" s="30"/>
      <c r="E91" s="30"/>
      <c r="F91" s="30"/>
      <c r="G91" s="30"/>
      <c r="H91" s="30"/>
      <c r="I91" s="30"/>
    </row>
    <row r="92" spans="2:9" ht="13.2" customHeight="1">
      <c r="B92" s="30"/>
      <c r="C92" s="30"/>
      <c r="D92" s="30"/>
      <c r="E92" s="30"/>
      <c r="F92" s="30"/>
      <c r="G92" s="30"/>
      <c r="H92" s="30"/>
      <c r="I92" s="30"/>
    </row>
    <row r="93" spans="2:9" ht="13.2" customHeight="1">
      <c r="B93" s="30"/>
      <c r="C93" s="30"/>
      <c r="D93" s="30"/>
      <c r="E93" s="30"/>
      <c r="F93" s="30"/>
      <c r="G93" s="30"/>
      <c r="H93" s="30"/>
      <c r="I93" s="30"/>
    </row>
    <row r="94" spans="2:9" ht="13.2" customHeight="1">
      <c r="B94" s="30"/>
      <c r="C94" s="30"/>
      <c r="D94" s="30"/>
      <c r="E94" s="30"/>
      <c r="F94" s="30"/>
      <c r="G94" s="30"/>
      <c r="H94" s="30"/>
      <c r="I94" s="30"/>
    </row>
    <row r="95" spans="2:9" ht="13.2" customHeight="1">
      <c r="B95" s="30"/>
      <c r="C95" s="30"/>
      <c r="D95" s="30"/>
      <c r="E95" s="30"/>
      <c r="F95" s="30"/>
      <c r="G95" s="30"/>
      <c r="H95" s="30"/>
      <c r="I95" s="30"/>
    </row>
    <row r="96" spans="2:9" ht="13.2" customHeight="1">
      <c r="B96" s="30"/>
      <c r="C96" s="30"/>
      <c r="D96" s="30"/>
      <c r="E96" s="30"/>
      <c r="F96" s="30"/>
      <c r="G96" s="30"/>
      <c r="H96" s="30"/>
      <c r="I96" s="30"/>
    </row>
    <row r="97" spans="2:9" ht="13.2" customHeight="1">
      <c r="B97" s="30"/>
      <c r="C97" s="30"/>
      <c r="D97" s="30"/>
      <c r="E97" s="30"/>
      <c r="F97" s="30"/>
      <c r="G97" s="30"/>
      <c r="H97" s="30"/>
      <c r="I97" s="30"/>
    </row>
  </sheetData>
  <mergeCells count="6">
    <mergeCell ref="D4:F4"/>
    <mergeCell ref="I2:I3"/>
    <mergeCell ref="B2:C3"/>
    <mergeCell ref="D2:F2"/>
    <mergeCell ref="G2:G3"/>
    <mergeCell ref="H2:H3"/>
  </mergeCells>
  <phoneticPr fontId="2"/>
  <pageMargins left="0.31666666666666665" right="0.32500000000000001" top="0.75" bottom="0.75" header="0.3" footer="0.3"/>
  <pageSetup paperSize="9" orientation="portrait" horizontalDpi="0" verticalDpi="0" r:id="rId1"/>
  <headerFooter>
    <oddHeader>&amp;C&amp;"HG丸ｺﾞｼｯｸM-PRO,標準"&amp;A</oddHead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5" tint="0.59999389629810485"/>
  </sheetPr>
  <dimension ref="A1:G713"/>
  <sheetViews>
    <sheetView view="pageLayout" zoomScaleNormal="100" workbookViewId="0"/>
  </sheetViews>
  <sheetFormatPr defaultColWidth="8.88671875" defaultRowHeight="13.2"/>
  <cols>
    <col min="1" max="2" width="4.77734375" style="1" customWidth="1"/>
    <col min="3" max="3" width="40.33203125" style="1" customWidth="1"/>
    <col min="4" max="7" width="11.77734375" style="1" customWidth="1"/>
    <col min="8" max="16384" width="8.88671875" style="1"/>
  </cols>
  <sheetData>
    <row r="1" spans="1:7" ht="25.8" customHeight="1"/>
    <row r="2" spans="1:7" ht="13.2" customHeight="1">
      <c r="A2" s="892" t="s">
        <v>3</v>
      </c>
      <c r="B2" s="878"/>
      <c r="C2" s="893" t="s">
        <v>0</v>
      </c>
      <c r="D2" s="943" t="s">
        <v>19</v>
      </c>
      <c r="E2" s="944"/>
      <c r="F2" s="945" t="s">
        <v>20</v>
      </c>
      <c r="G2" s="944"/>
    </row>
    <row r="3" spans="1:7" ht="13.2" customHeight="1">
      <c r="A3" s="940"/>
      <c r="B3" s="941"/>
      <c r="C3" s="942"/>
      <c r="D3" s="398" t="s">
        <v>196</v>
      </c>
      <c r="E3" s="397" t="s">
        <v>5</v>
      </c>
      <c r="F3" s="396" t="s">
        <v>1122</v>
      </c>
      <c r="G3" s="397" t="s">
        <v>1120</v>
      </c>
    </row>
    <row r="4" spans="1:7">
      <c r="A4" s="879"/>
      <c r="B4" s="880"/>
      <c r="C4" s="894"/>
      <c r="D4" s="399" t="s">
        <v>1118</v>
      </c>
      <c r="E4" s="400" t="s">
        <v>1121</v>
      </c>
      <c r="F4" s="399" t="s">
        <v>1118</v>
      </c>
      <c r="G4" s="400" t="s">
        <v>1121</v>
      </c>
    </row>
    <row r="5" spans="1:7">
      <c r="A5" s="173">
        <v>1</v>
      </c>
      <c r="B5" s="211"/>
      <c r="C5" s="657"/>
      <c r="D5" s="249"/>
      <c r="E5" s="211"/>
      <c r="F5" s="210"/>
      <c r="G5" s="295"/>
    </row>
    <row r="6" spans="1:7">
      <c r="A6" s="178"/>
      <c r="B6" s="211"/>
      <c r="C6" s="657"/>
      <c r="D6" s="249"/>
      <c r="E6" s="179"/>
      <c r="F6" s="178"/>
      <c r="G6" s="195"/>
    </row>
    <row r="7" spans="1:7">
      <c r="A7" s="178"/>
      <c r="B7" s="211"/>
      <c r="C7" s="657"/>
      <c r="D7" s="249"/>
      <c r="E7" s="179"/>
      <c r="F7" s="178"/>
      <c r="G7" s="195"/>
    </row>
    <row r="8" spans="1:7">
      <c r="A8" s="178"/>
      <c r="B8" s="211"/>
      <c r="C8" s="657"/>
      <c r="D8" s="249"/>
      <c r="E8" s="179"/>
      <c r="F8" s="178"/>
      <c r="G8" s="195"/>
    </row>
    <row r="9" spans="1:7">
      <c r="A9" s="178"/>
      <c r="B9" s="211"/>
      <c r="C9" s="657"/>
      <c r="D9" s="249"/>
      <c r="E9" s="179"/>
      <c r="F9" s="178"/>
      <c r="G9" s="195"/>
    </row>
    <row r="10" spans="1:7">
      <c r="A10" s="178"/>
      <c r="B10" s="211"/>
      <c r="C10" s="657"/>
      <c r="D10" s="249"/>
      <c r="E10" s="179"/>
      <c r="F10" s="178"/>
      <c r="G10" s="195"/>
    </row>
    <row r="11" spans="1:7">
      <c r="A11" s="178"/>
      <c r="B11" s="211"/>
      <c r="C11" s="657"/>
      <c r="D11" s="249"/>
      <c r="E11" s="179"/>
      <c r="F11" s="178"/>
      <c r="G11" s="195"/>
    </row>
    <row r="12" spans="1:7">
      <c r="A12" s="178"/>
      <c r="B12" s="211"/>
      <c r="C12" s="657"/>
      <c r="D12" s="249"/>
      <c r="E12" s="179"/>
      <c r="F12" s="178"/>
      <c r="G12" s="195"/>
    </row>
    <row r="13" spans="1:7">
      <c r="A13" s="178"/>
      <c r="B13" s="211"/>
      <c r="C13" s="657"/>
      <c r="D13" s="249"/>
      <c r="E13" s="179"/>
      <c r="F13" s="178"/>
      <c r="G13" s="195"/>
    </row>
    <row r="14" spans="1:7">
      <c r="A14" s="178"/>
      <c r="B14" s="211"/>
      <c r="C14" s="657"/>
      <c r="D14" s="249"/>
      <c r="E14" s="179"/>
      <c r="F14" s="178"/>
      <c r="G14" s="195"/>
    </row>
    <row r="15" spans="1:7">
      <c r="A15" s="178"/>
      <c r="B15" s="211"/>
      <c r="C15" s="657"/>
      <c r="D15" s="249"/>
      <c r="E15" s="179"/>
      <c r="F15" s="178"/>
      <c r="G15" s="195"/>
    </row>
    <row r="16" spans="1:7">
      <c r="A16" s="178"/>
      <c r="B16" s="211"/>
      <c r="C16" s="657"/>
      <c r="D16" s="249"/>
      <c r="E16" s="179"/>
      <c r="F16" s="178"/>
      <c r="G16" s="195"/>
    </row>
    <row r="17" spans="1:7">
      <c r="A17" s="178"/>
      <c r="B17" s="211"/>
      <c r="C17" s="657"/>
      <c r="D17" s="249"/>
      <c r="E17" s="179"/>
      <c r="F17" s="178"/>
      <c r="G17" s="195"/>
    </row>
    <row r="18" spans="1:7">
      <c r="A18" s="178"/>
      <c r="B18" s="211"/>
      <c r="C18" s="657"/>
      <c r="D18" s="249"/>
      <c r="E18" s="179"/>
      <c r="F18" s="178"/>
      <c r="G18" s="195"/>
    </row>
    <row r="19" spans="1:7">
      <c r="A19" s="178"/>
      <c r="B19" s="211"/>
      <c r="C19" s="657"/>
      <c r="D19" s="249"/>
      <c r="E19" s="179"/>
      <c r="F19" s="178"/>
      <c r="G19" s="195"/>
    </row>
    <row r="20" spans="1:7">
      <c r="A20" s="178"/>
      <c r="B20" s="211"/>
      <c r="C20" s="657"/>
      <c r="D20" s="249"/>
      <c r="E20" s="179"/>
      <c r="F20" s="178"/>
      <c r="G20" s="195"/>
    </row>
    <row r="21" spans="1:7">
      <c r="A21" s="178"/>
      <c r="B21" s="211"/>
      <c r="C21" s="657"/>
      <c r="D21" s="249"/>
      <c r="E21" s="179"/>
      <c r="F21" s="178"/>
      <c r="G21" s="195"/>
    </row>
    <row r="22" spans="1:7">
      <c r="A22" s="178"/>
      <c r="B22" s="211"/>
      <c r="C22" s="657"/>
      <c r="D22" s="249"/>
      <c r="E22" s="179"/>
      <c r="F22" s="178"/>
      <c r="G22" s="195"/>
    </row>
    <row r="23" spans="1:7">
      <c r="A23" s="178"/>
      <c r="B23" s="211"/>
      <c r="C23" s="657"/>
      <c r="D23" s="249"/>
      <c r="E23" s="179"/>
      <c r="F23" s="178"/>
      <c r="G23" s="195"/>
    </row>
    <row r="24" spans="1:7">
      <c r="A24" s="178"/>
      <c r="B24" s="211"/>
      <c r="C24" s="657"/>
      <c r="D24" s="249"/>
      <c r="E24" s="179"/>
      <c r="F24" s="178"/>
      <c r="G24" s="195"/>
    </row>
    <row r="25" spans="1:7">
      <c r="A25" s="178"/>
      <c r="B25" s="211"/>
      <c r="C25" s="657"/>
      <c r="D25" s="249"/>
      <c r="E25" s="179"/>
      <c r="F25" s="178"/>
      <c r="G25" s="195"/>
    </row>
    <row r="26" spans="1:7">
      <c r="A26" s="178"/>
      <c r="B26" s="211"/>
      <c r="C26" s="657"/>
      <c r="D26" s="249"/>
      <c r="E26" s="179"/>
      <c r="F26" s="178"/>
      <c r="G26" s="195"/>
    </row>
    <row r="27" spans="1:7">
      <c r="A27" s="178"/>
      <c r="B27" s="211"/>
      <c r="C27" s="657"/>
      <c r="D27" s="249"/>
      <c r="E27" s="179"/>
      <c r="F27" s="178"/>
      <c r="G27" s="195"/>
    </row>
    <row r="28" spans="1:7">
      <c r="A28" s="178"/>
      <c r="B28" s="211"/>
      <c r="C28" s="657"/>
      <c r="D28" s="249"/>
      <c r="E28" s="179"/>
      <c r="F28" s="178"/>
      <c r="G28" s="195"/>
    </row>
    <row r="29" spans="1:7">
      <c r="A29" s="178"/>
      <c r="B29" s="211"/>
      <c r="C29" s="657"/>
      <c r="D29" s="249"/>
      <c r="E29" s="179"/>
      <c r="F29" s="178"/>
      <c r="G29" s="195"/>
    </row>
    <row r="30" spans="1:7">
      <c r="A30" s="178"/>
      <c r="B30" s="211"/>
      <c r="C30" s="657"/>
      <c r="D30" s="249"/>
      <c r="E30" s="179"/>
      <c r="F30" s="178"/>
      <c r="G30" s="195"/>
    </row>
    <row r="31" spans="1:7">
      <c r="A31" s="178"/>
      <c r="B31" s="211"/>
      <c r="C31" s="657"/>
      <c r="D31" s="249"/>
      <c r="E31" s="179"/>
      <c r="F31" s="178"/>
      <c r="G31" s="195"/>
    </row>
    <row r="32" spans="1:7">
      <c r="A32" s="178"/>
      <c r="B32" s="211"/>
      <c r="C32" s="657"/>
      <c r="D32" s="249"/>
      <c r="E32" s="179"/>
      <c r="F32" s="178"/>
      <c r="G32" s="195"/>
    </row>
    <row r="33" spans="1:7">
      <c r="A33" s="178"/>
      <c r="B33" s="211"/>
      <c r="C33" s="657"/>
      <c r="D33" s="249"/>
      <c r="E33" s="179"/>
      <c r="F33" s="178"/>
      <c r="G33" s="195"/>
    </row>
    <row r="34" spans="1:7">
      <c r="A34" s="178"/>
      <c r="B34" s="211"/>
      <c r="C34" s="657"/>
      <c r="D34" s="249"/>
      <c r="E34" s="179"/>
      <c r="F34" s="178"/>
      <c r="G34" s="195"/>
    </row>
    <row r="35" spans="1:7">
      <c r="A35" s="178"/>
      <c r="B35" s="211"/>
      <c r="C35" s="657"/>
      <c r="D35" s="249"/>
      <c r="E35" s="179"/>
      <c r="F35" s="178"/>
      <c r="G35" s="195"/>
    </row>
    <row r="36" spans="1:7">
      <c r="A36" s="178"/>
      <c r="B36" s="211"/>
      <c r="C36" s="657"/>
      <c r="D36" s="249"/>
      <c r="E36" s="179"/>
      <c r="F36" s="178"/>
      <c r="G36" s="195"/>
    </row>
    <row r="37" spans="1:7">
      <c r="A37" s="178"/>
      <c r="B37" s="211"/>
      <c r="C37" s="657"/>
      <c r="D37" s="249"/>
      <c r="E37" s="179"/>
      <c r="F37" s="178"/>
      <c r="G37" s="195"/>
    </row>
    <row r="38" spans="1:7">
      <c r="A38" s="178"/>
      <c r="B38" s="211"/>
      <c r="C38" s="657"/>
      <c r="D38" s="249"/>
      <c r="E38" s="179"/>
      <c r="F38" s="178"/>
      <c r="G38" s="195"/>
    </row>
    <row r="39" spans="1:7">
      <c r="A39" s="178"/>
      <c r="B39" s="211"/>
      <c r="C39" s="657"/>
      <c r="D39" s="249"/>
      <c r="E39" s="179"/>
      <c r="F39" s="178"/>
      <c r="G39" s="195"/>
    </row>
    <row r="40" spans="1:7">
      <c r="A40" s="178"/>
      <c r="B40" s="211"/>
      <c r="C40" s="657"/>
      <c r="D40" s="249"/>
      <c r="E40" s="179"/>
      <c r="F40" s="178"/>
      <c r="G40" s="195"/>
    </row>
    <row r="41" spans="1:7">
      <c r="A41" s="178"/>
      <c r="B41" s="211"/>
      <c r="C41" s="657"/>
      <c r="D41" s="249"/>
      <c r="E41" s="179"/>
      <c r="F41" s="178"/>
      <c r="G41" s="195"/>
    </row>
    <row r="42" spans="1:7">
      <c r="A42" s="178"/>
      <c r="B42" s="211"/>
      <c r="C42" s="657"/>
      <c r="D42" s="249"/>
      <c r="E42" s="179"/>
      <c r="F42" s="178"/>
      <c r="G42" s="195"/>
    </row>
    <row r="43" spans="1:7">
      <c r="A43" s="178"/>
      <c r="B43" s="211"/>
      <c r="C43" s="657"/>
      <c r="D43" s="249"/>
      <c r="E43" s="179"/>
      <c r="F43" s="178"/>
      <c r="G43" s="195"/>
    </row>
    <row r="44" spans="1:7">
      <c r="A44" s="178"/>
      <c r="B44" s="211"/>
      <c r="C44" s="657"/>
      <c r="D44" s="249"/>
      <c r="E44" s="179"/>
      <c r="F44" s="178"/>
      <c r="G44" s="195"/>
    </row>
    <row r="45" spans="1:7">
      <c r="A45" s="178"/>
      <c r="B45" s="211"/>
      <c r="C45" s="657"/>
      <c r="D45" s="249"/>
      <c r="E45" s="179"/>
      <c r="F45" s="178"/>
      <c r="G45" s="195"/>
    </row>
    <row r="46" spans="1:7">
      <c r="A46" s="178"/>
      <c r="B46" s="211"/>
      <c r="C46" s="657"/>
      <c r="D46" s="249"/>
      <c r="E46" s="179"/>
      <c r="F46" s="178"/>
      <c r="G46" s="195"/>
    </row>
    <row r="47" spans="1:7">
      <c r="A47" s="178"/>
      <c r="B47" s="211"/>
      <c r="C47" s="657"/>
      <c r="D47" s="249"/>
      <c r="E47" s="179"/>
      <c r="F47" s="178"/>
      <c r="G47" s="195"/>
    </row>
    <row r="48" spans="1:7">
      <c r="A48" s="178"/>
      <c r="B48" s="211"/>
      <c r="C48" s="657"/>
      <c r="D48" s="249"/>
      <c r="E48" s="179"/>
      <c r="F48" s="178"/>
      <c r="G48" s="195"/>
    </row>
    <row r="49" spans="1:7">
      <c r="A49" s="178"/>
      <c r="B49" s="211"/>
      <c r="C49" s="657"/>
      <c r="D49" s="249"/>
      <c r="E49" s="179"/>
      <c r="F49" s="178"/>
      <c r="G49" s="195"/>
    </row>
    <row r="50" spans="1:7">
      <c r="A50" s="178"/>
      <c r="B50" s="211"/>
      <c r="C50" s="657"/>
      <c r="D50" s="249"/>
      <c r="E50" s="179"/>
      <c r="F50" s="178"/>
      <c r="G50" s="195"/>
    </row>
    <row r="51" spans="1:7">
      <c r="A51" s="178"/>
      <c r="B51" s="211"/>
      <c r="C51" s="657"/>
      <c r="D51" s="249"/>
      <c r="E51" s="179"/>
      <c r="F51" s="178"/>
      <c r="G51" s="195"/>
    </row>
    <row r="52" spans="1:7">
      <c r="A52" s="178"/>
      <c r="B52" s="211"/>
      <c r="C52" s="657"/>
      <c r="D52" s="249"/>
      <c r="E52" s="179"/>
      <c r="F52" s="178"/>
      <c r="G52" s="195"/>
    </row>
    <row r="53" spans="1:7">
      <c r="A53" s="178"/>
      <c r="B53" s="211"/>
      <c r="C53" s="657"/>
      <c r="D53" s="249"/>
      <c r="E53" s="179"/>
      <c r="F53" s="178"/>
      <c r="G53" s="195"/>
    </row>
    <row r="54" spans="1:7">
      <c r="A54" s="183"/>
      <c r="B54" s="211"/>
      <c r="C54" s="657"/>
      <c r="D54" s="249"/>
      <c r="E54" s="184"/>
      <c r="F54" s="183"/>
      <c r="G54" s="196"/>
    </row>
    <row r="55" spans="1:7">
      <c r="A55" s="197"/>
      <c r="B55" s="230"/>
      <c r="C55" s="231"/>
      <c r="D55" s="232">
        <f>SUM(D5:D54)</f>
        <v>0</v>
      </c>
      <c r="E55" s="230">
        <f>SUM(E5:E54)</f>
        <v>0</v>
      </c>
      <c r="F55" s="197">
        <f>SUM(F5:F54)</f>
        <v>0</v>
      </c>
      <c r="G55" s="198">
        <f>SUM(G5:G54)</f>
        <v>0</v>
      </c>
    </row>
    <row r="56" spans="1:7">
      <c r="C56" s="659"/>
      <c r="D56" s="660" t="s">
        <v>1310</v>
      </c>
      <c r="E56" s="661">
        <f>D55+E55</f>
        <v>0</v>
      </c>
      <c r="F56" s="658" t="s">
        <v>20</v>
      </c>
      <c r="G56" s="660">
        <f>F55+G55</f>
        <v>0</v>
      </c>
    </row>
    <row r="57" spans="1:7">
      <c r="C57" s="655" t="s">
        <v>1311</v>
      </c>
      <c r="D57" s="662"/>
      <c r="E57" s="662"/>
      <c r="F57" s="662"/>
      <c r="G57" s="662">
        <f>E56-G56</f>
        <v>0</v>
      </c>
    </row>
    <row r="59" spans="1:7" ht="25.8" customHeight="1"/>
    <row r="60" spans="1:7" ht="13.2" customHeight="1">
      <c r="A60" s="875" t="s">
        <v>3</v>
      </c>
      <c r="B60" s="878"/>
      <c r="C60" s="893" t="s">
        <v>0</v>
      </c>
      <c r="D60" s="943" t="s">
        <v>19</v>
      </c>
      <c r="E60" s="944"/>
      <c r="F60" s="945" t="s">
        <v>20</v>
      </c>
      <c r="G60" s="944"/>
    </row>
    <row r="61" spans="1:7" ht="13.2" customHeight="1">
      <c r="A61" s="940"/>
      <c r="B61" s="941"/>
      <c r="C61" s="942"/>
      <c r="D61" s="398" t="s">
        <v>196</v>
      </c>
      <c r="E61" s="397" t="s">
        <v>5</v>
      </c>
      <c r="F61" s="396" t="s">
        <v>1122</v>
      </c>
      <c r="G61" s="397" t="s">
        <v>1120</v>
      </c>
    </row>
    <row r="62" spans="1:7">
      <c r="A62" s="879"/>
      <c r="B62" s="880"/>
      <c r="C62" s="894"/>
      <c r="D62" s="399" t="s">
        <v>1118</v>
      </c>
      <c r="E62" s="400" t="s">
        <v>1121</v>
      </c>
      <c r="F62" s="399" t="s">
        <v>1118</v>
      </c>
      <c r="G62" s="400" t="s">
        <v>1121</v>
      </c>
    </row>
    <row r="63" spans="1:7">
      <c r="A63" s="173">
        <v>2</v>
      </c>
      <c r="B63" s="211"/>
      <c r="C63" s="657"/>
      <c r="D63" s="249"/>
      <c r="E63" s="211"/>
      <c r="F63" s="210"/>
      <c r="G63" s="295"/>
    </row>
    <row r="64" spans="1:7">
      <c r="A64" s="178"/>
      <c r="B64" s="211"/>
      <c r="C64" s="657"/>
      <c r="D64" s="249"/>
      <c r="E64" s="179"/>
      <c r="F64" s="178"/>
      <c r="G64" s="195"/>
    </row>
    <row r="65" spans="1:7">
      <c r="A65" s="178"/>
      <c r="B65" s="211"/>
      <c r="C65" s="657"/>
      <c r="D65" s="249"/>
      <c r="E65" s="179"/>
      <c r="F65" s="178"/>
      <c r="G65" s="195"/>
    </row>
    <row r="66" spans="1:7">
      <c r="A66" s="178"/>
      <c r="B66" s="211"/>
      <c r="C66" s="657"/>
      <c r="D66" s="249"/>
      <c r="E66" s="179"/>
      <c r="F66" s="178"/>
      <c r="G66" s="195"/>
    </row>
    <row r="67" spans="1:7">
      <c r="A67" s="178"/>
      <c r="B67" s="211"/>
      <c r="C67" s="657"/>
      <c r="D67" s="249"/>
      <c r="E67" s="179"/>
      <c r="F67" s="178"/>
      <c r="G67" s="195"/>
    </row>
    <row r="68" spans="1:7">
      <c r="A68" s="178"/>
      <c r="B68" s="211"/>
      <c r="C68" s="657"/>
      <c r="D68" s="249"/>
      <c r="E68" s="179"/>
      <c r="F68" s="178"/>
      <c r="G68" s="195"/>
    </row>
    <row r="69" spans="1:7">
      <c r="A69" s="178"/>
      <c r="B69" s="211"/>
      <c r="C69" s="657"/>
      <c r="D69" s="249"/>
      <c r="E69" s="179"/>
      <c r="F69" s="178"/>
      <c r="G69" s="195"/>
    </row>
    <row r="70" spans="1:7">
      <c r="A70" s="178"/>
      <c r="B70" s="211"/>
      <c r="C70" s="657"/>
      <c r="D70" s="249"/>
      <c r="E70" s="179"/>
      <c r="F70" s="178"/>
      <c r="G70" s="195"/>
    </row>
    <row r="71" spans="1:7">
      <c r="A71" s="178"/>
      <c r="B71" s="211"/>
      <c r="C71" s="657"/>
      <c r="D71" s="249"/>
      <c r="E71" s="179"/>
      <c r="F71" s="178"/>
      <c r="G71" s="195"/>
    </row>
    <row r="72" spans="1:7">
      <c r="A72" s="178"/>
      <c r="B72" s="211"/>
      <c r="C72" s="657"/>
      <c r="D72" s="249"/>
      <c r="E72" s="179"/>
      <c r="F72" s="178"/>
      <c r="G72" s="195"/>
    </row>
    <row r="73" spans="1:7">
      <c r="A73" s="178"/>
      <c r="B73" s="211"/>
      <c r="C73" s="657"/>
      <c r="D73" s="249"/>
      <c r="E73" s="179"/>
      <c r="F73" s="178"/>
      <c r="G73" s="195"/>
    </row>
    <row r="74" spans="1:7">
      <c r="A74" s="178"/>
      <c r="B74" s="211"/>
      <c r="C74" s="657"/>
      <c r="D74" s="249"/>
      <c r="E74" s="179"/>
      <c r="F74" s="178"/>
      <c r="G74" s="195"/>
    </row>
    <row r="75" spans="1:7">
      <c r="A75" s="178"/>
      <c r="B75" s="211"/>
      <c r="C75" s="657"/>
      <c r="D75" s="249"/>
      <c r="E75" s="179"/>
      <c r="F75" s="178"/>
      <c r="G75" s="195"/>
    </row>
    <row r="76" spans="1:7">
      <c r="A76" s="178"/>
      <c r="B76" s="211"/>
      <c r="C76" s="657"/>
      <c r="D76" s="249"/>
      <c r="E76" s="179"/>
      <c r="F76" s="178"/>
      <c r="G76" s="195"/>
    </row>
    <row r="77" spans="1:7">
      <c r="A77" s="178"/>
      <c r="B77" s="211"/>
      <c r="C77" s="657"/>
      <c r="D77" s="249"/>
      <c r="E77" s="179"/>
      <c r="F77" s="178"/>
      <c r="G77" s="195"/>
    </row>
    <row r="78" spans="1:7">
      <c r="A78" s="178"/>
      <c r="B78" s="211"/>
      <c r="C78" s="657"/>
      <c r="D78" s="249"/>
      <c r="E78" s="179"/>
      <c r="F78" s="178"/>
      <c r="G78" s="195"/>
    </row>
    <row r="79" spans="1:7">
      <c r="A79" s="178"/>
      <c r="B79" s="211"/>
      <c r="C79" s="657"/>
      <c r="D79" s="249"/>
      <c r="E79" s="179"/>
      <c r="F79" s="178"/>
      <c r="G79" s="195"/>
    </row>
    <row r="80" spans="1:7">
      <c r="A80" s="178"/>
      <c r="B80" s="211"/>
      <c r="C80" s="657"/>
      <c r="D80" s="249"/>
      <c r="E80" s="179"/>
      <c r="F80" s="178"/>
      <c r="G80" s="195"/>
    </row>
    <row r="81" spans="1:7">
      <c r="A81" s="178"/>
      <c r="B81" s="211"/>
      <c r="C81" s="657"/>
      <c r="D81" s="249"/>
      <c r="E81" s="179"/>
      <c r="F81" s="178"/>
      <c r="G81" s="195"/>
    </row>
    <row r="82" spans="1:7">
      <c r="A82" s="178"/>
      <c r="B82" s="211"/>
      <c r="C82" s="657"/>
      <c r="D82" s="249"/>
      <c r="E82" s="179"/>
      <c r="F82" s="178"/>
      <c r="G82" s="195"/>
    </row>
    <row r="83" spans="1:7">
      <c r="A83" s="178"/>
      <c r="B83" s="211"/>
      <c r="C83" s="657"/>
      <c r="D83" s="249"/>
      <c r="E83" s="179"/>
      <c r="F83" s="178"/>
      <c r="G83" s="195"/>
    </row>
    <row r="84" spans="1:7">
      <c r="A84" s="178"/>
      <c r="B84" s="211"/>
      <c r="C84" s="657"/>
      <c r="D84" s="181"/>
      <c r="E84" s="179"/>
      <c r="F84" s="178"/>
      <c r="G84" s="195"/>
    </row>
    <row r="85" spans="1:7">
      <c r="A85" s="178"/>
      <c r="B85" s="211"/>
      <c r="C85" s="657"/>
      <c r="D85" s="181"/>
      <c r="E85" s="179"/>
      <c r="F85" s="178"/>
      <c r="G85" s="195"/>
    </row>
    <row r="86" spans="1:7">
      <c r="A86" s="178"/>
      <c r="B86" s="211"/>
      <c r="C86" s="657"/>
      <c r="D86" s="181"/>
      <c r="E86" s="179"/>
      <c r="F86" s="178"/>
      <c r="G86" s="195"/>
    </row>
    <row r="87" spans="1:7">
      <c r="A87" s="178"/>
      <c r="B87" s="211"/>
      <c r="C87" s="657"/>
      <c r="D87" s="181"/>
      <c r="E87" s="179"/>
      <c r="F87" s="178"/>
      <c r="G87" s="195"/>
    </row>
    <row r="88" spans="1:7">
      <c r="A88" s="178"/>
      <c r="B88" s="211"/>
      <c r="C88" s="657"/>
      <c r="D88" s="181"/>
      <c r="E88" s="179"/>
      <c r="F88" s="178"/>
      <c r="G88" s="195"/>
    </row>
    <row r="89" spans="1:7">
      <c r="A89" s="178"/>
      <c r="B89" s="211"/>
      <c r="C89" s="657"/>
      <c r="D89" s="181"/>
      <c r="E89" s="179"/>
      <c r="F89" s="178"/>
      <c r="G89" s="195"/>
    </row>
    <row r="90" spans="1:7">
      <c r="A90" s="178"/>
      <c r="B90" s="211"/>
      <c r="C90" s="657"/>
      <c r="D90" s="181"/>
      <c r="E90" s="179"/>
      <c r="F90" s="178"/>
      <c r="G90" s="195"/>
    </row>
    <row r="91" spans="1:7">
      <c r="A91" s="178"/>
      <c r="B91" s="211"/>
      <c r="C91" s="657"/>
      <c r="D91" s="181"/>
      <c r="E91" s="179"/>
      <c r="F91" s="178"/>
      <c r="G91" s="195"/>
    </row>
    <row r="92" spans="1:7">
      <c r="A92" s="178"/>
      <c r="B92" s="211"/>
      <c r="C92" s="657"/>
      <c r="D92" s="181"/>
      <c r="E92" s="179"/>
      <c r="F92" s="178"/>
      <c r="G92" s="195"/>
    </row>
    <row r="93" spans="1:7">
      <c r="A93" s="178"/>
      <c r="B93" s="211"/>
      <c r="C93" s="657"/>
      <c r="D93" s="181"/>
      <c r="E93" s="179"/>
      <c r="F93" s="178"/>
      <c r="G93" s="195"/>
    </row>
    <row r="94" spans="1:7">
      <c r="A94" s="178"/>
      <c r="B94" s="211"/>
      <c r="C94" s="657"/>
      <c r="D94" s="181"/>
      <c r="E94" s="179"/>
      <c r="F94" s="178"/>
      <c r="G94" s="195"/>
    </row>
    <row r="95" spans="1:7">
      <c r="A95" s="178"/>
      <c r="B95" s="211"/>
      <c r="C95" s="657"/>
      <c r="D95" s="181"/>
      <c r="E95" s="179"/>
      <c r="F95" s="178"/>
      <c r="G95" s="195"/>
    </row>
    <row r="96" spans="1:7">
      <c r="A96" s="178"/>
      <c r="B96" s="211"/>
      <c r="C96" s="657"/>
      <c r="D96" s="181"/>
      <c r="E96" s="179"/>
      <c r="F96" s="178"/>
      <c r="G96" s="195"/>
    </row>
    <row r="97" spans="1:7">
      <c r="A97" s="178"/>
      <c r="B97" s="211"/>
      <c r="C97" s="657"/>
      <c r="D97" s="181"/>
      <c r="E97" s="179"/>
      <c r="F97" s="178"/>
      <c r="G97" s="195"/>
    </row>
    <row r="98" spans="1:7">
      <c r="A98" s="178"/>
      <c r="B98" s="211"/>
      <c r="C98" s="657"/>
      <c r="D98" s="181"/>
      <c r="E98" s="179"/>
      <c r="F98" s="178"/>
      <c r="G98" s="195"/>
    </row>
    <row r="99" spans="1:7">
      <c r="A99" s="178"/>
      <c r="B99" s="211"/>
      <c r="C99" s="657"/>
      <c r="D99" s="181"/>
      <c r="E99" s="179"/>
      <c r="F99" s="178"/>
      <c r="G99" s="195"/>
    </row>
    <row r="100" spans="1:7">
      <c r="A100" s="178"/>
      <c r="B100" s="211"/>
      <c r="C100" s="657"/>
      <c r="D100" s="181"/>
      <c r="E100" s="179"/>
      <c r="F100" s="178"/>
      <c r="G100" s="195"/>
    </row>
    <row r="101" spans="1:7">
      <c r="A101" s="178"/>
      <c r="B101" s="211"/>
      <c r="C101" s="657"/>
      <c r="D101" s="181"/>
      <c r="E101" s="179"/>
      <c r="F101" s="178"/>
      <c r="G101" s="195"/>
    </row>
    <row r="102" spans="1:7">
      <c r="A102" s="178"/>
      <c r="B102" s="211"/>
      <c r="C102" s="657"/>
      <c r="D102" s="181"/>
      <c r="E102" s="179"/>
      <c r="F102" s="178"/>
      <c r="G102" s="195"/>
    </row>
    <row r="103" spans="1:7">
      <c r="A103" s="178"/>
      <c r="B103" s="211"/>
      <c r="C103" s="657"/>
      <c r="D103" s="181"/>
      <c r="E103" s="179"/>
      <c r="F103" s="178"/>
      <c r="G103" s="195"/>
    </row>
    <row r="104" spans="1:7">
      <c r="A104" s="178"/>
      <c r="B104" s="211"/>
      <c r="C104" s="657"/>
      <c r="D104" s="181"/>
      <c r="E104" s="179"/>
      <c r="F104" s="178"/>
      <c r="G104" s="195"/>
    </row>
    <row r="105" spans="1:7">
      <c r="A105" s="178"/>
      <c r="B105" s="211"/>
      <c r="C105" s="657"/>
      <c r="D105" s="181"/>
      <c r="E105" s="179"/>
      <c r="F105" s="178"/>
      <c r="G105" s="195"/>
    </row>
    <row r="106" spans="1:7">
      <c r="A106" s="178"/>
      <c r="B106" s="211"/>
      <c r="C106" s="657"/>
      <c r="D106" s="181"/>
      <c r="E106" s="179"/>
      <c r="F106" s="178"/>
      <c r="G106" s="195"/>
    </row>
    <row r="107" spans="1:7">
      <c r="A107" s="178"/>
      <c r="B107" s="211"/>
      <c r="C107" s="657"/>
      <c r="D107" s="181"/>
      <c r="E107" s="179"/>
      <c r="F107" s="178"/>
      <c r="G107" s="195"/>
    </row>
    <row r="108" spans="1:7">
      <c r="A108" s="178"/>
      <c r="B108" s="211"/>
      <c r="C108" s="657"/>
      <c r="D108" s="181"/>
      <c r="E108" s="179"/>
      <c r="F108" s="178"/>
      <c r="G108" s="195"/>
    </row>
    <row r="109" spans="1:7">
      <c r="A109" s="178"/>
      <c r="B109" s="211"/>
      <c r="C109" s="657"/>
      <c r="D109" s="181"/>
      <c r="E109" s="179"/>
      <c r="F109" s="178"/>
      <c r="G109" s="195"/>
    </row>
    <row r="110" spans="1:7">
      <c r="A110" s="178"/>
      <c r="B110" s="211"/>
      <c r="C110" s="657"/>
      <c r="D110" s="181"/>
      <c r="E110" s="179"/>
      <c r="F110" s="178"/>
      <c r="G110" s="195"/>
    </row>
    <row r="111" spans="1:7">
      <c r="A111" s="178"/>
      <c r="B111" s="211"/>
      <c r="C111" s="657"/>
      <c r="D111" s="181"/>
      <c r="E111" s="179"/>
      <c r="F111" s="178"/>
      <c r="G111" s="195"/>
    </row>
    <row r="112" spans="1:7">
      <c r="A112" s="183"/>
      <c r="B112" s="211"/>
      <c r="C112" s="657"/>
      <c r="D112" s="186"/>
      <c r="E112" s="179"/>
      <c r="F112" s="183"/>
      <c r="G112" s="196"/>
    </row>
    <row r="113" spans="1:7">
      <c r="A113" s="197"/>
      <c r="B113" s="230"/>
      <c r="C113" s="231"/>
      <c r="D113" s="232">
        <f>SUM(D63:D112)</f>
        <v>0</v>
      </c>
      <c r="E113" s="230">
        <f>SUM(E63:E112)</f>
        <v>0</v>
      </c>
      <c r="F113" s="197">
        <f>SUM(F63:F112)</f>
        <v>0</v>
      </c>
      <c r="G113" s="198">
        <f>SUM(G63:G112)</f>
        <v>0</v>
      </c>
    </row>
    <row r="114" spans="1:7">
      <c r="C114" s="659"/>
      <c r="D114" s="660" t="s">
        <v>1310</v>
      </c>
      <c r="E114" s="661">
        <f>D113+E113</f>
        <v>0</v>
      </c>
      <c r="F114" s="658" t="s">
        <v>20</v>
      </c>
      <c r="G114" s="660">
        <f>F113+G113</f>
        <v>0</v>
      </c>
    </row>
    <row r="115" spans="1:7">
      <c r="C115" s="655" t="s">
        <v>1322</v>
      </c>
      <c r="D115" s="662"/>
      <c r="E115" s="662"/>
      <c r="F115" s="662"/>
      <c r="G115" s="662">
        <f>E114-G114</f>
        <v>0</v>
      </c>
    </row>
    <row r="117" spans="1:7" ht="25.8" customHeight="1"/>
    <row r="118" spans="1:7" ht="13.2" customHeight="1">
      <c r="A118" s="875" t="s">
        <v>3</v>
      </c>
      <c r="B118" s="878"/>
      <c r="C118" s="893" t="s">
        <v>0</v>
      </c>
      <c r="D118" s="943" t="s">
        <v>19</v>
      </c>
      <c r="E118" s="944"/>
      <c r="F118" s="945" t="s">
        <v>20</v>
      </c>
      <c r="G118" s="944"/>
    </row>
    <row r="119" spans="1:7" ht="13.2" customHeight="1">
      <c r="A119" s="940"/>
      <c r="B119" s="941"/>
      <c r="C119" s="942"/>
      <c r="D119" s="398" t="s">
        <v>196</v>
      </c>
      <c r="E119" s="397" t="s">
        <v>5</v>
      </c>
      <c r="F119" s="396" t="s">
        <v>1122</v>
      </c>
      <c r="G119" s="397" t="s">
        <v>1120</v>
      </c>
    </row>
    <row r="120" spans="1:7">
      <c r="A120" s="879"/>
      <c r="B120" s="880"/>
      <c r="C120" s="894"/>
      <c r="D120" s="399" t="s">
        <v>1118</v>
      </c>
      <c r="E120" s="400" t="s">
        <v>1121</v>
      </c>
      <c r="F120" s="399" t="s">
        <v>1118</v>
      </c>
      <c r="G120" s="400" t="s">
        <v>1121</v>
      </c>
    </row>
    <row r="121" spans="1:7">
      <c r="A121" s="173">
        <v>3</v>
      </c>
      <c r="B121" s="211"/>
      <c r="C121" s="657"/>
      <c r="D121" s="249"/>
      <c r="E121" s="211"/>
      <c r="F121" s="210"/>
      <c r="G121" s="295"/>
    </row>
    <row r="122" spans="1:7">
      <c r="A122" s="178"/>
      <c r="B122" s="211"/>
      <c r="C122" s="657"/>
      <c r="D122" s="181"/>
      <c r="E122" s="211"/>
      <c r="F122" s="178"/>
      <c r="G122" s="195"/>
    </row>
    <row r="123" spans="1:7">
      <c r="A123" s="178"/>
      <c r="B123" s="211"/>
      <c r="C123" s="657"/>
      <c r="D123" s="181"/>
      <c r="E123" s="211"/>
      <c r="F123" s="178"/>
      <c r="G123" s="195"/>
    </row>
    <row r="124" spans="1:7">
      <c r="A124" s="178"/>
      <c r="B124" s="211"/>
      <c r="C124" s="657"/>
      <c r="D124" s="181"/>
      <c r="E124" s="211"/>
      <c r="F124" s="178"/>
      <c r="G124" s="195"/>
    </row>
    <row r="125" spans="1:7">
      <c r="A125" s="178"/>
      <c r="B125" s="211"/>
      <c r="C125" s="657"/>
      <c r="D125" s="181"/>
      <c r="E125" s="211"/>
      <c r="F125" s="178"/>
      <c r="G125" s="195"/>
    </row>
    <row r="126" spans="1:7">
      <c r="A126" s="178"/>
      <c r="B126" s="211"/>
      <c r="C126" s="657"/>
      <c r="D126" s="181"/>
      <c r="E126" s="211"/>
      <c r="F126" s="178"/>
      <c r="G126" s="195"/>
    </row>
    <row r="127" spans="1:7">
      <c r="A127" s="178"/>
      <c r="B127" s="211"/>
      <c r="C127" s="657"/>
      <c r="D127" s="181"/>
      <c r="E127" s="211"/>
      <c r="F127" s="178"/>
      <c r="G127" s="195"/>
    </row>
    <row r="128" spans="1:7">
      <c r="A128" s="178"/>
      <c r="B128" s="211"/>
      <c r="C128" s="657"/>
      <c r="D128" s="181"/>
      <c r="E128" s="179"/>
      <c r="F128" s="178"/>
      <c r="G128" s="195"/>
    </row>
    <row r="129" spans="1:7">
      <c r="A129" s="178"/>
      <c r="B129" s="211"/>
      <c r="C129" s="657"/>
      <c r="D129" s="181"/>
      <c r="E129" s="179"/>
      <c r="F129" s="178"/>
      <c r="G129" s="195"/>
    </row>
    <row r="130" spans="1:7">
      <c r="A130" s="178"/>
      <c r="B130" s="211"/>
      <c r="C130" s="657"/>
      <c r="D130" s="181"/>
      <c r="E130" s="179"/>
      <c r="F130" s="178"/>
      <c r="G130" s="195"/>
    </row>
    <row r="131" spans="1:7">
      <c r="A131" s="178"/>
      <c r="B131" s="211"/>
      <c r="C131" s="657"/>
      <c r="D131" s="181"/>
      <c r="E131" s="179"/>
      <c r="F131" s="178"/>
      <c r="G131" s="195"/>
    </row>
    <row r="132" spans="1:7">
      <c r="A132" s="178"/>
      <c r="B132" s="211"/>
      <c r="C132" s="657"/>
      <c r="D132" s="181"/>
      <c r="E132" s="179"/>
      <c r="F132" s="178"/>
      <c r="G132" s="195"/>
    </row>
    <row r="133" spans="1:7">
      <c r="A133" s="178"/>
      <c r="B133" s="211"/>
      <c r="C133" s="657"/>
      <c r="D133" s="181"/>
      <c r="E133" s="179"/>
      <c r="F133" s="178"/>
      <c r="G133" s="195"/>
    </row>
    <row r="134" spans="1:7">
      <c r="A134" s="178"/>
      <c r="B134" s="211"/>
      <c r="C134" s="657"/>
      <c r="D134" s="181"/>
      <c r="E134" s="179"/>
      <c r="F134" s="178"/>
      <c r="G134" s="195"/>
    </row>
    <row r="135" spans="1:7">
      <c r="A135" s="178">
        <v>3</v>
      </c>
      <c r="B135" s="211"/>
      <c r="C135" s="657"/>
      <c r="D135" s="181"/>
      <c r="E135" s="179"/>
      <c r="F135" s="178"/>
      <c r="G135" s="195"/>
    </row>
    <row r="136" spans="1:7">
      <c r="A136" s="178"/>
      <c r="B136" s="211"/>
      <c r="C136" s="657"/>
      <c r="D136" s="181"/>
      <c r="E136" s="179"/>
      <c r="F136" s="178"/>
      <c r="G136" s="195"/>
    </row>
    <row r="137" spans="1:7">
      <c r="A137" s="178"/>
      <c r="B137" s="211"/>
      <c r="C137" s="657"/>
      <c r="D137" s="181"/>
      <c r="E137" s="179"/>
      <c r="F137" s="178"/>
      <c r="G137" s="195"/>
    </row>
    <row r="138" spans="1:7">
      <c r="A138" s="178"/>
      <c r="B138" s="211"/>
      <c r="C138" s="657"/>
      <c r="D138" s="181"/>
      <c r="E138" s="179"/>
      <c r="F138" s="178"/>
      <c r="G138" s="195"/>
    </row>
    <row r="139" spans="1:7">
      <c r="A139" s="178"/>
      <c r="B139" s="211"/>
      <c r="C139" s="657"/>
      <c r="D139" s="181"/>
      <c r="E139" s="179"/>
      <c r="F139" s="178"/>
      <c r="G139" s="195"/>
    </row>
    <row r="140" spans="1:7">
      <c r="A140" s="178"/>
      <c r="B140" s="211"/>
      <c r="C140" s="657"/>
      <c r="D140" s="181"/>
      <c r="E140" s="179"/>
      <c r="F140" s="178"/>
      <c r="G140" s="195"/>
    </row>
    <row r="141" spans="1:7">
      <c r="A141" s="178"/>
      <c r="B141" s="211"/>
      <c r="C141" s="657"/>
      <c r="D141" s="181"/>
      <c r="E141" s="179"/>
      <c r="F141" s="178"/>
      <c r="G141" s="195"/>
    </row>
    <row r="142" spans="1:7">
      <c r="A142" s="178"/>
      <c r="B142" s="211"/>
      <c r="C142" s="657"/>
      <c r="D142" s="181"/>
      <c r="E142" s="179"/>
      <c r="F142" s="178"/>
      <c r="G142" s="195"/>
    </row>
    <row r="143" spans="1:7">
      <c r="A143" s="178"/>
      <c r="B143" s="211"/>
      <c r="C143" s="657"/>
      <c r="D143" s="181"/>
      <c r="E143" s="179"/>
      <c r="F143" s="178"/>
      <c r="G143" s="195"/>
    </row>
    <row r="144" spans="1:7">
      <c r="A144" s="178"/>
      <c r="B144" s="211"/>
      <c r="C144" s="657"/>
      <c r="D144" s="181"/>
      <c r="E144" s="179"/>
      <c r="F144" s="178"/>
      <c r="G144" s="195"/>
    </row>
    <row r="145" spans="1:7">
      <c r="A145" s="178"/>
      <c r="B145" s="211"/>
      <c r="C145" s="657"/>
      <c r="D145" s="181"/>
      <c r="E145" s="179"/>
      <c r="F145" s="178"/>
      <c r="G145" s="195"/>
    </row>
    <row r="146" spans="1:7">
      <c r="A146" s="178"/>
      <c r="B146" s="211"/>
      <c r="C146" s="657"/>
      <c r="D146" s="181"/>
      <c r="E146" s="179"/>
      <c r="F146" s="178"/>
      <c r="G146" s="195"/>
    </row>
    <row r="147" spans="1:7">
      <c r="A147" s="178"/>
      <c r="B147" s="211"/>
      <c r="C147" s="657"/>
      <c r="D147" s="181"/>
      <c r="E147" s="179"/>
      <c r="F147" s="178"/>
      <c r="G147" s="195"/>
    </row>
    <row r="148" spans="1:7">
      <c r="A148" s="178"/>
      <c r="B148" s="211"/>
      <c r="C148" s="657"/>
      <c r="D148" s="181"/>
      <c r="E148" s="179"/>
      <c r="F148" s="178"/>
      <c r="G148" s="195"/>
    </row>
    <row r="149" spans="1:7">
      <c r="A149" s="178"/>
      <c r="B149" s="211"/>
      <c r="C149" s="657"/>
      <c r="D149" s="181"/>
      <c r="E149" s="179"/>
      <c r="F149" s="178"/>
      <c r="G149" s="195"/>
    </row>
    <row r="150" spans="1:7">
      <c r="A150" s="178"/>
      <c r="B150" s="211"/>
      <c r="C150" s="657"/>
      <c r="D150" s="181"/>
      <c r="E150" s="179"/>
      <c r="F150" s="178"/>
      <c r="G150" s="195"/>
    </row>
    <row r="151" spans="1:7">
      <c r="A151" s="178"/>
      <c r="B151" s="211"/>
      <c r="C151" s="657"/>
      <c r="D151" s="181"/>
      <c r="E151" s="179"/>
      <c r="F151" s="178"/>
      <c r="G151" s="195"/>
    </row>
    <row r="152" spans="1:7">
      <c r="A152" s="178"/>
      <c r="B152" s="211"/>
      <c r="C152" s="657"/>
      <c r="D152" s="181"/>
      <c r="E152" s="179"/>
      <c r="F152" s="178"/>
      <c r="G152" s="195"/>
    </row>
    <row r="153" spans="1:7">
      <c r="A153" s="178"/>
      <c r="B153" s="211"/>
      <c r="C153" s="657"/>
      <c r="D153" s="181"/>
      <c r="E153" s="179"/>
      <c r="F153" s="178"/>
      <c r="G153" s="195"/>
    </row>
    <row r="154" spans="1:7">
      <c r="A154" s="178"/>
      <c r="B154" s="211"/>
      <c r="C154" s="657"/>
      <c r="D154" s="181"/>
      <c r="E154" s="179"/>
      <c r="F154" s="178"/>
      <c r="G154" s="195"/>
    </row>
    <row r="155" spans="1:7">
      <c r="A155" s="178"/>
      <c r="B155" s="211"/>
      <c r="C155" s="657"/>
      <c r="D155" s="181"/>
      <c r="E155" s="179"/>
      <c r="F155" s="178"/>
      <c r="G155" s="195"/>
    </row>
    <row r="156" spans="1:7">
      <c r="A156" s="178"/>
      <c r="B156" s="211"/>
      <c r="C156" s="657"/>
      <c r="D156" s="181"/>
      <c r="E156" s="179"/>
      <c r="F156" s="178"/>
      <c r="G156" s="195"/>
    </row>
    <row r="157" spans="1:7">
      <c r="A157" s="178"/>
      <c r="B157" s="211"/>
      <c r="C157" s="657"/>
      <c r="D157" s="181"/>
      <c r="E157" s="179"/>
      <c r="F157" s="178"/>
      <c r="G157" s="195"/>
    </row>
    <row r="158" spans="1:7">
      <c r="A158" s="178"/>
      <c r="B158" s="211"/>
      <c r="C158" s="657"/>
      <c r="D158" s="181"/>
      <c r="E158" s="179"/>
      <c r="F158" s="178"/>
      <c r="G158" s="195"/>
    </row>
    <row r="159" spans="1:7">
      <c r="A159" s="178"/>
      <c r="B159" s="211"/>
      <c r="C159" s="657"/>
      <c r="D159" s="181"/>
      <c r="E159" s="179"/>
      <c r="F159" s="178"/>
      <c r="G159" s="195"/>
    </row>
    <row r="160" spans="1:7">
      <c r="A160" s="178"/>
      <c r="B160" s="211"/>
      <c r="C160" s="657"/>
      <c r="D160" s="181"/>
      <c r="E160" s="179"/>
      <c r="F160" s="178"/>
      <c r="G160" s="195"/>
    </row>
    <row r="161" spans="1:7">
      <c r="A161" s="178"/>
      <c r="B161" s="211"/>
      <c r="C161" s="657"/>
      <c r="D161" s="181"/>
      <c r="E161" s="179"/>
      <c r="F161" s="178"/>
      <c r="G161" s="195"/>
    </row>
    <row r="162" spans="1:7">
      <c r="A162" s="178"/>
      <c r="B162" s="211"/>
      <c r="C162" s="657"/>
      <c r="D162" s="181"/>
      <c r="E162" s="179"/>
      <c r="F162" s="178"/>
      <c r="G162" s="195"/>
    </row>
    <row r="163" spans="1:7">
      <c r="A163" s="178"/>
      <c r="B163" s="211"/>
      <c r="C163" s="657"/>
      <c r="D163" s="181"/>
      <c r="E163" s="179"/>
      <c r="F163" s="178"/>
      <c r="G163" s="195"/>
    </row>
    <row r="164" spans="1:7">
      <c r="A164" s="178"/>
      <c r="B164" s="211"/>
      <c r="C164" s="657"/>
      <c r="D164" s="181"/>
      <c r="E164" s="179"/>
      <c r="F164" s="178"/>
      <c r="G164" s="195"/>
    </row>
    <row r="165" spans="1:7">
      <c r="A165" s="178"/>
      <c r="B165" s="211"/>
      <c r="C165" s="657"/>
      <c r="D165" s="181"/>
      <c r="E165" s="179"/>
      <c r="F165" s="178"/>
      <c r="G165" s="195"/>
    </row>
    <row r="166" spans="1:7">
      <c r="A166" s="178"/>
      <c r="B166" s="211"/>
      <c r="C166" s="657"/>
      <c r="D166" s="181"/>
      <c r="E166" s="179"/>
      <c r="F166" s="178"/>
      <c r="G166" s="195"/>
    </row>
    <row r="167" spans="1:7">
      <c r="A167" s="178"/>
      <c r="B167" s="211"/>
      <c r="C167" s="657"/>
      <c r="D167" s="181"/>
      <c r="E167" s="179"/>
      <c r="F167" s="178"/>
      <c r="G167" s="195"/>
    </row>
    <row r="168" spans="1:7">
      <c r="A168" s="178"/>
      <c r="B168" s="211"/>
      <c r="C168" s="657"/>
      <c r="D168" s="181"/>
      <c r="E168" s="179"/>
      <c r="F168" s="178"/>
      <c r="G168" s="195"/>
    </row>
    <row r="169" spans="1:7">
      <c r="A169" s="178"/>
      <c r="B169" s="211"/>
      <c r="C169" s="657"/>
      <c r="D169" s="181"/>
      <c r="E169" s="179"/>
      <c r="F169" s="178"/>
      <c r="G169" s="195"/>
    </row>
    <row r="170" spans="1:7">
      <c r="A170" s="183"/>
      <c r="B170" s="211"/>
      <c r="C170" s="657"/>
      <c r="D170" s="181"/>
      <c r="E170" s="184"/>
      <c r="F170" s="183"/>
      <c r="G170" s="196"/>
    </row>
    <row r="171" spans="1:7">
      <c r="A171" s="197"/>
      <c r="B171" s="230"/>
      <c r="C171" s="231"/>
      <c r="D171" s="232">
        <f>SUM(D121:D170)</f>
        <v>0</v>
      </c>
      <c r="E171" s="230">
        <f>SUM(E121:E170)</f>
        <v>0</v>
      </c>
      <c r="F171" s="197">
        <f>SUM(F121:F170)</f>
        <v>0</v>
      </c>
      <c r="G171" s="198">
        <f>SUM(G121:G170)</f>
        <v>0</v>
      </c>
    </row>
    <row r="172" spans="1:7">
      <c r="C172" s="659"/>
      <c r="D172" s="660" t="s">
        <v>1310</v>
      </c>
      <c r="E172" s="661">
        <f>D171+E171</f>
        <v>0</v>
      </c>
      <c r="F172" s="658" t="s">
        <v>20</v>
      </c>
      <c r="G172" s="660">
        <f>F171+G171</f>
        <v>0</v>
      </c>
    </row>
    <row r="173" spans="1:7">
      <c r="C173" s="655" t="s">
        <v>1321</v>
      </c>
      <c r="D173" s="662"/>
      <c r="E173" s="662"/>
      <c r="F173" s="662"/>
      <c r="G173" s="662">
        <f>E172-G172</f>
        <v>0</v>
      </c>
    </row>
    <row r="175" spans="1:7" ht="25.8" customHeight="1"/>
    <row r="176" spans="1:7" ht="13.2" customHeight="1">
      <c r="A176" s="875" t="s">
        <v>3</v>
      </c>
      <c r="B176" s="878"/>
      <c r="C176" s="893" t="s">
        <v>0</v>
      </c>
      <c r="D176" s="943" t="s">
        <v>19</v>
      </c>
      <c r="E176" s="944"/>
      <c r="F176" s="945" t="s">
        <v>20</v>
      </c>
      <c r="G176" s="944"/>
    </row>
    <row r="177" spans="1:7" ht="13.2" customHeight="1">
      <c r="A177" s="940"/>
      <c r="B177" s="941"/>
      <c r="C177" s="942"/>
      <c r="D177" s="398" t="s">
        <v>196</v>
      </c>
      <c r="E177" s="397" t="s">
        <v>5</v>
      </c>
      <c r="F177" s="396" t="s">
        <v>1122</v>
      </c>
      <c r="G177" s="397" t="s">
        <v>1120</v>
      </c>
    </row>
    <row r="178" spans="1:7">
      <c r="A178" s="879"/>
      <c r="B178" s="880"/>
      <c r="C178" s="894"/>
      <c r="D178" s="399" t="s">
        <v>1118</v>
      </c>
      <c r="E178" s="400" t="s">
        <v>1121</v>
      </c>
      <c r="F178" s="399" t="s">
        <v>1118</v>
      </c>
      <c r="G178" s="400" t="s">
        <v>1121</v>
      </c>
    </row>
    <row r="179" spans="1:7">
      <c r="A179" s="173">
        <v>4</v>
      </c>
      <c r="B179" s="211"/>
      <c r="C179" s="657"/>
      <c r="D179" s="249"/>
      <c r="E179" s="211"/>
      <c r="F179" s="210"/>
      <c r="G179" s="295"/>
    </row>
    <row r="180" spans="1:7">
      <c r="A180" s="178"/>
      <c r="B180" s="211"/>
      <c r="C180" s="207"/>
      <c r="D180" s="181"/>
      <c r="E180" s="211"/>
      <c r="F180" s="178"/>
      <c r="G180" s="195"/>
    </row>
    <row r="181" spans="1:7">
      <c r="A181" s="178"/>
      <c r="B181" s="211"/>
      <c r="C181" s="207"/>
      <c r="D181" s="181"/>
      <c r="E181" s="211"/>
      <c r="F181" s="178"/>
      <c r="G181" s="195"/>
    </row>
    <row r="182" spans="1:7">
      <c r="A182" s="178"/>
      <c r="B182" s="211"/>
      <c r="C182" s="207"/>
      <c r="D182" s="181"/>
      <c r="E182" s="211"/>
      <c r="F182" s="178"/>
      <c r="G182" s="195"/>
    </row>
    <row r="183" spans="1:7">
      <c r="A183" s="178"/>
      <c r="B183" s="211"/>
      <c r="C183" s="207"/>
      <c r="D183" s="181"/>
      <c r="E183" s="211"/>
      <c r="F183" s="178"/>
      <c r="G183" s="195"/>
    </row>
    <row r="184" spans="1:7">
      <c r="A184" s="178"/>
      <c r="B184" s="211"/>
      <c r="C184" s="207"/>
      <c r="D184" s="181"/>
      <c r="E184" s="211"/>
      <c r="F184" s="178"/>
      <c r="G184" s="195"/>
    </row>
    <row r="185" spans="1:7">
      <c r="A185" s="178"/>
      <c r="B185" s="211"/>
      <c r="C185" s="207"/>
      <c r="D185" s="181"/>
      <c r="E185" s="211"/>
      <c r="F185" s="178"/>
      <c r="G185" s="195"/>
    </row>
    <row r="186" spans="1:7">
      <c r="A186" s="178"/>
      <c r="B186" s="211"/>
      <c r="C186" s="207"/>
      <c r="D186" s="181"/>
      <c r="E186" s="211"/>
      <c r="F186" s="178"/>
      <c r="G186" s="195"/>
    </row>
    <row r="187" spans="1:7">
      <c r="A187" s="178"/>
      <c r="B187" s="211"/>
      <c r="C187" s="207"/>
      <c r="D187" s="181"/>
      <c r="E187" s="211"/>
      <c r="F187" s="178"/>
      <c r="G187" s="195"/>
    </row>
    <row r="188" spans="1:7">
      <c r="A188" s="178"/>
      <c r="B188" s="211"/>
      <c r="C188" s="207"/>
      <c r="D188" s="181"/>
      <c r="E188" s="211"/>
      <c r="F188" s="178"/>
      <c r="G188" s="195"/>
    </row>
    <row r="189" spans="1:7">
      <c r="A189" s="178"/>
      <c r="B189" s="211"/>
      <c r="C189" s="207"/>
      <c r="D189" s="181"/>
      <c r="E189" s="211"/>
      <c r="F189" s="178"/>
      <c r="G189" s="195"/>
    </row>
    <row r="190" spans="1:7">
      <c r="A190" s="178"/>
      <c r="B190" s="211"/>
      <c r="C190" s="207"/>
      <c r="D190" s="181"/>
      <c r="E190" s="211"/>
      <c r="F190" s="178"/>
      <c r="G190" s="195"/>
    </row>
    <row r="191" spans="1:7">
      <c r="A191" s="178"/>
      <c r="B191" s="211"/>
      <c r="C191" s="207"/>
      <c r="D191" s="181"/>
      <c r="E191" s="211"/>
      <c r="F191" s="178"/>
      <c r="G191" s="195"/>
    </row>
    <row r="192" spans="1:7">
      <c r="A192" s="178"/>
      <c r="B192" s="211"/>
      <c r="C192" s="207"/>
      <c r="D192" s="181"/>
      <c r="E192" s="211"/>
      <c r="F192" s="178"/>
      <c r="G192" s="195"/>
    </row>
    <row r="193" spans="1:7">
      <c r="A193" s="178"/>
      <c r="B193" s="211"/>
      <c r="C193" s="207"/>
      <c r="D193" s="181"/>
      <c r="E193" s="211"/>
      <c r="F193" s="178"/>
      <c r="G193" s="195"/>
    </row>
    <row r="194" spans="1:7">
      <c r="A194" s="178"/>
      <c r="B194" s="211"/>
      <c r="C194" s="207"/>
      <c r="D194" s="181"/>
      <c r="E194" s="211"/>
      <c r="F194" s="178"/>
      <c r="G194" s="195"/>
    </row>
    <row r="195" spans="1:7">
      <c r="A195" s="178"/>
      <c r="B195" s="211"/>
      <c r="C195" s="207"/>
      <c r="D195" s="181"/>
      <c r="E195" s="211"/>
      <c r="F195" s="178"/>
      <c r="G195" s="195"/>
    </row>
    <row r="196" spans="1:7">
      <c r="A196" s="178"/>
      <c r="B196" s="211"/>
      <c r="C196" s="207"/>
      <c r="D196" s="181"/>
      <c r="E196" s="211"/>
      <c r="F196" s="178"/>
      <c r="G196" s="195"/>
    </row>
    <row r="197" spans="1:7">
      <c r="A197" s="178"/>
      <c r="B197" s="211"/>
      <c r="C197" s="207"/>
      <c r="D197" s="181"/>
      <c r="E197" s="211"/>
      <c r="F197" s="178"/>
      <c r="G197" s="195"/>
    </row>
    <row r="198" spans="1:7">
      <c r="A198" s="178"/>
      <c r="B198" s="211"/>
      <c r="C198" s="207"/>
      <c r="D198" s="181"/>
      <c r="E198" s="211"/>
      <c r="F198" s="178"/>
      <c r="G198" s="195"/>
    </row>
    <row r="199" spans="1:7">
      <c r="A199" s="178"/>
      <c r="B199" s="211"/>
      <c r="C199" s="207"/>
      <c r="D199" s="181"/>
      <c r="E199" s="211"/>
      <c r="F199" s="178"/>
      <c r="G199" s="195"/>
    </row>
    <row r="200" spans="1:7">
      <c r="A200" s="178"/>
      <c r="B200" s="211"/>
      <c r="C200" s="207"/>
      <c r="D200" s="181"/>
      <c r="E200" s="211"/>
      <c r="F200" s="178"/>
      <c r="G200" s="195"/>
    </row>
    <row r="201" spans="1:7">
      <c r="A201" s="178"/>
      <c r="B201" s="211"/>
      <c r="C201" s="207"/>
      <c r="D201" s="181"/>
      <c r="E201" s="211"/>
      <c r="F201" s="178"/>
      <c r="G201" s="195"/>
    </row>
    <row r="202" spans="1:7">
      <c r="A202" s="178"/>
      <c r="B202" s="211"/>
      <c r="C202" s="207"/>
      <c r="D202" s="181"/>
      <c r="E202" s="211"/>
      <c r="F202" s="178"/>
      <c r="G202" s="195"/>
    </row>
    <row r="203" spans="1:7">
      <c r="A203" s="178"/>
      <c r="B203" s="211"/>
      <c r="C203" s="207"/>
      <c r="D203" s="181"/>
      <c r="E203" s="211"/>
      <c r="F203" s="178"/>
      <c r="G203" s="195"/>
    </row>
    <row r="204" spans="1:7">
      <c r="A204" s="178"/>
      <c r="B204" s="211"/>
      <c r="C204" s="207"/>
      <c r="D204" s="181"/>
      <c r="E204" s="211"/>
      <c r="F204" s="178"/>
      <c r="G204" s="195"/>
    </row>
    <row r="205" spans="1:7">
      <c r="A205" s="178"/>
      <c r="B205" s="211"/>
      <c r="C205" s="207"/>
      <c r="D205" s="181"/>
      <c r="E205" s="211"/>
      <c r="F205" s="178"/>
      <c r="G205" s="195"/>
    </row>
    <row r="206" spans="1:7">
      <c r="A206" s="178"/>
      <c r="B206" s="211"/>
      <c r="C206" s="207"/>
      <c r="D206" s="181"/>
      <c r="E206" s="211"/>
      <c r="F206" s="178"/>
      <c r="G206" s="195"/>
    </row>
    <row r="207" spans="1:7">
      <c r="A207" s="178"/>
      <c r="B207" s="211"/>
      <c r="C207" s="207"/>
      <c r="D207" s="181"/>
      <c r="E207" s="211"/>
      <c r="F207" s="178"/>
      <c r="G207" s="195"/>
    </row>
    <row r="208" spans="1:7">
      <c r="A208" s="178"/>
      <c r="B208" s="211"/>
      <c r="C208" s="207"/>
      <c r="D208" s="181"/>
      <c r="E208" s="211"/>
      <c r="F208" s="178"/>
      <c r="G208" s="195"/>
    </row>
    <row r="209" spans="1:7">
      <c r="A209" s="178"/>
      <c r="B209" s="211"/>
      <c r="C209" s="207"/>
      <c r="D209" s="181"/>
      <c r="E209" s="211"/>
      <c r="F209" s="178"/>
      <c r="G209" s="195"/>
    </row>
    <row r="210" spans="1:7">
      <c r="A210" s="178"/>
      <c r="B210" s="211"/>
      <c r="C210" s="207"/>
      <c r="D210" s="181"/>
      <c r="E210" s="211"/>
      <c r="F210" s="178"/>
      <c r="G210" s="195"/>
    </row>
    <row r="211" spans="1:7">
      <c r="A211" s="178"/>
      <c r="B211" s="211"/>
      <c r="C211" s="207"/>
      <c r="D211" s="181"/>
      <c r="E211" s="211"/>
      <c r="F211" s="178"/>
      <c r="G211" s="195"/>
    </row>
    <row r="212" spans="1:7">
      <c r="A212" s="178"/>
      <c r="B212" s="211"/>
      <c r="C212" s="207"/>
      <c r="D212" s="181"/>
      <c r="E212" s="211"/>
      <c r="F212" s="178"/>
      <c r="G212" s="195"/>
    </row>
    <row r="213" spans="1:7">
      <c r="A213" s="178"/>
      <c r="B213" s="211"/>
      <c r="C213" s="207"/>
      <c r="D213" s="181"/>
      <c r="E213" s="211"/>
      <c r="F213" s="178"/>
      <c r="G213" s="195"/>
    </row>
    <row r="214" spans="1:7">
      <c r="A214" s="178"/>
      <c r="B214" s="211"/>
      <c r="C214" s="207"/>
      <c r="D214" s="181"/>
      <c r="E214" s="211"/>
      <c r="F214" s="178"/>
      <c r="G214" s="195"/>
    </row>
    <row r="215" spans="1:7">
      <c r="A215" s="178"/>
      <c r="B215" s="211"/>
      <c r="C215" s="207"/>
      <c r="D215" s="181"/>
      <c r="E215" s="211"/>
      <c r="F215" s="178"/>
      <c r="G215" s="195"/>
    </row>
    <row r="216" spans="1:7">
      <c r="A216" s="178"/>
      <c r="B216" s="211"/>
      <c r="C216" s="207"/>
      <c r="D216" s="181"/>
      <c r="E216" s="211"/>
      <c r="F216" s="178"/>
      <c r="G216" s="195"/>
    </row>
    <row r="217" spans="1:7">
      <c r="A217" s="178"/>
      <c r="B217" s="211"/>
      <c r="C217" s="207"/>
      <c r="D217" s="181"/>
      <c r="E217" s="211"/>
      <c r="F217" s="178"/>
      <c r="G217" s="195"/>
    </row>
    <row r="218" spans="1:7">
      <c r="A218" s="178"/>
      <c r="B218" s="211"/>
      <c r="C218" s="207"/>
      <c r="D218" s="181"/>
      <c r="E218" s="211"/>
      <c r="F218" s="178"/>
      <c r="G218" s="195"/>
    </row>
    <row r="219" spans="1:7">
      <c r="A219" s="178"/>
      <c r="B219" s="211"/>
      <c r="C219" s="207"/>
      <c r="D219" s="181"/>
      <c r="E219" s="211"/>
      <c r="F219" s="178"/>
      <c r="G219" s="195"/>
    </row>
    <row r="220" spans="1:7">
      <c r="A220" s="178"/>
      <c r="B220" s="211"/>
      <c r="C220" s="207"/>
      <c r="D220" s="181"/>
      <c r="E220" s="211"/>
      <c r="F220" s="178"/>
      <c r="G220" s="195"/>
    </row>
    <row r="221" spans="1:7">
      <c r="A221" s="178"/>
      <c r="B221" s="211"/>
      <c r="C221" s="207"/>
      <c r="D221" s="181"/>
      <c r="E221" s="211"/>
      <c r="F221" s="178"/>
      <c r="G221" s="195"/>
    </row>
    <row r="222" spans="1:7">
      <c r="A222" s="178"/>
      <c r="B222" s="211"/>
      <c r="C222" s="207"/>
      <c r="D222" s="181"/>
      <c r="E222" s="211"/>
      <c r="F222" s="178"/>
      <c r="G222" s="195"/>
    </row>
    <row r="223" spans="1:7">
      <c r="A223" s="178"/>
      <c r="B223" s="211"/>
      <c r="C223" s="207"/>
      <c r="D223" s="181"/>
      <c r="E223" s="211"/>
      <c r="F223" s="178"/>
      <c r="G223" s="195"/>
    </row>
    <row r="224" spans="1:7">
      <c r="A224" s="178"/>
      <c r="B224" s="211"/>
      <c r="C224" s="207"/>
      <c r="D224" s="181"/>
      <c r="E224" s="211"/>
      <c r="F224" s="178"/>
      <c r="G224" s="195"/>
    </row>
    <row r="225" spans="1:7">
      <c r="A225" s="178"/>
      <c r="B225" s="211"/>
      <c r="C225" s="207"/>
      <c r="D225" s="181"/>
      <c r="E225" s="211"/>
      <c r="F225" s="178"/>
      <c r="G225" s="195"/>
    </row>
    <row r="226" spans="1:7">
      <c r="A226" s="178"/>
      <c r="B226" s="211"/>
      <c r="C226" s="207"/>
      <c r="D226" s="181"/>
      <c r="E226" s="211"/>
      <c r="F226" s="178"/>
      <c r="G226" s="195"/>
    </row>
    <row r="227" spans="1:7">
      <c r="A227" s="178"/>
      <c r="B227" s="211"/>
      <c r="C227" s="207"/>
      <c r="D227" s="181"/>
      <c r="E227" s="211"/>
      <c r="F227" s="178"/>
      <c r="G227" s="195"/>
    </row>
    <row r="228" spans="1:7">
      <c r="A228" s="183"/>
      <c r="B228" s="211"/>
      <c r="C228" s="656"/>
      <c r="D228" s="186"/>
      <c r="E228" s="211"/>
      <c r="F228" s="183"/>
      <c r="G228" s="196"/>
    </row>
    <row r="229" spans="1:7">
      <c r="A229" s="197"/>
      <c r="B229" s="230"/>
      <c r="C229" s="231"/>
      <c r="D229" s="232">
        <f>SUM(D179:D228)</f>
        <v>0</v>
      </c>
      <c r="E229" s="230">
        <f>SUM(E179:E228)</f>
        <v>0</v>
      </c>
      <c r="F229" s="197">
        <f>SUM(F179:F228)</f>
        <v>0</v>
      </c>
      <c r="G229" s="198">
        <f>SUM(G179:G228)</f>
        <v>0</v>
      </c>
    </row>
    <row r="230" spans="1:7">
      <c r="C230" s="659"/>
      <c r="D230" s="660" t="s">
        <v>1310</v>
      </c>
      <c r="E230" s="661">
        <f>D229+E229</f>
        <v>0</v>
      </c>
      <c r="F230" s="658" t="s">
        <v>20</v>
      </c>
      <c r="G230" s="660">
        <f>F229+G229</f>
        <v>0</v>
      </c>
    </row>
    <row r="231" spans="1:7">
      <c r="C231" s="655" t="s">
        <v>1320</v>
      </c>
      <c r="D231" s="662"/>
      <c r="E231" s="662"/>
      <c r="F231" s="662"/>
      <c r="G231" s="662">
        <f>E230-G230</f>
        <v>0</v>
      </c>
    </row>
    <row r="233" spans="1:7" ht="25.8" customHeight="1"/>
    <row r="234" spans="1:7" ht="13.2" customHeight="1">
      <c r="A234" s="875" t="s">
        <v>3</v>
      </c>
      <c r="B234" s="878"/>
      <c r="C234" s="893" t="s">
        <v>0</v>
      </c>
      <c r="D234" s="943" t="s">
        <v>19</v>
      </c>
      <c r="E234" s="944"/>
      <c r="F234" s="945" t="s">
        <v>20</v>
      </c>
      <c r="G234" s="944"/>
    </row>
    <row r="235" spans="1:7" ht="13.2" customHeight="1">
      <c r="A235" s="940"/>
      <c r="B235" s="941"/>
      <c r="C235" s="942"/>
      <c r="D235" s="398" t="s">
        <v>196</v>
      </c>
      <c r="E235" s="397" t="s">
        <v>5</v>
      </c>
      <c r="F235" s="396" t="s">
        <v>1122</v>
      </c>
      <c r="G235" s="397" t="s">
        <v>1120</v>
      </c>
    </row>
    <row r="236" spans="1:7">
      <c r="A236" s="879"/>
      <c r="B236" s="880"/>
      <c r="C236" s="894"/>
      <c r="D236" s="399" t="s">
        <v>1118</v>
      </c>
      <c r="E236" s="400" t="s">
        <v>1121</v>
      </c>
      <c r="F236" s="399" t="s">
        <v>1118</v>
      </c>
      <c r="G236" s="400" t="s">
        <v>1121</v>
      </c>
    </row>
    <row r="237" spans="1:7">
      <c r="A237" s="173">
        <v>5</v>
      </c>
      <c r="B237" s="211"/>
      <c r="C237" s="657"/>
      <c r="D237" s="249"/>
      <c r="E237" s="211"/>
      <c r="F237" s="210"/>
      <c r="G237" s="295"/>
    </row>
    <row r="238" spans="1:7">
      <c r="A238" s="178"/>
      <c r="B238" s="211"/>
      <c r="C238" s="657"/>
      <c r="D238" s="249"/>
      <c r="E238" s="211"/>
      <c r="F238" s="210"/>
      <c r="G238" s="295"/>
    </row>
    <row r="239" spans="1:7">
      <c r="A239" s="178"/>
      <c r="B239" s="211"/>
      <c r="C239" s="657"/>
      <c r="D239" s="249"/>
      <c r="E239" s="211"/>
      <c r="F239" s="210"/>
      <c r="G239" s="295"/>
    </row>
    <row r="240" spans="1:7">
      <c r="A240" s="178"/>
      <c r="B240" s="211"/>
      <c r="C240" s="657"/>
      <c r="D240" s="249"/>
      <c r="E240" s="211"/>
      <c r="F240" s="210"/>
      <c r="G240" s="295"/>
    </row>
    <row r="241" spans="1:7">
      <c r="A241" s="178"/>
      <c r="B241" s="211"/>
      <c r="C241" s="657"/>
      <c r="D241" s="249"/>
      <c r="E241" s="211"/>
      <c r="F241" s="210"/>
      <c r="G241" s="295"/>
    </row>
    <row r="242" spans="1:7">
      <c r="A242" s="178"/>
      <c r="B242" s="211"/>
      <c r="C242" s="657"/>
      <c r="D242" s="249"/>
      <c r="E242" s="211"/>
      <c r="F242" s="210"/>
      <c r="G242" s="295"/>
    </row>
    <row r="243" spans="1:7">
      <c r="A243" s="178"/>
      <c r="B243" s="211"/>
      <c r="C243" s="657"/>
      <c r="D243" s="249"/>
      <c r="E243" s="211"/>
      <c r="F243" s="210"/>
      <c r="G243" s="295"/>
    </row>
    <row r="244" spans="1:7">
      <c r="A244" s="178"/>
      <c r="B244" s="211"/>
      <c r="C244" s="657"/>
      <c r="D244" s="249"/>
      <c r="E244" s="211"/>
      <c r="F244" s="210"/>
      <c r="G244" s="295"/>
    </row>
    <row r="245" spans="1:7">
      <c r="A245" s="178"/>
      <c r="B245" s="211"/>
      <c r="C245" s="657"/>
      <c r="D245" s="249"/>
      <c r="E245" s="211"/>
      <c r="F245" s="210"/>
      <c r="G245" s="295"/>
    </row>
    <row r="246" spans="1:7">
      <c r="A246" s="178"/>
      <c r="B246" s="211"/>
      <c r="C246" s="657"/>
      <c r="D246" s="249"/>
      <c r="E246" s="211"/>
      <c r="F246" s="210"/>
      <c r="G246" s="295"/>
    </row>
    <row r="247" spans="1:7">
      <c r="A247" s="178"/>
      <c r="B247" s="211"/>
      <c r="C247" s="657"/>
      <c r="D247" s="249"/>
      <c r="E247" s="211"/>
      <c r="F247" s="210"/>
      <c r="G247" s="295"/>
    </row>
    <row r="248" spans="1:7">
      <c r="A248" s="178"/>
      <c r="B248" s="211"/>
      <c r="C248" s="657"/>
      <c r="D248" s="249"/>
      <c r="E248" s="211"/>
      <c r="F248" s="210"/>
      <c r="G248" s="295"/>
    </row>
    <row r="249" spans="1:7">
      <c r="A249" s="178"/>
      <c r="B249" s="211"/>
      <c r="C249" s="657"/>
      <c r="D249" s="249"/>
      <c r="E249" s="211"/>
      <c r="F249" s="210"/>
      <c r="G249" s="295"/>
    </row>
    <row r="250" spans="1:7">
      <c r="A250" s="178"/>
      <c r="B250" s="211"/>
      <c r="C250" s="657"/>
      <c r="D250" s="249"/>
      <c r="E250" s="211"/>
      <c r="F250" s="210"/>
      <c r="G250" s="295"/>
    </row>
    <row r="251" spans="1:7">
      <c r="A251" s="178"/>
      <c r="B251" s="211"/>
      <c r="C251" s="657"/>
      <c r="D251" s="249"/>
      <c r="E251" s="211"/>
      <c r="F251" s="210"/>
      <c r="G251" s="295"/>
    </row>
    <row r="252" spans="1:7">
      <c r="A252" s="178"/>
      <c r="B252" s="211"/>
      <c r="C252" s="657"/>
      <c r="D252" s="249"/>
      <c r="E252" s="211"/>
      <c r="F252" s="210"/>
      <c r="G252" s="295"/>
    </row>
    <row r="253" spans="1:7">
      <c r="A253" s="178"/>
      <c r="B253" s="211"/>
      <c r="C253" s="657"/>
      <c r="D253" s="249"/>
      <c r="E253" s="211"/>
      <c r="F253" s="210"/>
      <c r="G253" s="295"/>
    </row>
    <row r="254" spans="1:7">
      <c r="A254" s="178"/>
      <c r="B254" s="211"/>
      <c r="C254" s="657"/>
      <c r="D254" s="249"/>
      <c r="E254" s="211"/>
      <c r="F254" s="210"/>
      <c r="G254" s="295"/>
    </row>
    <row r="255" spans="1:7">
      <c r="A255" s="178"/>
      <c r="B255" s="211"/>
      <c r="C255" s="657"/>
      <c r="D255" s="249"/>
      <c r="E255" s="211"/>
      <c r="F255" s="210"/>
      <c r="G255" s="295"/>
    </row>
    <row r="256" spans="1:7">
      <c r="A256" s="178"/>
      <c r="B256" s="211"/>
      <c r="C256" s="657"/>
      <c r="D256" s="249"/>
      <c r="E256" s="211"/>
      <c r="F256" s="210"/>
      <c r="G256" s="295"/>
    </row>
    <row r="257" spans="1:7">
      <c r="A257" s="178"/>
      <c r="B257" s="211"/>
      <c r="C257" s="657"/>
      <c r="D257" s="249"/>
      <c r="E257" s="211"/>
      <c r="F257" s="210"/>
      <c r="G257" s="295"/>
    </row>
    <row r="258" spans="1:7">
      <c r="A258" s="178"/>
      <c r="B258" s="211"/>
      <c r="C258" s="657"/>
      <c r="D258" s="249"/>
      <c r="E258" s="211"/>
      <c r="F258" s="210"/>
      <c r="G258" s="295"/>
    </row>
    <row r="259" spans="1:7">
      <c r="A259" s="178"/>
      <c r="B259" s="211"/>
      <c r="C259" s="657"/>
      <c r="D259" s="249"/>
      <c r="E259" s="211"/>
      <c r="F259" s="210"/>
      <c r="G259" s="295"/>
    </row>
    <row r="260" spans="1:7">
      <c r="A260" s="178">
        <v>5</v>
      </c>
      <c r="B260" s="211"/>
      <c r="C260" s="657"/>
      <c r="D260" s="249"/>
      <c r="E260" s="211"/>
      <c r="F260" s="210"/>
      <c r="G260" s="295"/>
    </row>
    <row r="261" spans="1:7">
      <c r="A261" s="178"/>
      <c r="B261" s="211"/>
      <c r="C261" s="657"/>
      <c r="D261" s="249"/>
      <c r="E261" s="211"/>
      <c r="F261" s="210"/>
      <c r="G261" s="295"/>
    </row>
    <row r="262" spans="1:7">
      <c r="A262" s="178"/>
      <c r="B262" s="211"/>
      <c r="C262" s="657"/>
      <c r="D262" s="249"/>
      <c r="E262" s="211"/>
      <c r="F262" s="210"/>
      <c r="G262" s="295"/>
    </row>
    <row r="263" spans="1:7">
      <c r="A263" s="178"/>
      <c r="B263" s="211"/>
      <c r="C263" s="657"/>
      <c r="D263" s="249"/>
      <c r="E263" s="211"/>
      <c r="F263" s="210"/>
      <c r="G263" s="295"/>
    </row>
    <row r="264" spans="1:7">
      <c r="A264" s="178"/>
      <c r="B264" s="211"/>
      <c r="C264" s="657"/>
      <c r="D264" s="249"/>
      <c r="E264" s="211"/>
      <c r="F264" s="210"/>
      <c r="G264" s="295"/>
    </row>
    <row r="265" spans="1:7">
      <c r="A265" s="178"/>
      <c r="B265" s="211"/>
      <c r="C265" s="657"/>
      <c r="D265" s="249"/>
      <c r="E265" s="211"/>
      <c r="F265" s="210"/>
      <c r="G265" s="295"/>
    </row>
    <row r="266" spans="1:7">
      <c r="A266" s="178"/>
      <c r="B266" s="211"/>
      <c r="C266" s="657"/>
      <c r="D266" s="249"/>
      <c r="E266" s="211"/>
      <c r="F266" s="210"/>
      <c r="G266" s="295"/>
    </row>
    <row r="267" spans="1:7">
      <c r="A267" s="178"/>
      <c r="B267" s="211"/>
      <c r="C267" s="657"/>
      <c r="D267" s="249"/>
      <c r="E267" s="211"/>
      <c r="F267" s="210"/>
      <c r="G267" s="295"/>
    </row>
    <row r="268" spans="1:7">
      <c r="A268" s="178"/>
      <c r="B268" s="211"/>
      <c r="C268" s="657"/>
      <c r="D268" s="249"/>
      <c r="E268" s="211"/>
      <c r="F268" s="210"/>
      <c r="G268" s="295"/>
    </row>
    <row r="269" spans="1:7">
      <c r="A269" s="178"/>
      <c r="B269" s="211"/>
      <c r="C269" s="657"/>
      <c r="D269" s="249"/>
      <c r="E269" s="211"/>
      <c r="F269" s="210"/>
      <c r="G269" s="295"/>
    </row>
    <row r="270" spans="1:7">
      <c r="A270" s="178"/>
      <c r="B270" s="211"/>
      <c r="C270" s="657"/>
      <c r="D270" s="249"/>
      <c r="E270" s="211"/>
      <c r="F270" s="210"/>
      <c r="G270" s="295"/>
    </row>
    <row r="271" spans="1:7">
      <c r="A271" s="178"/>
      <c r="B271" s="211"/>
      <c r="C271" s="657"/>
      <c r="D271" s="249"/>
      <c r="E271" s="211"/>
      <c r="F271" s="210"/>
      <c r="G271" s="295"/>
    </row>
    <row r="272" spans="1:7">
      <c r="A272" s="178"/>
      <c r="B272" s="211"/>
      <c r="C272" s="657"/>
      <c r="D272" s="249"/>
      <c r="E272" s="211"/>
      <c r="F272" s="210"/>
      <c r="G272" s="295"/>
    </row>
    <row r="273" spans="1:7">
      <c r="A273" s="178"/>
      <c r="B273" s="211"/>
      <c r="C273" s="657"/>
      <c r="D273" s="249"/>
      <c r="E273" s="211"/>
      <c r="F273" s="210"/>
      <c r="G273" s="295"/>
    </row>
    <row r="274" spans="1:7">
      <c r="A274" s="178"/>
      <c r="B274" s="211"/>
      <c r="C274" s="657"/>
      <c r="D274" s="249"/>
      <c r="E274" s="211"/>
      <c r="F274" s="210"/>
      <c r="G274" s="295"/>
    </row>
    <row r="275" spans="1:7">
      <c r="A275" s="178"/>
      <c r="B275" s="211"/>
      <c r="C275" s="657"/>
      <c r="D275" s="249"/>
      <c r="E275" s="211"/>
      <c r="F275" s="210"/>
      <c r="G275" s="295"/>
    </row>
    <row r="276" spans="1:7">
      <c r="A276" s="178"/>
      <c r="B276" s="211"/>
      <c r="C276" s="657"/>
      <c r="D276" s="249"/>
      <c r="E276" s="211"/>
      <c r="F276" s="210"/>
      <c r="G276" s="295"/>
    </row>
    <row r="277" spans="1:7">
      <c r="A277" s="178"/>
      <c r="B277" s="211"/>
      <c r="C277" s="657"/>
      <c r="D277" s="249"/>
      <c r="E277" s="211"/>
      <c r="F277" s="210"/>
      <c r="G277" s="295"/>
    </row>
    <row r="278" spans="1:7">
      <c r="A278" s="178"/>
      <c r="B278" s="211"/>
      <c r="C278" s="657"/>
      <c r="D278" s="249"/>
      <c r="E278" s="211"/>
      <c r="F278" s="210"/>
      <c r="G278" s="295"/>
    </row>
    <row r="279" spans="1:7">
      <c r="A279" s="178"/>
      <c r="B279" s="211"/>
      <c r="C279" s="657"/>
      <c r="D279" s="249"/>
      <c r="E279" s="211"/>
      <c r="F279" s="210"/>
      <c r="G279" s="295"/>
    </row>
    <row r="280" spans="1:7">
      <c r="A280" s="178"/>
      <c r="B280" s="211"/>
      <c r="C280" s="657"/>
      <c r="D280" s="249"/>
      <c r="E280" s="211"/>
      <c r="F280" s="210"/>
      <c r="G280" s="295"/>
    </row>
    <row r="281" spans="1:7">
      <c r="A281" s="178"/>
      <c r="B281" s="211"/>
      <c r="C281" s="657"/>
      <c r="D281" s="249"/>
      <c r="E281" s="211"/>
      <c r="F281" s="210"/>
      <c r="G281" s="295"/>
    </row>
    <row r="282" spans="1:7">
      <c r="A282" s="178"/>
      <c r="B282" s="211"/>
      <c r="C282" s="657"/>
      <c r="D282" s="249"/>
      <c r="E282" s="211"/>
      <c r="F282" s="210"/>
      <c r="G282" s="295"/>
    </row>
    <row r="283" spans="1:7">
      <c r="A283" s="178"/>
      <c r="B283" s="211"/>
      <c r="C283" s="657"/>
      <c r="D283" s="249"/>
      <c r="E283" s="211"/>
      <c r="F283" s="210"/>
      <c r="G283" s="295"/>
    </row>
    <row r="284" spans="1:7">
      <c r="A284" s="178"/>
      <c r="B284" s="211"/>
      <c r="C284" s="657"/>
      <c r="D284" s="249"/>
      <c r="E284" s="211"/>
      <c r="F284" s="210"/>
      <c r="G284" s="295"/>
    </row>
    <row r="285" spans="1:7">
      <c r="A285" s="178"/>
      <c r="B285" s="211"/>
      <c r="C285" s="657"/>
      <c r="D285" s="249"/>
      <c r="E285" s="211"/>
      <c r="F285" s="210"/>
      <c r="G285" s="295"/>
    </row>
    <row r="286" spans="1:7">
      <c r="A286" s="183"/>
      <c r="B286" s="211"/>
      <c r="C286" s="657"/>
      <c r="D286" s="249"/>
      <c r="E286" s="211"/>
      <c r="F286" s="210"/>
      <c r="G286" s="295"/>
    </row>
    <row r="287" spans="1:7">
      <c r="A287" s="197"/>
      <c r="B287" s="230"/>
      <c r="C287" s="231"/>
      <c r="D287" s="232">
        <f>SUM(D237:D286)</f>
        <v>0</v>
      </c>
      <c r="E287" s="230">
        <f>SUM(E237:E286)</f>
        <v>0</v>
      </c>
      <c r="F287" s="197">
        <f>SUM(F237:F286)</f>
        <v>0</v>
      </c>
      <c r="G287" s="198">
        <f>SUM(G237:G286)</f>
        <v>0</v>
      </c>
    </row>
    <row r="288" spans="1:7">
      <c r="C288" s="659"/>
      <c r="D288" s="660" t="s">
        <v>1310</v>
      </c>
      <c r="E288" s="661">
        <f>D287+E287</f>
        <v>0</v>
      </c>
      <c r="F288" s="658" t="s">
        <v>20</v>
      </c>
      <c r="G288" s="660">
        <f>F287+G287</f>
        <v>0</v>
      </c>
    </row>
    <row r="289" spans="1:7">
      <c r="C289" s="655" t="s">
        <v>1319</v>
      </c>
      <c r="D289" s="662"/>
      <c r="E289" s="662"/>
      <c r="F289" s="662"/>
      <c r="G289" s="662">
        <f>E288-G288</f>
        <v>0</v>
      </c>
    </row>
    <row r="291" spans="1:7" ht="25.8" customHeight="1"/>
    <row r="292" spans="1:7" ht="13.2" customHeight="1">
      <c r="A292" s="875" t="s">
        <v>3</v>
      </c>
      <c r="B292" s="878"/>
      <c r="C292" s="893" t="s">
        <v>0</v>
      </c>
      <c r="D292" s="943" t="s">
        <v>19</v>
      </c>
      <c r="E292" s="944"/>
      <c r="F292" s="945" t="s">
        <v>20</v>
      </c>
      <c r="G292" s="944"/>
    </row>
    <row r="293" spans="1:7" ht="13.2" customHeight="1">
      <c r="A293" s="940"/>
      <c r="B293" s="941"/>
      <c r="C293" s="942"/>
      <c r="D293" s="398" t="s">
        <v>196</v>
      </c>
      <c r="E293" s="397" t="s">
        <v>5</v>
      </c>
      <c r="F293" s="396" t="s">
        <v>1122</v>
      </c>
      <c r="G293" s="397" t="s">
        <v>1120</v>
      </c>
    </row>
    <row r="294" spans="1:7">
      <c r="A294" s="879"/>
      <c r="B294" s="880"/>
      <c r="C294" s="894"/>
      <c r="D294" s="399" t="s">
        <v>1118</v>
      </c>
      <c r="E294" s="400" t="s">
        <v>1121</v>
      </c>
      <c r="F294" s="399" t="s">
        <v>1118</v>
      </c>
      <c r="G294" s="400" t="s">
        <v>1121</v>
      </c>
    </row>
    <row r="295" spans="1:7">
      <c r="A295" s="173">
        <v>6</v>
      </c>
      <c r="B295" s="211"/>
      <c r="C295" s="657"/>
      <c r="D295" s="249"/>
      <c r="E295" s="211"/>
      <c r="F295" s="210"/>
      <c r="G295" s="295"/>
    </row>
    <row r="296" spans="1:7">
      <c r="A296" s="178"/>
      <c r="B296" s="211"/>
      <c r="C296" s="657"/>
      <c r="D296" s="249"/>
      <c r="E296" s="211"/>
      <c r="F296" s="210"/>
      <c r="G296" s="295"/>
    </row>
    <row r="297" spans="1:7">
      <c r="A297" s="178"/>
      <c r="B297" s="211"/>
      <c r="C297" s="657"/>
      <c r="D297" s="249"/>
      <c r="E297" s="211"/>
      <c r="F297" s="210"/>
      <c r="G297" s="295"/>
    </row>
    <row r="298" spans="1:7">
      <c r="A298" s="178"/>
      <c r="B298" s="211"/>
      <c r="C298" s="657"/>
      <c r="D298" s="249"/>
      <c r="E298" s="211"/>
      <c r="F298" s="210"/>
      <c r="G298" s="295"/>
    </row>
    <row r="299" spans="1:7">
      <c r="A299" s="178"/>
      <c r="B299" s="211"/>
      <c r="C299" s="657"/>
      <c r="D299" s="249"/>
      <c r="E299" s="211"/>
      <c r="F299" s="210"/>
      <c r="G299" s="295"/>
    </row>
    <row r="300" spans="1:7">
      <c r="A300" s="178"/>
      <c r="B300" s="211"/>
      <c r="C300" s="657"/>
      <c r="D300" s="249"/>
      <c r="E300" s="211"/>
      <c r="F300" s="210"/>
      <c r="G300" s="295"/>
    </row>
    <row r="301" spans="1:7">
      <c r="A301" s="178"/>
      <c r="B301" s="211"/>
      <c r="C301" s="657"/>
      <c r="D301" s="249"/>
      <c r="E301" s="211"/>
      <c r="F301" s="210"/>
      <c r="G301" s="295"/>
    </row>
    <row r="302" spans="1:7">
      <c r="A302" s="178"/>
      <c r="B302" s="211"/>
      <c r="C302" s="657"/>
      <c r="D302" s="249"/>
      <c r="E302" s="211"/>
      <c r="F302" s="210"/>
      <c r="G302" s="295"/>
    </row>
    <row r="303" spans="1:7">
      <c r="A303" s="178"/>
      <c r="B303" s="211"/>
      <c r="C303" s="657"/>
      <c r="D303" s="249"/>
      <c r="E303" s="211"/>
      <c r="F303" s="210"/>
      <c r="G303" s="295"/>
    </row>
    <row r="304" spans="1:7">
      <c r="A304" s="178"/>
      <c r="B304" s="211"/>
      <c r="C304" s="657"/>
      <c r="D304" s="249"/>
      <c r="E304" s="211"/>
      <c r="F304" s="210"/>
      <c r="G304" s="295"/>
    </row>
    <row r="305" spans="1:7">
      <c r="A305" s="178"/>
      <c r="B305" s="211"/>
      <c r="C305" s="657"/>
      <c r="D305" s="249"/>
      <c r="E305" s="211"/>
      <c r="F305" s="210"/>
      <c r="G305" s="295"/>
    </row>
    <row r="306" spans="1:7">
      <c r="A306" s="178"/>
      <c r="B306" s="211"/>
      <c r="C306" s="657"/>
      <c r="D306" s="249"/>
      <c r="E306" s="211"/>
      <c r="F306" s="210"/>
      <c r="G306" s="295"/>
    </row>
    <row r="307" spans="1:7">
      <c r="A307" s="178"/>
      <c r="B307" s="211"/>
      <c r="C307" s="657"/>
      <c r="D307" s="249"/>
      <c r="E307" s="211"/>
      <c r="F307" s="210"/>
      <c r="G307" s="295"/>
    </row>
    <row r="308" spans="1:7">
      <c r="A308" s="178"/>
      <c r="B308" s="211"/>
      <c r="C308" s="657"/>
      <c r="D308" s="249"/>
      <c r="E308" s="211"/>
      <c r="F308" s="210"/>
      <c r="G308" s="295"/>
    </row>
    <row r="309" spans="1:7">
      <c r="A309" s="178"/>
      <c r="B309" s="211"/>
      <c r="C309" s="657"/>
      <c r="D309" s="249"/>
      <c r="E309" s="211"/>
      <c r="F309" s="210"/>
      <c r="G309" s="295"/>
    </row>
    <row r="310" spans="1:7">
      <c r="A310" s="178"/>
      <c r="B310" s="211"/>
      <c r="C310" s="657"/>
      <c r="D310" s="249"/>
      <c r="E310" s="211"/>
      <c r="F310" s="210"/>
      <c r="G310" s="295"/>
    </row>
    <row r="311" spans="1:7">
      <c r="A311" s="178"/>
      <c r="B311" s="211"/>
      <c r="C311" s="657"/>
      <c r="D311" s="249"/>
      <c r="E311" s="211"/>
      <c r="F311" s="210"/>
      <c r="G311" s="295"/>
    </row>
    <row r="312" spans="1:7">
      <c r="A312" s="178"/>
      <c r="B312" s="211"/>
      <c r="C312" s="657"/>
      <c r="D312" s="249"/>
      <c r="E312" s="211"/>
      <c r="F312" s="210"/>
      <c r="G312" s="295"/>
    </row>
    <row r="313" spans="1:7">
      <c r="A313" s="178"/>
      <c r="B313" s="211"/>
      <c r="C313" s="657"/>
      <c r="D313" s="249"/>
      <c r="E313" s="211"/>
      <c r="F313" s="210"/>
      <c r="G313" s="295"/>
    </row>
    <row r="314" spans="1:7">
      <c r="A314" s="178"/>
      <c r="B314" s="211"/>
      <c r="C314" s="657"/>
      <c r="D314" s="249"/>
      <c r="E314" s="211"/>
      <c r="F314" s="210"/>
      <c r="G314" s="295"/>
    </row>
    <row r="315" spans="1:7">
      <c r="A315" s="178"/>
      <c r="B315" s="211"/>
      <c r="C315" s="657"/>
      <c r="D315" s="249"/>
      <c r="E315" s="211"/>
      <c r="F315" s="210"/>
      <c r="G315" s="295"/>
    </row>
    <row r="316" spans="1:7">
      <c r="A316" s="178"/>
      <c r="B316" s="211"/>
      <c r="C316" s="657"/>
      <c r="D316" s="249"/>
      <c r="E316" s="211"/>
      <c r="F316" s="210"/>
      <c r="G316" s="295"/>
    </row>
    <row r="317" spans="1:7">
      <c r="A317" s="178"/>
      <c r="B317" s="211"/>
      <c r="C317" s="657"/>
      <c r="D317" s="249"/>
      <c r="E317" s="211"/>
      <c r="F317" s="210"/>
      <c r="G317" s="295"/>
    </row>
    <row r="318" spans="1:7">
      <c r="A318" s="178"/>
      <c r="B318" s="211"/>
      <c r="C318" s="657"/>
      <c r="D318" s="249"/>
      <c r="E318" s="211"/>
      <c r="F318" s="210"/>
      <c r="G318" s="295"/>
    </row>
    <row r="319" spans="1:7">
      <c r="A319" s="178"/>
      <c r="B319" s="211"/>
      <c r="C319" s="657"/>
      <c r="D319" s="249"/>
      <c r="E319" s="211"/>
      <c r="F319" s="210"/>
      <c r="G319" s="295"/>
    </row>
    <row r="320" spans="1:7">
      <c r="A320" s="178"/>
      <c r="B320" s="211"/>
      <c r="C320" s="657"/>
      <c r="D320" s="249"/>
      <c r="E320" s="211"/>
      <c r="F320" s="210"/>
      <c r="G320" s="295"/>
    </row>
    <row r="321" spans="1:7">
      <c r="A321" s="178"/>
      <c r="B321" s="211"/>
      <c r="C321" s="657"/>
      <c r="D321" s="249"/>
      <c r="E321" s="211"/>
      <c r="F321" s="210"/>
      <c r="G321" s="295"/>
    </row>
    <row r="322" spans="1:7">
      <c r="A322" s="178"/>
      <c r="B322" s="211"/>
      <c r="C322" s="657"/>
      <c r="D322" s="249"/>
      <c r="E322" s="211"/>
      <c r="F322" s="210"/>
      <c r="G322" s="295"/>
    </row>
    <row r="323" spans="1:7">
      <c r="A323" s="178"/>
      <c r="B323" s="211"/>
      <c r="C323" s="657"/>
      <c r="D323" s="249"/>
      <c r="E323" s="211"/>
      <c r="F323" s="210"/>
      <c r="G323" s="295"/>
    </row>
    <row r="324" spans="1:7">
      <c r="A324" s="178"/>
      <c r="B324" s="211"/>
      <c r="C324" s="657"/>
      <c r="D324" s="249"/>
      <c r="E324" s="211"/>
      <c r="F324" s="210"/>
      <c r="G324" s="295"/>
    </row>
    <row r="325" spans="1:7">
      <c r="A325" s="178"/>
      <c r="B325" s="211"/>
      <c r="C325" s="657"/>
      <c r="D325" s="249"/>
      <c r="E325" s="211"/>
      <c r="F325" s="210"/>
      <c r="G325" s="295"/>
    </row>
    <row r="326" spans="1:7">
      <c r="A326" s="178"/>
      <c r="B326" s="211"/>
      <c r="C326" s="657"/>
      <c r="D326" s="249"/>
      <c r="E326" s="211"/>
      <c r="F326" s="210"/>
      <c r="G326" s="295"/>
    </row>
    <row r="327" spans="1:7">
      <c r="A327" s="178"/>
      <c r="B327" s="211"/>
      <c r="C327" s="657"/>
      <c r="D327" s="249"/>
      <c r="E327" s="211"/>
      <c r="F327" s="210"/>
      <c r="G327" s="295"/>
    </row>
    <row r="328" spans="1:7">
      <c r="A328" s="178"/>
      <c r="B328" s="211"/>
      <c r="C328" s="657"/>
      <c r="D328" s="249"/>
      <c r="E328" s="211"/>
      <c r="F328" s="210"/>
      <c r="G328" s="295"/>
    </row>
    <row r="329" spans="1:7">
      <c r="A329" s="178"/>
      <c r="B329" s="211"/>
      <c r="C329" s="657"/>
      <c r="D329" s="249"/>
      <c r="E329" s="211"/>
      <c r="F329" s="210"/>
      <c r="G329" s="295"/>
    </row>
    <row r="330" spans="1:7">
      <c r="A330" s="178"/>
      <c r="B330" s="211"/>
      <c r="C330" s="657"/>
      <c r="D330" s="249"/>
      <c r="E330" s="211"/>
      <c r="F330" s="210"/>
      <c r="G330" s="295"/>
    </row>
    <row r="331" spans="1:7">
      <c r="A331" s="178"/>
      <c r="B331" s="211"/>
      <c r="C331" s="657"/>
      <c r="D331" s="249"/>
      <c r="E331" s="211"/>
      <c r="F331" s="210"/>
      <c r="G331" s="295"/>
    </row>
    <row r="332" spans="1:7">
      <c r="A332" s="178"/>
      <c r="B332" s="211"/>
      <c r="C332" s="657"/>
      <c r="D332" s="249"/>
      <c r="E332" s="211"/>
      <c r="F332" s="210"/>
      <c r="G332" s="295"/>
    </row>
    <row r="333" spans="1:7">
      <c r="A333" s="178"/>
      <c r="B333" s="211"/>
      <c r="C333" s="657"/>
      <c r="D333" s="249"/>
      <c r="E333" s="211"/>
      <c r="F333" s="210"/>
      <c r="G333" s="295"/>
    </row>
    <row r="334" spans="1:7">
      <c r="A334" s="178"/>
      <c r="B334" s="211"/>
      <c r="C334" s="657"/>
      <c r="D334" s="249"/>
      <c r="E334" s="211"/>
      <c r="F334" s="210"/>
      <c r="G334" s="295"/>
    </row>
    <row r="335" spans="1:7">
      <c r="A335" s="178"/>
      <c r="B335" s="211"/>
      <c r="C335" s="657"/>
      <c r="D335" s="249"/>
      <c r="E335" s="211"/>
      <c r="F335" s="210"/>
      <c r="G335" s="295"/>
    </row>
    <row r="336" spans="1:7">
      <c r="A336" s="178"/>
      <c r="B336" s="211"/>
      <c r="C336" s="657"/>
      <c r="D336" s="249"/>
      <c r="E336" s="211"/>
      <c r="F336" s="210"/>
      <c r="G336" s="295"/>
    </row>
    <row r="337" spans="1:7">
      <c r="A337" s="178"/>
      <c r="B337" s="211"/>
      <c r="C337" s="657"/>
      <c r="D337" s="249"/>
      <c r="E337" s="211"/>
      <c r="F337" s="210"/>
      <c r="G337" s="295"/>
    </row>
    <row r="338" spans="1:7">
      <c r="A338" s="178"/>
      <c r="B338" s="211"/>
      <c r="C338" s="657"/>
      <c r="D338" s="249"/>
      <c r="E338" s="211"/>
      <c r="F338" s="210"/>
      <c r="G338" s="295"/>
    </row>
    <row r="339" spans="1:7">
      <c r="A339" s="178"/>
      <c r="B339" s="211"/>
      <c r="C339" s="657"/>
      <c r="D339" s="249"/>
      <c r="E339" s="211"/>
      <c r="F339" s="210"/>
      <c r="G339" s="295"/>
    </row>
    <row r="340" spans="1:7">
      <c r="A340" s="178"/>
      <c r="B340" s="211"/>
      <c r="C340" s="657"/>
      <c r="D340" s="249"/>
      <c r="E340" s="211"/>
      <c r="F340" s="210"/>
      <c r="G340" s="295"/>
    </row>
    <row r="341" spans="1:7">
      <c r="A341" s="178"/>
      <c r="B341" s="211"/>
      <c r="C341" s="657"/>
      <c r="D341" s="249"/>
      <c r="E341" s="211"/>
      <c r="F341" s="210"/>
      <c r="G341" s="295"/>
    </row>
    <row r="342" spans="1:7">
      <c r="A342" s="178"/>
      <c r="B342" s="211"/>
      <c r="C342" s="657"/>
      <c r="D342" s="249"/>
      <c r="E342" s="211"/>
      <c r="F342" s="210"/>
      <c r="G342" s="295"/>
    </row>
    <row r="343" spans="1:7">
      <c r="A343" s="178"/>
      <c r="B343" s="211"/>
      <c r="C343" s="657"/>
      <c r="D343" s="249"/>
      <c r="E343" s="211"/>
      <c r="F343" s="210"/>
      <c r="G343" s="295"/>
    </row>
    <row r="344" spans="1:7">
      <c r="A344" s="183"/>
      <c r="B344" s="211"/>
      <c r="C344" s="657"/>
      <c r="D344" s="249"/>
      <c r="E344" s="211"/>
      <c r="F344" s="210"/>
      <c r="G344" s="295"/>
    </row>
    <row r="345" spans="1:7">
      <c r="A345" s="197"/>
      <c r="B345" s="230"/>
      <c r="C345" s="231"/>
      <c r="D345" s="232">
        <f>SUM(D295:D344)</f>
        <v>0</v>
      </c>
      <c r="E345" s="230">
        <f>SUM(E295:E344)</f>
        <v>0</v>
      </c>
      <c r="F345" s="197">
        <f>SUM(F295:F344)</f>
        <v>0</v>
      </c>
      <c r="G345" s="198">
        <f>SUM(G295:G344)</f>
        <v>0</v>
      </c>
    </row>
    <row r="346" spans="1:7">
      <c r="C346" s="659"/>
      <c r="D346" s="660" t="s">
        <v>1310</v>
      </c>
      <c r="E346" s="661">
        <f>D345+E345</f>
        <v>0</v>
      </c>
      <c r="F346" s="658" t="s">
        <v>20</v>
      </c>
      <c r="G346" s="660">
        <f>F345+G345</f>
        <v>0</v>
      </c>
    </row>
    <row r="347" spans="1:7">
      <c r="C347" s="655" t="s">
        <v>1318</v>
      </c>
      <c r="D347" s="662"/>
      <c r="E347" s="662"/>
      <c r="F347" s="662"/>
      <c r="G347" s="662">
        <f>E346-G346</f>
        <v>0</v>
      </c>
    </row>
    <row r="349" spans="1:7" ht="25.8" customHeight="1"/>
    <row r="350" spans="1:7" ht="13.2" customHeight="1">
      <c r="A350" s="875" t="s">
        <v>3</v>
      </c>
      <c r="B350" s="878"/>
      <c r="C350" s="893" t="s">
        <v>0</v>
      </c>
      <c r="D350" s="943" t="s">
        <v>19</v>
      </c>
      <c r="E350" s="944"/>
      <c r="F350" s="945" t="s">
        <v>20</v>
      </c>
      <c r="G350" s="944"/>
    </row>
    <row r="351" spans="1:7" ht="13.2" customHeight="1">
      <c r="A351" s="940"/>
      <c r="B351" s="941"/>
      <c r="C351" s="942"/>
      <c r="D351" s="398" t="s">
        <v>196</v>
      </c>
      <c r="E351" s="397" t="s">
        <v>5</v>
      </c>
      <c r="F351" s="396" t="s">
        <v>1122</v>
      </c>
      <c r="G351" s="397" t="s">
        <v>1120</v>
      </c>
    </row>
    <row r="352" spans="1:7">
      <c r="A352" s="879"/>
      <c r="B352" s="880"/>
      <c r="C352" s="894"/>
      <c r="D352" s="399" t="s">
        <v>1118</v>
      </c>
      <c r="E352" s="400" t="s">
        <v>1121</v>
      </c>
      <c r="F352" s="399" t="s">
        <v>1118</v>
      </c>
      <c r="G352" s="400" t="s">
        <v>1121</v>
      </c>
    </row>
    <row r="353" spans="1:7">
      <c r="A353" s="173">
        <v>7</v>
      </c>
      <c r="B353" s="211"/>
      <c r="C353" s="657"/>
      <c r="D353" s="249"/>
      <c r="E353" s="211"/>
      <c r="F353" s="210"/>
      <c r="G353" s="295"/>
    </row>
    <row r="354" spans="1:7">
      <c r="A354" s="178"/>
      <c r="B354" s="211"/>
      <c r="C354" s="657"/>
      <c r="D354" s="249"/>
      <c r="E354" s="211"/>
      <c r="F354" s="210"/>
      <c r="G354" s="295"/>
    </row>
    <row r="355" spans="1:7">
      <c r="A355" s="178"/>
      <c r="B355" s="211"/>
      <c r="C355" s="657"/>
      <c r="D355" s="249"/>
      <c r="E355" s="211"/>
      <c r="F355" s="210"/>
      <c r="G355" s="295"/>
    </row>
    <row r="356" spans="1:7">
      <c r="A356" s="178"/>
      <c r="B356" s="211"/>
      <c r="C356" s="657"/>
      <c r="D356" s="249"/>
      <c r="E356" s="211"/>
      <c r="F356" s="210"/>
      <c r="G356" s="295"/>
    </row>
    <row r="357" spans="1:7">
      <c r="A357" s="178"/>
      <c r="B357" s="211"/>
      <c r="C357" s="657"/>
      <c r="D357" s="249"/>
      <c r="E357" s="211"/>
      <c r="F357" s="210"/>
      <c r="G357" s="295"/>
    </row>
    <row r="358" spans="1:7">
      <c r="A358" s="178"/>
      <c r="B358" s="211"/>
      <c r="C358" s="657"/>
      <c r="D358" s="249"/>
      <c r="E358" s="211"/>
      <c r="F358" s="210"/>
      <c r="G358" s="295"/>
    </row>
    <row r="359" spans="1:7">
      <c r="A359" s="178"/>
      <c r="B359" s="211"/>
      <c r="C359" s="657"/>
      <c r="D359" s="249"/>
      <c r="E359" s="211"/>
      <c r="F359" s="210"/>
      <c r="G359" s="295"/>
    </row>
    <row r="360" spans="1:7">
      <c r="A360" s="178"/>
      <c r="B360" s="211"/>
      <c r="C360" s="657"/>
      <c r="D360" s="249"/>
      <c r="E360" s="211"/>
      <c r="F360" s="210"/>
      <c r="G360" s="295"/>
    </row>
    <row r="361" spans="1:7">
      <c r="A361" s="178"/>
      <c r="B361" s="211"/>
      <c r="C361" s="657"/>
      <c r="D361" s="249"/>
      <c r="E361" s="211"/>
      <c r="F361" s="210"/>
      <c r="G361" s="295"/>
    </row>
    <row r="362" spans="1:7">
      <c r="A362" s="178"/>
      <c r="B362" s="211"/>
      <c r="C362" s="657"/>
      <c r="D362" s="249"/>
      <c r="E362" s="211"/>
      <c r="F362" s="210"/>
      <c r="G362" s="295"/>
    </row>
    <row r="363" spans="1:7">
      <c r="A363" s="178"/>
      <c r="B363" s="211"/>
      <c r="C363" s="657"/>
      <c r="D363" s="249"/>
      <c r="E363" s="211"/>
      <c r="F363" s="210"/>
      <c r="G363" s="295"/>
    </row>
    <row r="364" spans="1:7">
      <c r="A364" s="178"/>
      <c r="B364" s="211"/>
      <c r="C364" s="657"/>
      <c r="D364" s="249"/>
      <c r="E364" s="211"/>
      <c r="F364" s="210"/>
      <c r="G364" s="295"/>
    </row>
    <row r="365" spans="1:7">
      <c r="A365" s="178"/>
      <c r="B365" s="211"/>
      <c r="C365" s="657"/>
      <c r="D365" s="249"/>
      <c r="E365" s="211"/>
      <c r="F365" s="210"/>
      <c r="G365" s="295"/>
    </row>
    <row r="366" spans="1:7">
      <c r="A366" s="178"/>
      <c r="B366" s="211"/>
      <c r="C366" s="657"/>
      <c r="D366" s="249"/>
      <c r="E366" s="211"/>
      <c r="F366" s="210"/>
      <c r="G366" s="295"/>
    </row>
    <row r="367" spans="1:7">
      <c r="A367" s="178"/>
      <c r="B367" s="211"/>
      <c r="C367" s="657"/>
      <c r="D367" s="249"/>
      <c r="E367" s="211"/>
      <c r="F367" s="210"/>
      <c r="G367" s="295"/>
    </row>
    <row r="368" spans="1:7">
      <c r="A368" s="178"/>
      <c r="B368" s="211"/>
      <c r="C368" s="657"/>
      <c r="D368" s="249"/>
      <c r="E368" s="211"/>
      <c r="F368" s="210"/>
      <c r="G368" s="295"/>
    </row>
    <row r="369" spans="1:7">
      <c r="A369" s="178"/>
      <c r="B369" s="211"/>
      <c r="C369" s="657"/>
      <c r="D369" s="249"/>
      <c r="E369" s="211"/>
      <c r="F369" s="210"/>
      <c r="G369" s="295"/>
    </row>
    <row r="370" spans="1:7">
      <c r="A370" s="178"/>
      <c r="B370" s="211"/>
      <c r="C370" s="657"/>
      <c r="D370" s="249"/>
      <c r="E370" s="211"/>
      <c r="F370" s="210"/>
      <c r="G370" s="295"/>
    </row>
    <row r="371" spans="1:7">
      <c r="A371" s="178"/>
      <c r="B371" s="211"/>
      <c r="C371" s="657"/>
      <c r="D371" s="249"/>
      <c r="E371" s="211"/>
      <c r="F371" s="210"/>
      <c r="G371" s="295"/>
    </row>
    <row r="372" spans="1:7">
      <c r="A372" s="178"/>
      <c r="B372" s="211"/>
      <c r="C372" s="657"/>
      <c r="D372" s="249"/>
      <c r="E372" s="211"/>
      <c r="F372" s="210"/>
      <c r="G372" s="295"/>
    </row>
    <row r="373" spans="1:7">
      <c r="A373" s="178"/>
      <c r="B373" s="211"/>
      <c r="C373" s="657"/>
      <c r="D373" s="249"/>
      <c r="E373" s="211"/>
      <c r="F373" s="210"/>
      <c r="G373" s="295"/>
    </row>
    <row r="374" spans="1:7">
      <c r="A374" s="178"/>
      <c r="B374" s="211"/>
      <c r="C374" s="657"/>
      <c r="D374" s="249"/>
      <c r="E374" s="211"/>
      <c r="F374" s="210"/>
      <c r="G374" s="295"/>
    </row>
    <row r="375" spans="1:7">
      <c r="A375" s="178"/>
      <c r="B375" s="211"/>
      <c r="C375" s="657"/>
      <c r="D375" s="249"/>
      <c r="E375" s="211"/>
      <c r="F375" s="210"/>
      <c r="G375" s="295"/>
    </row>
    <row r="376" spans="1:7">
      <c r="A376" s="178"/>
      <c r="B376" s="211"/>
      <c r="C376" s="657"/>
      <c r="D376" s="249"/>
      <c r="E376" s="211"/>
      <c r="F376" s="210"/>
      <c r="G376" s="295"/>
    </row>
    <row r="377" spans="1:7">
      <c r="A377" s="178"/>
      <c r="B377" s="211"/>
      <c r="C377" s="657"/>
      <c r="D377" s="249"/>
      <c r="E377" s="211"/>
      <c r="F377" s="210"/>
      <c r="G377" s="295"/>
    </row>
    <row r="378" spans="1:7">
      <c r="A378" s="178"/>
      <c r="B378" s="211"/>
      <c r="C378" s="657"/>
      <c r="D378" s="249"/>
      <c r="E378" s="211"/>
      <c r="F378" s="210"/>
      <c r="G378" s="295"/>
    </row>
    <row r="379" spans="1:7">
      <c r="A379" s="178"/>
      <c r="B379" s="211"/>
      <c r="C379" s="657"/>
      <c r="D379" s="249"/>
      <c r="E379" s="211"/>
      <c r="F379" s="210"/>
      <c r="G379" s="295"/>
    </row>
    <row r="380" spans="1:7">
      <c r="A380" s="178"/>
      <c r="B380" s="211"/>
      <c r="C380" s="657"/>
      <c r="D380" s="249"/>
      <c r="E380" s="211"/>
      <c r="F380" s="210"/>
      <c r="G380" s="295"/>
    </row>
    <row r="381" spans="1:7">
      <c r="A381" s="178"/>
      <c r="B381" s="211"/>
      <c r="C381" s="657"/>
      <c r="D381" s="249"/>
      <c r="E381" s="211"/>
      <c r="F381" s="210"/>
      <c r="G381" s="295"/>
    </row>
    <row r="382" spans="1:7">
      <c r="A382" s="178"/>
      <c r="B382" s="211"/>
      <c r="C382" s="657"/>
      <c r="D382" s="249"/>
      <c r="E382" s="211"/>
      <c r="F382" s="210"/>
      <c r="G382" s="295"/>
    </row>
    <row r="383" spans="1:7">
      <c r="A383" s="178"/>
      <c r="B383" s="211"/>
      <c r="C383" s="657"/>
      <c r="D383" s="249"/>
      <c r="E383" s="211"/>
      <c r="F383" s="210"/>
      <c r="G383" s="295"/>
    </row>
    <row r="384" spans="1:7">
      <c r="A384" s="178"/>
      <c r="B384" s="211"/>
      <c r="C384" s="657"/>
      <c r="D384" s="249"/>
      <c r="E384" s="211"/>
      <c r="F384" s="210"/>
      <c r="G384" s="295"/>
    </row>
    <row r="385" spans="1:7">
      <c r="A385" s="178"/>
      <c r="B385" s="211"/>
      <c r="C385" s="657"/>
      <c r="D385" s="249"/>
      <c r="E385" s="211"/>
      <c r="F385" s="210"/>
      <c r="G385" s="295"/>
    </row>
    <row r="386" spans="1:7">
      <c r="A386" s="178"/>
      <c r="B386" s="211"/>
      <c r="C386" s="657"/>
      <c r="D386" s="249"/>
      <c r="E386" s="211"/>
      <c r="F386" s="210"/>
      <c r="G386" s="295"/>
    </row>
    <row r="387" spans="1:7">
      <c r="A387" s="178"/>
      <c r="B387" s="211"/>
      <c r="C387" s="657"/>
      <c r="D387" s="249"/>
      <c r="E387" s="211"/>
      <c r="F387" s="210"/>
      <c r="G387" s="295"/>
    </row>
    <row r="388" spans="1:7">
      <c r="A388" s="178"/>
      <c r="B388" s="211"/>
      <c r="C388" s="657"/>
      <c r="D388" s="249"/>
      <c r="E388" s="211"/>
      <c r="F388" s="210"/>
      <c r="G388" s="295"/>
    </row>
    <row r="389" spans="1:7">
      <c r="A389" s="178"/>
      <c r="B389" s="211"/>
      <c r="C389" s="657"/>
      <c r="D389" s="249"/>
      <c r="E389" s="211"/>
      <c r="F389" s="210"/>
      <c r="G389" s="295"/>
    </row>
    <row r="390" spans="1:7">
      <c r="A390" s="178"/>
      <c r="B390" s="211"/>
      <c r="C390" s="657"/>
      <c r="D390" s="249"/>
      <c r="E390" s="211"/>
      <c r="F390" s="210"/>
      <c r="G390" s="295"/>
    </row>
    <row r="391" spans="1:7">
      <c r="A391" s="178"/>
      <c r="B391" s="211"/>
      <c r="C391" s="657"/>
      <c r="D391" s="249"/>
      <c r="E391" s="211"/>
      <c r="F391" s="210"/>
      <c r="G391" s="295"/>
    </row>
    <row r="392" spans="1:7">
      <c r="A392" s="178"/>
      <c r="B392" s="211"/>
      <c r="C392" s="657"/>
      <c r="D392" s="249"/>
      <c r="E392" s="211"/>
      <c r="F392" s="210"/>
      <c r="G392" s="295"/>
    </row>
    <row r="393" spans="1:7">
      <c r="A393" s="178"/>
      <c r="B393" s="211"/>
      <c r="C393" s="657"/>
      <c r="D393" s="249"/>
      <c r="E393" s="211"/>
      <c r="F393" s="210"/>
      <c r="G393" s="295"/>
    </row>
    <row r="394" spans="1:7">
      <c r="A394" s="178"/>
      <c r="B394" s="211"/>
      <c r="C394" s="657"/>
      <c r="D394" s="249"/>
      <c r="E394" s="211"/>
      <c r="F394" s="210"/>
      <c r="G394" s="295"/>
    </row>
    <row r="395" spans="1:7">
      <c r="A395" s="178"/>
      <c r="B395" s="211"/>
      <c r="C395" s="657"/>
      <c r="D395" s="249"/>
      <c r="E395" s="211"/>
      <c r="F395" s="210"/>
      <c r="G395" s="295"/>
    </row>
    <row r="396" spans="1:7">
      <c r="A396" s="178"/>
      <c r="B396" s="211"/>
      <c r="C396" s="657"/>
      <c r="D396" s="249"/>
      <c r="E396" s="211"/>
      <c r="F396" s="210"/>
      <c r="G396" s="295"/>
    </row>
    <row r="397" spans="1:7">
      <c r="A397" s="178"/>
      <c r="B397" s="211"/>
      <c r="C397" s="657"/>
      <c r="D397" s="249"/>
      <c r="E397" s="211"/>
      <c r="F397" s="210"/>
      <c r="G397" s="295"/>
    </row>
    <row r="398" spans="1:7">
      <c r="A398" s="178"/>
      <c r="B398" s="211"/>
      <c r="C398" s="657"/>
      <c r="D398" s="249"/>
      <c r="E398" s="211"/>
      <c r="F398" s="210"/>
      <c r="G398" s="295"/>
    </row>
    <row r="399" spans="1:7">
      <c r="A399" s="178"/>
      <c r="B399" s="211"/>
      <c r="C399" s="657"/>
      <c r="D399" s="249"/>
      <c r="E399" s="211"/>
      <c r="F399" s="210"/>
      <c r="G399" s="295"/>
    </row>
    <row r="400" spans="1:7">
      <c r="A400" s="178"/>
      <c r="B400" s="211"/>
      <c r="C400" s="657"/>
      <c r="D400" s="249"/>
      <c r="E400" s="211"/>
      <c r="F400" s="210"/>
      <c r="G400" s="295"/>
    </row>
    <row r="401" spans="1:7">
      <c r="A401" s="178"/>
      <c r="B401" s="211"/>
      <c r="C401" s="657"/>
      <c r="D401" s="249"/>
      <c r="E401" s="211"/>
      <c r="F401" s="210"/>
      <c r="G401" s="295"/>
    </row>
    <row r="402" spans="1:7">
      <c r="A402" s="183"/>
      <c r="B402" s="211"/>
      <c r="C402" s="657"/>
      <c r="D402" s="249"/>
      <c r="E402" s="211"/>
      <c r="F402" s="210"/>
      <c r="G402" s="295"/>
    </row>
    <row r="403" spans="1:7">
      <c r="A403" s="197"/>
      <c r="B403" s="230"/>
      <c r="C403" s="231"/>
      <c r="D403" s="232">
        <f>SUM(D353:D402)</f>
        <v>0</v>
      </c>
      <c r="E403" s="230">
        <f>SUM(E353:E402)</f>
        <v>0</v>
      </c>
      <c r="F403" s="197">
        <f>SUM(F353:F402)</f>
        <v>0</v>
      </c>
      <c r="G403" s="198">
        <f>SUM(G353:G402)</f>
        <v>0</v>
      </c>
    </row>
    <row r="404" spans="1:7">
      <c r="C404" s="659"/>
      <c r="D404" s="660" t="s">
        <v>1310</v>
      </c>
      <c r="E404" s="661">
        <f>D403+E403</f>
        <v>0</v>
      </c>
      <c r="F404" s="658" t="s">
        <v>20</v>
      </c>
      <c r="G404" s="660">
        <f>F403+G403</f>
        <v>0</v>
      </c>
    </row>
    <row r="405" spans="1:7">
      <c r="A405" s="8"/>
      <c r="B405" s="8"/>
      <c r="C405" s="655" t="s">
        <v>1317</v>
      </c>
      <c r="D405" s="662"/>
      <c r="E405" s="662"/>
      <c r="F405" s="662"/>
      <c r="G405" s="662">
        <f>E404-G404</f>
        <v>0</v>
      </c>
    </row>
    <row r="406" spans="1:7">
      <c r="A406" s="8"/>
      <c r="B406" s="8"/>
      <c r="C406" s="8"/>
      <c r="D406" s="6"/>
      <c r="E406" s="6"/>
      <c r="F406" s="6"/>
      <c r="G406" s="8"/>
    </row>
    <row r="407" spans="1:7" ht="25.8" customHeight="1"/>
    <row r="408" spans="1:7" ht="13.2" customHeight="1">
      <c r="A408" s="875" t="s">
        <v>3</v>
      </c>
      <c r="B408" s="878"/>
      <c r="C408" s="893" t="s">
        <v>0</v>
      </c>
      <c r="D408" s="943" t="s">
        <v>19</v>
      </c>
      <c r="E408" s="944"/>
      <c r="F408" s="945" t="s">
        <v>20</v>
      </c>
      <c r="G408" s="944"/>
    </row>
    <row r="409" spans="1:7" ht="13.2" customHeight="1">
      <c r="A409" s="940"/>
      <c r="B409" s="941"/>
      <c r="C409" s="942"/>
      <c r="D409" s="398" t="s">
        <v>196</v>
      </c>
      <c r="E409" s="397" t="s">
        <v>5</v>
      </c>
      <c r="F409" s="396" t="s">
        <v>1122</v>
      </c>
      <c r="G409" s="397" t="s">
        <v>1120</v>
      </c>
    </row>
    <row r="410" spans="1:7">
      <c r="A410" s="879"/>
      <c r="B410" s="880"/>
      <c r="C410" s="894"/>
      <c r="D410" s="399" t="s">
        <v>1118</v>
      </c>
      <c r="E410" s="400" t="s">
        <v>1121</v>
      </c>
      <c r="F410" s="399" t="s">
        <v>1118</v>
      </c>
      <c r="G410" s="400" t="s">
        <v>1121</v>
      </c>
    </row>
    <row r="411" spans="1:7">
      <c r="A411" s="173">
        <v>8</v>
      </c>
      <c r="B411" s="211"/>
      <c r="C411" s="657"/>
      <c r="D411" s="249"/>
      <c r="E411" s="211"/>
      <c r="F411" s="210"/>
      <c r="G411" s="295"/>
    </row>
    <row r="412" spans="1:7">
      <c r="A412" s="178"/>
      <c r="B412" s="211"/>
      <c r="C412" s="657"/>
      <c r="D412" s="249"/>
      <c r="E412" s="211"/>
      <c r="F412" s="210"/>
      <c r="G412" s="295"/>
    </row>
    <row r="413" spans="1:7">
      <c r="A413" s="178"/>
      <c r="B413" s="211"/>
      <c r="C413" s="657"/>
      <c r="D413" s="249"/>
      <c r="E413" s="211"/>
      <c r="F413" s="210"/>
      <c r="G413" s="295"/>
    </row>
    <row r="414" spans="1:7">
      <c r="A414" s="178"/>
      <c r="B414" s="211"/>
      <c r="C414" s="657"/>
      <c r="D414" s="249"/>
      <c r="E414" s="211"/>
      <c r="F414" s="210"/>
      <c r="G414" s="295"/>
    </row>
    <row r="415" spans="1:7">
      <c r="A415" s="178"/>
      <c r="B415" s="211"/>
      <c r="C415" s="657"/>
      <c r="D415" s="249"/>
      <c r="E415" s="211"/>
      <c r="F415" s="210"/>
      <c r="G415" s="295"/>
    </row>
    <row r="416" spans="1:7">
      <c r="A416" s="178"/>
      <c r="B416" s="211"/>
      <c r="C416" s="657"/>
      <c r="D416" s="249"/>
      <c r="E416" s="211"/>
      <c r="F416" s="210"/>
      <c r="G416" s="295"/>
    </row>
    <row r="417" spans="1:7">
      <c r="A417" s="178"/>
      <c r="B417" s="211"/>
      <c r="C417" s="657"/>
      <c r="D417" s="249"/>
      <c r="E417" s="211"/>
      <c r="F417" s="210"/>
      <c r="G417" s="295"/>
    </row>
    <row r="418" spans="1:7">
      <c r="A418" s="178"/>
      <c r="B418" s="211"/>
      <c r="C418" s="657"/>
      <c r="D418" s="249"/>
      <c r="E418" s="211"/>
      <c r="F418" s="210"/>
      <c r="G418" s="295"/>
    </row>
    <row r="419" spans="1:7">
      <c r="A419" s="178"/>
      <c r="B419" s="211"/>
      <c r="C419" s="657"/>
      <c r="D419" s="249"/>
      <c r="E419" s="211"/>
      <c r="F419" s="210"/>
      <c r="G419" s="295"/>
    </row>
    <row r="420" spans="1:7">
      <c r="A420" s="178"/>
      <c r="B420" s="211"/>
      <c r="C420" s="657"/>
      <c r="D420" s="249"/>
      <c r="E420" s="211"/>
      <c r="F420" s="210"/>
      <c r="G420" s="295"/>
    </row>
    <row r="421" spans="1:7">
      <c r="A421" s="178"/>
      <c r="B421" s="211"/>
      <c r="C421" s="657"/>
      <c r="D421" s="249"/>
      <c r="E421" s="211"/>
      <c r="F421" s="210"/>
      <c r="G421" s="295"/>
    </row>
    <row r="422" spans="1:7">
      <c r="A422" s="178"/>
      <c r="B422" s="211"/>
      <c r="C422" s="657"/>
      <c r="D422" s="249"/>
      <c r="E422" s="211"/>
      <c r="F422" s="210"/>
      <c r="G422" s="295"/>
    </row>
    <row r="423" spans="1:7">
      <c r="A423" s="178"/>
      <c r="B423" s="211"/>
      <c r="C423" s="657"/>
      <c r="D423" s="249"/>
      <c r="E423" s="211"/>
      <c r="F423" s="210"/>
      <c r="G423" s="295"/>
    </row>
    <row r="424" spans="1:7">
      <c r="A424" s="178"/>
      <c r="B424" s="211"/>
      <c r="C424" s="657"/>
      <c r="D424" s="249"/>
      <c r="E424" s="211"/>
      <c r="F424" s="210"/>
      <c r="G424" s="295"/>
    </row>
    <row r="425" spans="1:7">
      <c r="A425" s="178"/>
      <c r="B425" s="211"/>
      <c r="C425" s="657"/>
      <c r="D425" s="249"/>
      <c r="E425" s="211"/>
      <c r="F425" s="210"/>
      <c r="G425" s="295"/>
    </row>
    <row r="426" spans="1:7">
      <c r="A426" s="178"/>
      <c r="B426" s="211"/>
      <c r="C426" s="657"/>
      <c r="D426" s="249"/>
      <c r="E426" s="211"/>
      <c r="F426" s="210"/>
      <c r="G426" s="295"/>
    </row>
    <row r="427" spans="1:7">
      <c r="A427" s="178"/>
      <c r="B427" s="211"/>
      <c r="C427" s="657"/>
      <c r="D427" s="249"/>
      <c r="E427" s="211"/>
      <c r="F427" s="210"/>
      <c r="G427" s="295"/>
    </row>
    <row r="428" spans="1:7">
      <c r="A428" s="178"/>
      <c r="B428" s="211"/>
      <c r="C428" s="657"/>
      <c r="D428" s="249"/>
      <c r="E428" s="211"/>
      <c r="F428" s="210"/>
      <c r="G428" s="295"/>
    </row>
    <row r="429" spans="1:7">
      <c r="A429" s="178"/>
      <c r="B429" s="211"/>
      <c r="C429" s="657"/>
      <c r="D429" s="249"/>
      <c r="E429" s="211"/>
      <c r="F429" s="210"/>
      <c r="G429" s="295"/>
    </row>
    <row r="430" spans="1:7">
      <c r="A430" s="178"/>
      <c r="B430" s="211"/>
      <c r="C430" s="657"/>
      <c r="D430" s="249"/>
      <c r="E430" s="211"/>
      <c r="F430" s="210"/>
      <c r="G430" s="295"/>
    </row>
    <row r="431" spans="1:7">
      <c r="A431" s="178"/>
      <c r="B431" s="211"/>
      <c r="C431" s="657"/>
      <c r="D431" s="249"/>
      <c r="E431" s="211"/>
      <c r="F431" s="210"/>
      <c r="G431" s="295"/>
    </row>
    <row r="432" spans="1:7">
      <c r="A432" s="178"/>
      <c r="B432" s="211"/>
      <c r="C432" s="657"/>
      <c r="D432" s="249"/>
      <c r="E432" s="211"/>
      <c r="F432" s="210"/>
      <c r="G432" s="295"/>
    </row>
    <row r="433" spans="1:7">
      <c r="A433" s="178"/>
      <c r="B433" s="211"/>
      <c r="C433" s="657"/>
      <c r="D433" s="249"/>
      <c r="E433" s="211"/>
      <c r="F433" s="210"/>
      <c r="G433" s="295"/>
    </row>
    <row r="434" spans="1:7">
      <c r="A434" s="178"/>
      <c r="B434" s="211"/>
      <c r="C434" s="657"/>
      <c r="D434" s="249"/>
      <c r="E434" s="211"/>
      <c r="F434" s="210"/>
      <c r="G434" s="295"/>
    </row>
    <row r="435" spans="1:7">
      <c r="A435" s="178"/>
      <c r="B435" s="211"/>
      <c r="C435" s="657"/>
      <c r="D435" s="249"/>
      <c r="E435" s="211"/>
      <c r="F435" s="210"/>
      <c r="G435" s="295"/>
    </row>
    <row r="436" spans="1:7">
      <c r="A436" s="178"/>
      <c r="B436" s="211"/>
      <c r="C436" s="657"/>
      <c r="D436" s="249"/>
      <c r="E436" s="211"/>
      <c r="F436" s="210"/>
      <c r="G436" s="295"/>
    </row>
    <row r="437" spans="1:7">
      <c r="A437" s="178"/>
      <c r="B437" s="211"/>
      <c r="C437" s="657"/>
      <c r="D437" s="249"/>
      <c r="E437" s="211"/>
      <c r="F437" s="210"/>
      <c r="G437" s="295"/>
    </row>
    <row r="438" spans="1:7">
      <c r="A438" s="178"/>
      <c r="B438" s="211"/>
      <c r="C438" s="657"/>
      <c r="D438" s="249"/>
      <c r="E438" s="211"/>
      <c r="F438" s="210"/>
      <c r="G438" s="295"/>
    </row>
    <row r="439" spans="1:7">
      <c r="A439" s="178"/>
      <c r="B439" s="211"/>
      <c r="C439" s="657"/>
      <c r="D439" s="249"/>
      <c r="E439" s="211"/>
      <c r="F439" s="210"/>
      <c r="G439" s="295"/>
    </row>
    <row r="440" spans="1:7">
      <c r="A440" s="178"/>
      <c r="B440" s="211"/>
      <c r="C440" s="657"/>
      <c r="D440" s="249"/>
      <c r="E440" s="211"/>
      <c r="F440" s="210"/>
      <c r="G440" s="295"/>
    </row>
    <row r="441" spans="1:7">
      <c r="A441" s="178"/>
      <c r="B441" s="211"/>
      <c r="C441" s="657"/>
      <c r="D441" s="249"/>
      <c r="E441" s="211"/>
      <c r="F441" s="210"/>
      <c r="G441" s="295"/>
    </row>
    <row r="442" spans="1:7">
      <c r="A442" s="178"/>
      <c r="B442" s="211"/>
      <c r="C442" s="657"/>
      <c r="D442" s="249"/>
      <c r="E442" s="211"/>
      <c r="F442" s="210"/>
      <c r="G442" s="295"/>
    </row>
    <row r="443" spans="1:7">
      <c r="A443" s="178"/>
      <c r="B443" s="211"/>
      <c r="C443" s="657"/>
      <c r="D443" s="249"/>
      <c r="E443" s="211"/>
      <c r="F443" s="210"/>
      <c r="G443" s="295"/>
    </row>
    <row r="444" spans="1:7">
      <c r="A444" s="178"/>
      <c r="B444" s="211"/>
      <c r="C444" s="657"/>
      <c r="D444" s="249"/>
      <c r="E444" s="211"/>
      <c r="F444" s="210"/>
      <c r="G444" s="295"/>
    </row>
    <row r="445" spans="1:7">
      <c r="A445" s="178"/>
      <c r="B445" s="211"/>
      <c r="C445" s="657"/>
      <c r="D445" s="249"/>
      <c r="E445" s="211"/>
      <c r="F445" s="210"/>
      <c r="G445" s="295"/>
    </row>
    <row r="446" spans="1:7">
      <c r="A446" s="178"/>
      <c r="B446" s="211"/>
      <c r="C446" s="657"/>
      <c r="D446" s="249"/>
      <c r="E446" s="211"/>
      <c r="F446" s="210"/>
      <c r="G446" s="295"/>
    </row>
    <row r="447" spans="1:7">
      <c r="A447" s="178"/>
      <c r="B447" s="211"/>
      <c r="C447" s="657"/>
      <c r="D447" s="249"/>
      <c r="E447" s="211"/>
      <c r="F447" s="210"/>
      <c r="G447" s="295"/>
    </row>
    <row r="448" spans="1:7">
      <c r="A448" s="178"/>
      <c r="B448" s="211"/>
      <c r="C448" s="657"/>
      <c r="D448" s="249"/>
      <c r="E448" s="211"/>
      <c r="F448" s="210"/>
      <c r="G448" s="295"/>
    </row>
    <row r="449" spans="1:7">
      <c r="A449" s="178"/>
      <c r="B449" s="211"/>
      <c r="C449" s="657"/>
      <c r="D449" s="249"/>
      <c r="E449" s="211"/>
      <c r="F449" s="210"/>
      <c r="G449" s="295"/>
    </row>
    <row r="450" spans="1:7">
      <c r="A450" s="178"/>
      <c r="B450" s="211"/>
      <c r="C450" s="657"/>
      <c r="D450" s="249"/>
      <c r="E450" s="211"/>
      <c r="F450" s="210"/>
      <c r="G450" s="295"/>
    </row>
    <row r="451" spans="1:7">
      <c r="A451" s="178"/>
      <c r="B451" s="211"/>
      <c r="C451" s="657"/>
      <c r="D451" s="249"/>
      <c r="E451" s="211"/>
      <c r="F451" s="210"/>
      <c r="G451" s="295"/>
    </row>
    <row r="452" spans="1:7">
      <c r="A452" s="178"/>
      <c r="B452" s="211"/>
      <c r="C452" s="657"/>
      <c r="D452" s="249"/>
      <c r="E452" s="211"/>
      <c r="F452" s="210"/>
      <c r="G452" s="295"/>
    </row>
    <row r="453" spans="1:7">
      <c r="A453" s="178"/>
      <c r="B453" s="211"/>
      <c r="C453" s="657"/>
      <c r="D453" s="249"/>
      <c r="E453" s="211"/>
      <c r="F453" s="210"/>
      <c r="G453" s="295"/>
    </row>
    <row r="454" spans="1:7">
      <c r="A454" s="178"/>
      <c r="B454" s="211"/>
      <c r="C454" s="657"/>
      <c r="D454" s="249"/>
      <c r="E454" s="211"/>
      <c r="F454" s="210"/>
      <c r="G454" s="295"/>
    </row>
    <row r="455" spans="1:7">
      <c r="A455" s="178"/>
      <c r="B455" s="211"/>
      <c r="C455" s="657"/>
      <c r="D455" s="249"/>
      <c r="E455" s="211"/>
      <c r="F455" s="210"/>
      <c r="G455" s="295"/>
    </row>
    <row r="456" spans="1:7">
      <c r="A456" s="178"/>
      <c r="B456" s="211"/>
      <c r="C456" s="657"/>
      <c r="D456" s="249"/>
      <c r="E456" s="211"/>
      <c r="F456" s="210"/>
      <c r="G456" s="295"/>
    </row>
    <row r="457" spans="1:7">
      <c r="A457" s="178"/>
      <c r="B457" s="211"/>
      <c r="C457" s="657"/>
      <c r="D457" s="249"/>
      <c r="E457" s="211"/>
      <c r="F457" s="210"/>
      <c r="G457" s="295"/>
    </row>
    <row r="458" spans="1:7">
      <c r="A458" s="178"/>
      <c r="B458" s="211"/>
      <c r="C458" s="657"/>
      <c r="D458" s="249"/>
      <c r="E458" s="211"/>
      <c r="F458" s="210"/>
      <c r="G458" s="295"/>
    </row>
    <row r="459" spans="1:7">
      <c r="A459" s="178"/>
      <c r="B459" s="211"/>
      <c r="C459" s="657"/>
      <c r="D459" s="249"/>
      <c r="E459" s="211"/>
      <c r="F459" s="210"/>
      <c r="G459" s="295"/>
    </row>
    <row r="460" spans="1:7">
      <c r="A460" s="183"/>
      <c r="B460" s="211"/>
      <c r="C460" s="657"/>
      <c r="D460" s="186"/>
      <c r="E460" s="184"/>
      <c r="F460" s="183"/>
      <c r="G460" s="196"/>
    </row>
    <row r="461" spans="1:7">
      <c r="A461" s="197"/>
      <c r="B461" s="230"/>
      <c r="C461" s="231"/>
      <c r="D461" s="232">
        <f>SUM(D411:D460)</f>
        <v>0</v>
      </c>
      <c r="E461" s="230">
        <f>SUM(E411:E460)</f>
        <v>0</v>
      </c>
      <c r="F461" s="197">
        <f>SUM(F411:F460)</f>
        <v>0</v>
      </c>
      <c r="G461" s="198">
        <f>SUM(G411:G460)</f>
        <v>0</v>
      </c>
    </row>
    <row r="462" spans="1:7">
      <c r="C462" s="659"/>
      <c r="D462" s="660" t="s">
        <v>1310</v>
      </c>
      <c r="E462" s="661">
        <f>D461+E461</f>
        <v>0</v>
      </c>
      <c r="F462" s="658" t="s">
        <v>20</v>
      </c>
      <c r="G462" s="660">
        <f>F461+G461</f>
        <v>0</v>
      </c>
    </row>
    <row r="463" spans="1:7">
      <c r="C463" s="655" t="s">
        <v>1316</v>
      </c>
      <c r="D463" s="662"/>
      <c r="E463" s="662"/>
      <c r="F463" s="662"/>
      <c r="G463" s="662">
        <f>E462-G462</f>
        <v>0</v>
      </c>
    </row>
    <row r="465" spans="1:7" ht="25.8" customHeight="1"/>
    <row r="466" spans="1:7" ht="13.2" customHeight="1">
      <c r="A466" s="875" t="s">
        <v>3</v>
      </c>
      <c r="B466" s="878"/>
      <c r="C466" s="893" t="s">
        <v>0</v>
      </c>
      <c r="D466" s="943" t="s">
        <v>19</v>
      </c>
      <c r="E466" s="944"/>
      <c r="F466" s="945" t="s">
        <v>20</v>
      </c>
      <c r="G466" s="944"/>
    </row>
    <row r="467" spans="1:7" ht="13.2" customHeight="1">
      <c r="A467" s="940"/>
      <c r="B467" s="941"/>
      <c r="C467" s="942"/>
      <c r="D467" s="398" t="s">
        <v>196</v>
      </c>
      <c r="E467" s="397" t="s">
        <v>5</v>
      </c>
      <c r="F467" s="396" t="s">
        <v>1122</v>
      </c>
      <c r="G467" s="397" t="s">
        <v>1120</v>
      </c>
    </row>
    <row r="468" spans="1:7">
      <c r="A468" s="879"/>
      <c r="B468" s="880"/>
      <c r="C468" s="894"/>
      <c r="D468" s="399" t="s">
        <v>1118</v>
      </c>
      <c r="E468" s="400" t="s">
        <v>1121</v>
      </c>
      <c r="F468" s="399" t="s">
        <v>1118</v>
      </c>
      <c r="G468" s="400" t="s">
        <v>1121</v>
      </c>
    </row>
    <row r="469" spans="1:7">
      <c r="A469" s="173">
        <v>9</v>
      </c>
      <c r="B469" s="211"/>
      <c r="C469" s="657"/>
      <c r="D469" s="249"/>
      <c r="E469" s="211"/>
      <c r="F469" s="210"/>
      <c r="G469" s="295"/>
    </row>
    <row r="470" spans="1:7">
      <c r="A470" s="178"/>
      <c r="B470" s="211"/>
      <c r="C470" s="657"/>
      <c r="D470" s="249"/>
      <c r="E470" s="211"/>
      <c r="F470" s="210"/>
      <c r="G470" s="295"/>
    </row>
    <row r="471" spans="1:7">
      <c r="A471" s="178"/>
      <c r="B471" s="211"/>
      <c r="C471" s="657"/>
      <c r="D471" s="249"/>
      <c r="E471" s="211"/>
      <c r="F471" s="210"/>
      <c r="G471" s="295"/>
    </row>
    <row r="472" spans="1:7">
      <c r="A472" s="178"/>
      <c r="B472" s="211"/>
      <c r="C472" s="657"/>
      <c r="D472" s="249"/>
      <c r="E472" s="211"/>
      <c r="F472" s="210"/>
      <c r="G472" s="295"/>
    </row>
    <row r="473" spans="1:7">
      <c r="A473" s="178"/>
      <c r="B473" s="211"/>
      <c r="C473" s="657"/>
      <c r="D473" s="249"/>
      <c r="E473" s="211"/>
      <c r="F473" s="210"/>
      <c r="G473" s="295"/>
    </row>
    <row r="474" spans="1:7">
      <c r="A474" s="178"/>
      <c r="B474" s="211"/>
      <c r="C474" s="657"/>
      <c r="D474" s="249"/>
      <c r="E474" s="211"/>
      <c r="F474" s="210"/>
      <c r="G474" s="295"/>
    </row>
    <row r="475" spans="1:7">
      <c r="A475" s="178"/>
      <c r="B475" s="211"/>
      <c r="C475" s="657"/>
      <c r="D475" s="249"/>
      <c r="E475" s="211"/>
      <c r="F475" s="210"/>
      <c r="G475" s="295"/>
    </row>
    <row r="476" spans="1:7">
      <c r="A476" s="178"/>
      <c r="B476" s="211"/>
      <c r="C476" s="657"/>
      <c r="D476" s="249"/>
      <c r="E476" s="211"/>
      <c r="F476" s="210"/>
      <c r="G476" s="295"/>
    </row>
    <row r="477" spans="1:7">
      <c r="A477" s="178"/>
      <c r="B477" s="211"/>
      <c r="C477" s="657"/>
      <c r="D477" s="249"/>
      <c r="E477" s="211"/>
      <c r="F477" s="210"/>
      <c r="G477" s="295"/>
    </row>
    <row r="478" spans="1:7">
      <c r="A478" s="178"/>
      <c r="B478" s="211"/>
      <c r="C478" s="657"/>
      <c r="D478" s="249"/>
      <c r="E478" s="211"/>
      <c r="F478" s="210"/>
      <c r="G478" s="295"/>
    </row>
    <row r="479" spans="1:7">
      <c r="A479" s="178"/>
      <c r="B479" s="211"/>
      <c r="C479" s="657"/>
      <c r="D479" s="249"/>
      <c r="E479" s="211"/>
      <c r="F479" s="210"/>
      <c r="G479" s="295"/>
    </row>
    <row r="480" spans="1:7">
      <c r="A480" s="178"/>
      <c r="B480" s="211"/>
      <c r="C480" s="657"/>
      <c r="D480" s="249"/>
      <c r="E480" s="211"/>
      <c r="F480" s="210"/>
      <c r="G480" s="295"/>
    </row>
    <row r="481" spans="1:7">
      <c r="A481" s="178"/>
      <c r="B481" s="211"/>
      <c r="C481" s="657"/>
      <c r="D481" s="249"/>
      <c r="E481" s="211"/>
      <c r="F481" s="210"/>
      <c r="G481" s="295"/>
    </row>
    <row r="482" spans="1:7">
      <c r="A482" s="178"/>
      <c r="B482" s="211"/>
      <c r="C482" s="657"/>
      <c r="D482" s="249"/>
      <c r="E482" s="211"/>
      <c r="F482" s="210"/>
      <c r="G482" s="295"/>
    </row>
    <row r="483" spans="1:7">
      <c r="A483" s="178"/>
      <c r="B483" s="211"/>
      <c r="C483" s="657"/>
      <c r="D483" s="249"/>
      <c r="E483" s="211"/>
      <c r="F483" s="210"/>
      <c r="G483" s="295"/>
    </row>
    <row r="484" spans="1:7">
      <c r="A484" s="178"/>
      <c r="B484" s="211"/>
      <c r="C484" s="657"/>
      <c r="D484" s="249"/>
      <c r="E484" s="211"/>
      <c r="F484" s="210"/>
      <c r="G484" s="295"/>
    </row>
    <row r="485" spans="1:7">
      <c r="A485" s="178"/>
      <c r="B485" s="211"/>
      <c r="C485" s="657"/>
      <c r="D485" s="249"/>
      <c r="E485" s="211"/>
      <c r="F485" s="210"/>
      <c r="G485" s="295"/>
    </row>
    <row r="486" spans="1:7">
      <c r="A486" s="178"/>
      <c r="B486" s="211"/>
      <c r="C486" s="657"/>
      <c r="D486" s="249"/>
      <c r="E486" s="211"/>
      <c r="F486" s="210"/>
      <c r="G486" s="295"/>
    </row>
    <row r="487" spans="1:7">
      <c r="A487" s="178"/>
      <c r="B487" s="211"/>
      <c r="C487" s="657"/>
      <c r="D487" s="249"/>
      <c r="E487" s="211"/>
      <c r="F487" s="210"/>
      <c r="G487" s="295"/>
    </row>
    <row r="488" spans="1:7">
      <c r="A488" s="178"/>
      <c r="B488" s="211"/>
      <c r="C488" s="657"/>
      <c r="D488" s="249"/>
      <c r="E488" s="211"/>
      <c r="F488" s="210"/>
      <c r="G488" s="295"/>
    </row>
    <row r="489" spans="1:7">
      <c r="A489" s="178"/>
      <c r="B489" s="211"/>
      <c r="C489" s="657"/>
      <c r="D489" s="249"/>
      <c r="E489" s="211"/>
      <c r="F489" s="210"/>
      <c r="G489" s="295"/>
    </row>
    <row r="490" spans="1:7">
      <c r="A490" s="178"/>
      <c r="B490" s="211"/>
      <c r="C490" s="657"/>
      <c r="D490" s="249"/>
      <c r="E490" s="211"/>
      <c r="F490" s="210"/>
      <c r="G490" s="295"/>
    </row>
    <row r="491" spans="1:7">
      <c r="A491" s="178"/>
      <c r="B491" s="211"/>
      <c r="C491" s="657"/>
      <c r="D491" s="249"/>
      <c r="E491" s="211"/>
      <c r="F491" s="210"/>
      <c r="G491" s="295"/>
    </row>
    <row r="492" spans="1:7">
      <c r="A492" s="178"/>
      <c r="B492" s="211"/>
      <c r="C492" s="657"/>
      <c r="D492" s="249"/>
      <c r="E492" s="211"/>
      <c r="F492" s="210"/>
      <c r="G492" s="295"/>
    </row>
    <row r="493" spans="1:7">
      <c r="A493" s="178"/>
      <c r="B493" s="211"/>
      <c r="C493" s="657"/>
      <c r="D493" s="249"/>
      <c r="E493" s="211"/>
      <c r="F493" s="210"/>
      <c r="G493" s="295"/>
    </row>
    <row r="494" spans="1:7">
      <c r="A494" s="178"/>
      <c r="B494" s="211"/>
      <c r="C494" s="657"/>
      <c r="D494" s="249"/>
      <c r="E494" s="211"/>
      <c r="F494" s="210"/>
      <c r="G494" s="295"/>
    </row>
    <row r="495" spans="1:7">
      <c r="A495" s="178"/>
      <c r="B495" s="211"/>
      <c r="C495" s="657"/>
      <c r="D495" s="249"/>
      <c r="E495" s="211"/>
      <c r="F495" s="210"/>
      <c r="G495" s="295"/>
    </row>
    <row r="496" spans="1:7">
      <c r="A496" s="178"/>
      <c r="B496" s="211"/>
      <c r="C496" s="657"/>
      <c r="D496" s="249"/>
      <c r="E496" s="211"/>
      <c r="F496" s="210"/>
      <c r="G496" s="295"/>
    </row>
    <row r="497" spans="1:7">
      <c r="A497" s="178"/>
      <c r="B497" s="211"/>
      <c r="C497" s="657"/>
      <c r="D497" s="249"/>
      <c r="E497" s="211"/>
      <c r="F497" s="210"/>
      <c r="G497" s="295"/>
    </row>
    <row r="498" spans="1:7">
      <c r="A498" s="178"/>
      <c r="B498" s="211"/>
      <c r="C498" s="657"/>
      <c r="D498" s="249"/>
      <c r="E498" s="211"/>
      <c r="F498" s="210"/>
      <c r="G498" s="295"/>
    </row>
    <row r="499" spans="1:7">
      <c r="A499" s="178"/>
      <c r="B499" s="211"/>
      <c r="C499" s="657"/>
      <c r="D499" s="249"/>
      <c r="E499" s="211"/>
      <c r="F499" s="210"/>
      <c r="G499" s="295"/>
    </row>
    <row r="500" spans="1:7">
      <c r="A500" s="178"/>
      <c r="B500" s="211"/>
      <c r="C500" s="657"/>
      <c r="D500" s="249"/>
      <c r="E500" s="211"/>
      <c r="F500" s="210"/>
      <c r="G500" s="295"/>
    </row>
    <row r="501" spans="1:7">
      <c r="A501" s="178"/>
      <c r="B501" s="211"/>
      <c r="C501" s="657"/>
      <c r="D501" s="249"/>
      <c r="E501" s="211"/>
      <c r="F501" s="210"/>
      <c r="G501" s="295"/>
    </row>
    <row r="502" spans="1:7">
      <c r="A502" s="178"/>
      <c r="B502" s="211"/>
      <c r="C502" s="657"/>
      <c r="D502" s="249"/>
      <c r="E502" s="211"/>
      <c r="F502" s="210"/>
      <c r="G502" s="295"/>
    </row>
    <row r="503" spans="1:7">
      <c r="A503" s="178"/>
      <c r="B503" s="211"/>
      <c r="C503" s="657"/>
      <c r="D503" s="249"/>
      <c r="E503" s="211"/>
      <c r="F503" s="210"/>
      <c r="G503" s="295"/>
    </row>
    <row r="504" spans="1:7">
      <c r="A504" s="178"/>
      <c r="B504" s="211"/>
      <c r="C504" s="657"/>
      <c r="D504" s="249"/>
      <c r="E504" s="211"/>
      <c r="F504" s="210"/>
      <c r="G504" s="295"/>
    </row>
    <row r="505" spans="1:7">
      <c r="A505" s="178"/>
      <c r="B505" s="211"/>
      <c r="C505" s="657"/>
      <c r="D505" s="249"/>
      <c r="E505" s="211"/>
      <c r="F505" s="210"/>
      <c r="G505" s="295"/>
    </row>
    <row r="506" spans="1:7">
      <c r="A506" s="178"/>
      <c r="B506" s="211"/>
      <c r="C506" s="657"/>
      <c r="D506" s="249"/>
      <c r="E506" s="211"/>
      <c r="F506" s="210"/>
      <c r="G506" s="295"/>
    </row>
    <row r="507" spans="1:7">
      <c r="A507" s="178"/>
      <c r="B507" s="211"/>
      <c r="C507" s="657"/>
      <c r="D507" s="249"/>
      <c r="E507" s="211"/>
      <c r="F507" s="210"/>
      <c r="G507" s="295"/>
    </row>
    <row r="508" spans="1:7">
      <c r="A508" s="178"/>
      <c r="B508" s="211"/>
      <c r="C508" s="657"/>
      <c r="D508" s="249"/>
      <c r="E508" s="211"/>
      <c r="F508" s="210"/>
      <c r="G508" s="295"/>
    </row>
    <row r="509" spans="1:7">
      <c r="A509" s="178"/>
      <c r="B509" s="211"/>
      <c r="C509" s="657"/>
      <c r="D509" s="249"/>
      <c r="E509" s="211"/>
      <c r="F509" s="210"/>
      <c r="G509" s="295"/>
    </row>
    <row r="510" spans="1:7">
      <c r="A510" s="178"/>
      <c r="B510" s="211"/>
      <c r="C510" s="657"/>
      <c r="D510" s="249"/>
      <c r="E510" s="211"/>
      <c r="F510" s="210"/>
      <c r="G510" s="295"/>
    </row>
    <row r="511" spans="1:7">
      <c r="A511" s="178"/>
      <c r="B511" s="211"/>
      <c r="C511" s="657"/>
      <c r="D511" s="249"/>
      <c r="E511" s="211"/>
      <c r="F511" s="210"/>
      <c r="G511" s="295"/>
    </row>
    <row r="512" spans="1:7">
      <c r="A512" s="178"/>
      <c r="B512" s="211"/>
      <c r="C512" s="657"/>
      <c r="D512" s="249"/>
      <c r="E512" s="211"/>
      <c r="F512" s="210"/>
      <c r="G512" s="295"/>
    </row>
    <row r="513" spans="1:7">
      <c r="A513" s="178"/>
      <c r="B513" s="211"/>
      <c r="C513" s="657"/>
      <c r="D513" s="249"/>
      <c r="E513" s="211"/>
      <c r="F513" s="210"/>
      <c r="G513" s="295"/>
    </row>
    <row r="514" spans="1:7">
      <c r="A514" s="178"/>
      <c r="B514" s="211"/>
      <c r="C514" s="657"/>
      <c r="D514" s="249"/>
      <c r="E514" s="211"/>
      <c r="F514" s="210"/>
      <c r="G514" s="295"/>
    </row>
    <row r="515" spans="1:7">
      <c r="A515" s="178"/>
      <c r="B515" s="211"/>
      <c r="C515" s="657"/>
      <c r="D515" s="249"/>
      <c r="E515" s="211"/>
      <c r="F515" s="210"/>
      <c r="G515" s="295"/>
    </row>
    <row r="516" spans="1:7">
      <c r="A516" s="178"/>
      <c r="B516" s="211"/>
      <c r="C516" s="657"/>
      <c r="D516" s="249"/>
      <c r="E516" s="211"/>
      <c r="F516" s="210"/>
      <c r="G516" s="295"/>
    </row>
    <row r="517" spans="1:7">
      <c r="A517" s="178"/>
      <c r="B517" s="211"/>
      <c r="C517" s="657"/>
      <c r="D517" s="249"/>
      <c r="E517" s="211"/>
      <c r="F517" s="210"/>
      <c r="G517" s="295"/>
    </row>
    <row r="518" spans="1:7">
      <c r="A518" s="183"/>
      <c r="B518" s="211"/>
      <c r="C518" s="657"/>
      <c r="D518" s="249"/>
      <c r="E518" s="211"/>
      <c r="F518" s="210"/>
      <c r="G518" s="295"/>
    </row>
    <row r="519" spans="1:7">
      <c r="A519" s="197"/>
      <c r="B519" s="230"/>
      <c r="C519" s="231"/>
      <c r="D519" s="232">
        <f>SUM(D469:D518)</f>
        <v>0</v>
      </c>
      <c r="E519" s="230">
        <f>SUM(E469:E518)</f>
        <v>0</v>
      </c>
      <c r="F519" s="197">
        <f>SUM(F469:F518)</f>
        <v>0</v>
      </c>
      <c r="G519" s="198">
        <f>SUM(G469:G518)</f>
        <v>0</v>
      </c>
    </row>
    <row r="520" spans="1:7">
      <c r="C520" s="659"/>
      <c r="D520" s="660" t="s">
        <v>1310</v>
      </c>
      <c r="E520" s="661">
        <f>D519+E519</f>
        <v>0</v>
      </c>
      <c r="F520" s="658" t="s">
        <v>20</v>
      </c>
      <c r="G520" s="660">
        <f>F519+G519</f>
        <v>0</v>
      </c>
    </row>
    <row r="521" spans="1:7">
      <c r="C521" s="655" t="s">
        <v>1315</v>
      </c>
      <c r="D521" s="662"/>
      <c r="E521" s="662"/>
      <c r="F521" s="662"/>
      <c r="G521" s="662">
        <f>E520-G520</f>
        <v>0</v>
      </c>
    </row>
    <row r="523" spans="1:7" ht="25.8" customHeight="1"/>
    <row r="524" spans="1:7" ht="13.2" customHeight="1">
      <c r="A524" s="875" t="s">
        <v>3</v>
      </c>
      <c r="B524" s="878"/>
      <c r="C524" s="893" t="s">
        <v>0</v>
      </c>
      <c r="D524" s="943" t="s">
        <v>19</v>
      </c>
      <c r="E524" s="944"/>
      <c r="F524" s="945" t="s">
        <v>20</v>
      </c>
      <c r="G524" s="944"/>
    </row>
    <row r="525" spans="1:7" ht="13.2" customHeight="1">
      <c r="A525" s="940"/>
      <c r="B525" s="941"/>
      <c r="C525" s="942"/>
      <c r="D525" s="398" t="s">
        <v>196</v>
      </c>
      <c r="E525" s="397" t="s">
        <v>5</v>
      </c>
      <c r="F525" s="396" t="s">
        <v>1122</v>
      </c>
      <c r="G525" s="397" t="s">
        <v>1120</v>
      </c>
    </row>
    <row r="526" spans="1:7">
      <c r="A526" s="879"/>
      <c r="B526" s="880"/>
      <c r="C526" s="894"/>
      <c r="D526" s="399" t="s">
        <v>1118</v>
      </c>
      <c r="E526" s="400" t="s">
        <v>1121</v>
      </c>
      <c r="F526" s="399" t="s">
        <v>1118</v>
      </c>
      <c r="G526" s="400" t="s">
        <v>1121</v>
      </c>
    </row>
    <row r="527" spans="1:7">
      <c r="A527" s="173">
        <v>10</v>
      </c>
      <c r="B527" s="211"/>
      <c r="C527" s="657"/>
      <c r="D527" s="249"/>
      <c r="E527" s="211"/>
      <c r="F527" s="210"/>
      <c r="G527" s="295"/>
    </row>
    <row r="528" spans="1:7">
      <c r="A528" s="178"/>
      <c r="B528" s="211"/>
      <c r="C528" s="657"/>
      <c r="D528" s="249"/>
      <c r="E528" s="211"/>
      <c r="F528" s="210"/>
      <c r="G528" s="295"/>
    </row>
    <row r="529" spans="1:7">
      <c r="A529" s="178"/>
      <c r="B529" s="211"/>
      <c r="C529" s="657"/>
      <c r="D529" s="249"/>
      <c r="E529" s="211"/>
      <c r="F529" s="210"/>
      <c r="G529" s="295"/>
    </row>
    <row r="530" spans="1:7">
      <c r="A530" s="178"/>
      <c r="B530" s="211"/>
      <c r="C530" s="657"/>
      <c r="D530" s="249"/>
      <c r="E530" s="211"/>
      <c r="F530" s="210"/>
      <c r="G530" s="295"/>
    </row>
    <row r="531" spans="1:7">
      <c r="A531" s="178"/>
      <c r="B531" s="211"/>
      <c r="C531" s="657"/>
      <c r="D531" s="249"/>
      <c r="E531" s="211"/>
      <c r="F531" s="210"/>
      <c r="G531" s="295"/>
    </row>
    <row r="532" spans="1:7">
      <c r="A532" s="178"/>
      <c r="B532" s="211"/>
      <c r="C532" s="657"/>
      <c r="D532" s="249"/>
      <c r="E532" s="211"/>
      <c r="F532" s="210"/>
      <c r="G532" s="295"/>
    </row>
    <row r="533" spans="1:7">
      <c r="A533" s="178"/>
      <c r="B533" s="211"/>
      <c r="C533" s="657"/>
      <c r="D533" s="249"/>
      <c r="E533" s="211"/>
      <c r="F533" s="210"/>
      <c r="G533" s="295"/>
    </row>
    <row r="534" spans="1:7">
      <c r="A534" s="178"/>
      <c r="B534" s="211"/>
      <c r="C534" s="657"/>
      <c r="D534" s="249"/>
      <c r="E534" s="211"/>
      <c r="F534" s="210"/>
      <c r="G534" s="295"/>
    </row>
    <row r="535" spans="1:7">
      <c r="A535" s="178"/>
      <c r="B535" s="211"/>
      <c r="C535" s="657"/>
      <c r="D535" s="249"/>
      <c r="E535" s="211"/>
      <c r="F535" s="210"/>
      <c r="G535" s="295"/>
    </row>
    <row r="536" spans="1:7">
      <c r="A536" s="178"/>
      <c r="B536" s="211"/>
      <c r="C536" s="657"/>
      <c r="D536" s="249"/>
      <c r="E536" s="211"/>
      <c r="F536" s="210"/>
      <c r="G536" s="295"/>
    </row>
    <row r="537" spans="1:7">
      <c r="A537" s="178"/>
      <c r="B537" s="211"/>
      <c r="C537" s="657"/>
      <c r="D537" s="249"/>
      <c r="E537" s="211"/>
      <c r="F537" s="210"/>
      <c r="G537" s="295"/>
    </row>
    <row r="538" spans="1:7">
      <c r="A538" s="178"/>
      <c r="B538" s="211"/>
      <c r="C538" s="657"/>
      <c r="D538" s="249"/>
      <c r="E538" s="211"/>
      <c r="F538" s="210"/>
      <c r="G538" s="295"/>
    </row>
    <row r="539" spans="1:7">
      <c r="A539" s="178"/>
      <c r="B539" s="211"/>
      <c r="C539" s="657"/>
      <c r="D539" s="249"/>
      <c r="E539" s="211"/>
      <c r="F539" s="210"/>
      <c r="G539" s="295"/>
    </row>
    <row r="540" spans="1:7">
      <c r="A540" s="178"/>
      <c r="B540" s="211"/>
      <c r="C540" s="657"/>
      <c r="D540" s="249"/>
      <c r="E540" s="211"/>
      <c r="F540" s="210"/>
      <c r="G540" s="295"/>
    </row>
    <row r="541" spans="1:7">
      <c r="A541" s="178"/>
      <c r="B541" s="211"/>
      <c r="C541" s="657"/>
      <c r="D541" s="249"/>
      <c r="E541" s="211"/>
      <c r="F541" s="210"/>
      <c r="G541" s="295"/>
    </row>
    <row r="542" spans="1:7">
      <c r="A542" s="178"/>
      <c r="B542" s="211"/>
      <c r="C542" s="657"/>
      <c r="D542" s="249"/>
      <c r="E542" s="211"/>
      <c r="F542" s="210"/>
      <c r="G542" s="295"/>
    </row>
    <row r="543" spans="1:7">
      <c r="A543" s="178"/>
      <c r="B543" s="211"/>
      <c r="C543" s="657"/>
      <c r="D543" s="249"/>
      <c r="E543" s="211"/>
      <c r="F543" s="210"/>
      <c r="G543" s="295"/>
    </row>
    <row r="544" spans="1:7">
      <c r="A544" s="178"/>
      <c r="B544" s="211"/>
      <c r="C544" s="657"/>
      <c r="D544" s="249"/>
      <c r="E544" s="211"/>
      <c r="F544" s="210"/>
      <c r="G544" s="295"/>
    </row>
    <row r="545" spans="1:7">
      <c r="A545" s="178"/>
      <c r="B545" s="211"/>
      <c r="C545" s="657"/>
      <c r="D545" s="249"/>
      <c r="E545" s="211"/>
      <c r="F545" s="210"/>
      <c r="G545" s="295"/>
    </row>
    <row r="546" spans="1:7">
      <c r="A546" s="178"/>
      <c r="B546" s="211"/>
      <c r="C546" s="657"/>
      <c r="D546" s="249"/>
      <c r="E546" s="211"/>
      <c r="F546" s="210"/>
      <c r="G546" s="295"/>
    </row>
    <row r="547" spans="1:7">
      <c r="A547" s="178"/>
      <c r="B547" s="211"/>
      <c r="C547" s="657"/>
      <c r="D547" s="249"/>
      <c r="E547" s="211"/>
      <c r="F547" s="210"/>
      <c r="G547" s="295"/>
    </row>
    <row r="548" spans="1:7">
      <c r="A548" s="178"/>
      <c r="B548" s="211"/>
      <c r="C548" s="657"/>
      <c r="D548" s="249"/>
      <c r="E548" s="211"/>
      <c r="F548" s="210"/>
      <c r="G548" s="295"/>
    </row>
    <row r="549" spans="1:7">
      <c r="A549" s="178"/>
      <c r="B549" s="211"/>
      <c r="C549" s="657"/>
      <c r="D549" s="249"/>
      <c r="E549" s="211"/>
      <c r="F549" s="210"/>
      <c r="G549" s="295"/>
    </row>
    <row r="550" spans="1:7">
      <c r="A550" s="178"/>
      <c r="B550" s="211"/>
      <c r="C550" s="657"/>
      <c r="D550" s="249"/>
      <c r="E550" s="211"/>
      <c r="F550" s="210"/>
      <c r="G550" s="295"/>
    </row>
    <row r="551" spans="1:7">
      <c r="A551" s="178"/>
      <c r="B551" s="211"/>
      <c r="C551" s="657"/>
      <c r="D551" s="249"/>
      <c r="E551" s="211"/>
      <c r="F551" s="210"/>
      <c r="G551" s="295"/>
    </row>
    <row r="552" spans="1:7">
      <c r="A552" s="178"/>
      <c r="B552" s="211"/>
      <c r="C552" s="657"/>
      <c r="D552" s="249"/>
      <c r="E552" s="211"/>
      <c r="F552" s="210"/>
      <c r="G552" s="295"/>
    </row>
    <row r="553" spans="1:7">
      <c r="A553" s="178"/>
      <c r="B553" s="211"/>
      <c r="C553" s="657"/>
      <c r="D553" s="249"/>
      <c r="E553" s="211"/>
      <c r="F553" s="210"/>
      <c r="G553" s="295"/>
    </row>
    <row r="554" spans="1:7">
      <c r="A554" s="178"/>
      <c r="B554" s="211"/>
      <c r="C554" s="657"/>
      <c r="D554" s="249"/>
      <c r="E554" s="211"/>
      <c r="F554" s="210"/>
      <c r="G554" s="295"/>
    </row>
    <row r="555" spans="1:7">
      <c r="A555" s="178"/>
      <c r="B555" s="211"/>
      <c r="C555" s="657"/>
      <c r="D555" s="249"/>
      <c r="E555" s="211"/>
      <c r="F555" s="210"/>
      <c r="G555" s="295"/>
    </row>
    <row r="556" spans="1:7">
      <c r="A556" s="178"/>
      <c r="B556" s="211"/>
      <c r="C556" s="657"/>
      <c r="D556" s="249"/>
      <c r="E556" s="211"/>
      <c r="F556" s="210"/>
      <c r="G556" s="295"/>
    </row>
    <row r="557" spans="1:7">
      <c r="A557" s="178"/>
      <c r="B557" s="211"/>
      <c r="C557" s="657"/>
      <c r="D557" s="249"/>
      <c r="E557" s="211"/>
      <c r="F557" s="210"/>
      <c r="G557" s="295"/>
    </row>
    <row r="558" spans="1:7">
      <c r="A558" s="178"/>
      <c r="B558" s="211"/>
      <c r="C558" s="657"/>
      <c r="D558" s="249"/>
      <c r="E558" s="211"/>
      <c r="F558" s="210"/>
      <c r="G558" s="295"/>
    </row>
    <row r="559" spans="1:7">
      <c r="A559" s="178"/>
      <c r="B559" s="211"/>
      <c r="C559" s="657"/>
      <c r="D559" s="249"/>
      <c r="E559" s="211"/>
      <c r="F559" s="210"/>
      <c r="G559" s="295"/>
    </row>
    <row r="560" spans="1:7">
      <c r="A560" s="178"/>
      <c r="B560" s="211"/>
      <c r="C560" s="657"/>
      <c r="D560" s="249"/>
      <c r="E560" s="211"/>
      <c r="F560" s="210"/>
      <c r="G560" s="295"/>
    </row>
    <row r="561" spans="1:7">
      <c r="A561" s="178"/>
      <c r="B561" s="211"/>
      <c r="C561" s="657"/>
      <c r="D561" s="249"/>
      <c r="E561" s="211"/>
      <c r="F561" s="210"/>
      <c r="G561" s="295"/>
    </row>
    <row r="562" spans="1:7">
      <c r="A562" s="178"/>
      <c r="B562" s="211"/>
      <c r="C562" s="657"/>
      <c r="D562" s="249"/>
      <c r="E562" s="211"/>
      <c r="F562" s="210"/>
      <c r="G562" s="295"/>
    </row>
    <row r="563" spans="1:7">
      <c r="A563" s="178"/>
      <c r="B563" s="211"/>
      <c r="C563" s="657"/>
      <c r="D563" s="249"/>
      <c r="E563" s="211"/>
      <c r="F563" s="210"/>
      <c r="G563" s="295"/>
    </row>
    <row r="564" spans="1:7">
      <c r="A564" s="178"/>
      <c r="B564" s="211"/>
      <c r="C564" s="657"/>
      <c r="D564" s="249"/>
      <c r="E564" s="211"/>
      <c r="F564" s="210"/>
      <c r="G564" s="295"/>
    </row>
    <row r="565" spans="1:7">
      <c r="A565" s="178"/>
      <c r="B565" s="211"/>
      <c r="C565" s="657"/>
      <c r="D565" s="249"/>
      <c r="E565" s="211"/>
      <c r="F565" s="210"/>
      <c r="G565" s="295"/>
    </row>
    <row r="566" spans="1:7">
      <c r="A566" s="178"/>
      <c r="B566" s="211"/>
      <c r="C566" s="657"/>
      <c r="D566" s="249"/>
      <c r="E566" s="211"/>
      <c r="F566" s="210"/>
      <c r="G566" s="295"/>
    </row>
    <row r="567" spans="1:7">
      <c r="A567" s="178"/>
      <c r="B567" s="211"/>
      <c r="C567" s="657"/>
      <c r="D567" s="249"/>
      <c r="E567" s="211"/>
      <c r="F567" s="210"/>
      <c r="G567" s="295"/>
    </row>
    <row r="568" spans="1:7">
      <c r="A568" s="178"/>
      <c r="B568" s="211"/>
      <c r="C568" s="657"/>
      <c r="D568" s="249"/>
      <c r="E568" s="211"/>
      <c r="F568" s="210"/>
      <c r="G568" s="295"/>
    </row>
    <row r="569" spans="1:7">
      <c r="A569" s="178"/>
      <c r="B569" s="211"/>
      <c r="C569" s="657"/>
      <c r="D569" s="249"/>
      <c r="E569" s="211"/>
      <c r="F569" s="210"/>
      <c r="G569" s="295"/>
    </row>
    <row r="570" spans="1:7">
      <c r="A570" s="178"/>
      <c r="B570" s="211"/>
      <c r="C570" s="657"/>
      <c r="D570" s="249"/>
      <c r="E570" s="211"/>
      <c r="F570" s="210"/>
      <c r="G570" s="295"/>
    </row>
    <row r="571" spans="1:7">
      <c r="A571" s="178"/>
      <c r="B571" s="211"/>
      <c r="C571" s="657"/>
      <c r="D571" s="249"/>
      <c r="E571" s="211"/>
      <c r="F571" s="210"/>
      <c r="G571" s="295"/>
    </row>
    <row r="572" spans="1:7">
      <c r="A572" s="178"/>
      <c r="B572" s="211"/>
      <c r="C572" s="657"/>
      <c r="D572" s="249"/>
      <c r="E572" s="211"/>
      <c r="F572" s="210"/>
      <c r="G572" s="295"/>
    </row>
    <row r="573" spans="1:7">
      <c r="A573" s="178"/>
      <c r="B573" s="211"/>
      <c r="C573" s="657"/>
      <c r="D573" s="249"/>
      <c r="E573" s="211"/>
      <c r="F573" s="210"/>
      <c r="G573" s="295"/>
    </row>
    <row r="574" spans="1:7">
      <c r="A574" s="178"/>
      <c r="B574" s="211"/>
      <c r="C574" s="657"/>
      <c r="D574" s="249"/>
      <c r="E574" s="211"/>
      <c r="F574" s="210"/>
      <c r="G574" s="295"/>
    </row>
    <row r="575" spans="1:7">
      <c r="A575" s="178"/>
      <c r="B575" s="211"/>
      <c r="C575" s="657"/>
      <c r="D575" s="249"/>
      <c r="E575" s="211"/>
      <c r="F575" s="210"/>
      <c r="G575" s="295"/>
    </row>
    <row r="576" spans="1:7">
      <c r="A576" s="183"/>
      <c r="B576" s="211"/>
      <c r="C576" s="657"/>
      <c r="D576" s="186"/>
      <c r="E576" s="184"/>
      <c r="F576" s="183"/>
      <c r="G576" s="196"/>
    </row>
    <row r="577" spans="1:7">
      <c r="A577" s="197"/>
      <c r="B577" s="230"/>
      <c r="C577" s="231"/>
      <c r="D577" s="232">
        <f>SUM(D527:D576)</f>
        <v>0</v>
      </c>
      <c r="E577" s="230">
        <f>SUM(E527:E576)</f>
        <v>0</v>
      </c>
      <c r="F577" s="197">
        <f>SUM(F527:F576)</f>
        <v>0</v>
      </c>
      <c r="G577" s="198">
        <f>SUM(G527:G576)</f>
        <v>0</v>
      </c>
    </row>
    <row r="578" spans="1:7">
      <c r="C578" s="659"/>
      <c r="D578" s="660" t="s">
        <v>1310</v>
      </c>
      <c r="E578" s="661">
        <f>D577+E577</f>
        <v>0</v>
      </c>
      <c r="F578" s="658" t="s">
        <v>20</v>
      </c>
      <c r="G578" s="660">
        <f>F577+G577</f>
        <v>0</v>
      </c>
    </row>
    <row r="579" spans="1:7">
      <c r="C579" s="655" t="s">
        <v>1314</v>
      </c>
      <c r="D579" s="662"/>
      <c r="E579" s="662"/>
      <c r="F579" s="662"/>
      <c r="G579" s="662">
        <f>E578-G578</f>
        <v>0</v>
      </c>
    </row>
    <row r="581" spans="1:7" ht="25.8" customHeight="1"/>
    <row r="582" spans="1:7" ht="13.2" customHeight="1">
      <c r="A582" s="875" t="s">
        <v>3</v>
      </c>
      <c r="B582" s="878"/>
      <c r="C582" s="893" t="s">
        <v>0</v>
      </c>
      <c r="D582" s="943" t="s">
        <v>19</v>
      </c>
      <c r="E582" s="944"/>
      <c r="F582" s="945" t="s">
        <v>20</v>
      </c>
      <c r="G582" s="944"/>
    </row>
    <row r="583" spans="1:7" ht="13.2" customHeight="1">
      <c r="A583" s="940"/>
      <c r="B583" s="941"/>
      <c r="C583" s="942"/>
      <c r="D583" s="398" t="s">
        <v>196</v>
      </c>
      <c r="E583" s="397" t="s">
        <v>5</v>
      </c>
      <c r="F583" s="396" t="s">
        <v>1122</v>
      </c>
      <c r="G583" s="397" t="s">
        <v>1120</v>
      </c>
    </row>
    <row r="584" spans="1:7">
      <c r="A584" s="879"/>
      <c r="B584" s="880"/>
      <c r="C584" s="894"/>
      <c r="D584" s="399" t="s">
        <v>1118</v>
      </c>
      <c r="E584" s="400" t="s">
        <v>1121</v>
      </c>
      <c r="F584" s="399" t="s">
        <v>1118</v>
      </c>
      <c r="G584" s="400" t="s">
        <v>1121</v>
      </c>
    </row>
    <row r="585" spans="1:7">
      <c r="A585" s="173">
        <v>11</v>
      </c>
      <c r="B585" s="211"/>
      <c r="C585" s="657"/>
      <c r="D585" s="249"/>
      <c r="E585" s="211"/>
      <c r="F585" s="210"/>
      <c r="G585" s="295"/>
    </row>
    <row r="586" spans="1:7">
      <c r="A586" s="178"/>
      <c r="B586" s="211"/>
      <c r="C586" s="657"/>
      <c r="D586" s="249"/>
      <c r="E586" s="211"/>
      <c r="F586" s="210"/>
      <c r="G586" s="295"/>
    </row>
    <row r="587" spans="1:7">
      <c r="A587" s="178"/>
      <c r="B587" s="211"/>
      <c r="C587" s="657"/>
      <c r="D587" s="249"/>
      <c r="E587" s="211"/>
      <c r="F587" s="210"/>
      <c r="G587" s="295"/>
    </row>
    <row r="588" spans="1:7">
      <c r="A588" s="178"/>
      <c r="B588" s="211"/>
      <c r="C588" s="657"/>
      <c r="D588" s="249"/>
      <c r="E588" s="211"/>
      <c r="F588" s="210"/>
      <c r="G588" s="295"/>
    </row>
    <row r="589" spans="1:7">
      <c r="A589" s="178"/>
      <c r="B589" s="211"/>
      <c r="C589" s="657"/>
      <c r="D589" s="249"/>
      <c r="E589" s="211"/>
      <c r="F589" s="210"/>
      <c r="G589" s="295"/>
    </row>
    <row r="590" spans="1:7">
      <c r="A590" s="178"/>
      <c r="B590" s="211"/>
      <c r="C590" s="657"/>
      <c r="D590" s="249"/>
      <c r="E590" s="211"/>
      <c r="F590" s="210"/>
      <c r="G590" s="295"/>
    </row>
    <row r="591" spans="1:7">
      <c r="A591" s="178"/>
      <c r="B591" s="211"/>
      <c r="C591" s="657"/>
      <c r="D591" s="249"/>
      <c r="E591" s="211"/>
      <c r="F591" s="210"/>
      <c r="G591" s="295"/>
    </row>
    <row r="592" spans="1:7">
      <c r="A592" s="178"/>
      <c r="B592" s="211"/>
      <c r="C592" s="657"/>
      <c r="D592" s="249"/>
      <c r="E592" s="211"/>
      <c r="F592" s="210"/>
      <c r="G592" s="295"/>
    </row>
    <row r="593" spans="1:7">
      <c r="A593" s="178"/>
      <c r="B593" s="211"/>
      <c r="C593" s="657"/>
      <c r="D593" s="249"/>
      <c r="E593" s="211"/>
      <c r="F593" s="210"/>
      <c r="G593" s="295"/>
    </row>
    <row r="594" spans="1:7">
      <c r="A594" s="178"/>
      <c r="B594" s="211"/>
      <c r="C594" s="657"/>
      <c r="D594" s="249"/>
      <c r="E594" s="211"/>
      <c r="F594" s="210"/>
      <c r="G594" s="295"/>
    </row>
    <row r="595" spans="1:7">
      <c r="A595" s="178"/>
      <c r="B595" s="211"/>
      <c r="C595" s="657"/>
      <c r="D595" s="249"/>
      <c r="E595" s="211"/>
      <c r="F595" s="210"/>
      <c r="G595" s="295"/>
    </row>
    <row r="596" spans="1:7">
      <c r="A596" s="178"/>
      <c r="B596" s="211"/>
      <c r="C596" s="657"/>
      <c r="D596" s="249"/>
      <c r="E596" s="211"/>
      <c r="F596" s="210"/>
      <c r="G596" s="295"/>
    </row>
    <row r="597" spans="1:7">
      <c r="A597" s="178"/>
      <c r="B597" s="211"/>
      <c r="C597" s="657"/>
      <c r="D597" s="249"/>
      <c r="E597" s="211"/>
      <c r="F597" s="210"/>
      <c r="G597" s="295"/>
    </row>
    <row r="598" spans="1:7">
      <c r="A598" s="178"/>
      <c r="B598" s="211"/>
      <c r="C598" s="657"/>
      <c r="D598" s="249"/>
      <c r="E598" s="211"/>
      <c r="F598" s="210"/>
      <c r="G598" s="295"/>
    </row>
    <row r="599" spans="1:7">
      <c r="A599" s="178"/>
      <c r="B599" s="211"/>
      <c r="C599" s="657"/>
      <c r="D599" s="249"/>
      <c r="E599" s="211"/>
      <c r="F599" s="210"/>
      <c r="G599" s="295"/>
    </row>
    <row r="600" spans="1:7">
      <c r="A600" s="178"/>
      <c r="B600" s="211"/>
      <c r="C600" s="657"/>
      <c r="D600" s="249"/>
      <c r="E600" s="211"/>
      <c r="F600" s="210"/>
      <c r="G600" s="295"/>
    </row>
    <row r="601" spans="1:7">
      <c r="A601" s="178"/>
      <c r="B601" s="211"/>
      <c r="C601" s="657"/>
      <c r="D601" s="249"/>
      <c r="E601" s="211"/>
      <c r="F601" s="210"/>
      <c r="G601" s="295"/>
    </row>
    <row r="602" spans="1:7">
      <c r="A602" s="178"/>
      <c r="B602" s="211"/>
      <c r="C602" s="657"/>
      <c r="D602" s="249"/>
      <c r="E602" s="211"/>
      <c r="F602" s="210"/>
      <c r="G602" s="295"/>
    </row>
    <row r="603" spans="1:7">
      <c r="A603" s="178"/>
      <c r="B603" s="211"/>
      <c r="C603" s="657"/>
      <c r="D603" s="249"/>
      <c r="E603" s="211"/>
      <c r="F603" s="210"/>
      <c r="G603" s="295"/>
    </row>
    <row r="604" spans="1:7">
      <c r="A604" s="178"/>
      <c r="B604" s="211"/>
      <c r="C604" s="657"/>
      <c r="D604" s="249"/>
      <c r="E604" s="211"/>
      <c r="F604" s="210"/>
      <c r="G604" s="295"/>
    </row>
    <row r="605" spans="1:7">
      <c r="A605" s="178"/>
      <c r="B605" s="211"/>
      <c r="C605" s="657"/>
      <c r="D605" s="249"/>
      <c r="E605" s="211"/>
      <c r="F605" s="210"/>
      <c r="G605" s="295"/>
    </row>
    <row r="606" spans="1:7">
      <c r="A606" s="178"/>
      <c r="B606" s="211"/>
      <c r="C606" s="657"/>
      <c r="D606" s="249"/>
      <c r="E606" s="211"/>
      <c r="F606" s="210"/>
      <c r="G606" s="295"/>
    </row>
    <row r="607" spans="1:7">
      <c r="A607" s="178"/>
      <c r="B607" s="211"/>
      <c r="C607" s="657"/>
      <c r="D607" s="249"/>
      <c r="E607" s="211"/>
      <c r="F607" s="210"/>
      <c r="G607" s="295"/>
    </row>
    <row r="608" spans="1:7">
      <c r="A608" s="178"/>
      <c r="B608" s="211"/>
      <c r="C608" s="657"/>
      <c r="D608" s="249"/>
      <c r="E608" s="211"/>
      <c r="F608" s="210"/>
      <c r="G608" s="295"/>
    </row>
    <row r="609" spans="1:7">
      <c r="A609" s="178"/>
      <c r="B609" s="211"/>
      <c r="C609" s="657"/>
      <c r="D609" s="249"/>
      <c r="E609" s="211"/>
      <c r="F609" s="210"/>
      <c r="G609" s="295"/>
    </row>
    <row r="610" spans="1:7">
      <c r="A610" s="178"/>
      <c r="B610" s="211"/>
      <c r="C610" s="657"/>
      <c r="D610" s="249"/>
      <c r="E610" s="211"/>
      <c r="F610" s="210"/>
      <c r="G610" s="295"/>
    </row>
    <row r="611" spans="1:7">
      <c r="A611" s="178"/>
      <c r="B611" s="211"/>
      <c r="C611" s="657"/>
      <c r="D611" s="249"/>
      <c r="E611" s="211"/>
      <c r="F611" s="210"/>
      <c r="G611" s="295"/>
    </row>
    <row r="612" spans="1:7">
      <c r="A612" s="178"/>
      <c r="B612" s="211"/>
      <c r="C612" s="657"/>
      <c r="D612" s="249"/>
      <c r="E612" s="211"/>
      <c r="F612" s="210"/>
      <c r="G612" s="295"/>
    </row>
    <row r="613" spans="1:7">
      <c r="A613" s="178"/>
      <c r="B613" s="211"/>
      <c r="C613" s="657"/>
      <c r="D613" s="249"/>
      <c r="E613" s="211"/>
      <c r="F613" s="210"/>
      <c r="G613" s="295"/>
    </row>
    <row r="614" spans="1:7">
      <c r="A614" s="178"/>
      <c r="B614" s="211"/>
      <c r="C614" s="657"/>
      <c r="D614" s="249"/>
      <c r="E614" s="211"/>
      <c r="F614" s="210"/>
      <c r="G614" s="295"/>
    </row>
    <row r="615" spans="1:7">
      <c r="A615" s="178"/>
      <c r="B615" s="211"/>
      <c r="C615" s="657"/>
      <c r="D615" s="249"/>
      <c r="E615" s="211"/>
      <c r="F615" s="210"/>
      <c r="G615" s="295"/>
    </row>
    <row r="616" spans="1:7">
      <c r="A616" s="178"/>
      <c r="B616" s="211"/>
      <c r="C616" s="657"/>
      <c r="D616" s="249"/>
      <c r="E616" s="211"/>
      <c r="F616" s="210"/>
      <c r="G616" s="295"/>
    </row>
    <row r="617" spans="1:7">
      <c r="A617" s="178"/>
      <c r="B617" s="211"/>
      <c r="C617" s="657"/>
      <c r="D617" s="249"/>
      <c r="E617" s="211"/>
      <c r="F617" s="210"/>
      <c r="G617" s="295"/>
    </row>
    <row r="618" spans="1:7">
      <c r="A618" s="178"/>
      <c r="B618" s="211"/>
      <c r="C618" s="657"/>
      <c r="D618" s="249"/>
      <c r="E618" s="211"/>
      <c r="F618" s="210"/>
      <c r="G618" s="295"/>
    </row>
    <row r="619" spans="1:7">
      <c r="A619" s="178"/>
      <c r="B619" s="211"/>
      <c r="C619" s="657"/>
      <c r="D619" s="249"/>
      <c r="E619" s="211"/>
      <c r="F619" s="210"/>
      <c r="G619" s="295"/>
    </row>
    <row r="620" spans="1:7">
      <c r="A620" s="178"/>
      <c r="B620" s="211"/>
      <c r="C620" s="657"/>
      <c r="D620" s="249"/>
      <c r="E620" s="211"/>
      <c r="F620" s="210"/>
      <c r="G620" s="295"/>
    </row>
    <row r="621" spans="1:7">
      <c r="A621" s="178"/>
      <c r="B621" s="211"/>
      <c r="C621" s="657"/>
      <c r="D621" s="249"/>
      <c r="E621" s="211"/>
      <c r="F621" s="210"/>
      <c r="G621" s="295"/>
    </row>
    <row r="622" spans="1:7">
      <c r="A622" s="178"/>
      <c r="B622" s="211"/>
      <c r="C622" s="657"/>
      <c r="D622" s="249"/>
      <c r="E622" s="211"/>
      <c r="F622" s="210"/>
      <c r="G622" s="295"/>
    </row>
    <row r="623" spans="1:7">
      <c r="A623" s="178"/>
      <c r="B623" s="211"/>
      <c r="C623" s="657"/>
      <c r="D623" s="249"/>
      <c r="E623" s="211"/>
      <c r="F623" s="210"/>
      <c r="G623" s="295"/>
    </row>
    <row r="624" spans="1:7">
      <c r="A624" s="178"/>
      <c r="B624" s="211"/>
      <c r="C624" s="657"/>
      <c r="D624" s="249"/>
      <c r="E624" s="211"/>
      <c r="F624" s="210"/>
      <c r="G624" s="295"/>
    </row>
    <row r="625" spans="1:7">
      <c r="A625" s="178"/>
      <c r="B625" s="211"/>
      <c r="C625" s="657"/>
      <c r="D625" s="249"/>
      <c r="E625" s="211"/>
      <c r="F625" s="210"/>
      <c r="G625" s="295"/>
    </row>
    <row r="626" spans="1:7">
      <c r="A626" s="178"/>
      <c r="B626" s="211"/>
      <c r="C626" s="657"/>
      <c r="D626" s="249"/>
      <c r="E626" s="211"/>
      <c r="F626" s="210"/>
      <c r="G626" s="295"/>
    </row>
    <row r="627" spans="1:7">
      <c r="A627" s="178"/>
      <c r="B627" s="211"/>
      <c r="C627" s="657"/>
      <c r="D627" s="249"/>
      <c r="E627" s="211"/>
      <c r="F627" s="210"/>
      <c r="G627" s="295"/>
    </row>
    <row r="628" spans="1:7">
      <c r="A628" s="178"/>
      <c r="B628" s="211"/>
      <c r="C628" s="657"/>
      <c r="D628" s="249"/>
      <c r="E628" s="211"/>
      <c r="F628" s="210"/>
      <c r="G628" s="295"/>
    </row>
    <row r="629" spans="1:7">
      <c r="A629" s="178"/>
      <c r="B629" s="211"/>
      <c r="C629" s="657"/>
      <c r="D629" s="249"/>
      <c r="E629" s="211"/>
      <c r="F629" s="210"/>
      <c r="G629" s="295"/>
    </row>
    <row r="630" spans="1:7">
      <c r="A630" s="178"/>
      <c r="B630" s="211"/>
      <c r="C630" s="657"/>
      <c r="D630" s="249"/>
      <c r="E630" s="211"/>
      <c r="F630" s="210"/>
      <c r="G630" s="295"/>
    </row>
    <row r="631" spans="1:7">
      <c r="A631" s="178"/>
      <c r="B631" s="211"/>
      <c r="C631" s="657"/>
      <c r="D631" s="249"/>
      <c r="E631" s="211"/>
      <c r="F631" s="210"/>
      <c r="G631" s="295"/>
    </row>
    <row r="632" spans="1:7">
      <c r="A632" s="178"/>
      <c r="B632" s="211"/>
      <c r="C632" s="657"/>
      <c r="D632" s="249"/>
      <c r="E632" s="211"/>
      <c r="F632" s="210"/>
      <c r="G632" s="295"/>
    </row>
    <row r="633" spans="1:7">
      <c r="A633" s="178"/>
      <c r="B633" s="211"/>
      <c r="C633" s="657"/>
      <c r="D633" s="249"/>
      <c r="E633" s="211"/>
      <c r="F633" s="210"/>
      <c r="G633" s="295"/>
    </row>
    <row r="634" spans="1:7">
      <c r="A634" s="183"/>
      <c r="B634" s="211"/>
      <c r="C634" s="657"/>
      <c r="D634" s="249"/>
      <c r="E634" s="211"/>
      <c r="F634" s="210"/>
      <c r="G634" s="295"/>
    </row>
    <row r="635" spans="1:7">
      <c r="A635" s="197"/>
      <c r="B635" s="230"/>
      <c r="C635" s="231"/>
      <c r="D635" s="232">
        <f>SUM(D585:D634)</f>
        <v>0</v>
      </c>
      <c r="E635" s="230">
        <f>SUM(E585:E634)</f>
        <v>0</v>
      </c>
      <c r="F635" s="197">
        <f>SUM(F585:F634)</f>
        <v>0</v>
      </c>
      <c r="G635" s="198">
        <f>SUM(G585:G634)</f>
        <v>0</v>
      </c>
    </row>
    <row r="636" spans="1:7">
      <c r="C636" s="659"/>
      <c r="D636" s="660" t="s">
        <v>1310</v>
      </c>
      <c r="E636" s="661">
        <f>D635+E635</f>
        <v>0</v>
      </c>
      <c r="F636" s="658" t="s">
        <v>20</v>
      </c>
      <c r="G636" s="660">
        <f>F635+G635</f>
        <v>0</v>
      </c>
    </row>
    <row r="637" spans="1:7">
      <c r="C637" s="655" t="s">
        <v>1313</v>
      </c>
      <c r="D637" s="662"/>
      <c r="E637" s="662"/>
      <c r="F637" s="662"/>
      <c r="G637" s="662">
        <f>E636-G636</f>
        <v>0</v>
      </c>
    </row>
    <row r="639" spans="1:7" ht="25.8" customHeight="1"/>
    <row r="640" spans="1:7" ht="13.2" customHeight="1">
      <c r="A640" s="875" t="s">
        <v>3</v>
      </c>
      <c r="B640" s="878"/>
      <c r="C640" s="893" t="s">
        <v>0</v>
      </c>
      <c r="D640" s="943" t="s">
        <v>19</v>
      </c>
      <c r="E640" s="944"/>
      <c r="F640" s="945" t="s">
        <v>20</v>
      </c>
      <c r="G640" s="944"/>
    </row>
    <row r="641" spans="1:7" ht="13.2" customHeight="1">
      <c r="A641" s="940"/>
      <c r="B641" s="941"/>
      <c r="C641" s="942"/>
      <c r="D641" s="398" t="s">
        <v>196</v>
      </c>
      <c r="E641" s="397" t="s">
        <v>5</v>
      </c>
      <c r="F641" s="396" t="s">
        <v>1122</v>
      </c>
      <c r="G641" s="397" t="s">
        <v>1120</v>
      </c>
    </row>
    <row r="642" spans="1:7">
      <c r="A642" s="879"/>
      <c r="B642" s="880"/>
      <c r="C642" s="894"/>
      <c r="D642" s="399" t="s">
        <v>1118</v>
      </c>
      <c r="E642" s="400" t="s">
        <v>1121</v>
      </c>
      <c r="F642" s="399" t="s">
        <v>1118</v>
      </c>
      <c r="G642" s="400" t="s">
        <v>1121</v>
      </c>
    </row>
    <row r="643" spans="1:7">
      <c r="A643" s="173">
        <v>12</v>
      </c>
      <c r="B643" s="211"/>
      <c r="C643" s="657"/>
      <c r="D643" s="249"/>
      <c r="E643" s="211"/>
      <c r="F643" s="210"/>
      <c r="G643" s="295"/>
    </row>
    <row r="644" spans="1:7">
      <c r="A644" s="178"/>
      <c r="B644" s="211"/>
      <c r="C644" s="657"/>
      <c r="D644" s="249"/>
      <c r="E644" s="211"/>
      <c r="F644" s="210"/>
      <c r="G644" s="295"/>
    </row>
    <row r="645" spans="1:7">
      <c r="A645" s="178"/>
      <c r="B645" s="211"/>
      <c r="C645" s="657"/>
      <c r="D645" s="249"/>
      <c r="E645" s="211"/>
      <c r="F645" s="210"/>
      <c r="G645" s="295"/>
    </row>
    <row r="646" spans="1:7">
      <c r="A646" s="178"/>
      <c r="B646" s="211"/>
      <c r="C646" s="657"/>
      <c r="D646" s="249"/>
      <c r="E646" s="211"/>
      <c r="F646" s="210"/>
      <c r="G646" s="295"/>
    </row>
    <row r="647" spans="1:7">
      <c r="A647" s="178"/>
      <c r="B647" s="211"/>
      <c r="C647" s="657"/>
      <c r="D647" s="249"/>
      <c r="E647" s="211"/>
      <c r="F647" s="210"/>
      <c r="G647" s="295"/>
    </row>
    <row r="648" spans="1:7">
      <c r="A648" s="178"/>
      <c r="B648" s="211"/>
      <c r="C648" s="657"/>
      <c r="D648" s="249"/>
      <c r="E648" s="211"/>
      <c r="F648" s="210"/>
      <c r="G648" s="295"/>
    </row>
    <row r="649" spans="1:7">
      <c r="A649" s="178"/>
      <c r="B649" s="211"/>
      <c r="C649" s="657"/>
      <c r="D649" s="249"/>
      <c r="E649" s="211"/>
      <c r="F649" s="210"/>
      <c r="G649" s="295"/>
    </row>
    <row r="650" spans="1:7">
      <c r="A650" s="178"/>
      <c r="B650" s="211"/>
      <c r="C650" s="657"/>
      <c r="D650" s="249"/>
      <c r="E650" s="211"/>
      <c r="F650" s="210"/>
      <c r="G650" s="295"/>
    </row>
    <row r="651" spans="1:7">
      <c r="A651" s="178"/>
      <c r="B651" s="211"/>
      <c r="C651" s="657"/>
      <c r="D651" s="249"/>
      <c r="E651" s="211"/>
      <c r="F651" s="210"/>
      <c r="G651" s="295"/>
    </row>
    <row r="652" spans="1:7">
      <c r="A652" s="178"/>
      <c r="B652" s="211"/>
      <c r="C652" s="657"/>
      <c r="D652" s="249"/>
      <c r="E652" s="211"/>
      <c r="F652" s="210"/>
      <c r="G652" s="295"/>
    </row>
    <row r="653" spans="1:7">
      <c r="A653" s="178"/>
      <c r="B653" s="211"/>
      <c r="C653" s="657"/>
      <c r="D653" s="249"/>
      <c r="E653" s="211"/>
      <c r="F653" s="210"/>
      <c r="G653" s="295"/>
    </row>
    <row r="654" spans="1:7">
      <c r="A654" s="178"/>
      <c r="B654" s="211"/>
      <c r="C654" s="657"/>
      <c r="D654" s="249"/>
      <c r="E654" s="211"/>
      <c r="F654" s="210"/>
      <c r="G654" s="295"/>
    </row>
    <row r="655" spans="1:7">
      <c r="A655" s="178"/>
      <c r="B655" s="211"/>
      <c r="C655" s="657"/>
      <c r="D655" s="249"/>
      <c r="E655" s="211"/>
      <c r="F655" s="210"/>
      <c r="G655" s="295"/>
    </row>
    <row r="656" spans="1:7">
      <c r="A656" s="178"/>
      <c r="B656" s="211"/>
      <c r="C656" s="657"/>
      <c r="D656" s="249"/>
      <c r="E656" s="211"/>
      <c r="F656" s="210"/>
      <c r="G656" s="295"/>
    </row>
    <row r="657" spans="1:7">
      <c r="A657" s="178"/>
      <c r="B657" s="211"/>
      <c r="C657" s="657"/>
      <c r="D657" s="249"/>
      <c r="E657" s="211"/>
      <c r="F657" s="210"/>
      <c r="G657" s="295"/>
    </row>
    <row r="658" spans="1:7">
      <c r="A658" s="178"/>
      <c r="B658" s="211"/>
      <c r="C658" s="657"/>
      <c r="D658" s="249"/>
      <c r="E658" s="211"/>
      <c r="F658" s="210"/>
      <c r="G658" s="295"/>
    </row>
    <row r="659" spans="1:7">
      <c r="A659" s="178"/>
      <c r="B659" s="211"/>
      <c r="C659" s="657"/>
      <c r="D659" s="249"/>
      <c r="E659" s="211"/>
      <c r="F659" s="210"/>
      <c r="G659" s="295"/>
    </row>
    <row r="660" spans="1:7">
      <c r="A660" s="178"/>
      <c r="B660" s="211"/>
      <c r="C660" s="657"/>
      <c r="D660" s="249"/>
      <c r="E660" s="211"/>
      <c r="F660" s="210"/>
      <c r="G660" s="295"/>
    </row>
    <row r="661" spans="1:7">
      <c r="A661" s="178"/>
      <c r="B661" s="211"/>
      <c r="C661" s="657"/>
      <c r="D661" s="249"/>
      <c r="E661" s="211"/>
      <c r="F661" s="210"/>
      <c r="G661" s="295"/>
    </row>
    <row r="662" spans="1:7">
      <c r="A662" s="178"/>
      <c r="B662" s="211"/>
      <c r="C662" s="657"/>
      <c r="D662" s="249"/>
      <c r="E662" s="211"/>
      <c r="F662" s="210"/>
      <c r="G662" s="295"/>
    </row>
    <row r="663" spans="1:7">
      <c r="A663" s="178"/>
      <c r="B663" s="211"/>
      <c r="C663" s="657"/>
      <c r="D663" s="249"/>
      <c r="E663" s="211"/>
      <c r="F663" s="210"/>
      <c r="G663" s="295"/>
    </row>
    <row r="664" spans="1:7">
      <c r="A664" s="178"/>
      <c r="B664" s="211"/>
      <c r="C664" s="657"/>
      <c r="D664" s="249"/>
      <c r="E664" s="211"/>
      <c r="F664" s="210"/>
      <c r="G664" s="295"/>
    </row>
    <row r="665" spans="1:7">
      <c r="A665" s="178"/>
      <c r="B665" s="211"/>
      <c r="C665" s="657"/>
      <c r="D665" s="249"/>
      <c r="E665" s="211"/>
      <c r="F665" s="210"/>
      <c r="G665" s="295"/>
    </row>
    <row r="666" spans="1:7">
      <c r="A666" s="178"/>
      <c r="B666" s="211"/>
      <c r="C666" s="657"/>
      <c r="D666" s="249"/>
      <c r="E666" s="211"/>
      <c r="F666" s="210"/>
      <c r="G666" s="295"/>
    </row>
    <row r="667" spans="1:7">
      <c r="A667" s="178"/>
      <c r="B667" s="211"/>
      <c r="C667" s="657"/>
      <c r="D667" s="249"/>
      <c r="E667" s="211"/>
      <c r="F667" s="210"/>
      <c r="G667" s="295"/>
    </row>
    <row r="668" spans="1:7">
      <c r="A668" s="178"/>
      <c r="B668" s="211"/>
      <c r="C668" s="657"/>
      <c r="D668" s="249"/>
      <c r="E668" s="211"/>
      <c r="F668" s="210"/>
      <c r="G668" s="295"/>
    </row>
    <row r="669" spans="1:7">
      <c r="A669" s="178"/>
      <c r="B669" s="211"/>
      <c r="C669" s="657"/>
      <c r="D669" s="249"/>
      <c r="E669" s="211"/>
      <c r="F669" s="210"/>
      <c r="G669" s="295"/>
    </row>
    <row r="670" spans="1:7">
      <c r="A670" s="178"/>
      <c r="B670" s="211"/>
      <c r="C670" s="657"/>
      <c r="D670" s="249"/>
      <c r="E670" s="211"/>
      <c r="F670" s="210"/>
      <c r="G670" s="295"/>
    </row>
    <row r="671" spans="1:7">
      <c r="A671" s="178"/>
      <c r="B671" s="211"/>
      <c r="C671" s="657"/>
      <c r="D671" s="249"/>
      <c r="E671" s="211"/>
      <c r="F671" s="210"/>
      <c r="G671" s="295"/>
    </row>
    <row r="672" spans="1:7">
      <c r="A672" s="178"/>
      <c r="B672" s="211"/>
      <c r="C672" s="657"/>
      <c r="D672" s="249"/>
      <c r="E672" s="211"/>
      <c r="F672" s="210"/>
      <c r="G672" s="295"/>
    </row>
    <row r="673" spans="1:7">
      <c r="A673" s="178"/>
      <c r="B673" s="211"/>
      <c r="C673" s="657"/>
      <c r="D673" s="249"/>
      <c r="E673" s="211"/>
      <c r="F673" s="210"/>
      <c r="G673" s="295"/>
    </row>
    <row r="674" spans="1:7">
      <c r="A674" s="178"/>
      <c r="B674" s="211"/>
      <c r="C674" s="657"/>
      <c r="D674" s="249"/>
      <c r="E674" s="211"/>
      <c r="F674" s="210"/>
      <c r="G674" s="295"/>
    </row>
    <row r="675" spans="1:7">
      <c r="A675" s="178"/>
      <c r="B675" s="211"/>
      <c r="C675" s="657"/>
      <c r="D675" s="249"/>
      <c r="E675" s="211"/>
      <c r="F675" s="210"/>
      <c r="G675" s="295"/>
    </row>
    <row r="676" spans="1:7">
      <c r="A676" s="178"/>
      <c r="B676" s="211"/>
      <c r="C676" s="657"/>
      <c r="D676" s="249"/>
      <c r="E676" s="211"/>
      <c r="F676" s="210"/>
      <c r="G676" s="295"/>
    </row>
    <row r="677" spans="1:7">
      <c r="A677" s="178"/>
      <c r="B677" s="211"/>
      <c r="C677" s="657"/>
      <c r="D677" s="249"/>
      <c r="E677" s="211"/>
      <c r="F677" s="210"/>
      <c r="G677" s="295"/>
    </row>
    <row r="678" spans="1:7">
      <c r="A678" s="178"/>
      <c r="B678" s="211"/>
      <c r="C678" s="657"/>
      <c r="D678" s="249"/>
      <c r="E678" s="211"/>
      <c r="F678" s="210"/>
      <c r="G678" s="295"/>
    </row>
    <row r="679" spans="1:7">
      <c r="A679" s="178"/>
      <c r="B679" s="211"/>
      <c r="C679" s="657"/>
      <c r="D679" s="249"/>
      <c r="E679" s="211"/>
      <c r="F679" s="210"/>
      <c r="G679" s="295"/>
    </row>
    <row r="680" spans="1:7">
      <c r="A680" s="178"/>
      <c r="B680" s="211"/>
      <c r="C680" s="657"/>
      <c r="D680" s="249"/>
      <c r="E680" s="211"/>
      <c r="F680" s="210"/>
      <c r="G680" s="295"/>
    </row>
    <row r="681" spans="1:7">
      <c r="A681" s="178"/>
      <c r="B681" s="211"/>
      <c r="C681" s="657"/>
      <c r="D681" s="249"/>
      <c r="E681" s="211"/>
      <c r="F681" s="210"/>
      <c r="G681" s="295"/>
    </row>
    <row r="682" spans="1:7">
      <c r="A682" s="178"/>
      <c r="B682" s="211"/>
      <c r="C682" s="657"/>
      <c r="D682" s="249"/>
      <c r="E682" s="211"/>
      <c r="F682" s="210"/>
      <c r="G682" s="295"/>
    </row>
    <row r="683" spans="1:7">
      <c r="A683" s="178"/>
      <c r="B683" s="211"/>
      <c r="C683" s="657"/>
      <c r="D683" s="249"/>
      <c r="E683" s="211"/>
      <c r="F683" s="210"/>
      <c r="G683" s="295"/>
    </row>
    <row r="684" spans="1:7">
      <c r="A684" s="178"/>
      <c r="B684" s="211"/>
      <c r="C684" s="657"/>
      <c r="D684" s="249"/>
      <c r="E684" s="211"/>
      <c r="F684" s="210"/>
      <c r="G684" s="295"/>
    </row>
    <row r="685" spans="1:7">
      <c r="A685" s="178"/>
      <c r="B685" s="211"/>
      <c r="C685" s="657"/>
      <c r="D685" s="249"/>
      <c r="E685" s="211"/>
      <c r="F685" s="210"/>
      <c r="G685" s="295"/>
    </row>
    <row r="686" spans="1:7">
      <c r="A686" s="178"/>
      <c r="B686" s="211"/>
      <c r="C686" s="657"/>
      <c r="D686" s="249"/>
      <c r="E686" s="211"/>
      <c r="F686" s="210"/>
      <c r="G686" s="295"/>
    </row>
    <row r="687" spans="1:7">
      <c r="A687" s="178"/>
      <c r="B687" s="211"/>
      <c r="C687" s="657"/>
      <c r="D687" s="249"/>
      <c r="E687" s="211"/>
      <c r="F687" s="210"/>
      <c r="G687" s="295"/>
    </row>
    <row r="688" spans="1:7">
      <c r="A688" s="178"/>
      <c r="B688" s="211"/>
      <c r="C688" s="657"/>
      <c r="D688" s="249"/>
      <c r="E688" s="211"/>
      <c r="F688" s="210"/>
      <c r="G688" s="295"/>
    </row>
    <row r="689" spans="1:7">
      <c r="A689" s="178"/>
      <c r="B689" s="211"/>
      <c r="C689" s="657"/>
      <c r="D689" s="249"/>
      <c r="E689" s="211"/>
      <c r="F689" s="210"/>
      <c r="G689" s="295"/>
    </row>
    <row r="690" spans="1:7">
      <c r="A690" s="178"/>
      <c r="B690" s="211"/>
      <c r="C690" s="657"/>
      <c r="D690" s="249"/>
      <c r="E690" s="211"/>
      <c r="F690" s="210"/>
      <c r="G690" s="295"/>
    </row>
    <row r="691" spans="1:7">
      <c r="A691" s="178"/>
      <c r="B691" s="211"/>
      <c r="C691" s="657"/>
      <c r="D691" s="249"/>
      <c r="E691" s="211"/>
      <c r="F691" s="210"/>
      <c r="G691" s="295"/>
    </row>
    <row r="692" spans="1:7">
      <c r="A692" s="183"/>
      <c r="B692" s="211"/>
      <c r="C692" s="657"/>
      <c r="D692" s="249"/>
      <c r="E692" s="211"/>
      <c r="F692" s="210"/>
      <c r="G692" s="295"/>
    </row>
    <row r="693" spans="1:7">
      <c r="A693" s="197"/>
      <c r="B693" s="230"/>
      <c r="C693" s="231"/>
      <c r="D693" s="232">
        <f>SUM(D643:D692)</f>
        <v>0</v>
      </c>
      <c r="E693" s="230">
        <f>SUM(E643:E692)</f>
        <v>0</v>
      </c>
      <c r="F693" s="197">
        <f>SUM(F643:F692)</f>
        <v>0</v>
      </c>
      <c r="G693" s="198">
        <f>SUM(G643:G692)</f>
        <v>0</v>
      </c>
    </row>
    <row r="694" spans="1:7">
      <c r="C694" s="659"/>
      <c r="D694" s="660" t="s">
        <v>1310</v>
      </c>
      <c r="E694" s="661">
        <f>D693+E693</f>
        <v>0</v>
      </c>
      <c r="F694" s="658" t="s">
        <v>20</v>
      </c>
      <c r="G694" s="660">
        <f>F693+G693</f>
        <v>0</v>
      </c>
    </row>
    <row r="695" spans="1:7">
      <c r="C695" s="655" t="s">
        <v>1312</v>
      </c>
      <c r="D695" s="662"/>
      <c r="E695" s="662"/>
      <c r="F695" s="662"/>
      <c r="G695" s="662">
        <f>E694-G694</f>
        <v>0</v>
      </c>
    </row>
    <row r="697" spans="1:7" ht="25.8" customHeight="1"/>
    <row r="698" spans="1:7">
      <c r="A698" s="946" t="s">
        <v>3</v>
      </c>
      <c r="B698" s="947"/>
      <c r="C698" s="950" t="s">
        <v>21</v>
      </c>
    </row>
    <row r="699" spans="1:7">
      <c r="A699" s="948"/>
      <c r="B699" s="949"/>
      <c r="C699" s="951"/>
    </row>
    <row r="700" spans="1:7">
      <c r="A700" s="346">
        <v>1</v>
      </c>
      <c r="B700" s="213">
        <v>31</v>
      </c>
      <c r="C700" s="347">
        <f>G57</f>
        <v>0</v>
      </c>
    </row>
    <row r="701" spans="1:7">
      <c r="A701" s="348">
        <v>2</v>
      </c>
      <c r="B701" s="182">
        <v>28</v>
      </c>
      <c r="C701" s="193">
        <f>G115</f>
        <v>0</v>
      </c>
    </row>
    <row r="702" spans="1:7">
      <c r="A702" s="348">
        <v>3</v>
      </c>
      <c r="B702" s="182">
        <v>31</v>
      </c>
      <c r="C702" s="193">
        <f>G173</f>
        <v>0</v>
      </c>
    </row>
    <row r="703" spans="1:7">
      <c r="A703" s="348">
        <v>4</v>
      </c>
      <c r="B703" s="182">
        <v>30</v>
      </c>
      <c r="C703" s="193">
        <f>G231</f>
        <v>0</v>
      </c>
    </row>
    <row r="704" spans="1:7">
      <c r="A704" s="348">
        <v>5</v>
      </c>
      <c r="B704" s="182">
        <v>31</v>
      </c>
      <c r="C704" s="193">
        <f>G289</f>
        <v>0</v>
      </c>
    </row>
    <row r="705" spans="1:3">
      <c r="A705" s="348">
        <v>6</v>
      </c>
      <c r="B705" s="182">
        <v>30</v>
      </c>
      <c r="C705" s="193">
        <f>G347</f>
        <v>0</v>
      </c>
    </row>
    <row r="706" spans="1:3">
      <c r="A706" s="348">
        <v>7</v>
      </c>
      <c r="B706" s="182">
        <v>31</v>
      </c>
      <c r="C706" s="193">
        <f>G405</f>
        <v>0</v>
      </c>
    </row>
    <row r="707" spans="1:3">
      <c r="A707" s="348">
        <v>8</v>
      </c>
      <c r="B707" s="182">
        <v>31</v>
      </c>
      <c r="C707" s="193">
        <f>G463</f>
        <v>0</v>
      </c>
    </row>
    <row r="708" spans="1:3">
      <c r="A708" s="348">
        <v>9</v>
      </c>
      <c r="B708" s="182">
        <v>30</v>
      </c>
      <c r="C708" s="193">
        <f>G521</f>
        <v>0</v>
      </c>
    </row>
    <row r="709" spans="1:3">
      <c r="A709" s="348">
        <v>10</v>
      </c>
      <c r="B709" s="182">
        <v>31</v>
      </c>
      <c r="C709" s="193">
        <f>G579</f>
        <v>0</v>
      </c>
    </row>
    <row r="710" spans="1:3">
      <c r="A710" s="348">
        <v>11</v>
      </c>
      <c r="B710" s="182">
        <v>30</v>
      </c>
      <c r="C710" s="193">
        <f>G637</f>
        <v>0</v>
      </c>
    </row>
    <row r="711" spans="1:3">
      <c r="A711" s="348">
        <v>12</v>
      </c>
      <c r="B711" s="182">
        <v>31</v>
      </c>
      <c r="C711" s="193">
        <f>G695</f>
        <v>0</v>
      </c>
    </row>
    <row r="712" spans="1:3">
      <c r="A712" s="841"/>
      <c r="B712" s="842"/>
      <c r="C712" s="843"/>
    </row>
    <row r="713" spans="1:3">
      <c r="A713" s="952" t="s">
        <v>10</v>
      </c>
      <c r="B713" s="953"/>
      <c r="C713" s="726">
        <f>SUM(C700:C711)</f>
        <v>0</v>
      </c>
    </row>
  </sheetData>
  <sheetProtection sheet="1" objects="1" scenarios="1"/>
  <mergeCells count="51">
    <mergeCell ref="A698:B699"/>
    <mergeCell ref="C698:C699"/>
    <mergeCell ref="A713:B713"/>
    <mergeCell ref="A640:B642"/>
    <mergeCell ref="C640:C642"/>
    <mergeCell ref="A466:B468"/>
    <mergeCell ref="C466:C468"/>
    <mergeCell ref="D640:E640"/>
    <mergeCell ref="D466:E466"/>
    <mergeCell ref="F466:G466"/>
    <mergeCell ref="F582:G582"/>
    <mergeCell ref="A524:B526"/>
    <mergeCell ref="C524:C526"/>
    <mergeCell ref="D582:E582"/>
    <mergeCell ref="D524:E524"/>
    <mergeCell ref="F524:G524"/>
    <mergeCell ref="A582:B584"/>
    <mergeCell ref="C582:C584"/>
    <mergeCell ref="F640:G640"/>
    <mergeCell ref="A350:B352"/>
    <mergeCell ref="C350:C352"/>
    <mergeCell ref="D350:E350"/>
    <mergeCell ref="F350:G350"/>
    <mergeCell ref="A408:B410"/>
    <mergeCell ref="C408:C410"/>
    <mergeCell ref="D408:E408"/>
    <mergeCell ref="F408:G408"/>
    <mergeCell ref="A234:B236"/>
    <mergeCell ref="C234:C236"/>
    <mergeCell ref="D234:E234"/>
    <mergeCell ref="F234:G234"/>
    <mergeCell ref="A292:B294"/>
    <mergeCell ref="C292:C294"/>
    <mergeCell ref="D292:E292"/>
    <mergeCell ref="F292:G292"/>
    <mergeCell ref="A176:B178"/>
    <mergeCell ref="C176:C178"/>
    <mergeCell ref="D176:E176"/>
    <mergeCell ref="F176:G176"/>
    <mergeCell ref="A118:B120"/>
    <mergeCell ref="C118:C120"/>
    <mergeCell ref="D118:E118"/>
    <mergeCell ref="F118:G118"/>
    <mergeCell ref="A60:B62"/>
    <mergeCell ref="C60:C62"/>
    <mergeCell ref="D60:E60"/>
    <mergeCell ref="F60:G60"/>
    <mergeCell ref="A2:B4"/>
    <mergeCell ref="C2:C4"/>
    <mergeCell ref="D2:E2"/>
    <mergeCell ref="F2:G2"/>
  </mergeCells>
  <phoneticPr fontId="2"/>
  <pageMargins left="0.31666666666666665" right="0.32500000000000001" top="0.75" bottom="0.75" header="0.3" footer="0.3"/>
  <pageSetup paperSize="9" orientation="portrait" horizontalDpi="0" verticalDpi="0" r:id="rId1"/>
  <headerFooter>
    <oddHeader>&amp;C&amp;"HG丸ｺﾞｼｯｸM-PRO,標準"&amp;A</oddHeader>
    <oddFooter>&amp;C&amp;"HG丸ｺﾞｼｯｸM-PRO,標準"&amp;P月</oddFooter>
  </headerFooter>
  <rowBreaks count="12" manualBreakCount="12">
    <brk id="58" max="16383" man="1"/>
    <brk id="116" max="16383" man="1"/>
    <brk id="174" max="16383" man="1"/>
    <brk id="232" max="16383" man="1"/>
    <brk id="290" max="16383" man="1"/>
    <brk id="348" max="16383" man="1"/>
    <brk id="406" max="16383" man="1"/>
    <brk id="464" max="16383" man="1"/>
    <brk id="522" max="16383" man="1"/>
    <brk id="580" max="16383" man="1"/>
    <brk id="638" max="16383" man="1"/>
    <brk id="696" max="16383" man="1"/>
  </row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I782"/>
  <sheetViews>
    <sheetView view="pageLayout" zoomScaleNormal="100" workbookViewId="0"/>
  </sheetViews>
  <sheetFormatPr defaultRowHeight="13.2" customHeight="1"/>
  <cols>
    <col min="1" max="2" width="4.44140625" style="29" customWidth="1"/>
    <col min="3" max="3" width="38.109375" style="29" customWidth="1"/>
    <col min="4" max="4" width="5.21875" style="29" bestFit="1" customWidth="1"/>
    <col min="5" max="5" width="9.21875" style="29" bestFit="1" customWidth="1"/>
    <col min="6" max="6" width="12.21875" style="29" bestFit="1" customWidth="1"/>
    <col min="7" max="8" width="12.21875" style="29" customWidth="1"/>
    <col min="9" max="16384" width="8.88671875" style="29"/>
  </cols>
  <sheetData>
    <row r="1" spans="1:9" ht="40.799999999999997" customHeight="1"/>
    <row r="2" spans="1:9" ht="13.2" customHeight="1">
      <c r="A2" s="938" t="s">
        <v>3</v>
      </c>
      <c r="B2" s="954"/>
      <c r="C2" s="957" t="s">
        <v>0</v>
      </c>
      <c r="D2" s="958"/>
      <c r="E2" s="959"/>
      <c r="F2" s="960" t="s">
        <v>19</v>
      </c>
      <c r="G2" s="962" t="s">
        <v>1183</v>
      </c>
      <c r="H2" s="964" t="s">
        <v>226</v>
      </c>
    </row>
    <row r="3" spans="1:9" ht="13.2" customHeight="1">
      <c r="A3" s="955"/>
      <c r="B3" s="956"/>
      <c r="C3" s="363" t="s">
        <v>322</v>
      </c>
      <c r="D3" s="364" t="s">
        <v>47</v>
      </c>
      <c r="E3" s="367" t="s">
        <v>49</v>
      </c>
      <c r="F3" s="961"/>
      <c r="G3" s="963"/>
      <c r="H3" s="965"/>
      <c r="I3" s="1"/>
    </row>
    <row r="4" spans="1:9" ht="13.2" customHeight="1">
      <c r="A4" s="844">
        <v>1</v>
      </c>
      <c r="B4" s="845">
        <v>1</v>
      </c>
      <c r="C4" s="846"/>
      <c r="D4" s="847">
        <v>1</v>
      </c>
      <c r="E4" s="848">
        <v>13750</v>
      </c>
      <c r="F4" s="844">
        <v>13750</v>
      </c>
      <c r="G4" s="849"/>
      <c r="H4" s="850">
        <f>IF(OR(F4&lt;&gt;"",G4&lt;&gt;""),F4,"")</f>
        <v>13750</v>
      </c>
      <c r="I4" s="1"/>
    </row>
    <row r="5" spans="1:9" ht="13.2" customHeight="1">
      <c r="A5" s="693"/>
      <c r="B5" s="195"/>
      <c r="C5" s="181"/>
      <c r="D5" s="356"/>
      <c r="E5" s="179"/>
      <c r="F5" s="229"/>
      <c r="G5" s="195"/>
      <c r="H5" s="222" t="str">
        <f>IF(OR(F5&lt;&gt;"",G5&lt;&gt;""),H4-G5,"")</f>
        <v/>
      </c>
      <c r="I5" s="1"/>
    </row>
    <row r="6" spans="1:9" ht="13.2" customHeight="1">
      <c r="A6" s="844"/>
      <c r="B6" s="851"/>
      <c r="C6" s="852"/>
      <c r="D6" s="853"/>
      <c r="E6" s="854"/>
      <c r="F6" s="855"/>
      <c r="G6" s="856"/>
      <c r="H6" s="857" t="str">
        <f>IF(OR(F6&lt;&gt;"",G6&lt;&gt;""),F6,"")</f>
        <v/>
      </c>
      <c r="I6" s="1"/>
    </row>
    <row r="7" spans="1:9" ht="13.2" customHeight="1">
      <c r="A7" s="693"/>
      <c r="B7" s="195"/>
      <c r="C7" s="181"/>
      <c r="D7" s="356"/>
      <c r="E7" s="179"/>
      <c r="F7" s="229"/>
      <c r="G7" s="195"/>
      <c r="H7" s="222" t="str">
        <f>IF(OR(F7&lt;&gt;"",G7&lt;&gt;""),H6-G7,"")</f>
        <v/>
      </c>
      <c r="I7" s="1"/>
    </row>
    <row r="8" spans="1:9" ht="13.2" customHeight="1">
      <c r="A8" s="844"/>
      <c r="B8" s="851"/>
      <c r="C8" s="852"/>
      <c r="D8" s="853"/>
      <c r="E8" s="854"/>
      <c r="F8" s="855"/>
      <c r="G8" s="856"/>
      <c r="H8" s="857" t="str">
        <f>IF(OR(F8&lt;&gt;"",G8&lt;&gt;""),F8,"")</f>
        <v/>
      </c>
      <c r="I8" s="1"/>
    </row>
    <row r="9" spans="1:9" ht="13.2" customHeight="1">
      <c r="A9" s="693"/>
      <c r="B9" s="195"/>
      <c r="C9" s="181"/>
      <c r="D9" s="356"/>
      <c r="E9" s="179"/>
      <c r="F9" s="229"/>
      <c r="G9" s="195"/>
      <c r="H9" s="222" t="str">
        <f>IF(OR(F9&lt;&gt;"",G9&lt;&gt;""),H8-G9,"")</f>
        <v/>
      </c>
      <c r="I9" s="1"/>
    </row>
    <row r="10" spans="1:9" ht="13.2" customHeight="1">
      <c r="A10" s="844"/>
      <c r="B10" s="851"/>
      <c r="C10" s="852"/>
      <c r="D10" s="853"/>
      <c r="E10" s="854"/>
      <c r="F10" s="855"/>
      <c r="G10" s="856"/>
      <c r="H10" s="857" t="str">
        <f>IF(OR(F10&lt;&gt;"",G10&lt;&gt;""),F10,"")</f>
        <v/>
      </c>
      <c r="I10" s="1"/>
    </row>
    <row r="11" spans="1:9" ht="13.2" customHeight="1">
      <c r="A11" s="693"/>
      <c r="B11" s="858"/>
      <c r="C11" s="243"/>
      <c r="D11" s="859"/>
      <c r="E11" s="244"/>
      <c r="F11" s="860"/>
      <c r="G11" s="858"/>
      <c r="H11" s="861" t="str">
        <f>IF(OR(F11&lt;&gt;"",G11&lt;&gt;""),H10-G11,"")</f>
        <v/>
      </c>
      <c r="I11" s="1"/>
    </row>
    <row r="12" spans="1:9" ht="13.2" customHeight="1">
      <c r="A12" s="844"/>
      <c r="B12" s="851"/>
      <c r="C12" s="852"/>
      <c r="D12" s="853"/>
      <c r="E12" s="854"/>
      <c r="F12" s="855"/>
      <c r="G12" s="856"/>
      <c r="H12" s="857" t="str">
        <f>IF(OR(F12&lt;&gt;"",G12&lt;&gt;""),F12,"")</f>
        <v/>
      </c>
      <c r="I12" s="1"/>
    </row>
    <row r="13" spans="1:9" ht="13.2" customHeight="1">
      <c r="A13" s="693"/>
      <c r="B13" s="195"/>
      <c r="C13" s="181"/>
      <c r="D13" s="356"/>
      <c r="E13" s="179"/>
      <c r="F13" s="229"/>
      <c r="G13" s="195"/>
      <c r="H13" s="222" t="str">
        <f>IF(OR(F13&lt;&gt;"",G13&lt;&gt;""),H12-G13,"")</f>
        <v/>
      </c>
      <c r="I13" s="1"/>
    </row>
    <row r="14" spans="1:9" ht="13.2" customHeight="1">
      <c r="A14" s="844"/>
      <c r="B14" s="851"/>
      <c r="C14" s="852"/>
      <c r="D14" s="853"/>
      <c r="E14" s="854"/>
      <c r="F14" s="855"/>
      <c r="G14" s="856"/>
      <c r="H14" s="857" t="str">
        <f>IF(OR(F14&lt;&gt;"",G14&lt;&gt;""),F14,"")</f>
        <v/>
      </c>
      <c r="I14" s="1"/>
    </row>
    <row r="15" spans="1:9" ht="13.2" customHeight="1">
      <c r="A15" s="693"/>
      <c r="B15" s="195"/>
      <c r="C15" s="181"/>
      <c r="D15" s="356"/>
      <c r="E15" s="179"/>
      <c r="F15" s="229"/>
      <c r="G15" s="195"/>
      <c r="H15" s="222" t="str">
        <f>IF(OR(F15&lt;&gt;"",G15&lt;&gt;""),H14-G15,"")</f>
        <v/>
      </c>
      <c r="I15" s="1"/>
    </row>
    <row r="16" spans="1:9" ht="13.2" customHeight="1">
      <c r="A16" s="844"/>
      <c r="B16" s="851"/>
      <c r="C16" s="852"/>
      <c r="D16" s="853"/>
      <c r="E16" s="854"/>
      <c r="F16" s="855"/>
      <c r="G16" s="856"/>
      <c r="H16" s="857" t="str">
        <f>IF(OR(F16&lt;&gt;"",G16&lt;&gt;""),F16,"")</f>
        <v/>
      </c>
      <c r="I16" s="1"/>
    </row>
    <row r="17" spans="1:9" ht="13.2" customHeight="1">
      <c r="A17" s="693"/>
      <c r="B17" s="195"/>
      <c r="C17" s="181"/>
      <c r="D17" s="356"/>
      <c r="E17" s="179"/>
      <c r="F17" s="229"/>
      <c r="G17" s="195"/>
      <c r="H17" s="222" t="str">
        <f>IF(OR(F17&lt;&gt;"",G17&lt;&gt;""),H16-G17,"")</f>
        <v/>
      </c>
      <c r="I17" s="1"/>
    </row>
    <row r="18" spans="1:9" ht="13.2" customHeight="1">
      <c r="A18" s="844"/>
      <c r="B18" s="851"/>
      <c r="C18" s="852"/>
      <c r="D18" s="853"/>
      <c r="E18" s="854"/>
      <c r="F18" s="855"/>
      <c r="G18" s="856"/>
      <c r="H18" s="857" t="str">
        <f>IF(OR(F18&lt;&gt;"",G18&lt;&gt;""),F18,"")</f>
        <v/>
      </c>
      <c r="I18" s="1"/>
    </row>
    <row r="19" spans="1:9" ht="13.2" customHeight="1">
      <c r="A19" s="693"/>
      <c r="B19" s="195"/>
      <c r="C19" s="181"/>
      <c r="D19" s="356"/>
      <c r="E19" s="179"/>
      <c r="F19" s="229"/>
      <c r="G19" s="195"/>
      <c r="H19" s="222" t="str">
        <f>IF(OR(F19&lt;&gt;"",G19&lt;&gt;""),H18-G19,"")</f>
        <v/>
      </c>
      <c r="I19" s="1"/>
    </row>
    <row r="20" spans="1:9" ht="13.2" customHeight="1">
      <c r="A20" s="844"/>
      <c r="B20" s="851"/>
      <c r="C20" s="852"/>
      <c r="D20" s="853"/>
      <c r="E20" s="854"/>
      <c r="F20" s="855"/>
      <c r="G20" s="856"/>
      <c r="H20" s="857" t="str">
        <f>IF(OR(F20&lt;&gt;"",G20&lt;&gt;""),F20,"")</f>
        <v/>
      </c>
      <c r="I20" s="1"/>
    </row>
    <row r="21" spans="1:9" ht="13.2" customHeight="1">
      <c r="A21" s="693"/>
      <c r="B21" s="195"/>
      <c r="C21" s="181"/>
      <c r="D21" s="356"/>
      <c r="E21" s="179"/>
      <c r="F21" s="229"/>
      <c r="G21" s="195"/>
      <c r="H21" s="222" t="str">
        <f>IF(OR(F21&lt;&gt;"",G21&lt;&gt;""),H20-G21,"")</f>
        <v/>
      </c>
      <c r="I21" s="1"/>
    </row>
    <row r="22" spans="1:9" ht="13.2" customHeight="1">
      <c r="A22" s="844"/>
      <c r="B22" s="851"/>
      <c r="C22" s="852"/>
      <c r="D22" s="853"/>
      <c r="E22" s="854"/>
      <c r="F22" s="855"/>
      <c r="G22" s="856"/>
      <c r="H22" s="857" t="str">
        <f>IF(OR(F22&lt;&gt;"",G22&lt;&gt;""),F22,"")</f>
        <v/>
      </c>
      <c r="I22" s="1"/>
    </row>
    <row r="23" spans="1:9" ht="13.2" customHeight="1">
      <c r="A23" s="693"/>
      <c r="B23" s="195"/>
      <c r="C23" s="181"/>
      <c r="D23" s="356"/>
      <c r="E23" s="179"/>
      <c r="F23" s="229"/>
      <c r="G23" s="195"/>
      <c r="H23" s="222" t="str">
        <f>IF(OR(F23&lt;&gt;"",G23&lt;&gt;""),H22-G23,"")</f>
        <v/>
      </c>
      <c r="I23" s="1"/>
    </row>
    <row r="24" spans="1:9" ht="13.2" customHeight="1">
      <c r="A24" s="844"/>
      <c r="B24" s="851"/>
      <c r="C24" s="852"/>
      <c r="D24" s="853"/>
      <c r="E24" s="854"/>
      <c r="F24" s="855"/>
      <c r="G24" s="856"/>
      <c r="H24" s="857" t="str">
        <f>IF(OR(F24&lt;&gt;"",G24&lt;&gt;""),F24,"")</f>
        <v/>
      </c>
      <c r="I24" s="1"/>
    </row>
    <row r="25" spans="1:9" ht="13.2" customHeight="1">
      <c r="A25" s="693"/>
      <c r="B25" s="195"/>
      <c r="C25" s="181"/>
      <c r="D25" s="356"/>
      <c r="E25" s="179"/>
      <c r="F25" s="229"/>
      <c r="G25" s="195"/>
      <c r="H25" s="222" t="str">
        <f>IF(OR(F25&lt;&gt;"",G25&lt;&gt;""),H24-G25,"")</f>
        <v/>
      </c>
      <c r="I25" s="1"/>
    </row>
    <row r="26" spans="1:9" ht="13.2" customHeight="1">
      <c r="A26" s="844"/>
      <c r="B26" s="851"/>
      <c r="C26" s="852"/>
      <c r="D26" s="853"/>
      <c r="E26" s="854"/>
      <c r="F26" s="855"/>
      <c r="G26" s="856"/>
      <c r="H26" s="857" t="str">
        <f>IF(OR(F26&lt;&gt;"",G26&lt;&gt;""),F26,"")</f>
        <v/>
      </c>
      <c r="I26" s="1"/>
    </row>
    <row r="27" spans="1:9" ht="13.2" customHeight="1">
      <c r="A27" s="693"/>
      <c r="B27" s="195"/>
      <c r="C27" s="181"/>
      <c r="D27" s="356"/>
      <c r="E27" s="179"/>
      <c r="F27" s="229"/>
      <c r="G27" s="195"/>
      <c r="H27" s="222" t="str">
        <f>IF(OR(F27&lt;&gt;"",G27&lt;&gt;""),H26-G27,"")</f>
        <v/>
      </c>
      <c r="I27" s="1"/>
    </row>
    <row r="28" spans="1:9" ht="13.2" customHeight="1">
      <c r="A28" s="844"/>
      <c r="B28" s="851"/>
      <c r="C28" s="852"/>
      <c r="D28" s="853"/>
      <c r="E28" s="854"/>
      <c r="F28" s="855"/>
      <c r="G28" s="856"/>
      <c r="H28" s="857" t="str">
        <f>IF(OR(F28&lt;&gt;"",G28&lt;&gt;""),F28,"")</f>
        <v/>
      </c>
      <c r="I28" s="1"/>
    </row>
    <row r="29" spans="1:9" ht="13.2" customHeight="1">
      <c r="A29" s="693"/>
      <c r="B29" s="195"/>
      <c r="C29" s="181"/>
      <c r="D29" s="356"/>
      <c r="E29" s="179"/>
      <c r="F29" s="229"/>
      <c r="G29" s="195"/>
      <c r="H29" s="222" t="str">
        <f>IF(OR(F29&lt;&gt;"",G29&lt;&gt;""),H28-G29,"")</f>
        <v/>
      </c>
    </row>
    <row r="30" spans="1:9" ht="13.2" customHeight="1">
      <c r="A30" s="844"/>
      <c r="B30" s="851"/>
      <c r="C30" s="852"/>
      <c r="D30" s="853"/>
      <c r="E30" s="854"/>
      <c r="F30" s="855"/>
      <c r="G30" s="856"/>
      <c r="H30" s="857" t="str">
        <f>IF(OR(F30&lt;&gt;"",G30&lt;&gt;""),F30,"")</f>
        <v/>
      </c>
    </row>
    <row r="31" spans="1:9" ht="13.2" customHeight="1">
      <c r="A31" s="693"/>
      <c r="B31" s="195"/>
      <c r="C31" s="181"/>
      <c r="D31" s="356"/>
      <c r="E31" s="179"/>
      <c r="F31" s="229"/>
      <c r="G31" s="195"/>
      <c r="H31" s="222" t="str">
        <f>IF(OR(F31&lt;&gt;"",G31&lt;&gt;""),H30-G31,"")</f>
        <v/>
      </c>
    </row>
    <row r="32" spans="1:9" ht="13.2" customHeight="1">
      <c r="A32" s="844"/>
      <c r="B32" s="851"/>
      <c r="C32" s="852"/>
      <c r="D32" s="853"/>
      <c r="E32" s="854"/>
      <c r="F32" s="855"/>
      <c r="G32" s="856"/>
      <c r="H32" s="857" t="str">
        <f>IF(OR(F32&lt;&gt;"",G32&lt;&gt;""),F32,"")</f>
        <v/>
      </c>
    </row>
    <row r="33" spans="1:8" ht="13.2" customHeight="1">
      <c r="A33" s="693"/>
      <c r="B33" s="195"/>
      <c r="C33" s="181"/>
      <c r="D33" s="356"/>
      <c r="E33" s="179"/>
      <c r="F33" s="229"/>
      <c r="G33" s="195"/>
      <c r="H33" s="222" t="str">
        <f>IF(OR(F33&lt;&gt;"",G33&lt;&gt;""),H32-G33,"")</f>
        <v/>
      </c>
    </row>
    <row r="34" spans="1:8" ht="13.2" customHeight="1">
      <c r="A34" s="844"/>
      <c r="B34" s="851"/>
      <c r="C34" s="852"/>
      <c r="D34" s="853"/>
      <c r="E34" s="854"/>
      <c r="F34" s="855"/>
      <c r="G34" s="856"/>
      <c r="H34" s="857" t="str">
        <f>IF(OR(F34&lt;&gt;"",G34&lt;&gt;""),F34,"")</f>
        <v/>
      </c>
    </row>
    <row r="35" spans="1:8" ht="13.2" customHeight="1">
      <c r="A35" s="693"/>
      <c r="B35" s="195"/>
      <c r="C35" s="181"/>
      <c r="D35" s="356"/>
      <c r="E35" s="179"/>
      <c r="F35" s="229"/>
      <c r="G35" s="195"/>
      <c r="H35" s="222" t="str">
        <f>IF(OR(F35&lt;&gt;"",G35&lt;&gt;""),H34-G35,"")</f>
        <v/>
      </c>
    </row>
    <row r="36" spans="1:8" ht="13.2" customHeight="1">
      <c r="A36" s="844"/>
      <c r="B36" s="851"/>
      <c r="C36" s="852"/>
      <c r="D36" s="853"/>
      <c r="E36" s="854"/>
      <c r="F36" s="855"/>
      <c r="G36" s="856"/>
      <c r="H36" s="857" t="str">
        <f>IF(OR(F36&lt;&gt;"",G36&lt;&gt;""),F36,"")</f>
        <v/>
      </c>
    </row>
    <row r="37" spans="1:8" ht="13.2" customHeight="1">
      <c r="A37" s="693"/>
      <c r="B37" s="195"/>
      <c r="C37" s="181"/>
      <c r="D37" s="356"/>
      <c r="E37" s="179"/>
      <c r="F37" s="229"/>
      <c r="G37" s="195"/>
      <c r="H37" s="222" t="str">
        <f>IF(OR(F37&lt;&gt;"",G37&lt;&gt;""),H36-G37,"")</f>
        <v/>
      </c>
    </row>
    <row r="38" spans="1:8" ht="13.2" customHeight="1">
      <c r="A38" s="844"/>
      <c r="B38" s="851"/>
      <c r="C38" s="852"/>
      <c r="D38" s="853"/>
      <c r="E38" s="854"/>
      <c r="F38" s="855"/>
      <c r="G38" s="856"/>
      <c r="H38" s="857" t="str">
        <f>IF(OR(F38&lt;&gt;"",G38&lt;&gt;""),F38,"")</f>
        <v/>
      </c>
    </row>
    <row r="39" spans="1:8" ht="13.2" customHeight="1">
      <c r="A39" s="693"/>
      <c r="B39" s="195"/>
      <c r="C39" s="181"/>
      <c r="D39" s="356"/>
      <c r="E39" s="179"/>
      <c r="F39" s="229"/>
      <c r="G39" s="195"/>
      <c r="H39" s="222" t="str">
        <f>IF(OR(F39&lt;&gt;"",G39&lt;&gt;""),H38-G39,"")</f>
        <v/>
      </c>
    </row>
    <row r="40" spans="1:8" ht="13.2" customHeight="1">
      <c r="A40" s="844"/>
      <c r="B40" s="851"/>
      <c r="C40" s="852"/>
      <c r="D40" s="853"/>
      <c r="E40" s="854"/>
      <c r="F40" s="855"/>
      <c r="G40" s="856"/>
      <c r="H40" s="857" t="str">
        <f>IF(OR(F40&lt;&gt;"",G40&lt;&gt;""),F40,"")</f>
        <v/>
      </c>
    </row>
    <row r="41" spans="1:8" ht="13.2" customHeight="1">
      <c r="A41" s="693"/>
      <c r="B41" s="195"/>
      <c r="C41" s="181"/>
      <c r="D41" s="356"/>
      <c r="E41" s="179"/>
      <c r="F41" s="229"/>
      <c r="G41" s="195"/>
      <c r="H41" s="222" t="str">
        <f>IF(OR(F41&lt;&gt;"",G41&lt;&gt;""),H40-G41,"")</f>
        <v/>
      </c>
    </row>
    <row r="42" spans="1:8" ht="13.2" customHeight="1">
      <c r="A42" s="844"/>
      <c r="B42" s="851"/>
      <c r="C42" s="852"/>
      <c r="D42" s="853"/>
      <c r="E42" s="854"/>
      <c r="F42" s="855"/>
      <c r="G42" s="856"/>
      <c r="H42" s="857" t="str">
        <f>IF(OR(F42&lt;&gt;"",G42&lt;&gt;""),F42,"")</f>
        <v/>
      </c>
    </row>
    <row r="43" spans="1:8" ht="13.2" customHeight="1">
      <c r="A43" s="693"/>
      <c r="B43" s="195"/>
      <c r="C43" s="181"/>
      <c r="D43" s="356"/>
      <c r="E43" s="179"/>
      <c r="F43" s="229"/>
      <c r="G43" s="195"/>
      <c r="H43" s="222" t="str">
        <f>IF(OR(F43&lt;&gt;"",G43&lt;&gt;""),H42-G43,"")</f>
        <v/>
      </c>
    </row>
    <row r="44" spans="1:8" ht="13.2" customHeight="1">
      <c r="A44" s="844"/>
      <c r="B44" s="851"/>
      <c r="C44" s="852"/>
      <c r="D44" s="853"/>
      <c r="E44" s="854"/>
      <c r="F44" s="855"/>
      <c r="G44" s="856"/>
      <c r="H44" s="857" t="str">
        <f>IF(OR(F44&lt;&gt;"",G44&lt;&gt;""),F44,"")</f>
        <v/>
      </c>
    </row>
    <row r="45" spans="1:8" ht="13.2" customHeight="1">
      <c r="A45" s="693"/>
      <c r="B45" s="195"/>
      <c r="C45" s="181"/>
      <c r="D45" s="356"/>
      <c r="E45" s="179"/>
      <c r="F45" s="229"/>
      <c r="G45" s="195"/>
      <c r="H45" s="222" t="str">
        <f>IF(OR(F45&lt;&gt;"",G45&lt;&gt;""),H44-G45,"")</f>
        <v/>
      </c>
    </row>
    <row r="46" spans="1:8" ht="13.2" customHeight="1">
      <c r="A46" s="844"/>
      <c r="B46" s="851"/>
      <c r="C46" s="852"/>
      <c r="D46" s="853"/>
      <c r="E46" s="854"/>
      <c r="F46" s="855"/>
      <c r="G46" s="856"/>
      <c r="H46" s="857" t="str">
        <f>IF(OR(F46&lt;&gt;"",G46&lt;&gt;""),F46,"")</f>
        <v/>
      </c>
    </row>
    <row r="47" spans="1:8" ht="13.2" customHeight="1">
      <c r="A47" s="693"/>
      <c r="B47" s="195"/>
      <c r="C47" s="181"/>
      <c r="D47" s="356"/>
      <c r="E47" s="179"/>
      <c r="F47" s="229"/>
      <c r="G47" s="195"/>
      <c r="H47" s="222" t="str">
        <f>IF(OR(F47&lt;&gt;"",G47&lt;&gt;""),H46-G47,"")</f>
        <v/>
      </c>
    </row>
    <row r="48" spans="1:8" ht="13.2" customHeight="1">
      <c r="A48" s="844"/>
      <c r="B48" s="851"/>
      <c r="C48" s="852"/>
      <c r="D48" s="853"/>
      <c r="E48" s="854"/>
      <c r="F48" s="855"/>
      <c r="G48" s="856"/>
      <c r="H48" s="857" t="str">
        <f>IF(OR(F48&lt;&gt;"",G48&lt;&gt;""),F48,"")</f>
        <v/>
      </c>
    </row>
    <row r="49" spans="1:9" ht="13.2" customHeight="1">
      <c r="A49" s="693"/>
      <c r="B49" s="195"/>
      <c r="C49" s="181"/>
      <c r="D49" s="356"/>
      <c r="E49" s="179"/>
      <c r="F49" s="229"/>
      <c r="G49" s="195"/>
      <c r="H49" s="222" t="str">
        <f>IF(OR(F49&lt;&gt;"",G49&lt;&gt;""),H48-G49,"")</f>
        <v/>
      </c>
    </row>
    <row r="50" spans="1:9" ht="13.2" customHeight="1">
      <c r="A50" s="844"/>
      <c r="B50" s="851"/>
      <c r="C50" s="852"/>
      <c r="D50" s="853"/>
      <c r="E50" s="854"/>
      <c r="F50" s="855"/>
      <c r="G50" s="856"/>
      <c r="H50" s="857" t="str">
        <f>IF(OR(F50&lt;&gt;"",G50&lt;&gt;""),F50,"")</f>
        <v/>
      </c>
    </row>
    <row r="51" spans="1:9" ht="13.2" customHeight="1">
      <c r="A51" s="693"/>
      <c r="B51" s="195"/>
      <c r="C51" s="181"/>
      <c r="D51" s="356"/>
      <c r="E51" s="179"/>
      <c r="F51" s="229"/>
      <c r="G51" s="195"/>
      <c r="H51" s="222" t="str">
        <f>IF(OR(F51&lt;&gt;"",G51&lt;&gt;""),H50-G51,"")</f>
        <v/>
      </c>
    </row>
    <row r="52" spans="1:9" ht="13.2" customHeight="1">
      <c r="A52" s="844"/>
      <c r="B52" s="851"/>
      <c r="C52" s="852"/>
      <c r="D52" s="853"/>
      <c r="E52" s="854"/>
      <c r="F52" s="855"/>
      <c r="G52" s="856"/>
      <c r="H52" s="857" t="str">
        <f>IF(OR(F52&lt;&gt;"",G52&lt;&gt;""),F52,"")</f>
        <v/>
      </c>
    </row>
    <row r="53" spans="1:9" ht="13.2" customHeight="1">
      <c r="A53" s="693"/>
      <c r="B53" s="195"/>
      <c r="C53" s="181"/>
      <c r="D53" s="356"/>
      <c r="E53" s="179"/>
      <c r="F53" s="229"/>
      <c r="G53" s="195"/>
      <c r="H53" s="222" t="str">
        <f>IF(OR(F53&lt;&gt;"",G53&lt;&gt;""),H52-G53,"")</f>
        <v/>
      </c>
    </row>
    <row r="54" spans="1:9" ht="13.2" customHeight="1">
      <c r="A54" s="844"/>
      <c r="B54" s="851"/>
      <c r="C54" s="852"/>
      <c r="D54" s="853"/>
      <c r="E54" s="854"/>
      <c r="F54" s="855"/>
      <c r="G54" s="856"/>
      <c r="H54" s="857" t="str">
        <f>IF(OR(F54&lt;&gt;"",G54&lt;&gt;""),F54,"")</f>
        <v/>
      </c>
    </row>
    <row r="55" spans="1:9" ht="13.2" customHeight="1">
      <c r="A55" s="183"/>
      <c r="B55" s="196"/>
      <c r="C55" s="186"/>
      <c r="D55" s="358"/>
      <c r="E55" s="184"/>
      <c r="F55" s="696"/>
      <c r="G55" s="196"/>
      <c r="H55" s="225" t="str">
        <f>IF(OR(F55&lt;&gt;"",G55&lt;&gt;""),H54-G55,"")</f>
        <v/>
      </c>
    </row>
    <row r="56" spans="1:9" ht="13.2" customHeight="1">
      <c r="A56" s="197"/>
      <c r="B56" s="198"/>
      <c r="C56" s="232" t="s">
        <v>1114</v>
      </c>
      <c r="D56" s="359"/>
      <c r="E56" s="230"/>
      <c r="F56" s="197">
        <f>SUM(F4:F55)</f>
        <v>13750</v>
      </c>
      <c r="G56" s="198">
        <f>SUM(G4:G55)</f>
        <v>0</v>
      </c>
      <c r="H56" s="231">
        <f>F56-G56</f>
        <v>13750</v>
      </c>
    </row>
    <row r="58" spans="1:9" ht="25.8" customHeight="1"/>
    <row r="59" spans="1:9" ht="13.2" customHeight="1">
      <c r="A59" s="938" t="s">
        <v>3</v>
      </c>
      <c r="B59" s="954"/>
      <c r="C59" s="957" t="s">
        <v>0</v>
      </c>
      <c r="D59" s="958"/>
      <c r="E59" s="959"/>
      <c r="F59" s="960" t="s">
        <v>19</v>
      </c>
      <c r="G59" s="962" t="s">
        <v>1183</v>
      </c>
      <c r="H59" s="964" t="s">
        <v>226</v>
      </c>
    </row>
    <row r="60" spans="1:9" ht="13.2" customHeight="1">
      <c r="A60" s="955"/>
      <c r="B60" s="956"/>
      <c r="C60" s="363" t="s">
        <v>322</v>
      </c>
      <c r="D60" s="364" t="s">
        <v>47</v>
      </c>
      <c r="E60" s="367" t="s">
        <v>49</v>
      </c>
      <c r="F60" s="961"/>
      <c r="G60" s="963"/>
      <c r="H60" s="966"/>
      <c r="I60" s="1"/>
    </row>
    <row r="61" spans="1:9" ht="13.2" customHeight="1">
      <c r="A61" s="173">
        <v>1</v>
      </c>
      <c r="B61" s="177">
        <v>1</v>
      </c>
      <c r="C61" s="249" t="s">
        <v>564</v>
      </c>
      <c r="D61" s="368"/>
      <c r="E61" s="174"/>
      <c r="F61" s="173"/>
      <c r="G61" s="177"/>
      <c r="H61" s="175"/>
      <c r="I61" s="1"/>
    </row>
    <row r="62" spans="1:9" ht="13.2" customHeight="1">
      <c r="A62" s="357"/>
      <c r="B62" s="361"/>
      <c r="C62" s="360"/>
      <c r="D62" s="355"/>
      <c r="E62" s="365"/>
      <c r="F62" s="362"/>
      <c r="G62" s="694"/>
      <c r="H62" s="366" t="str">
        <f>IF(OR(F62&lt;&gt;"",G62&lt;&gt;""),F62,"")</f>
        <v/>
      </c>
      <c r="I62" s="1"/>
    </row>
    <row r="63" spans="1:9" ht="13.2" customHeight="1">
      <c r="A63" s="178"/>
      <c r="B63" s="195"/>
      <c r="C63" s="181"/>
      <c r="D63" s="356"/>
      <c r="E63" s="179"/>
      <c r="F63" s="229"/>
      <c r="G63" s="195"/>
      <c r="H63" s="222" t="str">
        <f>IF(OR(F63&lt;&gt;"",G63&lt;&gt;""),H62-G63,"")</f>
        <v/>
      </c>
      <c r="I63" s="1"/>
    </row>
    <row r="64" spans="1:9" ht="13.2" customHeight="1">
      <c r="A64" s="357"/>
      <c r="B64" s="361"/>
      <c r="C64" s="360"/>
      <c r="D64" s="355"/>
      <c r="E64" s="365"/>
      <c r="F64" s="357"/>
      <c r="G64" s="695"/>
      <c r="H64" s="366" t="str">
        <f>IF(OR(F64&lt;&gt;"",G64&lt;&gt;""),F64,"")</f>
        <v/>
      </c>
      <c r="I64" s="1"/>
    </row>
    <row r="65" spans="1:9" ht="13.2" customHeight="1">
      <c r="A65" s="178"/>
      <c r="B65" s="195"/>
      <c r="C65" s="181"/>
      <c r="D65" s="356"/>
      <c r="E65" s="179"/>
      <c r="F65" s="229"/>
      <c r="G65" s="195"/>
      <c r="H65" s="222" t="str">
        <f>IF(OR(F65&lt;&gt;"",G65&lt;&gt;""),H64-G65,"")</f>
        <v/>
      </c>
      <c r="I65" s="1"/>
    </row>
    <row r="66" spans="1:9" ht="13.2" customHeight="1">
      <c r="A66" s="357"/>
      <c r="B66" s="361"/>
      <c r="C66" s="360"/>
      <c r="D66" s="355"/>
      <c r="E66" s="365"/>
      <c r="F66" s="357"/>
      <c r="G66" s="695"/>
      <c r="H66" s="366" t="str">
        <f>IF(OR(F66&lt;&gt;"",G66&lt;&gt;""),F66,"")</f>
        <v/>
      </c>
      <c r="I66" s="1"/>
    </row>
    <row r="67" spans="1:9" ht="13.2" customHeight="1">
      <c r="A67" s="178"/>
      <c r="B67" s="195"/>
      <c r="C67" s="181"/>
      <c r="D67" s="356"/>
      <c r="E67" s="179"/>
      <c r="F67" s="229"/>
      <c r="G67" s="195"/>
      <c r="H67" s="222" t="str">
        <f>IF(OR(F67&lt;&gt;"",G67&lt;&gt;""),H66-G67,"")</f>
        <v/>
      </c>
      <c r="I67" s="1"/>
    </row>
    <row r="68" spans="1:9" ht="13.2" customHeight="1">
      <c r="A68" s="357"/>
      <c r="B68" s="361"/>
      <c r="C68" s="360"/>
      <c r="D68" s="355"/>
      <c r="E68" s="365"/>
      <c r="F68" s="357"/>
      <c r="G68" s="695"/>
      <c r="H68" s="366" t="str">
        <f>IF(OR(F68&lt;&gt;"",G68&lt;&gt;""),F68,"")</f>
        <v/>
      </c>
      <c r="I68" s="1"/>
    </row>
    <row r="69" spans="1:9" ht="13.2" customHeight="1">
      <c r="A69" s="178"/>
      <c r="B69" s="195"/>
      <c r="C69" s="181"/>
      <c r="D69" s="356"/>
      <c r="E69" s="179"/>
      <c r="F69" s="229"/>
      <c r="G69" s="195"/>
      <c r="H69" s="222" t="str">
        <f>IF(OR(F69&lt;&gt;"",G69&lt;&gt;""),H68-G69,"")</f>
        <v/>
      </c>
      <c r="I69" s="1"/>
    </row>
    <row r="70" spans="1:9" ht="13.2" customHeight="1">
      <c r="A70" s="357"/>
      <c r="B70" s="361"/>
      <c r="C70" s="360"/>
      <c r="D70" s="355"/>
      <c r="E70" s="365"/>
      <c r="F70" s="357"/>
      <c r="G70" s="695"/>
      <c r="H70" s="366" t="str">
        <f>IF(OR(F70&lt;&gt;"",G70&lt;&gt;""),F70,"")</f>
        <v/>
      </c>
      <c r="I70" s="1"/>
    </row>
    <row r="71" spans="1:9" ht="13.2" customHeight="1">
      <c r="A71" s="178"/>
      <c r="B71" s="195"/>
      <c r="C71" s="181"/>
      <c r="D71" s="356"/>
      <c r="E71" s="179"/>
      <c r="F71" s="229"/>
      <c r="G71" s="195"/>
      <c r="H71" s="222" t="str">
        <f>IF(OR(F71&lt;&gt;"",G71&lt;&gt;""),H70-G71,"")</f>
        <v/>
      </c>
      <c r="I71" s="1"/>
    </row>
    <row r="72" spans="1:9" ht="13.2" customHeight="1">
      <c r="A72" s="357"/>
      <c r="B72" s="361"/>
      <c r="C72" s="360"/>
      <c r="D72" s="355"/>
      <c r="E72" s="365"/>
      <c r="F72" s="357"/>
      <c r="G72" s="695"/>
      <c r="H72" s="366" t="str">
        <f>IF(OR(F72&lt;&gt;"",G72&lt;&gt;""),F72,"")</f>
        <v/>
      </c>
      <c r="I72" s="1"/>
    </row>
    <row r="73" spans="1:9" ht="13.2" customHeight="1">
      <c r="A73" s="178"/>
      <c r="B73" s="195"/>
      <c r="C73" s="181"/>
      <c r="D73" s="356"/>
      <c r="E73" s="179"/>
      <c r="F73" s="229"/>
      <c r="G73" s="195"/>
      <c r="H73" s="222" t="str">
        <f>IF(OR(F73&lt;&gt;"",G73&lt;&gt;""),H72-G73,"")</f>
        <v/>
      </c>
      <c r="I73" s="1"/>
    </row>
    <row r="74" spans="1:9" ht="13.2" customHeight="1">
      <c r="A74" s="357"/>
      <c r="B74" s="361"/>
      <c r="C74" s="360"/>
      <c r="D74" s="355"/>
      <c r="E74" s="365"/>
      <c r="F74" s="357"/>
      <c r="G74" s="695"/>
      <c r="H74" s="366" t="str">
        <f>IF(OR(F74&lt;&gt;"",G74&lt;&gt;""),F74,"")</f>
        <v/>
      </c>
      <c r="I74" s="1"/>
    </row>
    <row r="75" spans="1:9" ht="13.2" customHeight="1">
      <c r="A75" s="178"/>
      <c r="B75" s="195"/>
      <c r="C75" s="181"/>
      <c r="D75" s="356"/>
      <c r="E75" s="179"/>
      <c r="F75" s="229"/>
      <c r="G75" s="195"/>
      <c r="H75" s="222" t="str">
        <f>IF(OR(F75&lt;&gt;"",G75&lt;&gt;""),H74-G75,"")</f>
        <v/>
      </c>
      <c r="I75" s="1"/>
    </row>
    <row r="76" spans="1:9" ht="13.2" customHeight="1">
      <c r="A76" s="357"/>
      <c r="B76" s="361"/>
      <c r="C76" s="360"/>
      <c r="D76" s="355"/>
      <c r="E76" s="365"/>
      <c r="F76" s="357"/>
      <c r="G76" s="695"/>
      <c r="H76" s="366" t="str">
        <f>IF(OR(F76&lt;&gt;"",G76&lt;&gt;""),F76,"")</f>
        <v/>
      </c>
      <c r="I76" s="1"/>
    </row>
    <row r="77" spans="1:9" ht="13.2" customHeight="1">
      <c r="A77" s="178"/>
      <c r="B77" s="195"/>
      <c r="C77" s="181"/>
      <c r="D77" s="356"/>
      <c r="E77" s="179"/>
      <c r="F77" s="229"/>
      <c r="G77" s="195"/>
      <c r="H77" s="222" t="str">
        <f>IF(OR(F77&lt;&gt;"",G77&lt;&gt;""),H76-G77,"")</f>
        <v/>
      </c>
      <c r="I77" s="1"/>
    </row>
    <row r="78" spans="1:9" ht="13.2" customHeight="1">
      <c r="A78" s="357"/>
      <c r="B78" s="361"/>
      <c r="C78" s="360"/>
      <c r="D78" s="355"/>
      <c r="E78" s="365"/>
      <c r="F78" s="357"/>
      <c r="G78" s="695"/>
      <c r="H78" s="366" t="str">
        <f>IF(OR(F78&lt;&gt;"",G78&lt;&gt;""),F78,"")</f>
        <v/>
      </c>
      <c r="I78" s="1"/>
    </row>
    <row r="79" spans="1:9" ht="13.2" customHeight="1">
      <c r="A79" s="178"/>
      <c r="B79" s="195"/>
      <c r="C79" s="181"/>
      <c r="D79" s="356"/>
      <c r="E79" s="179"/>
      <c r="F79" s="229"/>
      <c r="G79" s="195"/>
      <c r="H79" s="222" t="str">
        <f>IF(OR(F79&lt;&gt;"",G79&lt;&gt;""),H78-G79,"")</f>
        <v/>
      </c>
      <c r="I79" s="1"/>
    </row>
    <row r="80" spans="1:9" ht="13.2" customHeight="1">
      <c r="A80" s="357"/>
      <c r="B80" s="361"/>
      <c r="C80" s="360"/>
      <c r="D80" s="355"/>
      <c r="E80" s="365"/>
      <c r="F80" s="357"/>
      <c r="G80" s="695"/>
      <c r="H80" s="366" t="str">
        <f>IF(OR(F80&lt;&gt;"",G80&lt;&gt;""),F80,"")</f>
        <v/>
      </c>
      <c r="I80" s="1"/>
    </row>
    <row r="81" spans="1:9" ht="13.2" customHeight="1">
      <c r="A81" s="178"/>
      <c r="B81" s="195"/>
      <c r="C81" s="181"/>
      <c r="D81" s="356"/>
      <c r="E81" s="179"/>
      <c r="F81" s="229"/>
      <c r="G81" s="195"/>
      <c r="H81" s="222" t="str">
        <f>IF(OR(F81&lt;&gt;"",G81&lt;&gt;""),H80-G81,"")</f>
        <v/>
      </c>
      <c r="I81" s="1"/>
    </row>
    <row r="82" spans="1:9" ht="13.2" customHeight="1">
      <c r="A82" s="357"/>
      <c r="B82" s="361"/>
      <c r="C82" s="360"/>
      <c r="D82" s="355"/>
      <c r="E82" s="365"/>
      <c r="F82" s="357"/>
      <c r="G82" s="695"/>
      <c r="H82" s="366" t="str">
        <f>IF(OR(F82&lt;&gt;"",G82&lt;&gt;""),F82,"")</f>
        <v/>
      </c>
      <c r="I82" s="1"/>
    </row>
    <row r="83" spans="1:9" ht="13.2" customHeight="1">
      <c r="A83" s="178"/>
      <c r="B83" s="195"/>
      <c r="C83" s="181"/>
      <c r="D83" s="356"/>
      <c r="E83" s="179"/>
      <c r="F83" s="229"/>
      <c r="G83" s="195"/>
      <c r="H83" s="222" t="str">
        <f>IF(OR(F83&lt;&gt;"",G83&lt;&gt;""),H82-G83,"")</f>
        <v/>
      </c>
      <c r="I83" s="1"/>
    </row>
    <row r="84" spans="1:9" ht="13.2" customHeight="1">
      <c r="A84" s="357"/>
      <c r="B84" s="361"/>
      <c r="C84" s="360"/>
      <c r="D84" s="355"/>
      <c r="E84" s="365"/>
      <c r="F84" s="357"/>
      <c r="G84" s="695"/>
      <c r="H84" s="366" t="str">
        <f>IF(OR(F84&lt;&gt;"",G84&lt;&gt;""),F84,"")</f>
        <v/>
      </c>
      <c r="I84" s="1"/>
    </row>
    <row r="85" spans="1:9" ht="13.2" customHeight="1">
      <c r="A85" s="178"/>
      <c r="B85" s="195"/>
      <c r="C85" s="181"/>
      <c r="D85" s="356"/>
      <c r="E85" s="179"/>
      <c r="F85" s="229"/>
      <c r="G85" s="195"/>
      <c r="H85" s="222" t="str">
        <f>IF(OR(F85&lt;&gt;"",G85&lt;&gt;""),H84-G85,"")</f>
        <v/>
      </c>
    </row>
    <row r="86" spans="1:9" ht="13.2" customHeight="1">
      <c r="A86" s="357"/>
      <c r="B86" s="361"/>
      <c r="C86" s="360"/>
      <c r="D86" s="355"/>
      <c r="E86" s="365"/>
      <c r="F86" s="357"/>
      <c r="G86" s="695"/>
      <c r="H86" s="366" t="str">
        <f>IF(OR(F86&lt;&gt;"",G86&lt;&gt;""),F86,"")</f>
        <v/>
      </c>
    </row>
    <row r="87" spans="1:9" ht="13.2" customHeight="1">
      <c r="A87" s="178"/>
      <c r="B87" s="195"/>
      <c r="C87" s="181"/>
      <c r="D87" s="356"/>
      <c r="E87" s="179"/>
      <c r="F87" s="229"/>
      <c r="G87" s="195"/>
      <c r="H87" s="222" t="str">
        <f>IF(OR(F87&lt;&gt;"",G87&lt;&gt;""),H86-G87,"")</f>
        <v/>
      </c>
    </row>
    <row r="88" spans="1:9" ht="13.2" customHeight="1">
      <c r="A88" s="357"/>
      <c r="B88" s="361"/>
      <c r="C88" s="360"/>
      <c r="D88" s="355"/>
      <c r="E88" s="365"/>
      <c r="F88" s="357"/>
      <c r="G88" s="695"/>
      <c r="H88" s="366" t="str">
        <f>IF(OR(F88&lt;&gt;"",G88&lt;&gt;""),F88,"")</f>
        <v/>
      </c>
    </row>
    <row r="89" spans="1:9" ht="13.2" customHeight="1">
      <c r="A89" s="178"/>
      <c r="B89" s="195"/>
      <c r="C89" s="181"/>
      <c r="D89" s="356"/>
      <c r="E89" s="179"/>
      <c r="F89" s="229"/>
      <c r="G89" s="195"/>
      <c r="H89" s="222" t="str">
        <f>IF(OR(F89&lt;&gt;"",G89&lt;&gt;""),H88-G89,"")</f>
        <v/>
      </c>
    </row>
    <row r="90" spans="1:9" ht="13.2" customHeight="1">
      <c r="A90" s="357"/>
      <c r="B90" s="361"/>
      <c r="C90" s="360"/>
      <c r="D90" s="355"/>
      <c r="E90" s="365"/>
      <c r="F90" s="357"/>
      <c r="G90" s="695"/>
      <c r="H90" s="366" t="str">
        <f>IF(OR(F90&lt;&gt;"",G90&lt;&gt;""),F90,"")</f>
        <v/>
      </c>
    </row>
    <row r="91" spans="1:9" ht="13.2" customHeight="1">
      <c r="A91" s="178"/>
      <c r="B91" s="195"/>
      <c r="C91" s="181"/>
      <c r="D91" s="356"/>
      <c r="E91" s="179"/>
      <c r="F91" s="229"/>
      <c r="G91" s="195"/>
      <c r="H91" s="222" t="str">
        <f>IF(OR(F91&lt;&gt;"",G91&lt;&gt;""),H90-G91,"")</f>
        <v/>
      </c>
    </row>
    <row r="92" spans="1:9" ht="13.2" customHeight="1">
      <c r="A92" s="357"/>
      <c r="B92" s="361"/>
      <c r="C92" s="360"/>
      <c r="D92" s="355"/>
      <c r="E92" s="365"/>
      <c r="F92" s="357"/>
      <c r="G92" s="695"/>
      <c r="H92" s="366" t="str">
        <f>IF(OR(F92&lt;&gt;"",G92&lt;&gt;""),F92,"")</f>
        <v/>
      </c>
    </row>
    <row r="93" spans="1:9" ht="13.2" customHeight="1">
      <c r="A93" s="178"/>
      <c r="B93" s="195"/>
      <c r="C93" s="181"/>
      <c r="D93" s="356"/>
      <c r="E93" s="179"/>
      <c r="F93" s="229"/>
      <c r="G93" s="195"/>
      <c r="H93" s="222" t="str">
        <f>IF(OR(F93&lt;&gt;"",G93&lt;&gt;""),H92-G93,"")</f>
        <v/>
      </c>
    </row>
    <row r="94" spans="1:9" ht="13.2" customHeight="1">
      <c r="A94" s="357"/>
      <c r="B94" s="361"/>
      <c r="C94" s="360"/>
      <c r="D94" s="355"/>
      <c r="E94" s="365"/>
      <c r="F94" s="357"/>
      <c r="G94" s="695"/>
      <c r="H94" s="366" t="str">
        <f>IF(OR(F94&lt;&gt;"",G94&lt;&gt;""),F94,"")</f>
        <v/>
      </c>
    </row>
    <row r="95" spans="1:9" ht="13.2" customHeight="1">
      <c r="A95" s="178"/>
      <c r="B95" s="195"/>
      <c r="C95" s="181"/>
      <c r="D95" s="356"/>
      <c r="E95" s="179"/>
      <c r="F95" s="229"/>
      <c r="G95" s="195"/>
      <c r="H95" s="222" t="str">
        <f>IF(OR(F95&lt;&gt;"",G95&lt;&gt;""),H94-G95,"")</f>
        <v/>
      </c>
    </row>
    <row r="96" spans="1:9" ht="13.2" customHeight="1">
      <c r="A96" s="357"/>
      <c r="B96" s="361"/>
      <c r="C96" s="360"/>
      <c r="D96" s="355"/>
      <c r="E96" s="365"/>
      <c r="F96" s="357"/>
      <c r="G96" s="695"/>
      <c r="H96" s="366" t="str">
        <f>IF(OR(F96&lt;&gt;"",G96&lt;&gt;""),F96,"")</f>
        <v/>
      </c>
    </row>
    <row r="97" spans="1:8" ht="13.2" customHeight="1">
      <c r="A97" s="178"/>
      <c r="B97" s="195"/>
      <c r="C97" s="181"/>
      <c r="D97" s="356"/>
      <c r="E97" s="179"/>
      <c r="F97" s="229"/>
      <c r="G97" s="195"/>
      <c r="H97" s="222" t="str">
        <f>IF(OR(F97&lt;&gt;"",G97&lt;&gt;""),H96-G97,"")</f>
        <v/>
      </c>
    </row>
    <row r="98" spans="1:8" ht="13.2" customHeight="1">
      <c r="A98" s="357"/>
      <c r="B98" s="361"/>
      <c r="C98" s="360"/>
      <c r="D98" s="355"/>
      <c r="E98" s="365"/>
      <c r="F98" s="357"/>
      <c r="G98" s="695"/>
      <c r="H98" s="366" t="str">
        <f>IF(OR(F98&lt;&gt;"",G98&lt;&gt;""),F98,"")</f>
        <v/>
      </c>
    </row>
    <row r="99" spans="1:8" ht="13.2" customHeight="1">
      <c r="A99" s="178"/>
      <c r="B99" s="195"/>
      <c r="C99" s="181"/>
      <c r="D99" s="356"/>
      <c r="E99" s="179"/>
      <c r="F99" s="229"/>
      <c r="G99" s="195"/>
      <c r="H99" s="222" t="str">
        <f>IF(OR(F99&lt;&gt;"",G99&lt;&gt;""),H98-G99,"")</f>
        <v/>
      </c>
    </row>
    <row r="100" spans="1:8" ht="13.2" customHeight="1">
      <c r="A100" s="357"/>
      <c r="B100" s="361"/>
      <c r="C100" s="360"/>
      <c r="D100" s="355"/>
      <c r="E100" s="365"/>
      <c r="F100" s="357"/>
      <c r="G100" s="695"/>
      <c r="H100" s="366" t="str">
        <f>IF(OR(F100&lt;&gt;"",G100&lt;&gt;""),F100,"")</f>
        <v/>
      </c>
    </row>
    <row r="101" spans="1:8" ht="13.2" customHeight="1">
      <c r="A101" s="178"/>
      <c r="B101" s="195"/>
      <c r="C101" s="181"/>
      <c r="D101" s="356"/>
      <c r="E101" s="179"/>
      <c r="F101" s="229"/>
      <c r="G101" s="195"/>
      <c r="H101" s="222" t="str">
        <f>IF(OR(F101&lt;&gt;"",G101&lt;&gt;""),H100-G101,"")</f>
        <v/>
      </c>
    </row>
    <row r="102" spans="1:8" ht="13.2" customHeight="1">
      <c r="A102" s="357"/>
      <c r="B102" s="361"/>
      <c r="C102" s="360"/>
      <c r="D102" s="355"/>
      <c r="E102" s="365"/>
      <c r="F102" s="357"/>
      <c r="G102" s="695"/>
      <c r="H102" s="366" t="str">
        <f>IF(OR(F102&lt;&gt;"",G102&lt;&gt;""),F102,"")</f>
        <v/>
      </c>
    </row>
    <row r="103" spans="1:8" ht="13.2" customHeight="1">
      <c r="A103" s="178"/>
      <c r="B103" s="195"/>
      <c r="C103" s="181"/>
      <c r="D103" s="356"/>
      <c r="E103" s="179"/>
      <c r="F103" s="229"/>
      <c r="G103" s="195"/>
      <c r="H103" s="222" t="str">
        <f>IF(OR(F103&lt;&gt;"",G103&lt;&gt;""),H102-G103,"")</f>
        <v/>
      </c>
    </row>
    <row r="104" spans="1:8" ht="13.2" customHeight="1">
      <c r="A104" s="357"/>
      <c r="B104" s="361"/>
      <c r="C104" s="360"/>
      <c r="D104" s="355"/>
      <c r="E104" s="365"/>
      <c r="F104" s="357"/>
      <c r="G104" s="695"/>
      <c r="H104" s="366" t="str">
        <f>IF(OR(F104&lt;&gt;"",G104&lt;&gt;""),F104,"")</f>
        <v/>
      </c>
    </row>
    <row r="105" spans="1:8" ht="13.2" customHeight="1">
      <c r="A105" s="178"/>
      <c r="B105" s="195"/>
      <c r="C105" s="181"/>
      <c r="D105" s="356"/>
      <c r="E105" s="179"/>
      <c r="F105" s="229"/>
      <c r="G105" s="195"/>
      <c r="H105" s="222" t="str">
        <f>IF(OR(F105&lt;&gt;"",G105&lt;&gt;""),H104-G105,"")</f>
        <v/>
      </c>
    </row>
    <row r="106" spans="1:8" ht="13.2" customHeight="1">
      <c r="A106" s="357"/>
      <c r="B106" s="361"/>
      <c r="C106" s="360"/>
      <c r="D106" s="355"/>
      <c r="E106" s="365"/>
      <c r="F106" s="357"/>
      <c r="G106" s="695"/>
      <c r="H106" s="366" t="str">
        <f>IF(OR(F106&lt;&gt;"",G106&lt;&gt;""),F106,"")</f>
        <v/>
      </c>
    </row>
    <row r="107" spans="1:8" ht="13.2" customHeight="1">
      <c r="A107" s="178"/>
      <c r="B107" s="195"/>
      <c r="C107" s="181"/>
      <c r="D107" s="356"/>
      <c r="E107" s="179"/>
      <c r="F107" s="229"/>
      <c r="G107" s="195"/>
      <c r="H107" s="222" t="str">
        <f>IF(OR(F107&lt;&gt;"",G107&lt;&gt;""),H106-G107,"")</f>
        <v/>
      </c>
    </row>
    <row r="108" spans="1:8" ht="13.2" customHeight="1">
      <c r="A108" s="357"/>
      <c r="B108" s="361"/>
      <c r="C108" s="360"/>
      <c r="D108" s="355"/>
      <c r="E108" s="365"/>
      <c r="F108" s="357"/>
      <c r="G108" s="695"/>
      <c r="H108" s="366" t="str">
        <f>IF(OR(F108&lt;&gt;"",G108&lt;&gt;""),F108,"")</f>
        <v/>
      </c>
    </row>
    <row r="109" spans="1:8" ht="13.2" customHeight="1">
      <c r="A109" s="178"/>
      <c r="B109" s="195"/>
      <c r="C109" s="181"/>
      <c r="D109" s="356"/>
      <c r="E109" s="179"/>
      <c r="F109" s="229"/>
      <c r="G109" s="195"/>
      <c r="H109" s="222" t="str">
        <f>IF(OR(F109&lt;&gt;"",G109&lt;&gt;""),H108-G109,"")</f>
        <v/>
      </c>
    </row>
    <row r="110" spans="1:8" ht="13.2" customHeight="1">
      <c r="A110" s="357"/>
      <c r="B110" s="361"/>
      <c r="C110" s="360"/>
      <c r="D110" s="355"/>
      <c r="E110" s="365"/>
      <c r="F110" s="357"/>
      <c r="G110" s="695"/>
      <c r="H110" s="366" t="str">
        <f>IF(OR(F110&lt;&gt;"",G110&lt;&gt;""),F110,"")</f>
        <v/>
      </c>
    </row>
    <row r="111" spans="1:8" ht="13.2" customHeight="1">
      <c r="A111" s="183"/>
      <c r="B111" s="196"/>
      <c r="C111" s="186"/>
      <c r="D111" s="358"/>
      <c r="E111" s="184"/>
      <c r="F111" s="229"/>
      <c r="G111" s="195"/>
      <c r="H111" s="225" t="str">
        <f>IF(OR(F111&lt;&gt;"",G111&lt;&gt;""),H110-G111,"")</f>
        <v/>
      </c>
    </row>
    <row r="112" spans="1:8" ht="13.2" customHeight="1">
      <c r="A112" s="337"/>
      <c r="B112" s="338"/>
      <c r="C112" s="232" t="s">
        <v>573</v>
      </c>
      <c r="D112" s="339"/>
      <c r="E112" s="341"/>
      <c r="F112" s="337">
        <f>SUM(F62:F111)</f>
        <v>0</v>
      </c>
      <c r="G112" s="338">
        <f>SUM(G62:G111)</f>
        <v>0</v>
      </c>
      <c r="H112" s="342">
        <f>F112-G112</f>
        <v>0</v>
      </c>
    </row>
    <row r="113" spans="1:9" customFormat="1" ht="13.2" customHeight="1">
      <c r="A113" s="64"/>
      <c r="B113" s="64"/>
      <c r="C113" s="64"/>
      <c r="D113" s="64"/>
      <c r="E113" s="64"/>
      <c r="F113" s="64"/>
      <c r="G113" s="64"/>
      <c r="H113" s="64"/>
    </row>
    <row r="114" spans="1:9" customFormat="1" ht="13.2" customHeight="1">
      <c r="A114" s="369"/>
      <c r="B114" s="369"/>
      <c r="C114" s="369" t="s">
        <v>574</v>
      </c>
      <c r="D114" s="369"/>
      <c r="E114" s="369"/>
      <c r="F114" s="369"/>
      <c r="G114" s="369"/>
      <c r="H114" s="370">
        <f>H56+H112</f>
        <v>13750</v>
      </c>
    </row>
    <row r="115" spans="1:9" customFormat="1" ht="13.2" customHeight="1">
      <c r="A115" s="64"/>
      <c r="B115" s="64"/>
      <c r="C115" s="64"/>
      <c r="D115" s="64"/>
      <c r="E115" s="64"/>
      <c r="F115" s="64"/>
      <c r="G115" s="64"/>
      <c r="H115" s="64"/>
    </row>
    <row r="116" spans="1:9" customFormat="1" ht="25.8" customHeight="1">
      <c r="A116" s="29"/>
      <c r="B116" s="29"/>
      <c r="C116" s="29"/>
      <c r="D116" s="29"/>
      <c r="E116" s="29"/>
      <c r="F116" s="29"/>
      <c r="G116" s="29"/>
      <c r="H116" s="29"/>
      <c r="I116" s="29"/>
    </row>
    <row r="117" spans="1:9" ht="13.2" customHeight="1">
      <c r="A117" s="938" t="s">
        <v>3</v>
      </c>
      <c r="B117" s="954"/>
      <c r="C117" s="957" t="s">
        <v>0</v>
      </c>
      <c r="D117" s="958"/>
      <c r="E117" s="959"/>
      <c r="F117" s="960" t="s">
        <v>19</v>
      </c>
      <c r="G117" s="962" t="s">
        <v>1183</v>
      </c>
      <c r="H117" s="964" t="s">
        <v>226</v>
      </c>
    </row>
    <row r="118" spans="1:9" ht="13.2" customHeight="1">
      <c r="A118" s="955"/>
      <c r="B118" s="956"/>
      <c r="C118" s="363" t="s">
        <v>322</v>
      </c>
      <c r="D118" s="364" t="s">
        <v>47</v>
      </c>
      <c r="E118" s="367" t="s">
        <v>49</v>
      </c>
      <c r="F118" s="961"/>
      <c r="G118" s="963"/>
      <c r="H118" s="966"/>
      <c r="I118" s="1"/>
    </row>
    <row r="119" spans="1:9" ht="13.2" customHeight="1">
      <c r="A119" s="173">
        <v>2</v>
      </c>
      <c r="B119" s="177">
        <v>1</v>
      </c>
      <c r="C119" s="249" t="s">
        <v>564</v>
      </c>
      <c r="D119" s="368"/>
      <c r="E119" s="174"/>
      <c r="F119" s="173"/>
      <c r="G119" s="177"/>
      <c r="H119" s="175"/>
      <c r="I119" s="1"/>
    </row>
    <row r="120" spans="1:9" ht="13.2" customHeight="1">
      <c r="A120" s="357"/>
      <c r="B120" s="361"/>
      <c r="C120" s="360"/>
      <c r="D120" s="355"/>
      <c r="E120" s="365"/>
      <c r="F120" s="362"/>
      <c r="G120" s="694"/>
      <c r="H120" s="366" t="str">
        <f>IF(OR(F120&lt;&gt;"",G120&lt;&gt;""),F120,"")</f>
        <v/>
      </c>
      <c r="I120" s="1"/>
    </row>
    <row r="121" spans="1:9" ht="13.2" customHeight="1">
      <c r="A121" s="178"/>
      <c r="B121" s="195"/>
      <c r="C121" s="181"/>
      <c r="D121" s="356"/>
      <c r="E121" s="179"/>
      <c r="F121" s="229"/>
      <c r="G121" s="195"/>
      <c r="H121" s="222" t="str">
        <f>IF(OR(F121&lt;&gt;"",G121&lt;&gt;""),H120-G121,"")</f>
        <v/>
      </c>
      <c r="I121" s="1"/>
    </row>
    <row r="122" spans="1:9" ht="13.2" customHeight="1">
      <c r="A122" s="357"/>
      <c r="B122" s="361"/>
      <c r="C122" s="360"/>
      <c r="D122" s="355"/>
      <c r="E122" s="365"/>
      <c r="F122" s="357"/>
      <c r="G122" s="695"/>
      <c r="H122" s="366" t="str">
        <f>IF(OR(F122&lt;&gt;"",G122&lt;&gt;""),F122,"")</f>
        <v/>
      </c>
      <c r="I122" s="1"/>
    </row>
    <row r="123" spans="1:9" ht="13.2" customHeight="1">
      <c r="A123" s="178"/>
      <c r="B123" s="195"/>
      <c r="C123" s="181"/>
      <c r="D123" s="356"/>
      <c r="E123" s="179"/>
      <c r="F123" s="229"/>
      <c r="G123" s="195"/>
      <c r="H123" s="222" t="str">
        <f>IF(OR(F123&lt;&gt;"",G123&lt;&gt;""),H122-G123,"")</f>
        <v/>
      </c>
      <c r="I123" s="1"/>
    </row>
    <row r="124" spans="1:9" ht="13.2" customHeight="1">
      <c r="A124" s="357"/>
      <c r="B124" s="361"/>
      <c r="C124" s="360"/>
      <c r="D124" s="355"/>
      <c r="E124" s="365"/>
      <c r="F124" s="357"/>
      <c r="G124" s="695"/>
      <c r="H124" s="366" t="str">
        <f>IF(OR(F124&lt;&gt;"",G124&lt;&gt;""),F124,"")</f>
        <v/>
      </c>
      <c r="I124" s="1"/>
    </row>
    <row r="125" spans="1:9" ht="13.2" customHeight="1">
      <c r="A125" s="178"/>
      <c r="B125" s="195"/>
      <c r="C125" s="181"/>
      <c r="D125" s="356"/>
      <c r="E125" s="179"/>
      <c r="F125" s="229"/>
      <c r="G125" s="195"/>
      <c r="H125" s="222" t="str">
        <f>IF(OR(F125&lt;&gt;"",G125&lt;&gt;""),H124-G125,"")</f>
        <v/>
      </c>
      <c r="I125" s="1"/>
    </row>
    <row r="126" spans="1:9" ht="13.2" customHeight="1">
      <c r="A126" s="357"/>
      <c r="B126" s="361"/>
      <c r="C126" s="360"/>
      <c r="D126" s="355"/>
      <c r="E126" s="365"/>
      <c r="F126" s="357"/>
      <c r="G126" s="695"/>
      <c r="H126" s="366" t="str">
        <f>IF(OR(F126&lt;&gt;"",G126&lt;&gt;""),F126,"")</f>
        <v/>
      </c>
      <c r="I126" s="1"/>
    </row>
    <row r="127" spans="1:9" ht="13.2" customHeight="1">
      <c r="A127" s="178"/>
      <c r="B127" s="195"/>
      <c r="C127" s="181"/>
      <c r="D127" s="356"/>
      <c r="E127" s="179"/>
      <c r="F127" s="229"/>
      <c r="G127" s="195"/>
      <c r="H127" s="222" t="str">
        <f>IF(OR(F127&lt;&gt;"",G127&lt;&gt;""),H126-G127,"")</f>
        <v/>
      </c>
      <c r="I127" s="1"/>
    </row>
    <row r="128" spans="1:9" ht="13.2" customHeight="1">
      <c r="A128" s="357"/>
      <c r="B128" s="361"/>
      <c r="C128" s="360"/>
      <c r="D128" s="355"/>
      <c r="E128" s="365"/>
      <c r="F128" s="357"/>
      <c r="G128" s="695"/>
      <c r="H128" s="366" t="str">
        <f>IF(OR(F128&lt;&gt;"",G128&lt;&gt;""),F128,"")</f>
        <v/>
      </c>
      <c r="I128" s="1"/>
    </row>
    <row r="129" spans="1:9" ht="13.2" customHeight="1">
      <c r="A129" s="178"/>
      <c r="B129" s="195"/>
      <c r="C129" s="181"/>
      <c r="D129" s="356"/>
      <c r="E129" s="179"/>
      <c r="F129" s="229"/>
      <c r="G129" s="195"/>
      <c r="H129" s="222" t="str">
        <f>IF(OR(F129&lt;&gt;"",G129&lt;&gt;""),H128-G129,"")</f>
        <v/>
      </c>
      <c r="I129" s="1"/>
    </row>
    <row r="130" spans="1:9" ht="13.2" customHeight="1">
      <c r="A130" s="357"/>
      <c r="B130" s="361"/>
      <c r="C130" s="360"/>
      <c r="D130" s="355"/>
      <c r="E130" s="365"/>
      <c r="F130" s="357"/>
      <c r="G130" s="695"/>
      <c r="H130" s="366" t="str">
        <f>IF(OR(F130&lt;&gt;"",G130&lt;&gt;""),F130,"")</f>
        <v/>
      </c>
      <c r="I130" s="1"/>
    </row>
    <row r="131" spans="1:9" ht="13.2" customHeight="1">
      <c r="A131" s="178"/>
      <c r="B131" s="195"/>
      <c r="C131" s="181"/>
      <c r="D131" s="356"/>
      <c r="E131" s="179"/>
      <c r="F131" s="229"/>
      <c r="G131" s="195"/>
      <c r="H131" s="222" t="str">
        <f>IF(OR(F131&lt;&gt;"",G131&lt;&gt;""),H130-G131,"")</f>
        <v/>
      </c>
      <c r="I131" s="1"/>
    </row>
    <row r="132" spans="1:9" ht="13.2" customHeight="1">
      <c r="A132" s="357"/>
      <c r="B132" s="361"/>
      <c r="C132" s="360"/>
      <c r="D132" s="355"/>
      <c r="E132" s="365"/>
      <c r="F132" s="357"/>
      <c r="G132" s="695"/>
      <c r="H132" s="366" t="str">
        <f>IF(OR(F132&lt;&gt;"",G132&lt;&gt;""),F132,"")</f>
        <v/>
      </c>
      <c r="I132" s="1"/>
    </row>
    <row r="133" spans="1:9" ht="13.2" customHeight="1">
      <c r="A133" s="178"/>
      <c r="B133" s="195"/>
      <c r="C133" s="181"/>
      <c r="D133" s="356"/>
      <c r="E133" s="179"/>
      <c r="F133" s="229"/>
      <c r="G133" s="195"/>
      <c r="H133" s="222" t="str">
        <f>IF(OR(F133&lt;&gt;"",G133&lt;&gt;""),H132-G133,"")</f>
        <v/>
      </c>
      <c r="I133" s="1"/>
    </row>
    <row r="134" spans="1:9" ht="13.2" customHeight="1">
      <c r="A134" s="357"/>
      <c r="B134" s="361"/>
      <c r="C134" s="360"/>
      <c r="D134" s="355"/>
      <c r="E134" s="365"/>
      <c r="F134" s="357"/>
      <c r="G134" s="695"/>
      <c r="H134" s="366" t="str">
        <f>IF(OR(F134&lt;&gt;"",G134&lt;&gt;""),F134,"")</f>
        <v/>
      </c>
      <c r="I134" s="1"/>
    </row>
    <row r="135" spans="1:9" ht="13.2" customHeight="1">
      <c r="A135" s="178"/>
      <c r="B135" s="195"/>
      <c r="C135" s="181"/>
      <c r="D135" s="356"/>
      <c r="E135" s="179"/>
      <c r="F135" s="229"/>
      <c r="G135" s="195"/>
      <c r="H135" s="222" t="str">
        <f>IF(OR(F135&lt;&gt;"",G135&lt;&gt;""),H134-G135,"")</f>
        <v/>
      </c>
      <c r="I135" s="1"/>
    </row>
    <row r="136" spans="1:9" ht="13.2" customHeight="1">
      <c r="A136" s="357"/>
      <c r="B136" s="361"/>
      <c r="C136" s="360"/>
      <c r="D136" s="355"/>
      <c r="E136" s="365"/>
      <c r="F136" s="357"/>
      <c r="G136" s="695"/>
      <c r="H136" s="366" t="str">
        <f>IF(OR(F136&lt;&gt;"",G136&lt;&gt;""),F136,"")</f>
        <v/>
      </c>
      <c r="I136" s="1"/>
    </row>
    <row r="137" spans="1:9" ht="13.2" customHeight="1">
      <c r="A137" s="178"/>
      <c r="B137" s="195"/>
      <c r="C137" s="181"/>
      <c r="D137" s="356"/>
      <c r="E137" s="179"/>
      <c r="F137" s="229"/>
      <c r="G137" s="195"/>
      <c r="H137" s="222" t="str">
        <f>IF(OR(F137&lt;&gt;"",G137&lt;&gt;""),H136-G137,"")</f>
        <v/>
      </c>
      <c r="I137" s="1"/>
    </row>
    <row r="138" spans="1:9" ht="13.2" customHeight="1">
      <c r="A138" s="357"/>
      <c r="B138" s="361"/>
      <c r="C138" s="360"/>
      <c r="D138" s="355"/>
      <c r="E138" s="365"/>
      <c r="F138" s="357"/>
      <c r="G138" s="695"/>
      <c r="H138" s="366" t="str">
        <f>IF(OR(F138&lt;&gt;"",G138&lt;&gt;""),F138,"")</f>
        <v/>
      </c>
      <c r="I138" s="1"/>
    </row>
    <row r="139" spans="1:9" ht="13.2" customHeight="1">
      <c r="A139" s="178"/>
      <c r="B139" s="195"/>
      <c r="C139" s="181"/>
      <c r="D139" s="356"/>
      <c r="E139" s="179"/>
      <c r="F139" s="229"/>
      <c r="G139" s="195"/>
      <c r="H139" s="222" t="str">
        <f>IF(OR(F139&lt;&gt;"",G139&lt;&gt;""),H138-G139,"")</f>
        <v/>
      </c>
      <c r="I139" s="1"/>
    </row>
    <row r="140" spans="1:9" ht="13.2" customHeight="1">
      <c r="A140" s="357"/>
      <c r="B140" s="361"/>
      <c r="C140" s="360"/>
      <c r="D140" s="355"/>
      <c r="E140" s="365"/>
      <c r="F140" s="357"/>
      <c r="G140" s="695"/>
      <c r="H140" s="366" t="str">
        <f>IF(OR(F140&lt;&gt;"",G140&lt;&gt;""),F140,"")</f>
        <v/>
      </c>
      <c r="I140" s="1"/>
    </row>
    <row r="141" spans="1:9" ht="13.2" customHeight="1">
      <c r="A141" s="178"/>
      <c r="B141" s="195"/>
      <c r="C141" s="181"/>
      <c r="D141" s="356"/>
      <c r="E141" s="179"/>
      <c r="F141" s="229"/>
      <c r="G141" s="195"/>
      <c r="H141" s="222" t="str">
        <f>IF(OR(F141&lt;&gt;"",G141&lt;&gt;""),H140-G141,"")</f>
        <v/>
      </c>
      <c r="I141" s="1"/>
    </row>
    <row r="142" spans="1:9" ht="13.2" customHeight="1">
      <c r="A142" s="357"/>
      <c r="B142" s="361"/>
      <c r="C142" s="360"/>
      <c r="D142" s="355"/>
      <c r="E142" s="365"/>
      <c r="F142" s="357"/>
      <c r="G142" s="695"/>
      <c r="H142" s="366" t="str">
        <f>IF(OR(F142&lt;&gt;"",G142&lt;&gt;""),F142,"")</f>
        <v/>
      </c>
      <c r="I142" s="1"/>
    </row>
    <row r="143" spans="1:9" ht="13.2" customHeight="1">
      <c r="A143" s="178"/>
      <c r="B143" s="195"/>
      <c r="C143" s="181"/>
      <c r="D143" s="356"/>
      <c r="E143" s="179"/>
      <c r="F143" s="229"/>
      <c r="G143" s="195"/>
      <c r="H143" s="222" t="str">
        <f>IF(OR(F143&lt;&gt;"",G143&lt;&gt;""),H142-G143,"")</f>
        <v/>
      </c>
    </row>
    <row r="144" spans="1:9" ht="13.2" customHeight="1">
      <c r="A144" s="357"/>
      <c r="B144" s="361"/>
      <c r="C144" s="360"/>
      <c r="D144" s="355"/>
      <c r="E144" s="365"/>
      <c r="F144" s="357"/>
      <c r="G144" s="695"/>
      <c r="H144" s="366" t="str">
        <f>IF(OR(F144&lt;&gt;"",G144&lt;&gt;""),F144,"")</f>
        <v/>
      </c>
    </row>
    <row r="145" spans="1:8" ht="13.2" customHeight="1">
      <c r="A145" s="178"/>
      <c r="B145" s="195"/>
      <c r="C145" s="181"/>
      <c r="D145" s="356"/>
      <c r="E145" s="179"/>
      <c r="F145" s="229"/>
      <c r="G145" s="195"/>
      <c r="H145" s="222" t="str">
        <f>IF(OR(F145&lt;&gt;"",G145&lt;&gt;""),H144-G145,"")</f>
        <v/>
      </c>
    </row>
    <row r="146" spans="1:8" ht="13.2" customHeight="1">
      <c r="A146" s="357"/>
      <c r="B146" s="361"/>
      <c r="C146" s="360"/>
      <c r="D146" s="355"/>
      <c r="E146" s="365"/>
      <c r="F146" s="357"/>
      <c r="G146" s="695"/>
      <c r="H146" s="366" t="str">
        <f>IF(OR(F146&lt;&gt;"",G146&lt;&gt;""),F146,"")</f>
        <v/>
      </c>
    </row>
    <row r="147" spans="1:8" ht="13.2" customHeight="1">
      <c r="A147" s="178"/>
      <c r="B147" s="195"/>
      <c r="C147" s="181"/>
      <c r="D147" s="356"/>
      <c r="E147" s="179"/>
      <c r="F147" s="229"/>
      <c r="G147" s="195"/>
      <c r="H147" s="222" t="str">
        <f>IF(OR(F147&lt;&gt;"",G147&lt;&gt;""),H146-G147,"")</f>
        <v/>
      </c>
    </row>
    <row r="148" spans="1:8" ht="13.2" customHeight="1">
      <c r="A148" s="357"/>
      <c r="B148" s="361"/>
      <c r="C148" s="360"/>
      <c r="D148" s="355"/>
      <c r="E148" s="365"/>
      <c r="F148" s="357"/>
      <c r="G148" s="695"/>
      <c r="H148" s="366" t="str">
        <f>IF(OR(F148&lt;&gt;"",G148&lt;&gt;""),F148,"")</f>
        <v/>
      </c>
    </row>
    <row r="149" spans="1:8" ht="13.2" customHeight="1">
      <c r="A149" s="178"/>
      <c r="B149" s="195"/>
      <c r="C149" s="181"/>
      <c r="D149" s="356"/>
      <c r="E149" s="179"/>
      <c r="F149" s="229"/>
      <c r="G149" s="195"/>
      <c r="H149" s="222" t="str">
        <f>IF(OR(F149&lt;&gt;"",G149&lt;&gt;""),H148-G149,"")</f>
        <v/>
      </c>
    </row>
    <row r="150" spans="1:8" ht="13.2" customHeight="1">
      <c r="A150" s="357"/>
      <c r="B150" s="361"/>
      <c r="C150" s="360"/>
      <c r="D150" s="355"/>
      <c r="E150" s="365"/>
      <c r="F150" s="357"/>
      <c r="G150" s="695"/>
      <c r="H150" s="366" t="str">
        <f>IF(OR(F150&lt;&gt;"",G150&lt;&gt;""),F150,"")</f>
        <v/>
      </c>
    </row>
    <row r="151" spans="1:8" ht="13.2" customHeight="1">
      <c r="A151" s="178"/>
      <c r="B151" s="195"/>
      <c r="C151" s="181"/>
      <c r="D151" s="356"/>
      <c r="E151" s="179"/>
      <c r="F151" s="229"/>
      <c r="G151" s="195"/>
      <c r="H151" s="222" t="str">
        <f>IF(OR(F151&lt;&gt;"",G151&lt;&gt;""),H150-G151,"")</f>
        <v/>
      </c>
    </row>
    <row r="152" spans="1:8" ht="13.2" customHeight="1">
      <c r="A152" s="357"/>
      <c r="B152" s="361"/>
      <c r="C152" s="360"/>
      <c r="D152" s="355"/>
      <c r="E152" s="365"/>
      <c r="F152" s="357"/>
      <c r="G152" s="695"/>
      <c r="H152" s="366" t="str">
        <f>IF(OR(F152&lt;&gt;"",G152&lt;&gt;""),F152,"")</f>
        <v/>
      </c>
    </row>
    <row r="153" spans="1:8" ht="13.2" customHeight="1">
      <c r="A153" s="178"/>
      <c r="B153" s="195"/>
      <c r="C153" s="181"/>
      <c r="D153" s="356"/>
      <c r="E153" s="179"/>
      <c r="F153" s="229"/>
      <c r="G153" s="195"/>
      <c r="H153" s="222" t="str">
        <f>IF(OR(F153&lt;&gt;"",G153&lt;&gt;""),H152-G153,"")</f>
        <v/>
      </c>
    </row>
    <row r="154" spans="1:8" ht="13.2" customHeight="1">
      <c r="A154" s="357"/>
      <c r="B154" s="361"/>
      <c r="C154" s="360"/>
      <c r="D154" s="355"/>
      <c r="E154" s="365"/>
      <c r="F154" s="357"/>
      <c r="G154" s="695"/>
      <c r="H154" s="366" t="str">
        <f>IF(OR(F154&lt;&gt;"",G154&lt;&gt;""),F154,"")</f>
        <v/>
      </c>
    </row>
    <row r="155" spans="1:8" ht="13.2" customHeight="1">
      <c r="A155" s="178"/>
      <c r="B155" s="195"/>
      <c r="C155" s="181"/>
      <c r="D155" s="356"/>
      <c r="E155" s="179"/>
      <c r="F155" s="229"/>
      <c r="G155" s="195"/>
      <c r="H155" s="222" t="str">
        <f>IF(OR(F155&lt;&gt;"",G155&lt;&gt;""),H154-G155,"")</f>
        <v/>
      </c>
    </row>
    <row r="156" spans="1:8" ht="13.2" customHeight="1">
      <c r="A156" s="357"/>
      <c r="B156" s="361"/>
      <c r="C156" s="360"/>
      <c r="D156" s="355"/>
      <c r="E156" s="365"/>
      <c r="F156" s="357"/>
      <c r="G156" s="695"/>
      <c r="H156" s="366" t="str">
        <f>IF(OR(F156&lt;&gt;"",G156&lt;&gt;""),F156,"")</f>
        <v/>
      </c>
    </row>
    <row r="157" spans="1:8" ht="13.2" customHeight="1">
      <c r="A157" s="178"/>
      <c r="B157" s="195"/>
      <c r="C157" s="181"/>
      <c r="D157" s="356"/>
      <c r="E157" s="179"/>
      <c r="F157" s="229"/>
      <c r="G157" s="195"/>
      <c r="H157" s="222" t="str">
        <f>IF(OR(F157&lt;&gt;"",G157&lt;&gt;""),H156-G157,"")</f>
        <v/>
      </c>
    </row>
    <row r="158" spans="1:8" ht="13.2" customHeight="1">
      <c r="A158" s="357"/>
      <c r="B158" s="361"/>
      <c r="C158" s="360"/>
      <c r="D158" s="355"/>
      <c r="E158" s="365"/>
      <c r="F158" s="357"/>
      <c r="G158" s="695"/>
      <c r="H158" s="366" t="str">
        <f>IF(OR(F158&lt;&gt;"",G158&lt;&gt;""),F158,"")</f>
        <v/>
      </c>
    </row>
    <row r="159" spans="1:8" ht="13.2" customHeight="1">
      <c r="A159" s="178"/>
      <c r="B159" s="195"/>
      <c r="C159" s="181"/>
      <c r="D159" s="356"/>
      <c r="E159" s="179"/>
      <c r="F159" s="229"/>
      <c r="G159" s="195"/>
      <c r="H159" s="222" t="str">
        <f>IF(OR(F159&lt;&gt;"",G159&lt;&gt;""),H158-G159,"")</f>
        <v/>
      </c>
    </row>
    <row r="160" spans="1:8" ht="13.2" customHeight="1">
      <c r="A160" s="357"/>
      <c r="B160" s="361"/>
      <c r="C160" s="360"/>
      <c r="D160" s="355"/>
      <c r="E160" s="365"/>
      <c r="F160" s="357"/>
      <c r="G160" s="695"/>
      <c r="H160" s="366" t="str">
        <f>IF(OR(F160&lt;&gt;"",G160&lt;&gt;""),F160,"")</f>
        <v/>
      </c>
    </row>
    <row r="161" spans="1:9" ht="13.2" customHeight="1">
      <c r="A161" s="178"/>
      <c r="B161" s="195"/>
      <c r="C161" s="181"/>
      <c r="D161" s="356"/>
      <c r="E161" s="179"/>
      <c r="F161" s="229"/>
      <c r="G161" s="195"/>
      <c r="H161" s="222" t="str">
        <f>IF(OR(F161&lt;&gt;"",G161&lt;&gt;""),H160-G161,"")</f>
        <v/>
      </c>
    </row>
    <row r="162" spans="1:9" ht="13.2" customHeight="1">
      <c r="A162" s="357"/>
      <c r="B162" s="361"/>
      <c r="C162" s="360"/>
      <c r="D162" s="355"/>
      <c r="E162" s="365"/>
      <c r="F162" s="357"/>
      <c r="G162" s="695"/>
      <c r="H162" s="366" t="str">
        <f>IF(OR(F162&lt;&gt;"",G162&lt;&gt;""),F162,"")</f>
        <v/>
      </c>
    </row>
    <row r="163" spans="1:9" ht="13.2" customHeight="1">
      <c r="A163" s="178"/>
      <c r="B163" s="195"/>
      <c r="C163" s="181"/>
      <c r="D163" s="356"/>
      <c r="E163" s="179"/>
      <c r="F163" s="229"/>
      <c r="G163" s="195"/>
      <c r="H163" s="222" t="str">
        <f>IF(OR(F163&lt;&gt;"",G163&lt;&gt;""),H162-G163,"")</f>
        <v/>
      </c>
    </row>
    <row r="164" spans="1:9" ht="13.2" customHeight="1">
      <c r="A164" s="357"/>
      <c r="B164" s="361"/>
      <c r="C164" s="360"/>
      <c r="D164" s="355"/>
      <c r="E164" s="365"/>
      <c r="F164" s="357"/>
      <c r="G164" s="695"/>
      <c r="H164" s="366" t="str">
        <f>IF(OR(F164&lt;&gt;"",G164&lt;&gt;""),F164,"")</f>
        <v/>
      </c>
    </row>
    <row r="165" spans="1:9" ht="13.2" customHeight="1">
      <c r="A165" s="178"/>
      <c r="B165" s="195"/>
      <c r="C165" s="181"/>
      <c r="D165" s="356"/>
      <c r="E165" s="179"/>
      <c r="F165" s="229"/>
      <c r="G165" s="195"/>
      <c r="H165" s="222" t="str">
        <f>IF(OR(F165&lt;&gt;"",G165&lt;&gt;""),H164-G165,"")</f>
        <v/>
      </c>
    </row>
    <row r="166" spans="1:9" ht="13.2" customHeight="1">
      <c r="A166" s="357"/>
      <c r="B166" s="361"/>
      <c r="C166" s="360"/>
      <c r="D166" s="355"/>
      <c r="E166" s="365"/>
      <c r="F166" s="357"/>
      <c r="G166" s="695"/>
      <c r="H166" s="366" t="str">
        <f>IF(OR(F166&lt;&gt;"",G166&lt;&gt;""),F166,"")</f>
        <v/>
      </c>
    </row>
    <row r="167" spans="1:9" ht="13.2" customHeight="1">
      <c r="A167" s="178"/>
      <c r="B167" s="195"/>
      <c r="C167" s="181"/>
      <c r="D167" s="356"/>
      <c r="E167" s="179"/>
      <c r="F167" s="229"/>
      <c r="G167" s="195"/>
      <c r="H167" s="222" t="str">
        <f>IF(OR(F167&lt;&gt;"",G167&lt;&gt;""),H166-G167,"")</f>
        <v/>
      </c>
    </row>
    <row r="168" spans="1:9" ht="13.2" customHeight="1">
      <c r="A168" s="357"/>
      <c r="B168" s="361"/>
      <c r="C168" s="360"/>
      <c r="D168" s="355"/>
      <c r="E168" s="365"/>
      <c r="F168" s="357"/>
      <c r="G168" s="695"/>
      <c r="H168" s="366" t="str">
        <f>IF(OR(F168&lt;&gt;"",G168&lt;&gt;""),F168,"")</f>
        <v/>
      </c>
    </row>
    <row r="169" spans="1:9" ht="13.2" customHeight="1">
      <c r="A169" s="183"/>
      <c r="B169" s="196"/>
      <c r="C169" s="186"/>
      <c r="D169" s="358"/>
      <c r="E169" s="184"/>
      <c r="F169" s="229"/>
      <c r="G169" s="195"/>
      <c r="H169" s="225" t="str">
        <f>IF(OR(F169&lt;&gt;"",G169&lt;&gt;""),H168-G169,"")</f>
        <v/>
      </c>
    </row>
    <row r="170" spans="1:9" customFormat="1" ht="13.2" customHeight="1">
      <c r="A170" s="337"/>
      <c r="B170" s="338"/>
      <c r="C170" s="232" t="s">
        <v>577</v>
      </c>
      <c r="D170" s="339"/>
      <c r="E170" s="341"/>
      <c r="F170" s="337">
        <f>SUM(F120:F169)</f>
        <v>0</v>
      </c>
      <c r="G170" s="338">
        <f>SUM(G120:G169)</f>
        <v>0</v>
      </c>
      <c r="H170" s="342">
        <f>F170-G170</f>
        <v>0</v>
      </c>
    </row>
    <row r="171" spans="1:9" customFormat="1" ht="13.2" customHeight="1">
      <c r="A171" s="64"/>
      <c r="B171" s="64"/>
      <c r="C171" s="64"/>
      <c r="D171" s="64"/>
      <c r="E171" s="64"/>
      <c r="F171" s="64"/>
      <c r="G171" s="64"/>
      <c r="H171" s="64"/>
    </row>
    <row r="172" spans="1:9" customFormat="1" ht="13.2" customHeight="1">
      <c r="A172" s="369"/>
      <c r="B172" s="369"/>
      <c r="C172" s="369" t="s">
        <v>578</v>
      </c>
      <c r="D172" s="369"/>
      <c r="E172" s="369"/>
      <c r="F172" s="369"/>
      <c r="G172" s="369"/>
      <c r="H172" s="370">
        <f>H114+H170</f>
        <v>13750</v>
      </c>
    </row>
    <row r="173" spans="1:9" customFormat="1" ht="25.8" customHeight="1">
      <c r="A173" s="29"/>
      <c r="B173" s="29"/>
      <c r="C173" s="29"/>
      <c r="D173" s="29"/>
      <c r="E173" s="29"/>
      <c r="F173" s="29"/>
      <c r="G173" s="29"/>
      <c r="H173" s="29"/>
      <c r="I173" s="29"/>
    </row>
    <row r="174" spans="1:9" ht="13.2" customHeight="1">
      <c r="A174" s="938" t="s">
        <v>3</v>
      </c>
      <c r="B174" s="954"/>
      <c r="C174" s="957" t="s">
        <v>0</v>
      </c>
      <c r="D174" s="958"/>
      <c r="E174" s="959"/>
      <c r="F174" s="960" t="s">
        <v>19</v>
      </c>
      <c r="G174" s="962" t="s">
        <v>1183</v>
      </c>
      <c r="H174" s="964" t="s">
        <v>226</v>
      </c>
    </row>
    <row r="175" spans="1:9" ht="13.2" customHeight="1">
      <c r="A175" s="955"/>
      <c r="B175" s="956"/>
      <c r="C175" s="363" t="s">
        <v>322</v>
      </c>
      <c r="D175" s="364" t="s">
        <v>47</v>
      </c>
      <c r="E175" s="367" t="s">
        <v>49</v>
      </c>
      <c r="F175" s="961"/>
      <c r="G175" s="963"/>
      <c r="H175" s="966"/>
      <c r="I175" s="1"/>
    </row>
    <row r="176" spans="1:9" ht="13.2" customHeight="1">
      <c r="A176" s="173">
        <v>3</v>
      </c>
      <c r="B176" s="177">
        <v>1</v>
      </c>
      <c r="C176" s="249" t="s">
        <v>564</v>
      </c>
      <c r="D176" s="368"/>
      <c r="E176" s="174"/>
      <c r="F176" s="173"/>
      <c r="G176" s="177"/>
      <c r="H176" s="175"/>
      <c r="I176" s="1"/>
    </row>
    <row r="177" spans="1:9" ht="13.2" customHeight="1">
      <c r="A177" s="357"/>
      <c r="B177" s="361"/>
      <c r="C177" s="360"/>
      <c r="D177" s="355"/>
      <c r="E177" s="365"/>
      <c r="F177" s="362"/>
      <c r="G177" s="694"/>
      <c r="H177" s="366" t="str">
        <f>IF(OR(F177&lt;&gt;"",G177&lt;&gt;""),F177,"")</f>
        <v/>
      </c>
      <c r="I177" s="1"/>
    </row>
    <row r="178" spans="1:9" ht="13.2" customHeight="1">
      <c r="A178" s="178"/>
      <c r="B178" s="195"/>
      <c r="C178" s="181"/>
      <c r="D178" s="356"/>
      <c r="E178" s="179"/>
      <c r="F178" s="229"/>
      <c r="G178" s="195"/>
      <c r="H178" s="222" t="str">
        <f>IF(OR(F178&lt;&gt;"",G178&lt;&gt;""),H177-G178,"")</f>
        <v/>
      </c>
      <c r="I178" s="1"/>
    </row>
    <row r="179" spans="1:9" ht="13.2" customHeight="1">
      <c r="A179" s="357"/>
      <c r="B179" s="361"/>
      <c r="C179" s="360"/>
      <c r="D179" s="355"/>
      <c r="E179" s="365"/>
      <c r="F179" s="357"/>
      <c r="G179" s="695"/>
      <c r="H179" s="366" t="str">
        <f>IF(OR(F179&lt;&gt;"",G179&lt;&gt;""),F179,"")</f>
        <v/>
      </c>
      <c r="I179" s="1"/>
    </row>
    <row r="180" spans="1:9" ht="13.2" customHeight="1">
      <c r="A180" s="178"/>
      <c r="B180" s="195"/>
      <c r="C180" s="181"/>
      <c r="D180" s="356"/>
      <c r="E180" s="179"/>
      <c r="F180" s="229"/>
      <c r="G180" s="195"/>
      <c r="H180" s="222" t="str">
        <f>IF(OR(F180&lt;&gt;"",G180&lt;&gt;""),H179-G180,"")</f>
        <v/>
      </c>
      <c r="I180" s="1"/>
    </row>
    <row r="181" spans="1:9" ht="13.2" customHeight="1">
      <c r="A181" s="357"/>
      <c r="B181" s="361"/>
      <c r="C181" s="360"/>
      <c r="D181" s="355"/>
      <c r="E181" s="365"/>
      <c r="F181" s="357"/>
      <c r="G181" s="695"/>
      <c r="H181" s="366" t="str">
        <f>IF(OR(F181&lt;&gt;"",G181&lt;&gt;""),F181,"")</f>
        <v/>
      </c>
      <c r="I181" s="1"/>
    </row>
    <row r="182" spans="1:9" ht="13.2" customHeight="1">
      <c r="A182" s="178"/>
      <c r="B182" s="195"/>
      <c r="C182" s="181"/>
      <c r="D182" s="356"/>
      <c r="E182" s="179"/>
      <c r="F182" s="229"/>
      <c r="G182" s="195"/>
      <c r="H182" s="222" t="str">
        <f>IF(OR(F182&lt;&gt;"",G182&lt;&gt;""),H181-G182,"")</f>
        <v/>
      </c>
      <c r="I182" s="1"/>
    </row>
    <row r="183" spans="1:9" ht="13.2" customHeight="1">
      <c r="A183" s="357"/>
      <c r="B183" s="361"/>
      <c r="C183" s="360"/>
      <c r="D183" s="355"/>
      <c r="E183" s="365"/>
      <c r="F183" s="357"/>
      <c r="G183" s="695"/>
      <c r="H183" s="366" t="str">
        <f>IF(OR(F183&lt;&gt;"",G183&lt;&gt;""),F183,"")</f>
        <v/>
      </c>
      <c r="I183" s="1"/>
    </row>
    <row r="184" spans="1:9" ht="13.2" customHeight="1">
      <c r="A184" s="178"/>
      <c r="B184" s="195"/>
      <c r="C184" s="181"/>
      <c r="D184" s="356"/>
      <c r="E184" s="179"/>
      <c r="F184" s="229"/>
      <c r="G184" s="195"/>
      <c r="H184" s="222" t="str">
        <f>IF(OR(F184&lt;&gt;"",G184&lt;&gt;""),H183-G184,"")</f>
        <v/>
      </c>
      <c r="I184" s="1"/>
    </row>
    <row r="185" spans="1:9" ht="13.2" customHeight="1">
      <c r="A185" s="357"/>
      <c r="B185" s="361"/>
      <c r="C185" s="360"/>
      <c r="D185" s="355"/>
      <c r="E185" s="365"/>
      <c r="F185" s="357"/>
      <c r="G185" s="695"/>
      <c r="H185" s="366" t="str">
        <f>IF(OR(F185&lt;&gt;"",G185&lt;&gt;""),F185,"")</f>
        <v/>
      </c>
      <c r="I185" s="1"/>
    </row>
    <row r="186" spans="1:9" ht="13.2" customHeight="1">
      <c r="A186" s="178"/>
      <c r="B186" s="195"/>
      <c r="C186" s="181"/>
      <c r="D186" s="356"/>
      <c r="E186" s="179"/>
      <c r="F186" s="229"/>
      <c r="G186" s="195"/>
      <c r="H186" s="222" t="str">
        <f>IF(OR(F186&lt;&gt;"",G186&lt;&gt;""),H185-G186,"")</f>
        <v/>
      </c>
      <c r="I186" s="1"/>
    </row>
    <row r="187" spans="1:9" ht="13.2" customHeight="1">
      <c r="A187" s="357"/>
      <c r="B187" s="361"/>
      <c r="C187" s="360"/>
      <c r="D187" s="355"/>
      <c r="E187" s="365"/>
      <c r="F187" s="357"/>
      <c r="G187" s="695"/>
      <c r="H187" s="366" t="str">
        <f>IF(OR(F187&lt;&gt;"",G187&lt;&gt;""),F187,"")</f>
        <v/>
      </c>
      <c r="I187" s="1"/>
    </row>
    <row r="188" spans="1:9" ht="13.2" customHeight="1">
      <c r="A188" s="178"/>
      <c r="B188" s="195"/>
      <c r="C188" s="181"/>
      <c r="D188" s="356"/>
      <c r="E188" s="179"/>
      <c r="F188" s="229"/>
      <c r="G188" s="195"/>
      <c r="H188" s="222" t="str">
        <f>IF(OR(F188&lt;&gt;"",G188&lt;&gt;""),H187-G188,"")</f>
        <v/>
      </c>
      <c r="I188" s="1"/>
    </row>
    <row r="189" spans="1:9" ht="13.2" customHeight="1">
      <c r="A189" s="357"/>
      <c r="B189" s="361"/>
      <c r="C189" s="360"/>
      <c r="D189" s="355"/>
      <c r="E189" s="365"/>
      <c r="F189" s="357"/>
      <c r="G189" s="695"/>
      <c r="H189" s="366" t="str">
        <f>IF(OR(F189&lt;&gt;"",G189&lt;&gt;""),F189,"")</f>
        <v/>
      </c>
      <c r="I189" s="1"/>
    </row>
    <row r="190" spans="1:9" ht="13.2" customHeight="1">
      <c r="A190" s="178"/>
      <c r="B190" s="195"/>
      <c r="C190" s="181"/>
      <c r="D190" s="356"/>
      <c r="E190" s="179"/>
      <c r="F190" s="229"/>
      <c r="G190" s="195"/>
      <c r="H190" s="222" t="str">
        <f>IF(OR(F190&lt;&gt;"",G190&lt;&gt;""),H189-G190,"")</f>
        <v/>
      </c>
      <c r="I190" s="1"/>
    </row>
    <row r="191" spans="1:9" ht="13.2" customHeight="1">
      <c r="A191" s="357"/>
      <c r="B191" s="361"/>
      <c r="C191" s="360"/>
      <c r="D191" s="355"/>
      <c r="E191" s="365"/>
      <c r="F191" s="357"/>
      <c r="G191" s="695"/>
      <c r="H191" s="366" t="str">
        <f>IF(OR(F191&lt;&gt;"",G191&lt;&gt;""),F191,"")</f>
        <v/>
      </c>
      <c r="I191" s="1"/>
    </row>
    <row r="192" spans="1:9" ht="13.2" customHeight="1">
      <c r="A192" s="178"/>
      <c r="B192" s="195"/>
      <c r="C192" s="181"/>
      <c r="D192" s="356"/>
      <c r="E192" s="179"/>
      <c r="F192" s="229"/>
      <c r="G192" s="195"/>
      <c r="H192" s="222" t="str">
        <f>IF(OR(F192&lt;&gt;"",G192&lt;&gt;""),H191-G192,"")</f>
        <v/>
      </c>
      <c r="I192" s="1"/>
    </row>
    <row r="193" spans="1:9" ht="13.2" customHeight="1">
      <c r="A193" s="357"/>
      <c r="B193" s="361"/>
      <c r="C193" s="360"/>
      <c r="D193" s="355"/>
      <c r="E193" s="365"/>
      <c r="F193" s="357"/>
      <c r="G193" s="695"/>
      <c r="H193" s="366" t="str">
        <f>IF(OR(F193&lt;&gt;"",G193&lt;&gt;""),F193,"")</f>
        <v/>
      </c>
      <c r="I193" s="1"/>
    </row>
    <row r="194" spans="1:9" ht="13.2" customHeight="1">
      <c r="A194" s="178"/>
      <c r="B194" s="195"/>
      <c r="C194" s="181"/>
      <c r="D194" s="356"/>
      <c r="E194" s="179"/>
      <c r="F194" s="229"/>
      <c r="G194" s="195"/>
      <c r="H194" s="222" t="str">
        <f>IF(OR(F194&lt;&gt;"",G194&lt;&gt;""),H193-G194,"")</f>
        <v/>
      </c>
      <c r="I194" s="1"/>
    </row>
    <row r="195" spans="1:9" ht="13.2" customHeight="1">
      <c r="A195" s="357"/>
      <c r="B195" s="361"/>
      <c r="C195" s="360"/>
      <c r="D195" s="355"/>
      <c r="E195" s="365"/>
      <c r="F195" s="357"/>
      <c r="G195" s="695"/>
      <c r="H195" s="366" t="str">
        <f>IF(OR(F195&lt;&gt;"",G195&lt;&gt;""),F195,"")</f>
        <v/>
      </c>
      <c r="I195" s="1"/>
    </row>
    <row r="196" spans="1:9" ht="13.2" customHeight="1">
      <c r="A196" s="178"/>
      <c r="B196" s="195"/>
      <c r="C196" s="181"/>
      <c r="D196" s="356"/>
      <c r="E196" s="179"/>
      <c r="F196" s="229"/>
      <c r="G196" s="195"/>
      <c r="H196" s="222" t="str">
        <f>IF(OR(F196&lt;&gt;"",G196&lt;&gt;""),H195-G196,"")</f>
        <v/>
      </c>
      <c r="I196" s="1"/>
    </row>
    <row r="197" spans="1:9" ht="13.2" customHeight="1">
      <c r="A197" s="357"/>
      <c r="B197" s="361"/>
      <c r="C197" s="360"/>
      <c r="D197" s="355"/>
      <c r="E197" s="365"/>
      <c r="F197" s="357"/>
      <c r="G197" s="695"/>
      <c r="H197" s="366" t="str">
        <f>IF(OR(F197&lt;&gt;"",G197&lt;&gt;""),F197,"")</f>
        <v/>
      </c>
      <c r="I197" s="1"/>
    </row>
    <row r="198" spans="1:9" ht="13.2" customHeight="1">
      <c r="A198" s="178"/>
      <c r="B198" s="195"/>
      <c r="C198" s="181"/>
      <c r="D198" s="356"/>
      <c r="E198" s="179"/>
      <c r="F198" s="229"/>
      <c r="G198" s="195"/>
      <c r="H198" s="222" t="str">
        <f>IF(OR(F198&lt;&gt;"",G198&lt;&gt;""),H197-G198,"")</f>
        <v/>
      </c>
      <c r="I198" s="1"/>
    </row>
    <row r="199" spans="1:9" ht="13.2" customHeight="1">
      <c r="A199" s="357"/>
      <c r="B199" s="361"/>
      <c r="C199" s="360"/>
      <c r="D199" s="355"/>
      <c r="E199" s="365"/>
      <c r="F199" s="357"/>
      <c r="G199" s="695"/>
      <c r="H199" s="366" t="str">
        <f>IF(OR(F199&lt;&gt;"",G199&lt;&gt;""),F199,"")</f>
        <v/>
      </c>
      <c r="I199" s="1"/>
    </row>
    <row r="200" spans="1:9" ht="13.2" customHeight="1">
      <c r="A200" s="178"/>
      <c r="B200" s="195"/>
      <c r="C200" s="181"/>
      <c r="D200" s="356"/>
      <c r="E200" s="179"/>
      <c r="F200" s="229"/>
      <c r="G200" s="195"/>
      <c r="H200" s="222" t="str">
        <f>IF(OR(F200&lt;&gt;"",G200&lt;&gt;""),H199-G200,"")</f>
        <v/>
      </c>
    </row>
    <row r="201" spans="1:9" ht="13.2" customHeight="1">
      <c r="A201" s="357"/>
      <c r="B201" s="361"/>
      <c r="C201" s="360"/>
      <c r="D201" s="355"/>
      <c r="E201" s="365"/>
      <c r="F201" s="357"/>
      <c r="G201" s="695"/>
      <c r="H201" s="366" t="str">
        <f>IF(OR(F201&lt;&gt;"",G201&lt;&gt;""),F201,"")</f>
        <v/>
      </c>
    </row>
    <row r="202" spans="1:9" ht="13.2" customHeight="1">
      <c r="A202" s="178"/>
      <c r="B202" s="195"/>
      <c r="C202" s="181"/>
      <c r="D202" s="356"/>
      <c r="E202" s="179"/>
      <c r="F202" s="229"/>
      <c r="G202" s="195"/>
      <c r="H202" s="222" t="str">
        <f>IF(OR(F202&lt;&gt;"",G202&lt;&gt;""),H201-G202,"")</f>
        <v/>
      </c>
    </row>
    <row r="203" spans="1:9" ht="13.2" customHeight="1">
      <c r="A203" s="357"/>
      <c r="B203" s="361"/>
      <c r="C203" s="360"/>
      <c r="D203" s="355"/>
      <c r="E203" s="365"/>
      <c r="F203" s="357"/>
      <c r="G203" s="695"/>
      <c r="H203" s="366" t="str">
        <f>IF(OR(F203&lt;&gt;"",G203&lt;&gt;""),F203,"")</f>
        <v/>
      </c>
    </row>
    <row r="204" spans="1:9" ht="13.2" customHeight="1">
      <c r="A204" s="178"/>
      <c r="B204" s="195"/>
      <c r="C204" s="181"/>
      <c r="D204" s="356"/>
      <c r="E204" s="179"/>
      <c r="F204" s="229"/>
      <c r="G204" s="195"/>
      <c r="H204" s="222" t="str">
        <f>IF(OR(F204&lt;&gt;"",G204&lt;&gt;""),H203-G204,"")</f>
        <v/>
      </c>
    </row>
    <row r="205" spans="1:9" ht="13.2" customHeight="1">
      <c r="A205" s="357"/>
      <c r="B205" s="361"/>
      <c r="C205" s="360"/>
      <c r="D205" s="355"/>
      <c r="E205" s="365"/>
      <c r="F205" s="357"/>
      <c r="G205" s="695"/>
      <c r="H205" s="366" t="str">
        <f>IF(OR(F205&lt;&gt;"",G205&lt;&gt;""),F205,"")</f>
        <v/>
      </c>
    </row>
    <row r="206" spans="1:9" ht="13.2" customHeight="1">
      <c r="A206" s="178"/>
      <c r="B206" s="195"/>
      <c r="C206" s="181"/>
      <c r="D206" s="356"/>
      <c r="E206" s="179"/>
      <c r="F206" s="229"/>
      <c r="G206" s="195"/>
      <c r="H206" s="222" t="str">
        <f>IF(OR(F206&lt;&gt;"",G206&lt;&gt;""),H205-G206,"")</f>
        <v/>
      </c>
    </row>
    <row r="207" spans="1:9" ht="13.2" customHeight="1">
      <c r="A207" s="357"/>
      <c r="B207" s="361"/>
      <c r="C207" s="360"/>
      <c r="D207" s="355"/>
      <c r="E207" s="365"/>
      <c r="F207" s="357"/>
      <c r="G207" s="695"/>
      <c r="H207" s="366" t="str">
        <f>IF(OR(F207&lt;&gt;"",G207&lt;&gt;""),F207,"")</f>
        <v/>
      </c>
    </row>
    <row r="208" spans="1:9" ht="13.2" customHeight="1">
      <c r="A208" s="178"/>
      <c r="B208" s="195"/>
      <c r="C208" s="181"/>
      <c r="D208" s="356"/>
      <c r="E208" s="179"/>
      <c r="F208" s="229"/>
      <c r="G208" s="195"/>
      <c r="H208" s="222" t="str">
        <f>IF(OR(F208&lt;&gt;"",G208&lt;&gt;""),H207-G208,"")</f>
        <v/>
      </c>
    </row>
    <row r="209" spans="1:8" ht="13.2" customHeight="1">
      <c r="A209" s="357"/>
      <c r="B209" s="361"/>
      <c r="C209" s="360"/>
      <c r="D209" s="355"/>
      <c r="E209" s="365"/>
      <c r="F209" s="357"/>
      <c r="G209" s="695"/>
      <c r="H209" s="366" t="str">
        <f>IF(OR(F209&lt;&gt;"",G209&lt;&gt;""),F209,"")</f>
        <v/>
      </c>
    </row>
    <row r="210" spans="1:8" ht="13.2" customHeight="1">
      <c r="A210" s="178"/>
      <c r="B210" s="195"/>
      <c r="C210" s="181"/>
      <c r="D210" s="356"/>
      <c r="E210" s="179"/>
      <c r="F210" s="229"/>
      <c r="G210" s="195"/>
      <c r="H210" s="222" t="str">
        <f>IF(OR(F210&lt;&gt;"",G210&lt;&gt;""),H209-G210,"")</f>
        <v/>
      </c>
    </row>
    <row r="211" spans="1:8" ht="13.2" customHeight="1">
      <c r="A211" s="357"/>
      <c r="B211" s="361"/>
      <c r="C211" s="360"/>
      <c r="D211" s="355"/>
      <c r="E211" s="365"/>
      <c r="F211" s="357"/>
      <c r="G211" s="695"/>
      <c r="H211" s="366" t="str">
        <f>IF(OR(F211&lt;&gt;"",G211&lt;&gt;""),F211,"")</f>
        <v/>
      </c>
    </row>
    <row r="212" spans="1:8" ht="13.2" customHeight="1">
      <c r="A212" s="178"/>
      <c r="B212" s="195"/>
      <c r="C212" s="181"/>
      <c r="D212" s="356"/>
      <c r="E212" s="179"/>
      <c r="F212" s="229"/>
      <c r="G212" s="195"/>
      <c r="H212" s="222" t="str">
        <f>IF(OR(F212&lt;&gt;"",G212&lt;&gt;""),H211-G212,"")</f>
        <v/>
      </c>
    </row>
    <row r="213" spans="1:8" ht="13.2" customHeight="1">
      <c r="A213" s="357"/>
      <c r="B213" s="361"/>
      <c r="C213" s="360"/>
      <c r="D213" s="355"/>
      <c r="E213" s="365"/>
      <c r="F213" s="357"/>
      <c r="G213" s="695"/>
      <c r="H213" s="366" t="str">
        <f>IF(OR(F213&lt;&gt;"",G213&lt;&gt;""),F213,"")</f>
        <v/>
      </c>
    </row>
    <row r="214" spans="1:8" ht="13.2" customHeight="1">
      <c r="A214" s="178"/>
      <c r="B214" s="195"/>
      <c r="C214" s="181"/>
      <c r="D214" s="356"/>
      <c r="E214" s="179"/>
      <c r="F214" s="229"/>
      <c r="G214" s="195"/>
      <c r="H214" s="222" t="str">
        <f>IF(OR(F214&lt;&gt;"",G214&lt;&gt;""),H213-G214,"")</f>
        <v/>
      </c>
    </row>
    <row r="215" spans="1:8" ht="13.2" customHeight="1">
      <c r="A215" s="357"/>
      <c r="B215" s="361"/>
      <c r="C215" s="360"/>
      <c r="D215" s="355"/>
      <c r="E215" s="365"/>
      <c r="F215" s="357"/>
      <c r="G215" s="695"/>
      <c r="H215" s="366" t="str">
        <f>IF(OR(F215&lt;&gt;"",G215&lt;&gt;""),F215,"")</f>
        <v/>
      </c>
    </row>
    <row r="216" spans="1:8" ht="13.2" customHeight="1">
      <c r="A216" s="178"/>
      <c r="B216" s="195"/>
      <c r="C216" s="181"/>
      <c r="D216" s="356"/>
      <c r="E216" s="179"/>
      <c r="F216" s="229"/>
      <c r="G216" s="195"/>
      <c r="H216" s="222" t="str">
        <f>IF(OR(F216&lt;&gt;"",G216&lt;&gt;""),H215-G216,"")</f>
        <v/>
      </c>
    </row>
    <row r="217" spans="1:8" ht="13.2" customHeight="1">
      <c r="A217" s="357"/>
      <c r="B217" s="361"/>
      <c r="C217" s="360"/>
      <c r="D217" s="355"/>
      <c r="E217" s="365"/>
      <c r="F217" s="357"/>
      <c r="G217" s="695"/>
      <c r="H217" s="366" t="str">
        <f>IF(OR(F217&lt;&gt;"",G217&lt;&gt;""),F217,"")</f>
        <v/>
      </c>
    </row>
    <row r="218" spans="1:8" ht="13.2" customHeight="1">
      <c r="A218" s="178"/>
      <c r="B218" s="195"/>
      <c r="C218" s="181"/>
      <c r="D218" s="356"/>
      <c r="E218" s="179"/>
      <c r="F218" s="229"/>
      <c r="G218" s="195"/>
      <c r="H218" s="222" t="str">
        <f>IF(OR(F218&lt;&gt;"",G218&lt;&gt;""),H217-G218,"")</f>
        <v/>
      </c>
    </row>
    <row r="219" spans="1:8" ht="13.2" customHeight="1">
      <c r="A219" s="357"/>
      <c r="B219" s="361"/>
      <c r="C219" s="360"/>
      <c r="D219" s="355"/>
      <c r="E219" s="365"/>
      <c r="F219" s="357"/>
      <c r="G219" s="695"/>
      <c r="H219" s="366" t="str">
        <f>IF(OR(F219&lt;&gt;"",G219&lt;&gt;""),F219,"")</f>
        <v/>
      </c>
    </row>
    <row r="220" spans="1:8" ht="13.2" customHeight="1">
      <c r="A220" s="178"/>
      <c r="B220" s="195"/>
      <c r="C220" s="181"/>
      <c r="D220" s="356"/>
      <c r="E220" s="179"/>
      <c r="F220" s="229"/>
      <c r="G220" s="195"/>
      <c r="H220" s="222" t="str">
        <f>IF(OR(F220&lt;&gt;"",G220&lt;&gt;""),H219-G220,"")</f>
        <v/>
      </c>
    </row>
    <row r="221" spans="1:8" ht="13.2" customHeight="1">
      <c r="A221" s="357"/>
      <c r="B221" s="361"/>
      <c r="C221" s="360"/>
      <c r="D221" s="355"/>
      <c r="E221" s="365"/>
      <c r="F221" s="357"/>
      <c r="G221" s="695"/>
      <c r="H221" s="366" t="str">
        <f>IF(OR(F221&lt;&gt;"",G221&lt;&gt;""),F221,"")</f>
        <v/>
      </c>
    </row>
    <row r="222" spans="1:8" ht="13.2" customHeight="1">
      <c r="A222" s="178"/>
      <c r="B222" s="195"/>
      <c r="C222" s="181"/>
      <c r="D222" s="356"/>
      <c r="E222" s="179"/>
      <c r="F222" s="229"/>
      <c r="G222" s="195"/>
      <c r="H222" s="222" t="str">
        <f>IF(OR(F222&lt;&gt;"",G222&lt;&gt;""),H221-G222,"")</f>
        <v/>
      </c>
    </row>
    <row r="223" spans="1:8" ht="13.2" customHeight="1">
      <c r="A223" s="357"/>
      <c r="B223" s="361"/>
      <c r="C223" s="360"/>
      <c r="D223" s="355"/>
      <c r="E223" s="365"/>
      <c r="F223" s="357"/>
      <c r="G223" s="695"/>
      <c r="H223" s="366" t="str">
        <f>IF(OR(F223&lt;&gt;"",G223&lt;&gt;""),F223,"")</f>
        <v/>
      </c>
    </row>
    <row r="224" spans="1:8" ht="13.2" customHeight="1">
      <c r="A224" s="178"/>
      <c r="B224" s="195"/>
      <c r="C224" s="181"/>
      <c r="D224" s="356"/>
      <c r="E224" s="179"/>
      <c r="F224" s="229"/>
      <c r="G224" s="195"/>
      <c r="H224" s="222" t="str">
        <f>IF(OR(F224&lt;&gt;"",G224&lt;&gt;""),H223-G224,"")</f>
        <v/>
      </c>
    </row>
    <row r="225" spans="1:9" ht="13.2" customHeight="1">
      <c r="A225" s="357"/>
      <c r="B225" s="361"/>
      <c r="C225" s="360"/>
      <c r="D225" s="355"/>
      <c r="E225" s="365"/>
      <c r="F225" s="357"/>
      <c r="G225" s="695"/>
      <c r="H225" s="366" t="str">
        <f>IF(OR(F225&lt;&gt;"",G225&lt;&gt;""),F225,"")</f>
        <v/>
      </c>
    </row>
    <row r="226" spans="1:9" ht="13.2" customHeight="1">
      <c r="A226" s="183"/>
      <c r="B226" s="196"/>
      <c r="C226" s="186"/>
      <c r="D226" s="358"/>
      <c r="E226" s="184"/>
      <c r="F226" s="229"/>
      <c r="G226" s="195"/>
      <c r="H226" s="225" t="str">
        <f>IF(OR(F226&lt;&gt;"",G226&lt;&gt;""),H225-G226,"")</f>
        <v/>
      </c>
    </row>
    <row r="227" spans="1:9" customFormat="1" ht="13.2" customHeight="1">
      <c r="A227" s="337"/>
      <c r="B227" s="338"/>
      <c r="C227" s="232" t="s">
        <v>579</v>
      </c>
      <c r="D227" s="339"/>
      <c r="E227" s="341"/>
      <c r="F227" s="337">
        <f>SUM(F177:F226)</f>
        <v>0</v>
      </c>
      <c r="G227" s="338">
        <f>SUM(G177:G226)</f>
        <v>0</v>
      </c>
      <c r="H227" s="342">
        <f>F227-G227</f>
        <v>0</v>
      </c>
    </row>
    <row r="228" spans="1:9" customFormat="1" ht="13.2" customHeight="1">
      <c r="A228" s="64"/>
      <c r="B228" s="64"/>
      <c r="C228" s="64"/>
      <c r="D228" s="64"/>
      <c r="E228" s="64"/>
      <c r="F228" s="64"/>
      <c r="G228" s="64"/>
      <c r="H228" s="64"/>
    </row>
    <row r="229" spans="1:9" customFormat="1" ht="13.2" customHeight="1">
      <c r="A229" s="369"/>
      <c r="B229" s="369"/>
      <c r="C229" s="369" t="s">
        <v>580</v>
      </c>
      <c r="D229" s="369"/>
      <c r="E229" s="369"/>
      <c r="F229" s="369"/>
      <c r="G229" s="369"/>
      <c r="H229" s="370">
        <f>H172+H227</f>
        <v>13750</v>
      </c>
    </row>
    <row r="230" spans="1:9" customFormat="1" ht="25.8" customHeight="1">
      <c r="A230" s="29"/>
      <c r="B230" s="29"/>
      <c r="C230" s="29"/>
      <c r="D230" s="29"/>
      <c r="E230" s="29"/>
      <c r="F230" s="29"/>
      <c r="G230" s="29"/>
      <c r="H230" s="29"/>
      <c r="I230" s="29"/>
    </row>
    <row r="231" spans="1:9" ht="13.2" customHeight="1">
      <c r="A231" s="938" t="s">
        <v>3</v>
      </c>
      <c r="B231" s="954"/>
      <c r="C231" s="957" t="s">
        <v>0</v>
      </c>
      <c r="D231" s="958"/>
      <c r="E231" s="959"/>
      <c r="F231" s="960" t="s">
        <v>19</v>
      </c>
      <c r="G231" s="962" t="s">
        <v>1183</v>
      </c>
      <c r="H231" s="964" t="s">
        <v>226</v>
      </c>
    </row>
    <row r="232" spans="1:9" ht="13.2" customHeight="1">
      <c r="A232" s="955"/>
      <c r="B232" s="956"/>
      <c r="C232" s="363" t="s">
        <v>322</v>
      </c>
      <c r="D232" s="364" t="s">
        <v>47</v>
      </c>
      <c r="E232" s="367" t="s">
        <v>49</v>
      </c>
      <c r="F232" s="961"/>
      <c r="G232" s="963"/>
      <c r="H232" s="966"/>
      <c r="I232" s="1"/>
    </row>
    <row r="233" spans="1:9" ht="13.2" customHeight="1">
      <c r="A233" s="173">
        <v>4</v>
      </c>
      <c r="B233" s="177">
        <v>1</v>
      </c>
      <c r="C233" s="249" t="s">
        <v>564</v>
      </c>
      <c r="D233" s="368"/>
      <c r="E233" s="174"/>
      <c r="F233" s="173"/>
      <c r="G233" s="177"/>
      <c r="H233" s="175"/>
      <c r="I233" s="1"/>
    </row>
    <row r="234" spans="1:9" ht="13.2" customHeight="1">
      <c r="A234" s="357"/>
      <c r="B234" s="361"/>
      <c r="C234" s="360"/>
      <c r="D234" s="355"/>
      <c r="E234" s="365"/>
      <c r="F234" s="362"/>
      <c r="G234" s="694"/>
      <c r="H234" s="366" t="str">
        <f>IF(OR(F234&lt;&gt;"",G234&lt;&gt;""),F234,"")</f>
        <v/>
      </c>
      <c r="I234" s="1"/>
    </row>
    <row r="235" spans="1:9" ht="13.2" customHeight="1">
      <c r="A235" s="178"/>
      <c r="B235" s="195"/>
      <c r="C235" s="181"/>
      <c r="D235" s="356"/>
      <c r="E235" s="179"/>
      <c r="F235" s="229"/>
      <c r="G235" s="195"/>
      <c r="H235" s="222" t="str">
        <f>IF(OR(F235&lt;&gt;"",G235&lt;&gt;""),H234-G235,"")</f>
        <v/>
      </c>
      <c r="I235" s="1"/>
    </row>
    <row r="236" spans="1:9" ht="13.2" customHeight="1">
      <c r="A236" s="357"/>
      <c r="B236" s="361"/>
      <c r="C236" s="360"/>
      <c r="D236" s="355"/>
      <c r="E236" s="365"/>
      <c r="F236" s="357"/>
      <c r="G236" s="695"/>
      <c r="H236" s="366" t="str">
        <f>IF(OR(F236&lt;&gt;"",G236&lt;&gt;""),F236,"")</f>
        <v/>
      </c>
      <c r="I236" s="1"/>
    </row>
    <row r="237" spans="1:9" ht="13.2" customHeight="1">
      <c r="A237" s="178"/>
      <c r="B237" s="195"/>
      <c r="C237" s="181"/>
      <c r="D237" s="356"/>
      <c r="E237" s="179"/>
      <c r="F237" s="229"/>
      <c r="G237" s="195"/>
      <c r="H237" s="222" t="str">
        <f>IF(OR(F237&lt;&gt;"",G237&lt;&gt;""),H236-G237,"")</f>
        <v/>
      </c>
      <c r="I237" s="1"/>
    </row>
    <row r="238" spans="1:9" ht="13.2" customHeight="1">
      <c r="A238" s="357"/>
      <c r="B238" s="361"/>
      <c r="C238" s="360"/>
      <c r="D238" s="355"/>
      <c r="E238" s="365"/>
      <c r="F238" s="357"/>
      <c r="G238" s="695"/>
      <c r="H238" s="366" t="str">
        <f>IF(OR(F238&lt;&gt;"",G238&lt;&gt;""),F238,"")</f>
        <v/>
      </c>
      <c r="I238" s="1"/>
    </row>
    <row r="239" spans="1:9" ht="13.2" customHeight="1">
      <c r="A239" s="178"/>
      <c r="B239" s="195"/>
      <c r="C239" s="181"/>
      <c r="D239" s="356"/>
      <c r="E239" s="179"/>
      <c r="F239" s="229"/>
      <c r="G239" s="195"/>
      <c r="H239" s="222" t="str">
        <f>IF(OR(F239&lt;&gt;"",G239&lt;&gt;""),H238-G239,"")</f>
        <v/>
      </c>
      <c r="I239" s="1"/>
    </row>
    <row r="240" spans="1:9" ht="13.2" customHeight="1">
      <c r="A240" s="357"/>
      <c r="B240" s="361"/>
      <c r="C240" s="360"/>
      <c r="D240" s="355"/>
      <c r="E240" s="365"/>
      <c r="F240" s="357"/>
      <c r="G240" s="695"/>
      <c r="H240" s="366" t="str">
        <f>IF(OR(F240&lt;&gt;"",G240&lt;&gt;""),F240,"")</f>
        <v/>
      </c>
      <c r="I240" s="1"/>
    </row>
    <row r="241" spans="1:9" ht="13.2" customHeight="1">
      <c r="A241" s="178"/>
      <c r="B241" s="195"/>
      <c r="C241" s="181"/>
      <c r="D241" s="356"/>
      <c r="E241" s="179"/>
      <c r="F241" s="229"/>
      <c r="G241" s="195"/>
      <c r="H241" s="222" t="str">
        <f>IF(OR(F241&lt;&gt;"",G241&lt;&gt;""),H240-G241,"")</f>
        <v/>
      </c>
      <c r="I241" s="1"/>
    </row>
    <row r="242" spans="1:9" ht="13.2" customHeight="1">
      <c r="A242" s="357"/>
      <c r="B242" s="361"/>
      <c r="C242" s="360"/>
      <c r="D242" s="355"/>
      <c r="E242" s="365"/>
      <c r="F242" s="357"/>
      <c r="G242" s="695"/>
      <c r="H242" s="366" t="str">
        <f>IF(OR(F242&lt;&gt;"",G242&lt;&gt;""),F242,"")</f>
        <v/>
      </c>
      <c r="I242" s="1"/>
    </row>
    <row r="243" spans="1:9" ht="13.2" customHeight="1">
      <c r="A243" s="178"/>
      <c r="B243" s="195"/>
      <c r="C243" s="181"/>
      <c r="D243" s="356"/>
      <c r="E243" s="179"/>
      <c r="F243" s="229"/>
      <c r="G243" s="195"/>
      <c r="H243" s="222" t="str">
        <f>IF(OR(F243&lt;&gt;"",G243&lt;&gt;""),H242-G243,"")</f>
        <v/>
      </c>
      <c r="I243" s="1"/>
    </row>
    <row r="244" spans="1:9" ht="13.2" customHeight="1">
      <c r="A244" s="357"/>
      <c r="B244" s="361"/>
      <c r="C244" s="360"/>
      <c r="D244" s="355"/>
      <c r="E244" s="365"/>
      <c r="F244" s="357"/>
      <c r="G244" s="695"/>
      <c r="H244" s="366" t="str">
        <f>IF(OR(F244&lt;&gt;"",G244&lt;&gt;""),F244,"")</f>
        <v/>
      </c>
      <c r="I244" s="1"/>
    </row>
    <row r="245" spans="1:9" ht="13.2" customHeight="1">
      <c r="A245" s="178"/>
      <c r="B245" s="195"/>
      <c r="C245" s="181"/>
      <c r="D245" s="356"/>
      <c r="E245" s="179"/>
      <c r="F245" s="229"/>
      <c r="G245" s="195"/>
      <c r="H245" s="222" t="str">
        <f>IF(OR(F245&lt;&gt;"",G245&lt;&gt;""),H244-G245,"")</f>
        <v/>
      </c>
      <c r="I245" s="1"/>
    </row>
    <row r="246" spans="1:9" ht="13.2" customHeight="1">
      <c r="A246" s="357"/>
      <c r="B246" s="361"/>
      <c r="C246" s="360"/>
      <c r="D246" s="355"/>
      <c r="E246" s="365"/>
      <c r="F246" s="357"/>
      <c r="G246" s="695"/>
      <c r="H246" s="366" t="str">
        <f>IF(OR(F246&lt;&gt;"",G246&lt;&gt;""),F246,"")</f>
        <v/>
      </c>
      <c r="I246" s="1"/>
    </row>
    <row r="247" spans="1:9" ht="13.2" customHeight="1">
      <c r="A247" s="178"/>
      <c r="B247" s="195"/>
      <c r="C247" s="181"/>
      <c r="D247" s="356"/>
      <c r="E247" s="179"/>
      <c r="F247" s="229"/>
      <c r="G247" s="195"/>
      <c r="H247" s="222" t="str">
        <f>IF(OR(F247&lt;&gt;"",G247&lt;&gt;""),H246-G247,"")</f>
        <v/>
      </c>
      <c r="I247" s="1"/>
    </row>
    <row r="248" spans="1:9" ht="13.2" customHeight="1">
      <c r="A248" s="357"/>
      <c r="B248" s="361"/>
      <c r="C248" s="360"/>
      <c r="D248" s="355"/>
      <c r="E248" s="365"/>
      <c r="F248" s="357"/>
      <c r="G248" s="695"/>
      <c r="H248" s="366" t="str">
        <f>IF(OR(F248&lt;&gt;"",G248&lt;&gt;""),F248,"")</f>
        <v/>
      </c>
      <c r="I248" s="1"/>
    </row>
    <row r="249" spans="1:9" ht="13.2" customHeight="1">
      <c r="A249" s="178"/>
      <c r="B249" s="195"/>
      <c r="C249" s="181"/>
      <c r="D249" s="356"/>
      <c r="E249" s="179"/>
      <c r="F249" s="229"/>
      <c r="G249" s="195"/>
      <c r="H249" s="222" t="str">
        <f>IF(OR(F249&lt;&gt;"",G249&lt;&gt;""),H248-G249,"")</f>
        <v/>
      </c>
      <c r="I249" s="1"/>
    </row>
    <row r="250" spans="1:9" ht="13.2" customHeight="1">
      <c r="A250" s="357"/>
      <c r="B250" s="361"/>
      <c r="C250" s="360"/>
      <c r="D250" s="355"/>
      <c r="E250" s="365"/>
      <c r="F250" s="357"/>
      <c r="G250" s="695"/>
      <c r="H250" s="366" t="str">
        <f>IF(OR(F250&lt;&gt;"",G250&lt;&gt;""),F250,"")</f>
        <v/>
      </c>
      <c r="I250" s="1"/>
    </row>
    <row r="251" spans="1:9" ht="13.2" customHeight="1">
      <c r="A251" s="178"/>
      <c r="B251" s="195"/>
      <c r="C251" s="181"/>
      <c r="D251" s="356"/>
      <c r="E251" s="179"/>
      <c r="F251" s="229"/>
      <c r="G251" s="195"/>
      <c r="H251" s="222" t="str">
        <f>IF(OR(F251&lt;&gt;"",G251&lt;&gt;""),H250-G251,"")</f>
        <v/>
      </c>
      <c r="I251" s="1"/>
    </row>
    <row r="252" spans="1:9" ht="13.2" customHeight="1">
      <c r="A252" s="357"/>
      <c r="B252" s="361"/>
      <c r="C252" s="360"/>
      <c r="D252" s="355"/>
      <c r="E252" s="365"/>
      <c r="F252" s="357"/>
      <c r="G252" s="695"/>
      <c r="H252" s="366" t="str">
        <f>IF(OR(F252&lt;&gt;"",G252&lt;&gt;""),F252,"")</f>
        <v/>
      </c>
      <c r="I252" s="1"/>
    </row>
    <row r="253" spans="1:9" ht="13.2" customHeight="1">
      <c r="A253" s="178"/>
      <c r="B253" s="195"/>
      <c r="C253" s="181"/>
      <c r="D253" s="356"/>
      <c r="E253" s="179"/>
      <c r="F253" s="229"/>
      <c r="G253" s="195"/>
      <c r="H253" s="222" t="str">
        <f>IF(OR(F253&lt;&gt;"",G253&lt;&gt;""),H252-G253,"")</f>
        <v/>
      </c>
      <c r="I253" s="1"/>
    </row>
    <row r="254" spans="1:9" ht="13.2" customHeight="1">
      <c r="A254" s="357"/>
      <c r="B254" s="361"/>
      <c r="C254" s="360"/>
      <c r="D254" s="355"/>
      <c r="E254" s="365"/>
      <c r="F254" s="357"/>
      <c r="G254" s="695"/>
      <c r="H254" s="366" t="str">
        <f>IF(OR(F254&lt;&gt;"",G254&lt;&gt;""),F254,"")</f>
        <v/>
      </c>
      <c r="I254" s="1"/>
    </row>
    <row r="255" spans="1:9" ht="13.2" customHeight="1">
      <c r="A255" s="178"/>
      <c r="B255" s="195"/>
      <c r="C255" s="181"/>
      <c r="D255" s="356"/>
      <c r="E255" s="179"/>
      <c r="F255" s="229"/>
      <c r="G255" s="195"/>
      <c r="H255" s="222" t="str">
        <f>IF(OR(F255&lt;&gt;"",G255&lt;&gt;""),H254-G255,"")</f>
        <v/>
      </c>
      <c r="I255" s="1"/>
    </row>
    <row r="256" spans="1:9" ht="13.2" customHeight="1">
      <c r="A256" s="357"/>
      <c r="B256" s="361"/>
      <c r="C256" s="360"/>
      <c r="D256" s="355"/>
      <c r="E256" s="365"/>
      <c r="F256" s="357"/>
      <c r="G256" s="695"/>
      <c r="H256" s="366" t="str">
        <f>IF(OR(F256&lt;&gt;"",G256&lt;&gt;""),F256,"")</f>
        <v/>
      </c>
      <c r="I256" s="1"/>
    </row>
    <row r="257" spans="1:8" ht="13.2" customHeight="1">
      <c r="A257" s="178"/>
      <c r="B257" s="195"/>
      <c r="C257" s="181"/>
      <c r="D257" s="356"/>
      <c r="E257" s="179"/>
      <c r="F257" s="229"/>
      <c r="G257" s="195"/>
      <c r="H257" s="222" t="str">
        <f>IF(OR(F257&lt;&gt;"",G257&lt;&gt;""),H256-G257,"")</f>
        <v/>
      </c>
    </row>
    <row r="258" spans="1:8" ht="13.2" customHeight="1">
      <c r="A258" s="357"/>
      <c r="B258" s="361"/>
      <c r="C258" s="360"/>
      <c r="D258" s="355"/>
      <c r="E258" s="365"/>
      <c r="F258" s="357"/>
      <c r="G258" s="695"/>
      <c r="H258" s="366" t="str">
        <f>IF(OR(F258&lt;&gt;"",G258&lt;&gt;""),F258,"")</f>
        <v/>
      </c>
    </row>
    <row r="259" spans="1:8" ht="13.2" customHeight="1">
      <c r="A259" s="178"/>
      <c r="B259" s="195"/>
      <c r="C259" s="181"/>
      <c r="D259" s="356"/>
      <c r="E259" s="179"/>
      <c r="F259" s="229"/>
      <c r="G259" s="195"/>
      <c r="H259" s="222" t="str">
        <f>IF(OR(F259&lt;&gt;"",G259&lt;&gt;""),H258-G259,"")</f>
        <v/>
      </c>
    </row>
    <row r="260" spans="1:8" ht="13.2" customHeight="1">
      <c r="A260" s="357"/>
      <c r="B260" s="361"/>
      <c r="C260" s="360"/>
      <c r="D260" s="355"/>
      <c r="E260" s="365"/>
      <c r="F260" s="357"/>
      <c r="G260" s="695"/>
      <c r="H260" s="366" t="str">
        <f>IF(OR(F260&lt;&gt;"",G260&lt;&gt;""),F260,"")</f>
        <v/>
      </c>
    </row>
    <row r="261" spans="1:8" ht="13.2" customHeight="1">
      <c r="A261" s="178"/>
      <c r="B261" s="195"/>
      <c r="C261" s="181"/>
      <c r="D261" s="356"/>
      <c r="E261" s="179"/>
      <c r="F261" s="229"/>
      <c r="G261" s="195"/>
      <c r="H261" s="222" t="str">
        <f>IF(OR(F261&lt;&gt;"",G261&lt;&gt;""),H260-G261,"")</f>
        <v/>
      </c>
    </row>
    <row r="262" spans="1:8" ht="13.2" customHeight="1">
      <c r="A262" s="357"/>
      <c r="B262" s="361"/>
      <c r="C262" s="360"/>
      <c r="D262" s="355"/>
      <c r="E262" s="365"/>
      <c r="F262" s="357"/>
      <c r="G262" s="695"/>
      <c r="H262" s="366" t="str">
        <f>IF(OR(F262&lt;&gt;"",G262&lt;&gt;""),F262,"")</f>
        <v/>
      </c>
    </row>
    <row r="263" spans="1:8" ht="13.2" customHeight="1">
      <c r="A263" s="178"/>
      <c r="B263" s="195"/>
      <c r="C263" s="181"/>
      <c r="D263" s="356"/>
      <c r="E263" s="179"/>
      <c r="F263" s="229"/>
      <c r="G263" s="195"/>
      <c r="H263" s="222" t="str">
        <f>IF(OR(F263&lt;&gt;"",G263&lt;&gt;""),H262-G263,"")</f>
        <v/>
      </c>
    </row>
    <row r="264" spans="1:8" ht="13.2" customHeight="1">
      <c r="A264" s="357"/>
      <c r="B264" s="361"/>
      <c r="C264" s="360"/>
      <c r="D264" s="355"/>
      <c r="E264" s="365"/>
      <c r="F264" s="357"/>
      <c r="G264" s="695"/>
      <c r="H264" s="366" t="str">
        <f>IF(OR(F264&lt;&gt;"",G264&lt;&gt;""),F264,"")</f>
        <v/>
      </c>
    </row>
    <row r="265" spans="1:8" ht="13.2" customHeight="1">
      <c r="A265" s="178"/>
      <c r="B265" s="195"/>
      <c r="C265" s="181"/>
      <c r="D265" s="356"/>
      <c r="E265" s="179"/>
      <c r="F265" s="229"/>
      <c r="G265" s="195"/>
      <c r="H265" s="222" t="str">
        <f>IF(OR(F265&lt;&gt;"",G265&lt;&gt;""),H264-G265,"")</f>
        <v/>
      </c>
    </row>
    <row r="266" spans="1:8" ht="13.2" customHeight="1">
      <c r="A266" s="357"/>
      <c r="B266" s="361"/>
      <c r="C266" s="360"/>
      <c r="D266" s="355"/>
      <c r="E266" s="365"/>
      <c r="F266" s="357"/>
      <c r="G266" s="695"/>
      <c r="H266" s="366" t="str">
        <f>IF(OR(F266&lt;&gt;"",G266&lt;&gt;""),F266,"")</f>
        <v/>
      </c>
    </row>
    <row r="267" spans="1:8" ht="13.2" customHeight="1">
      <c r="A267" s="178"/>
      <c r="B267" s="195"/>
      <c r="C267" s="181"/>
      <c r="D267" s="356"/>
      <c r="E267" s="179"/>
      <c r="F267" s="229"/>
      <c r="G267" s="195"/>
      <c r="H267" s="222" t="str">
        <f>IF(OR(F267&lt;&gt;"",G267&lt;&gt;""),H266-G267,"")</f>
        <v/>
      </c>
    </row>
    <row r="268" spans="1:8" ht="13.2" customHeight="1">
      <c r="A268" s="357"/>
      <c r="B268" s="361"/>
      <c r="C268" s="360"/>
      <c r="D268" s="355"/>
      <c r="E268" s="365"/>
      <c r="F268" s="357"/>
      <c r="G268" s="695"/>
      <c r="H268" s="366" t="str">
        <f>IF(OR(F268&lt;&gt;"",G268&lt;&gt;""),F268,"")</f>
        <v/>
      </c>
    </row>
    <row r="269" spans="1:8" ht="13.2" customHeight="1">
      <c r="A269" s="178"/>
      <c r="B269" s="195"/>
      <c r="C269" s="181"/>
      <c r="D269" s="356"/>
      <c r="E269" s="179"/>
      <c r="F269" s="229"/>
      <c r="G269" s="195"/>
      <c r="H269" s="222" t="str">
        <f>IF(OR(F269&lt;&gt;"",G269&lt;&gt;""),H268-G269,"")</f>
        <v/>
      </c>
    </row>
    <row r="270" spans="1:8" ht="13.2" customHeight="1">
      <c r="A270" s="357"/>
      <c r="B270" s="361"/>
      <c r="C270" s="360"/>
      <c r="D270" s="355"/>
      <c r="E270" s="365"/>
      <c r="F270" s="357"/>
      <c r="G270" s="695"/>
      <c r="H270" s="366" t="str">
        <f>IF(OR(F270&lt;&gt;"",G270&lt;&gt;""),F270,"")</f>
        <v/>
      </c>
    </row>
    <row r="271" spans="1:8" ht="13.2" customHeight="1">
      <c r="A271" s="178"/>
      <c r="B271" s="195"/>
      <c r="C271" s="181"/>
      <c r="D271" s="356"/>
      <c r="E271" s="179"/>
      <c r="F271" s="229"/>
      <c r="G271" s="195"/>
      <c r="H271" s="222" t="str">
        <f>IF(OR(F271&lt;&gt;"",G271&lt;&gt;""),H270-G271,"")</f>
        <v/>
      </c>
    </row>
    <row r="272" spans="1:8" ht="13.2" customHeight="1">
      <c r="A272" s="357"/>
      <c r="B272" s="361"/>
      <c r="C272" s="360"/>
      <c r="D272" s="355"/>
      <c r="E272" s="365"/>
      <c r="F272" s="357"/>
      <c r="G272" s="695"/>
      <c r="H272" s="366" t="str">
        <f>IF(OR(F272&lt;&gt;"",G272&lt;&gt;""),F272,"")</f>
        <v/>
      </c>
    </row>
    <row r="273" spans="1:9" ht="13.2" customHeight="1">
      <c r="A273" s="178"/>
      <c r="B273" s="195"/>
      <c r="C273" s="181"/>
      <c r="D273" s="356"/>
      <c r="E273" s="179"/>
      <c r="F273" s="229"/>
      <c r="G273" s="195"/>
      <c r="H273" s="222" t="str">
        <f>IF(OR(F273&lt;&gt;"",G273&lt;&gt;""),H272-G273,"")</f>
        <v/>
      </c>
    </row>
    <row r="274" spans="1:9" ht="13.2" customHeight="1">
      <c r="A274" s="357"/>
      <c r="B274" s="361"/>
      <c r="C274" s="360"/>
      <c r="D274" s="355"/>
      <c r="E274" s="365"/>
      <c r="F274" s="357"/>
      <c r="G274" s="695"/>
      <c r="H274" s="366" t="str">
        <f>IF(OR(F274&lt;&gt;"",G274&lt;&gt;""),F274,"")</f>
        <v/>
      </c>
    </row>
    <row r="275" spans="1:9" ht="13.2" customHeight="1">
      <c r="A275" s="178"/>
      <c r="B275" s="195"/>
      <c r="C275" s="181"/>
      <c r="D275" s="356"/>
      <c r="E275" s="179"/>
      <c r="F275" s="229"/>
      <c r="G275" s="195"/>
      <c r="H275" s="222" t="str">
        <f>IF(OR(F275&lt;&gt;"",G275&lt;&gt;""),H274-G275,"")</f>
        <v/>
      </c>
    </row>
    <row r="276" spans="1:9" ht="13.2" customHeight="1">
      <c r="A276" s="357"/>
      <c r="B276" s="361"/>
      <c r="C276" s="360"/>
      <c r="D276" s="355"/>
      <c r="E276" s="365"/>
      <c r="F276" s="357"/>
      <c r="G276" s="695"/>
      <c r="H276" s="366" t="str">
        <f>IF(OR(F276&lt;&gt;"",G276&lt;&gt;""),F276,"")</f>
        <v/>
      </c>
    </row>
    <row r="277" spans="1:9" ht="13.2" customHeight="1">
      <c r="A277" s="178"/>
      <c r="B277" s="195"/>
      <c r="C277" s="181"/>
      <c r="D277" s="356"/>
      <c r="E277" s="179"/>
      <c r="F277" s="229"/>
      <c r="G277" s="195"/>
      <c r="H277" s="222" t="str">
        <f>IF(OR(F277&lt;&gt;"",G277&lt;&gt;""),H276-G277,"")</f>
        <v/>
      </c>
    </row>
    <row r="278" spans="1:9" ht="13.2" customHeight="1">
      <c r="A278" s="357"/>
      <c r="B278" s="361"/>
      <c r="C278" s="360"/>
      <c r="D278" s="355"/>
      <c r="E278" s="365"/>
      <c r="F278" s="357"/>
      <c r="G278" s="695"/>
      <c r="H278" s="366" t="str">
        <f>IF(OR(F278&lt;&gt;"",G278&lt;&gt;""),F278,"")</f>
        <v/>
      </c>
    </row>
    <row r="279" spans="1:9" ht="13.2" customHeight="1">
      <c r="A279" s="178"/>
      <c r="B279" s="195"/>
      <c r="C279" s="181"/>
      <c r="D279" s="356"/>
      <c r="E279" s="179"/>
      <c r="F279" s="229"/>
      <c r="G279" s="195"/>
      <c r="H279" s="222" t="str">
        <f>IF(OR(F279&lt;&gt;"",G279&lt;&gt;""),H278-G279,"")</f>
        <v/>
      </c>
    </row>
    <row r="280" spans="1:9" ht="13.2" customHeight="1">
      <c r="A280" s="357"/>
      <c r="B280" s="361"/>
      <c r="C280" s="360"/>
      <c r="D280" s="355"/>
      <c r="E280" s="365"/>
      <c r="F280" s="357"/>
      <c r="G280" s="695"/>
      <c r="H280" s="366" t="str">
        <f>IF(OR(F280&lt;&gt;"",G280&lt;&gt;""),F280,"")</f>
        <v/>
      </c>
    </row>
    <row r="281" spans="1:9" ht="13.2" customHeight="1">
      <c r="A281" s="178"/>
      <c r="B281" s="195"/>
      <c r="C281" s="181"/>
      <c r="D281" s="356"/>
      <c r="E281" s="179"/>
      <c r="F281" s="229"/>
      <c r="G281" s="195"/>
      <c r="H281" s="222" t="str">
        <f>IF(OR(F281&lt;&gt;"",G281&lt;&gt;""),H280-G281,"")</f>
        <v/>
      </c>
    </row>
    <row r="282" spans="1:9" ht="13.2" customHeight="1">
      <c r="A282" s="357"/>
      <c r="B282" s="361"/>
      <c r="C282" s="360"/>
      <c r="D282" s="355"/>
      <c r="E282" s="365"/>
      <c r="F282" s="357"/>
      <c r="G282" s="695"/>
      <c r="H282" s="366" t="str">
        <f>IF(OR(F282&lt;&gt;"",G282&lt;&gt;""),F282,"")</f>
        <v/>
      </c>
    </row>
    <row r="283" spans="1:9" ht="13.2" customHeight="1">
      <c r="A283" s="183"/>
      <c r="B283" s="196"/>
      <c r="C283" s="186"/>
      <c r="D283" s="358"/>
      <c r="E283" s="184"/>
      <c r="F283" s="229"/>
      <c r="G283" s="195"/>
      <c r="H283" s="225" t="str">
        <f>IF(OR(F283&lt;&gt;"",G283&lt;&gt;""),H282-G283,"")</f>
        <v/>
      </c>
    </row>
    <row r="284" spans="1:9" customFormat="1" ht="13.2" customHeight="1">
      <c r="A284" s="337"/>
      <c r="B284" s="338"/>
      <c r="C284" s="232" t="s">
        <v>581</v>
      </c>
      <c r="D284" s="339"/>
      <c r="E284" s="341"/>
      <c r="F284" s="337">
        <f>SUM(F234:F283)</f>
        <v>0</v>
      </c>
      <c r="G284" s="338">
        <f>SUM(G234:G283)</f>
        <v>0</v>
      </c>
      <c r="H284" s="342">
        <f>F284-G284</f>
        <v>0</v>
      </c>
    </row>
    <row r="285" spans="1:9" customFormat="1" ht="13.2" customHeight="1">
      <c r="A285" s="64"/>
      <c r="B285" s="64"/>
      <c r="C285" s="64"/>
      <c r="D285" s="64"/>
      <c r="E285" s="64"/>
      <c r="F285" s="64"/>
      <c r="G285" s="64"/>
      <c r="H285" s="64"/>
    </row>
    <row r="286" spans="1:9" customFormat="1" ht="13.2" customHeight="1">
      <c r="A286" s="369"/>
      <c r="B286" s="369"/>
      <c r="C286" s="369" t="s">
        <v>582</v>
      </c>
      <c r="D286" s="369"/>
      <c r="E286" s="369"/>
      <c r="F286" s="369"/>
      <c r="G286" s="369"/>
      <c r="H286" s="370">
        <f>H229+H284</f>
        <v>13750</v>
      </c>
    </row>
    <row r="287" spans="1:9" customFormat="1" ht="25.8" customHeight="1">
      <c r="A287" s="29"/>
      <c r="B287" s="29"/>
      <c r="C287" s="29"/>
      <c r="D287" s="29"/>
      <c r="E287" s="29"/>
      <c r="F287" s="29"/>
      <c r="G287" s="29"/>
      <c r="H287" s="29"/>
      <c r="I287" s="29"/>
    </row>
    <row r="288" spans="1:9" ht="13.2" customHeight="1">
      <c r="A288" s="938" t="s">
        <v>3</v>
      </c>
      <c r="B288" s="954"/>
      <c r="C288" s="957" t="s">
        <v>0</v>
      </c>
      <c r="D288" s="958"/>
      <c r="E288" s="959"/>
      <c r="F288" s="960" t="s">
        <v>19</v>
      </c>
      <c r="G288" s="962" t="s">
        <v>1183</v>
      </c>
      <c r="H288" s="964" t="s">
        <v>226</v>
      </c>
    </row>
    <row r="289" spans="1:9" ht="13.2" customHeight="1">
      <c r="A289" s="955"/>
      <c r="B289" s="956"/>
      <c r="C289" s="363" t="s">
        <v>322</v>
      </c>
      <c r="D289" s="364" t="s">
        <v>47</v>
      </c>
      <c r="E289" s="367" t="s">
        <v>49</v>
      </c>
      <c r="F289" s="961"/>
      <c r="G289" s="963"/>
      <c r="H289" s="966"/>
      <c r="I289" s="1"/>
    </row>
    <row r="290" spans="1:9" ht="13.2" customHeight="1">
      <c r="A290" s="173">
        <v>5</v>
      </c>
      <c r="B290" s="177">
        <v>1</v>
      </c>
      <c r="C290" s="249" t="s">
        <v>564</v>
      </c>
      <c r="D290" s="368"/>
      <c r="E290" s="174"/>
      <c r="F290" s="173"/>
      <c r="G290" s="177"/>
      <c r="H290" s="175"/>
      <c r="I290" s="1"/>
    </row>
    <row r="291" spans="1:9" ht="13.2" customHeight="1">
      <c r="A291" s="357"/>
      <c r="B291" s="361"/>
      <c r="C291" s="360"/>
      <c r="D291" s="355"/>
      <c r="E291" s="365"/>
      <c r="F291" s="362"/>
      <c r="G291" s="694"/>
      <c r="H291" s="366" t="str">
        <f>IF(OR(F291&lt;&gt;"",G291&lt;&gt;""),F291,"")</f>
        <v/>
      </c>
      <c r="I291" s="1"/>
    </row>
    <row r="292" spans="1:9" ht="13.2" customHeight="1">
      <c r="A292" s="178"/>
      <c r="B292" s="195"/>
      <c r="C292" s="181"/>
      <c r="D292" s="356"/>
      <c r="E292" s="179"/>
      <c r="F292" s="229"/>
      <c r="G292" s="195"/>
      <c r="H292" s="222" t="str">
        <f>IF(OR(F292&lt;&gt;"",G292&lt;&gt;""),H291-G292,"")</f>
        <v/>
      </c>
      <c r="I292" s="1"/>
    </row>
    <row r="293" spans="1:9" ht="13.2" customHeight="1">
      <c r="A293" s="357"/>
      <c r="B293" s="361"/>
      <c r="C293" s="360"/>
      <c r="D293" s="355"/>
      <c r="E293" s="365"/>
      <c r="F293" s="357"/>
      <c r="G293" s="695"/>
      <c r="H293" s="366" t="str">
        <f>IF(OR(F293&lt;&gt;"",G293&lt;&gt;""),F293,"")</f>
        <v/>
      </c>
      <c r="I293" s="1"/>
    </row>
    <row r="294" spans="1:9" ht="13.2" customHeight="1">
      <c r="A294" s="178"/>
      <c r="B294" s="195"/>
      <c r="C294" s="181"/>
      <c r="D294" s="356"/>
      <c r="E294" s="179"/>
      <c r="F294" s="229"/>
      <c r="G294" s="195"/>
      <c r="H294" s="222" t="str">
        <f>IF(OR(F294&lt;&gt;"",G294&lt;&gt;""),H293-G294,"")</f>
        <v/>
      </c>
      <c r="I294" s="1"/>
    </row>
    <row r="295" spans="1:9" ht="13.2" customHeight="1">
      <c r="A295" s="357"/>
      <c r="B295" s="361"/>
      <c r="C295" s="360"/>
      <c r="D295" s="355"/>
      <c r="E295" s="365"/>
      <c r="F295" s="357"/>
      <c r="G295" s="695"/>
      <c r="H295" s="366" t="str">
        <f>IF(OR(F295&lt;&gt;"",G295&lt;&gt;""),F295,"")</f>
        <v/>
      </c>
      <c r="I295" s="1"/>
    </row>
    <row r="296" spans="1:9" ht="13.2" customHeight="1">
      <c r="A296" s="178"/>
      <c r="B296" s="195"/>
      <c r="C296" s="181"/>
      <c r="D296" s="356"/>
      <c r="E296" s="179"/>
      <c r="F296" s="229"/>
      <c r="G296" s="195"/>
      <c r="H296" s="222" t="str">
        <f>IF(OR(F296&lt;&gt;"",G296&lt;&gt;""),H295-G296,"")</f>
        <v/>
      </c>
      <c r="I296" s="1"/>
    </row>
    <row r="297" spans="1:9" ht="13.2" customHeight="1">
      <c r="A297" s="357"/>
      <c r="B297" s="361"/>
      <c r="C297" s="360"/>
      <c r="D297" s="355"/>
      <c r="E297" s="365"/>
      <c r="F297" s="357"/>
      <c r="G297" s="695"/>
      <c r="H297" s="366" t="str">
        <f>IF(OR(F297&lt;&gt;"",G297&lt;&gt;""),F297,"")</f>
        <v/>
      </c>
      <c r="I297" s="1"/>
    </row>
    <row r="298" spans="1:9" ht="13.2" customHeight="1">
      <c r="A298" s="178"/>
      <c r="B298" s="195"/>
      <c r="C298" s="181"/>
      <c r="D298" s="356"/>
      <c r="E298" s="179"/>
      <c r="F298" s="229"/>
      <c r="G298" s="195"/>
      <c r="H298" s="222" t="str">
        <f>IF(OR(F298&lt;&gt;"",G298&lt;&gt;""),H297-G298,"")</f>
        <v/>
      </c>
      <c r="I298" s="1"/>
    </row>
    <row r="299" spans="1:9" ht="13.2" customHeight="1">
      <c r="A299" s="357"/>
      <c r="B299" s="361"/>
      <c r="C299" s="360"/>
      <c r="D299" s="355"/>
      <c r="E299" s="365"/>
      <c r="F299" s="357"/>
      <c r="G299" s="695"/>
      <c r="H299" s="366" t="str">
        <f>IF(OR(F299&lt;&gt;"",G299&lt;&gt;""),F299,"")</f>
        <v/>
      </c>
      <c r="I299" s="1"/>
    </row>
    <row r="300" spans="1:9" ht="13.2" customHeight="1">
      <c r="A300" s="178"/>
      <c r="B300" s="195"/>
      <c r="C300" s="181"/>
      <c r="D300" s="356"/>
      <c r="E300" s="179"/>
      <c r="F300" s="229"/>
      <c r="G300" s="195"/>
      <c r="H300" s="222" t="str">
        <f>IF(OR(F300&lt;&gt;"",G300&lt;&gt;""),H299-G300,"")</f>
        <v/>
      </c>
      <c r="I300" s="1"/>
    </row>
    <row r="301" spans="1:9" ht="13.2" customHeight="1">
      <c r="A301" s="357"/>
      <c r="B301" s="361"/>
      <c r="C301" s="360"/>
      <c r="D301" s="355"/>
      <c r="E301" s="365"/>
      <c r="F301" s="357"/>
      <c r="G301" s="695"/>
      <c r="H301" s="366" t="str">
        <f>IF(OR(F301&lt;&gt;"",G301&lt;&gt;""),F301,"")</f>
        <v/>
      </c>
      <c r="I301" s="1"/>
    </row>
    <row r="302" spans="1:9" ht="13.2" customHeight="1">
      <c r="A302" s="178"/>
      <c r="B302" s="195"/>
      <c r="C302" s="181"/>
      <c r="D302" s="356"/>
      <c r="E302" s="179"/>
      <c r="F302" s="229"/>
      <c r="G302" s="195"/>
      <c r="H302" s="222" t="str">
        <f>IF(OR(F302&lt;&gt;"",G302&lt;&gt;""),H301-G302,"")</f>
        <v/>
      </c>
      <c r="I302" s="1"/>
    </row>
    <row r="303" spans="1:9" ht="13.2" customHeight="1">
      <c r="A303" s="357"/>
      <c r="B303" s="361"/>
      <c r="C303" s="360"/>
      <c r="D303" s="355"/>
      <c r="E303" s="365"/>
      <c r="F303" s="357"/>
      <c r="G303" s="695"/>
      <c r="H303" s="366" t="str">
        <f>IF(OR(F303&lt;&gt;"",G303&lt;&gt;""),F303,"")</f>
        <v/>
      </c>
      <c r="I303" s="1"/>
    </row>
    <row r="304" spans="1:9" ht="13.2" customHeight="1">
      <c r="A304" s="178"/>
      <c r="B304" s="195"/>
      <c r="C304" s="181"/>
      <c r="D304" s="356"/>
      <c r="E304" s="179"/>
      <c r="F304" s="229"/>
      <c r="G304" s="195"/>
      <c r="H304" s="222" t="str">
        <f>IF(OR(F304&lt;&gt;"",G304&lt;&gt;""),H303-G304,"")</f>
        <v/>
      </c>
      <c r="I304" s="1"/>
    </row>
    <row r="305" spans="1:9" ht="13.2" customHeight="1">
      <c r="A305" s="357"/>
      <c r="B305" s="361"/>
      <c r="C305" s="360"/>
      <c r="D305" s="355"/>
      <c r="E305" s="365"/>
      <c r="F305" s="357"/>
      <c r="G305" s="695"/>
      <c r="H305" s="366" t="str">
        <f>IF(OR(F305&lt;&gt;"",G305&lt;&gt;""),F305,"")</f>
        <v/>
      </c>
      <c r="I305" s="1"/>
    </row>
    <row r="306" spans="1:9" ht="13.2" customHeight="1">
      <c r="A306" s="178"/>
      <c r="B306" s="195"/>
      <c r="C306" s="181"/>
      <c r="D306" s="356"/>
      <c r="E306" s="179"/>
      <c r="F306" s="229"/>
      <c r="G306" s="195"/>
      <c r="H306" s="222" t="str">
        <f>IF(OR(F306&lt;&gt;"",G306&lt;&gt;""),H305-G306,"")</f>
        <v/>
      </c>
      <c r="I306" s="1"/>
    </row>
    <row r="307" spans="1:9" ht="13.2" customHeight="1">
      <c r="A307" s="357"/>
      <c r="B307" s="361"/>
      <c r="C307" s="360"/>
      <c r="D307" s="355"/>
      <c r="E307" s="365"/>
      <c r="F307" s="357"/>
      <c r="G307" s="695"/>
      <c r="H307" s="366" t="str">
        <f>IF(OR(F307&lt;&gt;"",G307&lt;&gt;""),F307,"")</f>
        <v/>
      </c>
      <c r="I307" s="1"/>
    </row>
    <row r="308" spans="1:9" ht="13.2" customHeight="1">
      <c r="A308" s="178"/>
      <c r="B308" s="195"/>
      <c r="C308" s="181"/>
      <c r="D308" s="356"/>
      <c r="E308" s="179"/>
      <c r="F308" s="229"/>
      <c r="G308" s="195"/>
      <c r="H308" s="222" t="str">
        <f>IF(OR(F308&lt;&gt;"",G308&lt;&gt;""),H307-G308,"")</f>
        <v/>
      </c>
      <c r="I308" s="1"/>
    </row>
    <row r="309" spans="1:9" ht="13.2" customHeight="1">
      <c r="A309" s="357"/>
      <c r="B309" s="361"/>
      <c r="C309" s="360"/>
      <c r="D309" s="355"/>
      <c r="E309" s="365"/>
      <c r="F309" s="357"/>
      <c r="G309" s="695"/>
      <c r="H309" s="366" t="str">
        <f>IF(OR(F309&lt;&gt;"",G309&lt;&gt;""),F309,"")</f>
        <v/>
      </c>
      <c r="I309" s="1"/>
    </row>
    <row r="310" spans="1:9" ht="13.2" customHeight="1">
      <c r="A310" s="178"/>
      <c r="B310" s="195"/>
      <c r="C310" s="181"/>
      <c r="D310" s="356"/>
      <c r="E310" s="179"/>
      <c r="F310" s="229"/>
      <c r="G310" s="195"/>
      <c r="H310" s="222" t="str">
        <f>IF(OR(F310&lt;&gt;"",G310&lt;&gt;""),H309-G310,"")</f>
        <v/>
      </c>
      <c r="I310" s="1"/>
    </row>
    <row r="311" spans="1:9" ht="13.2" customHeight="1">
      <c r="A311" s="357"/>
      <c r="B311" s="361"/>
      <c r="C311" s="360"/>
      <c r="D311" s="355"/>
      <c r="E311" s="365"/>
      <c r="F311" s="357"/>
      <c r="G311" s="695"/>
      <c r="H311" s="366" t="str">
        <f>IF(OR(F311&lt;&gt;"",G311&lt;&gt;""),F311,"")</f>
        <v/>
      </c>
      <c r="I311" s="1"/>
    </row>
    <row r="312" spans="1:9" ht="13.2" customHeight="1">
      <c r="A312" s="178"/>
      <c r="B312" s="195"/>
      <c r="C312" s="181"/>
      <c r="D312" s="356"/>
      <c r="E312" s="179"/>
      <c r="F312" s="229"/>
      <c r="G312" s="195"/>
      <c r="H312" s="222" t="str">
        <f>IF(OR(F312&lt;&gt;"",G312&lt;&gt;""),H311-G312,"")</f>
        <v/>
      </c>
      <c r="I312" s="1"/>
    </row>
    <row r="313" spans="1:9" ht="13.2" customHeight="1">
      <c r="A313" s="357"/>
      <c r="B313" s="361"/>
      <c r="C313" s="360"/>
      <c r="D313" s="355"/>
      <c r="E313" s="365"/>
      <c r="F313" s="357"/>
      <c r="G313" s="695"/>
      <c r="H313" s="366" t="str">
        <f>IF(OR(F313&lt;&gt;"",G313&lt;&gt;""),F313,"")</f>
        <v/>
      </c>
      <c r="I313" s="1"/>
    </row>
    <row r="314" spans="1:9" ht="13.2" customHeight="1">
      <c r="A314" s="178"/>
      <c r="B314" s="195"/>
      <c r="C314" s="181"/>
      <c r="D314" s="356"/>
      <c r="E314" s="179"/>
      <c r="F314" s="229"/>
      <c r="G314" s="195"/>
      <c r="H314" s="222" t="str">
        <f>IF(OR(F314&lt;&gt;"",G314&lt;&gt;""),H313-G314,"")</f>
        <v/>
      </c>
    </row>
    <row r="315" spans="1:9" ht="13.2" customHeight="1">
      <c r="A315" s="357"/>
      <c r="B315" s="361"/>
      <c r="C315" s="360"/>
      <c r="D315" s="355"/>
      <c r="E315" s="365"/>
      <c r="F315" s="357"/>
      <c r="G315" s="695"/>
      <c r="H315" s="366" t="str">
        <f>IF(OR(F315&lt;&gt;"",G315&lt;&gt;""),F315,"")</f>
        <v/>
      </c>
    </row>
    <row r="316" spans="1:9" ht="13.2" customHeight="1">
      <c r="A316" s="178"/>
      <c r="B316" s="195"/>
      <c r="C316" s="181"/>
      <c r="D316" s="356"/>
      <c r="E316" s="179"/>
      <c r="F316" s="229"/>
      <c r="G316" s="195"/>
      <c r="H316" s="222" t="str">
        <f>IF(OR(F316&lt;&gt;"",G316&lt;&gt;""),H315-G316,"")</f>
        <v/>
      </c>
    </row>
    <row r="317" spans="1:9" ht="13.2" customHeight="1">
      <c r="A317" s="357"/>
      <c r="B317" s="361"/>
      <c r="C317" s="360"/>
      <c r="D317" s="355"/>
      <c r="E317" s="365"/>
      <c r="F317" s="357"/>
      <c r="G317" s="695"/>
      <c r="H317" s="366" t="str">
        <f>IF(OR(F317&lt;&gt;"",G317&lt;&gt;""),F317,"")</f>
        <v/>
      </c>
    </row>
    <row r="318" spans="1:9" ht="13.2" customHeight="1">
      <c r="A318" s="178"/>
      <c r="B318" s="195"/>
      <c r="C318" s="181"/>
      <c r="D318" s="356"/>
      <c r="E318" s="179"/>
      <c r="F318" s="229"/>
      <c r="G318" s="195"/>
      <c r="H318" s="222" t="str">
        <f>IF(OR(F318&lt;&gt;"",G318&lt;&gt;""),H317-G318,"")</f>
        <v/>
      </c>
    </row>
    <row r="319" spans="1:9" ht="13.2" customHeight="1">
      <c r="A319" s="357"/>
      <c r="B319" s="361"/>
      <c r="C319" s="360"/>
      <c r="D319" s="355"/>
      <c r="E319" s="365"/>
      <c r="F319" s="357"/>
      <c r="G319" s="695"/>
      <c r="H319" s="366" t="str">
        <f>IF(OR(F319&lt;&gt;"",G319&lt;&gt;""),F319,"")</f>
        <v/>
      </c>
    </row>
    <row r="320" spans="1:9" ht="13.2" customHeight="1">
      <c r="A320" s="178"/>
      <c r="B320" s="195"/>
      <c r="C320" s="181"/>
      <c r="D320" s="356"/>
      <c r="E320" s="179"/>
      <c r="F320" s="229"/>
      <c r="G320" s="195"/>
      <c r="H320" s="222" t="str">
        <f>IF(OR(F320&lt;&gt;"",G320&lt;&gt;""),H319-G320,"")</f>
        <v/>
      </c>
    </row>
    <row r="321" spans="1:8" ht="13.2" customHeight="1">
      <c r="A321" s="357"/>
      <c r="B321" s="361"/>
      <c r="C321" s="360"/>
      <c r="D321" s="355"/>
      <c r="E321" s="365"/>
      <c r="F321" s="357"/>
      <c r="G321" s="695"/>
      <c r="H321" s="366" t="str">
        <f>IF(OR(F321&lt;&gt;"",G321&lt;&gt;""),F321,"")</f>
        <v/>
      </c>
    </row>
    <row r="322" spans="1:8" ht="13.2" customHeight="1">
      <c r="A322" s="178"/>
      <c r="B322" s="195"/>
      <c r="C322" s="181"/>
      <c r="D322" s="356"/>
      <c r="E322" s="179"/>
      <c r="F322" s="229"/>
      <c r="G322" s="195"/>
      <c r="H322" s="222" t="str">
        <f>IF(OR(F322&lt;&gt;"",G322&lt;&gt;""),H321-G322,"")</f>
        <v/>
      </c>
    </row>
    <row r="323" spans="1:8" ht="13.2" customHeight="1">
      <c r="A323" s="357"/>
      <c r="B323" s="361"/>
      <c r="C323" s="360"/>
      <c r="D323" s="355"/>
      <c r="E323" s="365"/>
      <c r="F323" s="357"/>
      <c r="G323" s="695"/>
      <c r="H323" s="366" t="str">
        <f>IF(OR(F323&lt;&gt;"",G323&lt;&gt;""),F323,"")</f>
        <v/>
      </c>
    </row>
    <row r="324" spans="1:8" ht="13.2" customHeight="1">
      <c r="A324" s="178"/>
      <c r="B324" s="195"/>
      <c r="C324" s="181"/>
      <c r="D324" s="356"/>
      <c r="E324" s="179"/>
      <c r="F324" s="229"/>
      <c r="G324" s="195"/>
      <c r="H324" s="222" t="str">
        <f>IF(OR(F324&lt;&gt;"",G324&lt;&gt;""),H323-G324,"")</f>
        <v/>
      </c>
    </row>
    <row r="325" spans="1:8" ht="13.2" customHeight="1">
      <c r="A325" s="357"/>
      <c r="B325" s="361"/>
      <c r="C325" s="360"/>
      <c r="D325" s="355"/>
      <c r="E325" s="365"/>
      <c r="F325" s="357"/>
      <c r="G325" s="695"/>
      <c r="H325" s="366" t="str">
        <f>IF(OR(F325&lt;&gt;"",G325&lt;&gt;""),F325,"")</f>
        <v/>
      </c>
    </row>
    <row r="326" spans="1:8" ht="13.2" customHeight="1">
      <c r="A326" s="178"/>
      <c r="B326" s="195"/>
      <c r="C326" s="181"/>
      <c r="D326" s="356"/>
      <c r="E326" s="179"/>
      <c r="F326" s="229"/>
      <c r="G326" s="195"/>
      <c r="H326" s="222" t="str">
        <f>IF(OR(F326&lt;&gt;"",G326&lt;&gt;""),H325-G326,"")</f>
        <v/>
      </c>
    </row>
    <row r="327" spans="1:8" ht="13.2" customHeight="1">
      <c r="A327" s="357"/>
      <c r="B327" s="361"/>
      <c r="C327" s="360"/>
      <c r="D327" s="355"/>
      <c r="E327" s="365"/>
      <c r="F327" s="357"/>
      <c r="G327" s="695"/>
      <c r="H327" s="366" t="str">
        <f>IF(OR(F327&lt;&gt;"",G327&lt;&gt;""),F327,"")</f>
        <v/>
      </c>
    </row>
    <row r="328" spans="1:8" ht="13.2" customHeight="1">
      <c r="A328" s="178"/>
      <c r="B328" s="195"/>
      <c r="C328" s="181"/>
      <c r="D328" s="356"/>
      <c r="E328" s="179"/>
      <c r="F328" s="229"/>
      <c r="G328" s="195"/>
      <c r="H328" s="222" t="str">
        <f>IF(OR(F328&lt;&gt;"",G328&lt;&gt;""),H327-G328,"")</f>
        <v/>
      </c>
    </row>
    <row r="329" spans="1:8" ht="13.2" customHeight="1">
      <c r="A329" s="357"/>
      <c r="B329" s="361"/>
      <c r="C329" s="360"/>
      <c r="D329" s="355"/>
      <c r="E329" s="365"/>
      <c r="F329" s="357"/>
      <c r="G329" s="695"/>
      <c r="H329" s="366" t="str">
        <f>IF(OR(F329&lt;&gt;"",G329&lt;&gt;""),F329,"")</f>
        <v/>
      </c>
    </row>
    <row r="330" spans="1:8" ht="13.2" customHeight="1">
      <c r="A330" s="178"/>
      <c r="B330" s="195"/>
      <c r="C330" s="181"/>
      <c r="D330" s="356"/>
      <c r="E330" s="179"/>
      <c r="F330" s="229"/>
      <c r="G330" s="195"/>
      <c r="H330" s="222" t="str">
        <f>IF(OR(F330&lt;&gt;"",G330&lt;&gt;""),H329-G330,"")</f>
        <v/>
      </c>
    </row>
    <row r="331" spans="1:8" ht="13.2" customHeight="1">
      <c r="A331" s="357"/>
      <c r="B331" s="361"/>
      <c r="C331" s="360"/>
      <c r="D331" s="355"/>
      <c r="E331" s="365"/>
      <c r="F331" s="357"/>
      <c r="G331" s="695"/>
      <c r="H331" s="366" t="str">
        <f>IF(OR(F331&lt;&gt;"",G331&lt;&gt;""),F331,"")</f>
        <v/>
      </c>
    </row>
    <row r="332" spans="1:8" ht="13.2" customHeight="1">
      <c r="A332" s="178"/>
      <c r="B332" s="195"/>
      <c r="C332" s="181"/>
      <c r="D332" s="356"/>
      <c r="E332" s="179"/>
      <c r="F332" s="229"/>
      <c r="G332" s="195"/>
      <c r="H332" s="222" t="str">
        <f>IF(OR(F332&lt;&gt;"",G332&lt;&gt;""),H331-G332,"")</f>
        <v/>
      </c>
    </row>
    <row r="333" spans="1:8" ht="13.2" customHeight="1">
      <c r="A333" s="357"/>
      <c r="B333" s="361"/>
      <c r="C333" s="360"/>
      <c r="D333" s="355"/>
      <c r="E333" s="365"/>
      <c r="F333" s="357"/>
      <c r="G333" s="695"/>
      <c r="H333" s="366" t="str">
        <f>IF(OR(F333&lt;&gt;"",G333&lt;&gt;""),F333,"")</f>
        <v/>
      </c>
    </row>
    <row r="334" spans="1:8" ht="13.2" customHeight="1">
      <c r="A334" s="178"/>
      <c r="B334" s="195"/>
      <c r="C334" s="181"/>
      <c r="D334" s="356"/>
      <c r="E334" s="179"/>
      <c r="F334" s="229"/>
      <c r="G334" s="195"/>
      <c r="H334" s="222" t="str">
        <f>IF(OR(F334&lt;&gt;"",G334&lt;&gt;""),H333-G334,"")</f>
        <v/>
      </c>
    </row>
    <row r="335" spans="1:8" ht="13.2" customHeight="1">
      <c r="A335" s="357"/>
      <c r="B335" s="361"/>
      <c r="C335" s="360"/>
      <c r="D335" s="355"/>
      <c r="E335" s="365"/>
      <c r="F335" s="357"/>
      <c r="G335" s="695"/>
      <c r="H335" s="366" t="str">
        <f>IF(OR(F335&lt;&gt;"",G335&lt;&gt;""),F335,"")</f>
        <v/>
      </c>
    </row>
    <row r="336" spans="1:8" ht="13.2" customHeight="1">
      <c r="A336" s="178"/>
      <c r="B336" s="195"/>
      <c r="C336" s="181"/>
      <c r="D336" s="356"/>
      <c r="E336" s="179"/>
      <c r="F336" s="229"/>
      <c r="G336" s="195"/>
      <c r="H336" s="222" t="str">
        <f>IF(OR(F336&lt;&gt;"",G336&lt;&gt;""),H335-G336,"")</f>
        <v/>
      </c>
    </row>
    <row r="337" spans="1:9" ht="13.2" customHeight="1">
      <c r="A337" s="357"/>
      <c r="B337" s="361"/>
      <c r="C337" s="360"/>
      <c r="D337" s="355"/>
      <c r="E337" s="365"/>
      <c r="F337" s="357"/>
      <c r="G337" s="695"/>
      <c r="H337" s="366" t="str">
        <f>IF(OR(F337&lt;&gt;"",G337&lt;&gt;""),F337,"")</f>
        <v/>
      </c>
    </row>
    <row r="338" spans="1:9" ht="13.2" customHeight="1">
      <c r="A338" s="178"/>
      <c r="B338" s="195"/>
      <c r="C338" s="181"/>
      <c r="D338" s="356"/>
      <c r="E338" s="179"/>
      <c r="F338" s="229"/>
      <c r="G338" s="195"/>
      <c r="H338" s="222" t="str">
        <f>IF(OR(F338&lt;&gt;"",G338&lt;&gt;""),H337-G338,"")</f>
        <v/>
      </c>
    </row>
    <row r="339" spans="1:9" ht="13.2" customHeight="1">
      <c r="A339" s="357"/>
      <c r="B339" s="361"/>
      <c r="C339" s="360"/>
      <c r="D339" s="355"/>
      <c r="E339" s="365"/>
      <c r="F339" s="357"/>
      <c r="G339" s="695"/>
      <c r="H339" s="366" t="str">
        <f>IF(OR(F339&lt;&gt;"",G339&lt;&gt;""),F339,"")</f>
        <v/>
      </c>
    </row>
    <row r="340" spans="1:9" ht="13.2" customHeight="1">
      <c r="A340" s="183"/>
      <c r="B340" s="196"/>
      <c r="C340" s="186"/>
      <c r="D340" s="358"/>
      <c r="E340" s="184"/>
      <c r="F340" s="229"/>
      <c r="G340" s="195"/>
      <c r="H340" s="225" t="str">
        <f>IF(OR(F340&lt;&gt;"",G340&lt;&gt;""),H339-G340,"")</f>
        <v/>
      </c>
    </row>
    <row r="341" spans="1:9" customFormat="1" ht="13.2" customHeight="1">
      <c r="A341" s="337"/>
      <c r="B341" s="338"/>
      <c r="C341" s="232" t="s">
        <v>583</v>
      </c>
      <c r="D341" s="339"/>
      <c r="E341" s="341"/>
      <c r="F341" s="337">
        <f>SUM(F291:F340)</f>
        <v>0</v>
      </c>
      <c r="G341" s="338">
        <f>SUM(G291:G340)</f>
        <v>0</v>
      </c>
      <c r="H341" s="342">
        <f>F341-G341</f>
        <v>0</v>
      </c>
    </row>
    <row r="342" spans="1:9" customFormat="1" ht="13.2" customHeight="1">
      <c r="A342" s="64"/>
      <c r="B342" s="64"/>
      <c r="C342" s="64"/>
      <c r="D342" s="64"/>
      <c r="E342" s="64"/>
      <c r="F342" s="64"/>
      <c r="G342" s="64"/>
      <c r="H342" s="64"/>
    </row>
    <row r="343" spans="1:9" customFormat="1" ht="13.2" customHeight="1">
      <c r="A343" s="369"/>
      <c r="B343" s="369"/>
      <c r="C343" s="369" t="s">
        <v>584</v>
      </c>
      <c r="D343" s="369"/>
      <c r="E343" s="369"/>
      <c r="F343" s="369"/>
      <c r="G343" s="369"/>
      <c r="H343" s="370">
        <f>H286+H341</f>
        <v>13750</v>
      </c>
    </row>
    <row r="344" spans="1:9" customFormat="1" ht="25.8" customHeight="1">
      <c r="A344" s="29"/>
      <c r="B344" s="29"/>
      <c r="C344" s="29"/>
      <c r="D344" s="29"/>
      <c r="E344" s="29"/>
      <c r="F344" s="29"/>
      <c r="G344" s="29"/>
      <c r="H344" s="29"/>
      <c r="I344" s="29"/>
    </row>
    <row r="345" spans="1:9" ht="13.2" customHeight="1">
      <c r="A345" s="938" t="s">
        <v>3</v>
      </c>
      <c r="B345" s="954"/>
      <c r="C345" s="957" t="s">
        <v>0</v>
      </c>
      <c r="D345" s="958"/>
      <c r="E345" s="959"/>
      <c r="F345" s="960" t="s">
        <v>19</v>
      </c>
      <c r="G345" s="962" t="s">
        <v>1183</v>
      </c>
      <c r="H345" s="964" t="s">
        <v>226</v>
      </c>
    </row>
    <row r="346" spans="1:9" ht="13.2" customHeight="1">
      <c r="A346" s="955"/>
      <c r="B346" s="956"/>
      <c r="C346" s="363" t="s">
        <v>322</v>
      </c>
      <c r="D346" s="364" t="s">
        <v>47</v>
      </c>
      <c r="E346" s="367" t="s">
        <v>49</v>
      </c>
      <c r="F346" s="961"/>
      <c r="G346" s="963"/>
      <c r="H346" s="966"/>
      <c r="I346" s="1"/>
    </row>
    <row r="347" spans="1:9" ht="13.2" customHeight="1">
      <c r="A347" s="173">
        <v>6</v>
      </c>
      <c r="B347" s="177">
        <v>1</v>
      </c>
      <c r="C347" s="249" t="s">
        <v>564</v>
      </c>
      <c r="D347" s="368"/>
      <c r="E347" s="174"/>
      <c r="F347" s="173"/>
      <c r="G347" s="177"/>
      <c r="H347" s="175"/>
      <c r="I347" s="1"/>
    </row>
    <row r="348" spans="1:9" ht="13.2" customHeight="1">
      <c r="A348" s="357"/>
      <c r="B348" s="361"/>
      <c r="C348" s="360"/>
      <c r="D348" s="355"/>
      <c r="E348" s="365"/>
      <c r="F348" s="362"/>
      <c r="G348" s="694"/>
      <c r="H348" s="366" t="str">
        <f>IF(OR(F348&lt;&gt;"",G348&lt;&gt;""),F348,"")</f>
        <v/>
      </c>
      <c r="I348" s="1"/>
    </row>
    <row r="349" spans="1:9" ht="13.2" customHeight="1">
      <c r="A349" s="178"/>
      <c r="B349" s="195"/>
      <c r="C349" s="181"/>
      <c r="D349" s="356"/>
      <c r="E349" s="179"/>
      <c r="F349" s="229"/>
      <c r="G349" s="195"/>
      <c r="H349" s="222" t="str">
        <f>IF(OR(F349&lt;&gt;"",G349&lt;&gt;""),H348-G349,"")</f>
        <v/>
      </c>
      <c r="I349" s="1"/>
    </row>
    <row r="350" spans="1:9" ht="13.2" customHeight="1">
      <c r="A350" s="357"/>
      <c r="B350" s="361"/>
      <c r="C350" s="360"/>
      <c r="D350" s="355"/>
      <c r="E350" s="365"/>
      <c r="F350" s="357"/>
      <c r="G350" s="695"/>
      <c r="H350" s="366" t="str">
        <f>IF(OR(F350&lt;&gt;"",G350&lt;&gt;""),F350,"")</f>
        <v/>
      </c>
      <c r="I350" s="1"/>
    </row>
    <row r="351" spans="1:9" ht="13.2" customHeight="1">
      <c r="A351" s="178"/>
      <c r="B351" s="195"/>
      <c r="C351" s="181"/>
      <c r="D351" s="356"/>
      <c r="E351" s="179"/>
      <c r="F351" s="229"/>
      <c r="G351" s="195"/>
      <c r="H351" s="222" t="str">
        <f>IF(OR(F351&lt;&gt;"",G351&lt;&gt;""),H350-G351,"")</f>
        <v/>
      </c>
      <c r="I351" s="1"/>
    </row>
    <row r="352" spans="1:9" ht="13.2" customHeight="1">
      <c r="A352" s="357"/>
      <c r="B352" s="361"/>
      <c r="C352" s="360"/>
      <c r="D352" s="355"/>
      <c r="E352" s="365"/>
      <c r="F352" s="357"/>
      <c r="G352" s="695"/>
      <c r="H352" s="366" t="str">
        <f>IF(OR(F352&lt;&gt;"",G352&lt;&gt;""),F352,"")</f>
        <v/>
      </c>
      <c r="I352" s="1"/>
    </row>
    <row r="353" spans="1:9" ht="13.2" customHeight="1">
      <c r="A353" s="178"/>
      <c r="B353" s="195"/>
      <c r="C353" s="181"/>
      <c r="D353" s="356"/>
      <c r="E353" s="179"/>
      <c r="F353" s="229"/>
      <c r="G353" s="195"/>
      <c r="H353" s="222" t="str">
        <f>IF(OR(F353&lt;&gt;"",G353&lt;&gt;""),H352-G353,"")</f>
        <v/>
      </c>
      <c r="I353" s="1"/>
    </row>
    <row r="354" spans="1:9" ht="13.2" customHeight="1">
      <c r="A354" s="357"/>
      <c r="B354" s="361"/>
      <c r="C354" s="360"/>
      <c r="D354" s="355"/>
      <c r="E354" s="365"/>
      <c r="F354" s="357"/>
      <c r="G354" s="695"/>
      <c r="H354" s="366" t="str">
        <f>IF(OR(F354&lt;&gt;"",G354&lt;&gt;""),F354,"")</f>
        <v/>
      </c>
      <c r="I354" s="1"/>
    </row>
    <row r="355" spans="1:9" ht="13.2" customHeight="1">
      <c r="A355" s="178"/>
      <c r="B355" s="195"/>
      <c r="C355" s="181"/>
      <c r="D355" s="356"/>
      <c r="E355" s="179"/>
      <c r="F355" s="229"/>
      <c r="G355" s="195"/>
      <c r="H355" s="222" t="str">
        <f>IF(OR(F355&lt;&gt;"",G355&lt;&gt;""),H354-G355,"")</f>
        <v/>
      </c>
      <c r="I355" s="1"/>
    </row>
    <row r="356" spans="1:9" ht="13.2" customHeight="1">
      <c r="A356" s="357"/>
      <c r="B356" s="361"/>
      <c r="C356" s="360"/>
      <c r="D356" s="355"/>
      <c r="E356" s="365"/>
      <c r="F356" s="357"/>
      <c r="G356" s="695"/>
      <c r="H356" s="366" t="str">
        <f>IF(OR(F356&lt;&gt;"",G356&lt;&gt;""),F356,"")</f>
        <v/>
      </c>
      <c r="I356" s="1"/>
    </row>
    <row r="357" spans="1:9" ht="13.2" customHeight="1">
      <c r="A357" s="178"/>
      <c r="B357" s="195"/>
      <c r="C357" s="181"/>
      <c r="D357" s="356"/>
      <c r="E357" s="179"/>
      <c r="F357" s="229"/>
      <c r="G357" s="195"/>
      <c r="H357" s="222" t="str">
        <f>IF(OR(F357&lt;&gt;"",G357&lt;&gt;""),H356-G357,"")</f>
        <v/>
      </c>
      <c r="I357" s="1"/>
    </row>
    <row r="358" spans="1:9" ht="13.2" customHeight="1">
      <c r="A358" s="357"/>
      <c r="B358" s="361"/>
      <c r="C358" s="360"/>
      <c r="D358" s="355"/>
      <c r="E358" s="365"/>
      <c r="F358" s="357"/>
      <c r="G358" s="695"/>
      <c r="H358" s="366" t="str">
        <f>IF(OR(F358&lt;&gt;"",G358&lt;&gt;""),F358,"")</f>
        <v/>
      </c>
      <c r="I358" s="1"/>
    </row>
    <row r="359" spans="1:9" ht="13.2" customHeight="1">
      <c r="A359" s="178"/>
      <c r="B359" s="195"/>
      <c r="C359" s="181"/>
      <c r="D359" s="356"/>
      <c r="E359" s="179"/>
      <c r="F359" s="229"/>
      <c r="G359" s="195"/>
      <c r="H359" s="222" t="str">
        <f>IF(OR(F359&lt;&gt;"",G359&lt;&gt;""),H358-G359,"")</f>
        <v/>
      </c>
      <c r="I359" s="1"/>
    </row>
    <row r="360" spans="1:9" ht="13.2" customHeight="1">
      <c r="A360" s="357"/>
      <c r="B360" s="361"/>
      <c r="C360" s="360"/>
      <c r="D360" s="355"/>
      <c r="E360" s="365"/>
      <c r="F360" s="357"/>
      <c r="G360" s="695"/>
      <c r="H360" s="366" t="str">
        <f>IF(OR(F360&lt;&gt;"",G360&lt;&gt;""),F360,"")</f>
        <v/>
      </c>
      <c r="I360" s="1"/>
    </row>
    <row r="361" spans="1:9" ht="13.2" customHeight="1">
      <c r="A361" s="178"/>
      <c r="B361" s="195"/>
      <c r="C361" s="181"/>
      <c r="D361" s="356"/>
      <c r="E361" s="179"/>
      <c r="F361" s="229"/>
      <c r="G361" s="195"/>
      <c r="H361" s="222" t="str">
        <f>IF(OR(F361&lt;&gt;"",G361&lt;&gt;""),H360-G361,"")</f>
        <v/>
      </c>
      <c r="I361" s="1"/>
    </row>
    <row r="362" spans="1:9" ht="13.2" customHeight="1">
      <c r="A362" s="357"/>
      <c r="B362" s="361"/>
      <c r="C362" s="360"/>
      <c r="D362" s="355"/>
      <c r="E362" s="365"/>
      <c r="F362" s="357"/>
      <c r="G362" s="695"/>
      <c r="H362" s="366" t="str">
        <f>IF(OR(F362&lt;&gt;"",G362&lt;&gt;""),F362,"")</f>
        <v/>
      </c>
      <c r="I362" s="1"/>
    </row>
    <row r="363" spans="1:9" ht="13.2" customHeight="1">
      <c r="A363" s="178"/>
      <c r="B363" s="195"/>
      <c r="C363" s="181"/>
      <c r="D363" s="356"/>
      <c r="E363" s="179"/>
      <c r="F363" s="229"/>
      <c r="G363" s="195"/>
      <c r="H363" s="222" t="str">
        <f>IF(OR(F363&lt;&gt;"",G363&lt;&gt;""),H362-G363,"")</f>
        <v/>
      </c>
      <c r="I363" s="1"/>
    </row>
    <row r="364" spans="1:9" ht="13.2" customHeight="1">
      <c r="A364" s="357"/>
      <c r="B364" s="361"/>
      <c r="C364" s="360"/>
      <c r="D364" s="355"/>
      <c r="E364" s="365"/>
      <c r="F364" s="357"/>
      <c r="G364" s="695"/>
      <c r="H364" s="366" t="str">
        <f>IF(OR(F364&lt;&gt;"",G364&lt;&gt;""),F364,"")</f>
        <v/>
      </c>
      <c r="I364" s="1"/>
    </row>
    <row r="365" spans="1:9" ht="13.2" customHeight="1">
      <c r="A365" s="178"/>
      <c r="B365" s="195"/>
      <c r="C365" s="181"/>
      <c r="D365" s="356"/>
      <c r="E365" s="179"/>
      <c r="F365" s="229"/>
      <c r="G365" s="195"/>
      <c r="H365" s="222" t="str">
        <f>IF(OR(F365&lt;&gt;"",G365&lt;&gt;""),H364-G365,"")</f>
        <v/>
      </c>
      <c r="I365" s="1"/>
    </row>
    <row r="366" spans="1:9" ht="13.2" customHeight="1">
      <c r="A366" s="357"/>
      <c r="B366" s="361"/>
      <c r="C366" s="360"/>
      <c r="D366" s="355"/>
      <c r="E366" s="365"/>
      <c r="F366" s="357"/>
      <c r="G366" s="695"/>
      <c r="H366" s="366" t="str">
        <f>IF(OR(F366&lt;&gt;"",G366&lt;&gt;""),F366,"")</f>
        <v/>
      </c>
      <c r="I366" s="1"/>
    </row>
    <row r="367" spans="1:9" ht="13.2" customHeight="1">
      <c r="A367" s="178"/>
      <c r="B367" s="195"/>
      <c r="C367" s="181"/>
      <c r="D367" s="356"/>
      <c r="E367" s="179"/>
      <c r="F367" s="229"/>
      <c r="G367" s="195"/>
      <c r="H367" s="222" t="str">
        <f>IF(OR(F367&lt;&gt;"",G367&lt;&gt;""),H366-G367,"")</f>
        <v/>
      </c>
      <c r="I367" s="1"/>
    </row>
    <row r="368" spans="1:9" ht="13.2" customHeight="1">
      <c r="A368" s="357"/>
      <c r="B368" s="361"/>
      <c r="C368" s="360"/>
      <c r="D368" s="355"/>
      <c r="E368" s="365"/>
      <c r="F368" s="357"/>
      <c r="G368" s="695"/>
      <c r="H368" s="366" t="str">
        <f>IF(OR(F368&lt;&gt;"",G368&lt;&gt;""),F368,"")</f>
        <v/>
      </c>
      <c r="I368" s="1"/>
    </row>
    <row r="369" spans="1:9" ht="13.2" customHeight="1">
      <c r="A369" s="178"/>
      <c r="B369" s="195"/>
      <c r="C369" s="181"/>
      <c r="D369" s="356"/>
      <c r="E369" s="179"/>
      <c r="F369" s="229"/>
      <c r="G369" s="195"/>
      <c r="H369" s="222" t="str">
        <f>IF(OR(F369&lt;&gt;"",G369&lt;&gt;""),H368-G369,"")</f>
        <v/>
      </c>
      <c r="I369" s="1"/>
    </row>
    <row r="370" spans="1:9" ht="13.2" customHeight="1">
      <c r="A370" s="357"/>
      <c r="B370" s="361"/>
      <c r="C370" s="360"/>
      <c r="D370" s="355"/>
      <c r="E370" s="365"/>
      <c r="F370" s="357"/>
      <c r="G370" s="695"/>
      <c r="H370" s="366" t="str">
        <f>IF(OR(F370&lt;&gt;"",G370&lt;&gt;""),F370,"")</f>
        <v/>
      </c>
      <c r="I370" s="1"/>
    </row>
    <row r="371" spans="1:9" ht="13.2" customHeight="1">
      <c r="A371" s="178"/>
      <c r="B371" s="195"/>
      <c r="C371" s="181"/>
      <c r="D371" s="356"/>
      <c r="E371" s="179"/>
      <c r="F371" s="229"/>
      <c r="G371" s="195"/>
      <c r="H371" s="222" t="str">
        <f>IF(OR(F371&lt;&gt;"",G371&lt;&gt;""),H370-G371,"")</f>
        <v/>
      </c>
    </row>
    <row r="372" spans="1:9" ht="13.2" customHeight="1">
      <c r="A372" s="357"/>
      <c r="B372" s="361"/>
      <c r="C372" s="360"/>
      <c r="D372" s="355"/>
      <c r="E372" s="365"/>
      <c r="F372" s="357"/>
      <c r="G372" s="695"/>
      <c r="H372" s="366" t="str">
        <f>IF(OR(F372&lt;&gt;"",G372&lt;&gt;""),F372,"")</f>
        <v/>
      </c>
    </row>
    <row r="373" spans="1:9" ht="13.2" customHeight="1">
      <c r="A373" s="178"/>
      <c r="B373" s="195"/>
      <c r="C373" s="181"/>
      <c r="D373" s="356"/>
      <c r="E373" s="179"/>
      <c r="F373" s="229"/>
      <c r="G373" s="195"/>
      <c r="H373" s="222" t="str">
        <f>IF(OR(F373&lt;&gt;"",G373&lt;&gt;""),H372-G373,"")</f>
        <v/>
      </c>
    </row>
    <row r="374" spans="1:9" ht="13.2" customHeight="1">
      <c r="A374" s="357"/>
      <c r="B374" s="361"/>
      <c r="C374" s="360"/>
      <c r="D374" s="355"/>
      <c r="E374" s="365"/>
      <c r="F374" s="357"/>
      <c r="G374" s="695"/>
      <c r="H374" s="366" t="str">
        <f>IF(OR(F374&lt;&gt;"",G374&lt;&gt;""),F374,"")</f>
        <v/>
      </c>
    </row>
    <row r="375" spans="1:9" ht="13.2" customHeight="1">
      <c r="A375" s="178"/>
      <c r="B375" s="195"/>
      <c r="C375" s="181"/>
      <c r="D375" s="356"/>
      <c r="E375" s="179"/>
      <c r="F375" s="229"/>
      <c r="G375" s="195"/>
      <c r="H375" s="222" t="str">
        <f>IF(OR(F375&lt;&gt;"",G375&lt;&gt;""),H374-G375,"")</f>
        <v/>
      </c>
    </row>
    <row r="376" spans="1:9" ht="13.2" customHeight="1">
      <c r="A376" s="357"/>
      <c r="B376" s="361"/>
      <c r="C376" s="360"/>
      <c r="D376" s="355"/>
      <c r="E376" s="365"/>
      <c r="F376" s="357"/>
      <c r="G376" s="695"/>
      <c r="H376" s="366" t="str">
        <f>IF(OR(F376&lt;&gt;"",G376&lt;&gt;""),F376,"")</f>
        <v/>
      </c>
    </row>
    <row r="377" spans="1:9" ht="13.2" customHeight="1">
      <c r="A377" s="178"/>
      <c r="B377" s="195"/>
      <c r="C377" s="181"/>
      <c r="D377" s="356"/>
      <c r="E377" s="179"/>
      <c r="F377" s="229"/>
      <c r="G377" s="195"/>
      <c r="H377" s="222" t="str">
        <f>IF(OR(F377&lt;&gt;"",G377&lt;&gt;""),H376-G377,"")</f>
        <v/>
      </c>
    </row>
    <row r="378" spans="1:9" ht="13.2" customHeight="1">
      <c r="A378" s="357"/>
      <c r="B378" s="361"/>
      <c r="C378" s="360"/>
      <c r="D378" s="355"/>
      <c r="E378" s="365"/>
      <c r="F378" s="357"/>
      <c r="G378" s="695"/>
      <c r="H378" s="366" t="str">
        <f>IF(OR(F378&lt;&gt;"",G378&lt;&gt;""),F378,"")</f>
        <v/>
      </c>
    </row>
    <row r="379" spans="1:9" ht="13.2" customHeight="1">
      <c r="A379" s="178"/>
      <c r="B379" s="195"/>
      <c r="C379" s="181"/>
      <c r="D379" s="356"/>
      <c r="E379" s="179"/>
      <c r="F379" s="229"/>
      <c r="G379" s="195"/>
      <c r="H379" s="222" t="str">
        <f>IF(OR(F379&lt;&gt;"",G379&lt;&gt;""),H378-G379,"")</f>
        <v/>
      </c>
    </row>
    <row r="380" spans="1:9" ht="13.2" customHeight="1">
      <c r="A380" s="357"/>
      <c r="B380" s="361"/>
      <c r="C380" s="360"/>
      <c r="D380" s="355"/>
      <c r="E380" s="365"/>
      <c r="F380" s="357"/>
      <c r="G380" s="695"/>
      <c r="H380" s="366" t="str">
        <f>IF(OR(F380&lt;&gt;"",G380&lt;&gt;""),F380,"")</f>
        <v/>
      </c>
    </row>
    <row r="381" spans="1:9" ht="13.2" customHeight="1">
      <c r="A381" s="178"/>
      <c r="B381" s="195"/>
      <c r="C381" s="181"/>
      <c r="D381" s="356"/>
      <c r="E381" s="179"/>
      <c r="F381" s="229"/>
      <c r="G381" s="195"/>
      <c r="H381" s="222" t="str">
        <f>IF(OR(F381&lt;&gt;"",G381&lt;&gt;""),H380-G381,"")</f>
        <v/>
      </c>
    </row>
    <row r="382" spans="1:9" ht="13.2" customHeight="1">
      <c r="A382" s="357"/>
      <c r="B382" s="361"/>
      <c r="C382" s="360"/>
      <c r="D382" s="355"/>
      <c r="E382" s="365"/>
      <c r="F382" s="357"/>
      <c r="G382" s="695"/>
      <c r="H382" s="366" t="str">
        <f>IF(OR(F382&lt;&gt;"",G382&lt;&gt;""),F382,"")</f>
        <v/>
      </c>
    </row>
    <row r="383" spans="1:9" ht="13.2" customHeight="1">
      <c r="A383" s="178"/>
      <c r="B383" s="195"/>
      <c r="C383" s="181"/>
      <c r="D383" s="356"/>
      <c r="E383" s="179"/>
      <c r="F383" s="229"/>
      <c r="G383" s="195"/>
      <c r="H383" s="222" t="str">
        <f>IF(OR(F383&lt;&gt;"",G383&lt;&gt;""),H382-G383,"")</f>
        <v/>
      </c>
    </row>
    <row r="384" spans="1:9" ht="13.2" customHeight="1">
      <c r="A384" s="357"/>
      <c r="B384" s="361"/>
      <c r="C384" s="360"/>
      <c r="D384" s="355"/>
      <c r="E384" s="365"/>
      <c r="F384" s="357"/>
      <c r="G384" s="695"/>
      <c r="H384" s="366" t="str">
        <f>IF(OR(F384&lt;&gt;"",G384&lt;&gt;""),F384,"")</f>
        <v/>
      </c>
    </row>
    <row r="385" spans="1:8" ht="13.2" customHeight="1">
      <c r="A385" s="178"/>
      <c r="B385" s="195"/>
      <c r="C385" s="181"/>
      <c r="D385" s="356"/>
      <c r="E385" s="179"/>
      <c r="F385" s="229"/>
      <c r="G385" s="195"/>
      <c r="H385" s="222" t="str">
        <f>IF(OR(F385&lt;&gt;"",G385&lt;&gt;""),H384-G385,"")</f>
        <v/>
      </c>
    </row>
    <row r="386" spans="1:8" ht="13.2" customHeight="1">
      <c r="A386" s="357"/>
      <c r="B386" s="361"/>
      <c r="C386" s="360"/>
      <c r="D386" s="355"/>
      <c r="E386" s="365"/>
      <c r="F386" s="357"/>
      <c r="G386" s="695"/>
      <c r="H386" s="366" t="str">
        <f>IF(OR(F386&lt;&gt;"",G386&lt;&gt;""),F386,"")</f>
        <v/>
      </c>
    </row>
    <row r="387" spans="1:8" ht="13.2" customHeight="1">
      <c r="A387" s="178"/>
      <c r="B387" s="195"/>
      <c r="C387" s="181"/>
      <c r="D387" s="356"/>
      <c r="E387" s="179"/>
      <c r="F387" s="229"/>
      <c r="G387" s="195"/>
      <c r="H387" s="222" t="str">
        <f>IF(OR(F387&lt;&gt;"",G387&lt;&gt;""),H386-G387,"")</f>
        <v/>
      </c>
    </row>
    <row r="388" spans="1:8" ht="13.2" customHeight="1">
      <c r="A388" s="357"/>
      <c r="B388" s="361"/>
      <c r="C388" s="360"/>
      <c r="D388" s="355"/>
      <c r="E388" s="365"/>
      <c r="F388" s="357"/>
      <c r="G388" s="695"/>
      <c r="H388" s="366" t="str">
        <f>IF(OR(F388&lt;&gt;"",G388&lt;&gt;""),F388,"")</f>
        <v/>
      </c>
    </row>
    <row r="389" spans="1:8" ht="13.2" customHeight="1">
      <c r="A389" s="178"/>
      <c r="B389" s="195"/>
      <c r="C389" s="181"/>
      <c r="D389" s="356"/>
      <c r="E389" s="179"/>
      <c r="F389" s="229"/>
      <c r="G389" s="195"/>
      <c r="H389" s="222" t="str">
        <f>IF(OR(F389&lt;&gt;"",G389&lt;&gt;""),H388-G389,"")</f>
        <v/>
      </c>
    </row>
    <row r="390" spans="1:8" ht="13.2" customHeight="1">
      <c r="A390" s="357"/>
      <c r="B390" s="361"/>
      <c r="C390" s="360"/>
      <c r="D390" s="355"/>
      <c r="E390" s="365"/>
      <c r="F390" s="357"/>
      <c r="G390" s="695"/>
      <c r="H390" s="366" t="str">
        <f>IF(OR(F390&lt;&gt;"",G390&lt;&gt;""),F390,"")</f>
        <v/>
      </c>
    </row>
    <row r="391" spans="1:8" ht="13.2" customHeight="1">
      <c r="A391" s="178"/>
      <c r="B391" s="195"/>
      <c r="C391" s="181"/>
      <c r="D391" s="356"/>
      <c r="E391" s="179"/>
      <c r="F391" s="229"/>
      <c r="G391" s="195"/>
      <c r="H391" s="222" t="str">
        <f>IF(OR(F391&lt;&gt;"",G391&lt;&gt;""),H390-G391,"")</f>
        <v/>
      </c>
    </row>
    <row r="392" spans="1:8" ht="13.2" customHeight="1">
      <c r="A392" s="357"/>
      <c r="B392" s="361"/>
      <c r="C392" s="360"/>
      <c r="D392" s="355"/>
      <c r="E392" s="365"/>
      <c r="F392" s="357"/>
      <c r="G392" s="695"/>
      <c r="H392" s="366" t="str">
        <f>IF(OR(F392&lt;&gt;"",G392&lt;&gt;""),F392,"")</f>
        <v/>
      </c>
    </row>
    <row r="393" spans="1:8" ht="13.2" customHeight="1">
      <c r="A393" s="178"/>
      <c r="B393" s="195"/>
      <c r="C393" s="181"/>
      <c r="D393" s="356"/>
      <c r="E393" s="179"/>
      <c r="F393" s="229"/>
      <c r="G393" s="195"/>
      <c r="H393" s="222" t="str">
        <f>IF(OR(F393&lt;&gt;"",G393&lt;&gt;""),H392-G393,"")</f>
        <v/>
      </c>
    </row>
    <row r="394" spans="1:8" ht="13.2" customHeight="1">
      <c r="A394" s="357"/>
      <c r="B394" s="361"/>
      <c r="C394" s="360"/>
      <c r="D394" s="355"/>
      <c r="E394" s="365"/>
      <c r="F394" s="357"/>
      <c r="G394" s="695"/>
      <c r="H394" s="366" t="str">
        <f>IF(OR(F394&lt;&gt;"",G394&lt;&gt;""),F394,"")</f>
        <v/>
      </c>
    </row>
    <row r="395" spans="1:8" ht="13.2" customHeight="1">
      <c r="A395" s="178"/>
      <c r="B395" s="195"/>
      <c r="C395" s="181"/>
      <c r="D395" s="356"/>
      <c r="E395" s="179"/>
      <c r="F395" s="229"/>
      <c r="G395" s="195"/>
      <c r="H395" s="222" t="str">
        <f>IF(OR(F395&lt;&gt;"",G395&lt;&gt;""),H394-G395,"")</f>
        <v/>
      </c>
    </row>
    <row r="396" spans="1:8" ht="13.2" customHeight="1">
      <c r="A396" s="357"/>
      <c r="B396" s="361"/>
      <c r="C396" s="360"/>
      <c r="D396" s="355"/>
      <c r="E396" s="365"/>
      <c r="F396" s="357"/>
      <c r="G396" s="695"/>
      <c r="H396" s="366" t="str">
        <f>IF(OR(F396&lt;&gt;"",G396&lt;&gt;""),F396,"")</f>
        <v/>
      </c>
    </row>
    <row r="397" spans="1:8" ht="13.2" customHeight="1">
      <c r="A397" s="183"/>
      <c r="B397" s="196"/>
      <c r="C397" s="186"/>
      <c r="D397" s="358"/>
      <c r="E397" s="184"/>
      <c r="F397" s="229"/>
      <c r="G397" s="195"/>
      <c r="H397" s="225" t="str">
        <f>IF(OR(F397&lt;&gt;"",G397&lt;&gt;""),H396-G397,"")</f>
        <v/>
      </c>
    </row>
    <row r="398" spans="1:8" customFormat="1" ht="13.2" customHeight="1">
      <c r="A398" s="337"/>
      <c r="B398" s="338"/>
      <c r="C398" s="232" t="s">
        <v>585</v>
      </c>
      <c r="D398" s="339"/>
      <c r="E398" s="341"/>
      <c r="F398" s="337">
        <f>SUM(F348:F397)</f>
        <v>0</v>
      </c>
      <c r="G398" s="338">
        <f>SUM(G348:G397)</f>
        <v>0</v>
      </c>
      <c r="H398" s="342">
        <f>F398-G398</f>
        <v>0</v>
      </c>
    </row>
    <row r="399" spans="1:8" customFormat="1" ht="13.2" customHeight="1">
      <c r="A399" s="64"/>
      <c r="B399" s="64"/>
      <c r="C399" s="64"/>
      <c r="D399" s="64"/>
      <c r="E399" s="64"/>
      <c r="F399" s="64"/>
      <c r="G399" s="64"/>
      <c r="H399" s="64"/>
    </row>
    <row r="400" spans="1:8" customFormat="1" ht="13.2" customHeight="1">
      <c r="A400" s="369"/>
      <c r="B400" s="369"/>
      <c r="C400" s="369" t="s">
        <v>586</v>
      </c>
      <c r="D400" s="369"/>
      <c r="E400" s="369"/>
      <c r="F400" s="369"/>
      <c r="G400" s="369"/>
      <c r="H400" s="370">
        <f>H343+H398</f>
        <v>13750</v>
      </c>
    </row>
    <row r="401" spans="1:9" customFormat="1" ht="25.8" customHeight="1">
      <c r="A401" s="29"/>
      <c r="B401" s="29"/>
      <c r="C401" s="29"/>
      <c r="D401" s="29"/>
      <c r="E401" s="29"/>
      <c r="F401" s="29"/>
      <c r="G401" s="29"/>
      <c r="H401" s="29"/>
      <c r="I401" s="29"/>
    </row>
    <row r="402" spans="1:9" ht="13.2" customHeight="1">
      <c r="A402" s="938" t="s">
        <v>3</v>
      </c>
      <c r="B402" s="954"/>
      <c r="C402" s="957" t="s">
        <v>0</v>
      </c>
      <c r="D402" s="958"/>
      <c r="E402" s="959"/>
      <c r="F402" s="960" t="s">
        <v>19</v>
      </c>
      <c r="G402" s="962" t="s">
        <v>1183</v>
      </c>
      <c r="H402" s="964" t="s">
        <v>226</v>
      </c>
    </row>
    <row r="403" spans="1:9" ht="13.2" customHeight="1">
      <c r="A403" s="955"/>
      <c r="B403" s="956"/>
      <c r="C403" s="363" t="s">
        <v>322</v>
      </c>
      <c r="D403" s="364" t="s">
        <v>47</v>
      </c>
      <c r="E403" s="367" t="s">
        <v>49</v>
      </c>
      <c r="F403" s="961"/>
      <c r="G403" s="963"/>
      <c r="H403" s="966"/>
      <c r="I403" s="1"/>
    </row>
    <row r="404" spans="1:9" ht="13.2" customHeight="1">
      <c r="A404" s="173">
        <v>7</v>
      </c>
      <c r="B404" s="177">
        <v>1</v>
      </c>
      <c r="C404" s="249" t="s">
        <v>564</v>
      </c>
      <c r="D404" s="368"/>
      <c r="E404" s="174"/>
      <c r="F404" s="173"/>
      <c r="G404" s="177"/>
      <c r="H404" s="175"/>
      <c r="I404" s="1"/>
    </row>
    <row r="405" spans="1:9" ht="13.2" customHeight="1">
      <c r="A405" s="357"/>
      <c r="B405" s="361"/>
      <c r="C405" s="360"/>
      <c r="D405" s="355"/>
      <c r="E405" s="365"/>
      <c r="F405" s="362"/>
      <c r="G405" s="694"/>
      <c r="H405" s="366" t="str">
        <f>IF(OR(F405&lt;&gt;"",G405&lt;&gt;""),F405,"")</f>
        <v/>
      </c>
      <c r="I405" s="1"/>
    </row>
    <row r="406" spans="1:9" ht="13.2" customHeight="1">
      <c r="A406" s="178"/>
      <c r="B406" s="195"/>
      <c r="C406" s="181"/>
      <c r="D406" s="356"/>
      <c r="E406" s="179"/>
      <c r="F406" s="229"/>
      <c r="G406" s="195"/>
      <c r="H406" s="222" t="str">
        <f>IF(OR(F406&lt;&gt;"",G406&lt;&gt;""),H405-G406,"")</f>
        <v/>
      </c>
      <c r="I406" s="1"/>
    </row>
    <row r="407" spans="1:9" ht="13.2" customHeight="1">
      <c r="A407" s="357"/>
      <c r="B407" s="361"/>
      <c r="C407" s="360"/>
      <c r="D407" s="355"/>
      <c r="E407" s="365"/>
      <c r="F407" s="357"/>
      <c r="G407" s="695"/>
      <c r="H407" s="366" t="str">
        <f>IF(OR(F407&lt;&gt;"",G407&lt;&gt;""),F407,"")</f>
        <v/>
      </c>
      <c r="I407" s="1"/>
    </row>
    <row r="408" spans="1:9" ht="13.2" customHeight="1">
      <c r="A408" s="178"/>
      <c r="B408" s="195"/>
      <c r="C408" s="181"/>
      <c r="D408" s="356"/>
      <c r="E408" s="179"/>
      <c r="F408" s="229"/>
      <c r="G408" s="195"/>
      <c r="H408" s="222" t="str">
        <f>IF(OR(F408&lt;&gt;"",G408&lt;&gt;""),H407-G408,"")</f>
        <v/>
      </c>
      <c r="I408" s="1"/>
    </row>
    <row r="409" spans="1:9" ht="13.2" customHeight="1">
      <c r="A409" s="357"/>
      <c r="B409" s="361"/>
      <c r="C409" s="360"/>
      <c r="D409" s="355"/>
      <c r="E409" s="365"/>
      <c r="F409" s="357"/>
      <c r="G409" s="695"/>
      <c r="H409" s="366" t="str">
        <f>IF(OR(F409&lt;&gt;"",G409&lt;&gt;""),F409,"")</f>
        <v/>
      </c>
      <c r="I409" s="1"/>
    </row>
    <row r="410" spans="1:9" ht="13.2" customHeight="1">
      <c r="A410" s="178"/>
      <c r="B410" s="195"/>
      <c r="C410" s="181"/>
      <c r="D410" s="356"/>
      <c r="E410" s="179"/>
      <c r="F410" s="229"/>
      <c r="G410" s="195"/>
      <c r="H410" s="222" t="str">
        <f>IF(OR(F410&lt;&gt;"",G410&lt;&gt;""),H409-G410,"")</f>
        <v/>
      </c>
      <c r="I410" s="1"/>
    </row>
    <row r="411" spans="1:9" ht="13.2" customHeight="1">
      <c r="A411" s="357"/>
      <c r="B411" s="361"/>
      <c r="C411" s="360"/>
      <c r="D411" s="355"/>
      <c r="E411" s="365"/>
      <c r="F411" s="357"/>
      <c r="G411" s="695"/>
      <c r="H411" s="366" t="str">
        <f>IF(OR(F411&lt;&gt;"",G411&lt;&gt;""),F411,"")</f>
        <v/>
      </c>
      <c r="I411" s="1"/>
    </row>
    <row r="412" spans="1:9" ht="13.2" customHeight="1">
      <c r="A412" s="178"/>
      <c r="B412" s="195"/>
      <c r="C412" s="181"/>
      <c r="D412" s="356"/>
      <c r="E412" s="179"/>
      <c r="F412" s="229"/>
      <c r="G412" s="195"/>
      <c r="H412" s="222" t="str">
        <f>IF(OR(F412&lt;&gt;"",G412&lt;&gt;""),H411-G412,"")</f>
        <v/>
      </c>
      <c r="I412" s="1"/>
    </row>
    <row r="413" spans="1:9" ht="13.2" customHeight="1">
      <c r="A413" s="357"/>
      <c r="B413" s="361"/>
      <c r="C413" s="360"/>
      <c r="D413" s="355"/>
      <c r="E413" s="365"/>
      <c r="F413" s="357"/>
      <c r="G413" s="695"/>
      <c r="H413" s="366" t="str">
        <f>IF(OR(F413&lt;&gt;"",G413&lt;&gt;""),F413,"")</f>
        <v/>
      </c>
      <c r="I413" s="1"/>
    </row>
    <row r="414" spans="1:9" ht="13.2" customHeight="1">
      <c r="A414" s="178"/>
      <c r="B414" s="195"/>
      <c r="C414" s="181"/>
      <c r="D414" s="356"/>
      <c r="E414" s="179"/>
      <c r="F414" s="229"/>
      <c r="G414" s="195"/>
      <c r="H414" s="222" t="str">
        <f>IF(OR(F414&lt;&gt;"",G414&lt;&gt;""),H413-G414,"")</f>
        <v/>
      </c>
      <c r="I414" s="1"/>
    </row>
    <row r="415" spans="1:9" ht="13.2" customHeight="1">
      <c r="A415" s="357"/>
      <c r="B415" s="361"/>
      <c r="C415" s="360"/>
      <c r="D415" s="355"/>
      <c r="E415" s="365"/>
      <c r="F415" s="357"/>
      <c r="G415" s="695"/>
      <c r="H415" s="366" t="str">
        <f>IF(OR(F415&lt;&gt;"",G415&lt;&gt;""),F415,"")</f>
        <v/>
      </c>
      <c r="I415" s="1"/>
    </row>
    <row r="416" spans="1:9" ht="13.2" customHeight="1">
      <c r="A416" s="178"/>
      <c r="B416" s="195"/>
      <c r="C416" s="181"/>
      <c r="D416" s="356"/>
      <c r="E416" s="179"/>
      <c r="F416" s="229"/>
      <c r="G416" s="195"/>
      <c r="H416" s="222" t="str">
        <f>IF(OR(F416&lt;&gt;"",G416&lt;&gt;""),H415-G416,"")</f>
        <v/>
      </c>
      <c r="I416" s="1"/>
    </row>
    <row r="417" spans="1:9" ht="13.2" customHeight="1">
      <c r="A417" s="357"/>
      <c r="B417" s="361"/>
      <c r="C417" s="360"/>
      <c r="D417" s="355"/>
      <c r="E417" s="365"/>
      <c r="F417" s="357"/>
      <c r="G417" s="695"/>
      <c r="H417" s="366" t="str">
        <f>IF(OR(F417&lt;&gt;"",G417&lt;&gt;""),F417,"")</f>
        <v/>
      </c>
      <c r="I417" s="1"/>
    </row>
    <row r="418" spans="1:9" ht="13.2" customHeight="1">
      <c r="A418" s="178"/>
      <c r="B418" s="195"/>
      <c r="C418" s="181"/>
      <c r="D418" s="356"/>
      <c r="E418" s="179"/>
      <c r="F418" s="229"/>
      <c r="G418" s="195"/>
      <c r="H418" s="222" t="str">
        <f>IF(OR(F418&lt;&gt;"",G418&lt;&gt;""),H417-G418,"")</f>
        <v/>
      </c>
      <c r="I418" s="1"/>
    </row>
    <row r="419" spans="1:9" ht="13.2" customHeight="1">
      <c r="A419" s="357"/>
      <c r="B419" s="361"/>
      <c r="C419" s="360"/>
      <c r="D419" s="355"/>
      <c r="E419" s="365"/>
      <c r="F419" s="357"/>
      <c r="G419" s="695"/>
      <c r="H419" s="366" t="str">
        <f>IF(OR(F419&lt;&gt;"",G419&lt;&gt;""),F419,"")</f>
        <v/>
      </c>
      <c r="I419" s="1"/>
    </row>
    <row r="420" spans="1:9" ht="13.2" customHeight="1">
      <c r="A420" s="178"/>
      <c r="B420" s="195"/>
      <c r="C420" s="181"/>
      <c r="D420" s="356"/>
      <c r="E420" s="179"/>
      <c r="F420" s="229"/>
      <c r="G420" s="195"/>
      <c r="H420" s="222" t="str">
        <f>IF(OR(F420&lt;&gt;"",G420&lt;&gt;""),H419-G420,"")</f>
        <v/>
      </c>
      <c r="I420" s="1"/>
    </row>
    <row r="421" spans="1:9" ht="13.2" customHeight="1">
      <c r="A421" s="357"/>
      <c r="B421" s="361"/>
      <c r="C421" s="360"/>
      <c r="D421" s="355"/>
      <c r="E421" s="365"/>
      <c r="F421" s="357"/>
      <c r="G421" s="695"/>
      <c r="H421" s="366" t="str">
        <f>IF(OR(F421&lt;&gt;"",G421&lt;&gt;""),F421,"")</f>
        <v/>
      </c>
      <c r="I421" s="1"/>
    </row>
    <row r="422" spans="1:9" ht="13.2" customHeight="1">
      <c r="A422" s="178"/>
      <c r="B422" s="195"/>
      <c r="C422" s="181"/>
      <c r="D422" s="356"/>
      <c r="E422" s="179"/>
      <c r="F422" s="229"/>
      <c r="G422" s="195"/>
      <c r="H422" s="222" t="str">
        <f>IF(OR(F422&lt;&gt;"",G422&lt;&gt;""),H421-G422,"")</f>
        <v/>
      </c>
      <c r="I422" s="1"/>
    </row>
    <row r="423" spans="1:9" ht="13.2" customHeight="1">
      <c r="A423" s="357"/>
      <c r="B423" s="361"/>
      <c r="C423" s="360"/>
      <c r="D423" s="355"/>
      <c r="E423" s="365"/>
      <c r="F423" s="357"/>
      <c r="G423" s="695"/>
      <c r="H423" s="366" t="str">
        <f>IF(OR(F423&lt;&gt;"",G423&lt;&gt;""),F423,"")</f>
        <v/>
      </c>
      <c r="I423" s="1"/>
    </row>
    <row r="424" spans="1:9" ht="13.2" customHeight="1">
      <c r="A424" s="178"/>
      <c r="B424" s="195"/>
      <c r="C424" s="181"/>
      <c r="D424" s="356"/>
      <c r="E424" s="179"/>
      <c r="F424" s="229"/>
      <c r="G424" s="195"/>
      <c r="H424" s="222" t="str">
        <f>IF(OR(F424&lt;&gt;"",G424&lt;&gt;""),H423-G424,"")</f>
        <v/>
      </c>
      <c r="I424" s="1"/>
    </row>
    <row r="425" spans="1:9" ht="13.2" customHeight="1">
      <c r="A425" s="357"/>
      <c r="B425" s="361"/>
      <c r="C425" s="360"/>
      <c r="D425" s="355"/>
      <c r="E425" s="365"/>
      <c r="F425" s="357"/>
      <c r="G425" s="695"/>
      <c r="H425" s="366" t="str">
        <f>IF(OR(F425&lt;&gt;"",G425&lt;&gt;""),F425,"")</f>
        <v/>
      </c>
      <c r="I425" s="1"/>
    </row>
    <row r="426" spans="1:9" ht="13.2" customHeight="1">
      <c r="A426" s="178"/>
      <c r="B426" s="195"/>
      <c r="C426" s="181"/>
      <c r="D426" s="356"/>
      <c r="E426" s="179"/>
      <c r="F426" s="229"/>
      <c r="G426" s="195"/>
      <c r="H426" s="222" t="str">
        <f>IF(OR(F426&lt;&gt;"",G426&lt;&gt;""),H425-G426,"")</f>
        <v/>
      </c>
      <c r="I426" s="1"/>
    </row>
    <row r="427" spans="1:9" ht="13.2" customHeight="1">
      <c r="A427" s="357"/>
      <c r="B427" s="361"/>
      <c r="C427" s="360"/>
      <c r="D427" s="355"/>
      <c r="E427" s="365"/>
      <c r="F427" s="357"/>
      <c r="G427" s="695"/>
      <c r="H427" s="366" t="str">
        <f>IF(OR(F427&lt;&gt;"",G427&lt;&gt;""),F427,"")</f>
        <v/>
      </c>
      <c r="I427" s="1"/>
    </row>
    <row r="428" spans="1:9" ht="13.2" customHeight="1">
      <c r="A428" s="178"/>
      <c r="B428" s="195"/>
      <c r="C428" s="181"/>
      <c r="D428" s="356"/>
      <c r="E428" s="179"/>
      <c r="F428" s="229"/>
      <c r="G428" s="195"/>
      <c r="H428" s="222" t="str">
        <f>IF(OR(F428&lt;&gt;"",G428&lt;&gt;""),H427-G428,"")</f>
        <v/>
      </c>
    </row>
    <row r="429" spans="1:9" ht="13.2" customHeight="1">
      <c r="A429" s="357"/>
      <c r="B429" s="361"/>
      <c r="C429" s="360"/>
      <c r="D429" s="355"/>
      <c r="E429" s="365"/>
      <c r="F429" s="357"/>
      <c r="G429" s="695"/>
      <c r="H429" s="366" t="str">
        <f>IF(OR(F429&lt;&gt;"",G429&lt;&gt;""),F429,"")</f>
        <v/>
      </c>
    </row>
    <row r="430" spans="1:9" ht="13.2" customHeight="1">
      <c r="A430" s="178"/>
      <c r="B430" s="195"/>
      <c r="C430" s="181"/>
      <c r="D430" s="356"/>
      <c r="E430" s="179"/>
      <c r="F430" s="229"/>
      <c r="G430" s="195"/>
      <c r="H430" s="222" t="str">
        <f>IF(OR(F430&lt;&gt;"",G430&lt;&gt;""),H429-G430,"")</f>
        <v/>
      </c>
    </row>
    <row r="431" spans="1:9" ht="13.2" customHeight="1">
      <c r="A431" s="357"/>
      <c r="B431" s="361"/>
      <c r="C431" s="360"/>
      <c r="D431" s="355"/>
      <c r="E431" s="365"/>
      <c r="F431" s="357"/>
      <c r="G431" s="695"/>
      <c r="H431" s="366" t="str">
        <f>IF(OR(F431&lt;&gt;"",G431&lt;&gt;""),F431,"")</f>
        <v/>
      </c>
    </row>
    <row r="432" spans="1:9" ht="13.2" customHeight="1">
      <c r="A432" s="178"/>
      <c r="B432" s="195"/>
      <c r="C432" s="181"/>
      <c r="D432" s="356"/>
      <c r="E432" s="179"/>
      <c r="F432" s="229"/>
      <c r="G432" s="195"/>
      <c r="H432" s="222" t="str">
        <f>IF(OR(F432&lt;&gt;"",G432&lt;&gt;""),H431-G432,"")</f>
        <v/>
      </c>
    </row>
    <row r="433" spans="1:8" ht="13.2" customHeight="1">
      <c r="A433" s="357"/>
      <c r="B433" s="361"/>
      <c r="C433" s="360"/>
      <c r="D433" s="355"/>
      <c r="E433" s="365"/>
      <c r="F433" s="357"/>
      <c r="G433" s="695"/>
      <c r="H433" s="366" t="str">
        <f>IF(OR(F433&lt;&gt;"",G433&lt;&gt;""),F433,"")</f>
        <v/>
      </c>
    </row>
    <row r="434" spans="1:8" ht="13.2" customHeight="1">
      <c r="A434" s="178"/>
      <c r="B434" s="195"/>
      <c r="C434" s="181"/>
      <c r="D434" s="356"/>
      <c r="E434" s="179"/>
      <c r="F434" s="229"/>
      <c r="G434" s="195"/>
      <c r="H434" s="222" t="str">
        <f>IF(OR(F434&lt;&gt;"",G434&lt;&gt;""),H433-G434,"")</f>
        <v/>
      </c>
    </row>
    <row r="435" spans="1:8" ht="13.2" customHeight="1">
      <c r="A435" s="357"/>
      <c r="B435" s="361"/>
      <c r="C435" s="360"/>
      <c r="D435" s="355"/>
      <c r="E435" s="365"/>
      <c r="F435" s="357"/>
      <c r="G435" s="695"/>
      <c r="H435" s="366" t="str">
        <f>IF(OR(F435&lt;&gt;"",G435&lt;&gt;""),F435,"")</f>
        <v/>
      </c>
    </row>
    <row r="436" spans="1:8" ht="13.2" customHeight="1">
      <c r="A436" s="178"/>
      <c r="B436" s="195"/>
      <c r="C436" s="181"/>
      <c r="D436" s="356"/>
      <c r="E436" s="179"/>
      <c r="F436" s="229"/>
      <c r="G436" s="195"/>
      <c r="H436" s="222" t="str">
        <f>IF(OR(F436&lt;&gt;"",G436&lt;&gt;""),H435-G436,"")</f>
        <v/>
      </c>
    </row>
    <row r="437" spans="1:8" ht="13.2" customHeight="1">
      <c r="A437" s="357"/>
      <c r="B437" s="361"/>
      <c r="C437" s="360"/>
      <c r="D437" s="355"/>
      <c r="E437" s="365"/>
      <c r="F437" s="357"/>
      <c r="G437" s="695"/>
      <c r="H437" s="366" t="str">
        <f>IF(OR(F437&lt;&gt;"",G437&lt;&gt;""),F437,"")</f>
        <v/>
      </c>
    </row>
    <row r="438" spans="1:8" ht="13.2" customHeight="1">
      <c r="A438" s="178"/>
      <c r="B438" s="195"/>
      <c r="C438" s="181"/>
      <c r="D438" s="356"/>
      <c r="E438" s="179"/>
      <c r="F438" s="229"/>
      <c r="G438" s="195"/>
      <c r="H438" s="222" t="str">
        <f>IF(OR(F438&lt;&gt;"",G438&lt;&gt;""),H437-G438,"")</f>
        <v/>
      </c>
    </row>
    <row r="439" spans="1:8" ht="13.2" customHeight="1">
      <c r="A439" s="357"/>
      <c r="B439" s="361"/>
      <c r="C439" s="360"/>
      <c r="D439" s="355"/>
      <c r="E439" s="365"/>
      <c r="F439" s="357"/>
      <c r="G439" s="695"/>
      <c r="H439" s="366" t="str">
        <f>IF(OR(F439&lt;&gt;"",G439&lt;&gt;""),F439,"")</f>
        <v/>
      </c>
    </row>
    <row r="440" spans="1:8" ht="13.2" customHeight="1">
      <c r="A440" s="178"/>
      <c r="B440" s="195"/>
      <c r="C440" s="181"/>
      <c r="D440" s="356"/>
      <c r="E440" s="179"/>
      <c r="F440" s="229"/>
      <c r="G440" s="195"/>
      <c r="H440" s="222" t="str">
        <f>IF(OR(F440&lt;&gt;"",G440&lt;&gt;""),H439-G440,"")</f>
        <v/>
      </c>
    </row>
    <row r="441" spans="1:8" ht="13.2" customHeight="1">
      <c r="A441" s="357"/>
      <c r="B441" s="361"/>
      <c r="C441" s="360"/>
      <c r="D441" s="355"/>
      <c r="E441" s="365"/>
      <c r="F441" s="357"/>
      <c r="G441" s="695"/>
      <c r="H441" s="366" t="str">
        <f>IF(OR(F441&lt;&gt;"",G441&lt;&gt;""),F441,"")</f>
        <v/>
      </c>
    </row>
    <row r="442" spans="1:8" ht="13.2" customHeight="1">
      <c r="A442" s="178"/>
      <c r="B442" s="195"/>
      <c r="C442" s="181"/>
      <c r="D442" s="356"/>
      <c r="E442" s="179"/>
      <c r="F442" s="229"/>
      <c r="G442" s="195"/>
      <c r="H442" s="222" t="str">
        <f>IF(OR(F442&lt;&gt;"",G442&lt;&gt;""),H441-G442,"")</f>
        <v/>
      </c>
    </row>
    <row r="443" spans="1:8" ht="13.2" customHeight="1">
      <c r="A443" s="357"/>
      <c r="B443" s="361"/>
      <c r="C443" s="360"/>
      <c r="D443" s="355"/>
      <c r="E443" s="365"/>
      <c r="F443" s="357"/>
      <c r="G443" s="695"/>
      <c r="H443" s="366" t="str">
        <f>IF(OR(F443&lt;&gt;"",G443&lt;&gt;""),F443,"")</f>
        <v/>
      </c>
    </row>
    <row r="444" spans="1:8" ht="13.2" customHeight="1">
      <c r="A444" s="178"/>
      <c r="B444" s="195"/>
      <c r="C444" s="181"/>
      <c r="D444" s="356"/>
      <c r="E444" s="179"/>
      <c r="F444" s="229"/>
      <c r="G444" s="195"/>
      <c r="H444" s="222" t="str">
        <f>IF(OR(F444&lt;&gt;"",G444&lt;&gt;""),H443-G444,"")</f>
        <v/>
      </c>
    </row>
    <row r="445" spans="1:8" ht="13.2" customHeight="1">
      <c r="A445" s="357"/>
      <c r="B445" s="361"/>
      <c r="C445" s="360"/>
      <c r="D445" s="355"/>
      <c r="E445" s="365"/>
      <c r="F445" s="357"/>
      <c r="G445" s="695"/>
      <c r="H445" s="366" t="str">
        <f>IF(OR(F445&lt;&gt;"",G445&lt;&gt;""),F445,"")</f>
        <v/>
      </c>
    </row>
    <row r="446" spans="1:8" ht="13.2" customHeight="1">
      <c r="A446" s="178"/>
      <c r="B446" s="195"/>
      <c r="C446" s="181"/>
      <c r="D446" s="356"/>
      <c r="E446" s="179"/>
      <c r="F446" s="229"/>
      <c r="G446" s="195"/>
      <c r="H446" s="222" t="str">
        <f>IF(OR(F446&lt;&gt;"",G446&lt;&gt;""),H445-G446,"")</f>
        <v/>
      </c>
    </row>
    <row r="447" spans="1:8" ht="13.2" customHeight="1">
      <c r="A447" s="357"/>
      <c r="B447" s="361"/>
      <c r="C447" s="360"/>
      <c r="D447" s="355"/>
      <c r="E447" s="365"/>
      <c r="F447" s="357"/>
      <c r="G447" s="695"/>
      <c r="H447" s="366" t="str">
        <f>IF(OR(F447&lt;&gt;"",G447&lt;&gt;""),F447,"")</f>
        <v/>
      </c>
    </row>
    <row r="448" spans="1:8" ht="13.2" customHeight="1">
      <c r="A448" s="178"/>
      <c r="B448" s="195"/>
      <c r="C448" s="181"/>
      <c r="D448" s="356"/>
      <c r="E448" s="179"/>
      <c r="F448" s="229"/>
      <c r="G448" s="195"/>
      <c r="H448" s="222" t="str">
        <f>IF(OR(F448&lt;&gt;"",G448&lt;&gt;""),H447-G448,"")</f>
        <v/>
      </c>
    </row>
    <row r="449" spans="1:9" ht="13.2" customHeight="1">
      <c r="A449" s="357"/>
      <c r="B449" s="361"/>
      <c r="C449" s="360"/>
      <c r="D449" s="355"/>
      <c r="E449" s="365"/>
      <c r="F449" s="357"/>
      <c r="G449" s="695"/>
      <c r="H449" s="366" t="str">
        <f>IF(OR(F449&lt;&gt;"",G449&lt;&gt;""),F449,"")</f>
        <v/>
      </c>
    </row>
    <row r="450" spans="1:9" ht="13.2" customHeight="1">
      <c r="A450" s="178"/>
      <c r="B450" s="195"/>
      <c r="C450" s="181"/>
      <c r="D450" s="356"/>
      <c r="E450" s="179"/>
      <c r="F450" s="229"/>
      <c r="G450" s="195"/>
      <c r="H450" s="222" t="str">
        <f>IF(OR(F450&lt;&gt;"",G450&lt;&gt;""),H449-G450,"")</f>
        <v/>
      </c>
    </row>
    <row r="451" spans="1:9" ht="13.2" customHeight="1">
      <c r="A451" s="357"/>
      <c r="B451" s="361"/>
      <c r="C451" s="360"/>
      <c r="D451" s="355"/>
      <c r="E451" s="365"/>
      <c r="F451" s="357"/>
      <c r="G451" s="695"/>
      <c r="H451" s="366" t="str">
        <f>IF(OR(F451&lt;&gt;"",G451&lt;&gt;""),F451,"")</f>
        <v/>
      </c>
    </row>
    <row r="452" spans="1:9" ht="13.2" customHeight="1">
      <c r="A452" s="178"/>
      <c r="B452" s="195"/>
      <c r="C452" s="181"/>
      <c r="D452" s="356"/>
      <c r="E452" s="179"/>
      <c r="F452" s="229"/>
      <c r="G452" s="195"/>
      <c r="H452" s="222" t="str">
        <f>IF(OR(F452&lt;&gt;"",G452&lt;&gt;""),H451-G452,"")</f>
        <v/>
      </c>
    </row>
    <row r="453" spans="1:9" ht="13.2" customHeight="1">
      <c r="A453" s="357"/>
      <c r="B453" s="361"/>
      <c r="C453" s="360"/>
      <c r="D453" s="355"/>
      <c r="E453" s="365"/>
      <c r="F453" s="357"/>
      <c r="G453" s="695"/>
      <c r="H453" s="366" t="str">
        <f>IF(OR(F453&lt;&gt;"",G453&lt;&gt;""),F453,"")</f>
        <v/>
      </c>
    </row>
    <row r="454" spans="1:9" ht="13.2" customHeight="1">
      <c r="A454" s="183"/>
      <c r="B454" s="196"/>
      <c r="C454" s="186"/>
      <c r="D454" s="358"/>
      <c r="E454" s="184"/>
      <c r="F454" s="229"/>
      <c r="G454" s="195"/>
      <c r="H454" s="225" t="str">
        <f>IF(OR(F454&lt;&gt;"",G454&lt;&gt;""),H453-G454,"")</f>
        <v/>
      </c>
    </row>
    <row r="455" spans="1:9" customFormat="1" ht="13.2" customHeight="1">
      <c r="A455" s="337"/>
      <c r="B455" s="338"/>
      <c r="C455" s="232" t="s">
        <v>587</v>
      </c>
      <c r="D455" s="339"/>
      <c r="E455" s="341"/>
      <c r="F455" s="337">
        <f>SUM(F405:F454)</f>
        <v>0</v>
      </c>
      <c r="G455" s="338">
        <f>SUM(G405:G454)</f>
        <v>0</v>
      </c>
      <c r="H455" s="342">
        <f>F455-G455</f>
        <v>0</v>
      </c>
    </row>
    <row r="456" spans="1:9" customFormat="1" ht="13.2" customHeight="1">
      <c r="A456" s="64"/>
      <c r="B456" s="64"/>
      <c r="C456" s="64"/>
      <c r="D456" s="64"/>
      <c r="E456" s="64"/>
      <c r="F456" s="64"/>
      <c r="G456" s="64"/>
      <c r="H456" s="64"/>
    </row>
    <row r="457" spans="1:9" customFormat="1" ht="13.2" customHeight="1">
      <c r="A457" s="369"/>
      <c r="B457" s="369"/>
      <c r="C457" s="369" t="s">
        <v>588</v>
      </c>
      <c r="D457" s="369"/>
      <c r="E457" s="369"/>
      <c r="F457" s="369"/>
      <c r="G457" s="369"/>
      <c r="H457" s="370">
        <f>H400+H455</f>
        <v>13750</v>
      </c>
    </row>
    <row r="458" spans="1:9" customFormat="1" ht="25.8" customHeight="1">
      <c r="A458" s="29"/>
      <c r="B458" s="29"/>
      <c r="C458" s="29"/>
      <c r="D458" s="29"/>
      <c r="E458" s="29"/>
      <c r="F458" s="29"/>
      <c r="G458" s="29"/>
      <c r="H458" s="29"/>
      <c r="I458" s="29"/>
    </row>
    <row r="459" spans="1:9" ht="13.2" customHeight="1">
      <c r="A459" s="938" t="s">
        <v>3</v>
      </c>
      <c r="B459" s="954"/>
      <c r="C459" s="957" t="s">
        <v>0</v>
      </c>
      <c r="D459" s="958"/>
      <c r="E459" s="959"/>
      <c r="F459" s="960" t="s">
        <v>19</v>
      </c>
      <c r="G459" s="962" t="s">
        <v>1183</v>
      </c>
      <c r="H459" s="964" t="s">
        <v>226</v>
      </c>
    </row>
    <row r="460" spans="1:9" ht="13.2" customHeight="1">
      <c r="A460" s="955"/>
      <c r="B460" s="956"/>
      <c r="C460" s="363" t="s">
        <v>322</v>
      </c>
      <c r="D460" s="364" t="s">
        <v>47</v>
      </c>
      <c r="E460" s="367" t="s">
        <v>49</v>
      </c>
      <c r="F460" s="961"/>
      <c r="G460" s="963"/>
      <c r="H460" s="966"/>
      <c r="I460" s="1"/>
    </row>
    <row r="461" spans="1:9" ht="13.2" customHeight="1">
      <c r="A461" s="173">
        <v>8</v>
      </c>
      <c r="B461" s="177">
        <v>1</v>
      </c>
      <c r="C461" s="249" t="s">
        <v>564</v>
      </c>
      <c r="D461" s="368"/>
      <c r="E461" s="174"/>
      <c r="F461" s="173"/>
      <c r="G461" s="177"/>
      <c r="H461" s="175"/>
      <c r="I461" s="1"/>
    </row>
    <row r="462" spans="1:9" ht="13.2" customHeight="1">
      <c r="A462" s="357"/>
      <c r="B462" s="361"/>
      <c r="C462" s="360"/>
      <c r="D462" s="355"/>
      <c r="E462" s="365"/>
      <c r="F462" s="362"/>
      <c r="G462" s="694"/>
      <c r="H462" s="366" t="str">
        <f>IF(OR(F462&lt;&gt;"",G462&lt;&gt;""),F462,"")</f>
        <v/>
      </c>
      <c r="I462" s="1"/>
    </row>
    <row r="463" spans="1:9" ht="13.2" customHeight="1">
      <c r="A463" s="178"/>
      <c r="B463" s="195"/>
      <c r="C463" s="181"/>
      <c r="D463" s="356"/>
      <c r="E463" s="179"/>
      <c r="F463" s="229"/>
      <c r="G463" s="195"/>
      <c r="H463" s="222" t="str">
        <f>IF(OR(F463&lt;&gt;"",G463&lt;&gt;""),H462-G463,"")</f>
        <v/>
      </c>
      <c r="I463" s="1"/>
    </row>
    <row r="464" spans="1:9" ht="13.2" customHeight="1">
      <c r="A464" s="357"/>
      <c r="B464" s="361"/>
      <c r="C464" s="360"/>
      <c r="D464" s="355"/>
      <c r="E464" s="365"/>
      <c r="F464" s="357"/>
      <c r="G464" s="695"/>
      <c r="H464" s="366" t="str">
        <f>IF(OR(F464&lt;&gt;"",G464&lt;&gt;""),F464,"")</f>
        <v/>
      </c>
      <c r="I464" s="1"/>
    </row>
    <row r="465" spans="1:9" ht="13.2" customHeight="1">
      <c r="A465" s="178"/>
      <c r="B465" s="195"/>
      <c r="C465" s="181"/>
      <c r="D465" s="356"/>
      <c r="E465" s="179"/>
      <c r="F465" s="229"/>
      <c r="G465" s="195"/>
      <c r="H465" s="222" t="str">
        <f>IF(OR(F465&lt;&gt;"",G465&lt;&gt;""),H464-G465,"")</f>
        <v/>
      </c>
      <c r="I465" s="1"/>
    </row>
    <row r="466" spans="1:9" ht="13.2" customHeight="1">
      <c r="A466" s="357"/>
      <c r="B466" s="361"/>
      <c r="C466" s="360"/>
      <c r="D466" s="355"/>
      <c r="E466" s="365"/>
      <c r="F466" s="357"/>
      <c r="G466" s="695"/>
      <c r="H466" s="366" t="str">
        <f>IF(OR(F466&lt;&gt;"",G466&lt;&gt;""),F466,"")</f>
        <v/>
      </c>
      <c r="I466" s="1"/>
    </row>
    <row r="467" spans="1:9" ht="13.2" customHeight="1">
      <c r="A467" s="178"/>
      <c r="B467" s="195"/>
      <c r="C467" s="181"/>
      <c r="D467" s="356"/>
      <c r="E467" s="179"/>
      <c r="F467" s="229"/>
      <c r="G467" s="195"/>
      <c r="H467" s="222" t="str">
        <f>IF(OR(F467&lt;&gt;"",G467&lt;&gt;""),H466-G467,"")</f>
        <v/>
      </c>
      <c r="I467" s="1"/>
    </row>
    <row r="468" spans="1:9" ht="13.2" customHeight="1">
      <c r="A468" s="357"/>
      <c r="B468" s="361"/>
      <c r="C468" s="360"/>
      <c r="D468" s="355"/>
      <c r="E468" s="365"/>
      <c r="F468" s="357"/>
      <c r="G468" s="695"/>
      <c r="H468" s="366" t="str">
        <f>IF(OR(F468&lt;&gt;"",G468&lt;&gt;""),F468,"")</f>
        <v/>
      </c>
      <c r="I468" s="1"/>
    </row>
    <row r="469" spans="1:9" ht="13.2" customHeight="1">
      <c r="A469" s="178"/>
      <c r="B469" s="195"/>
      <c r="C469" s="181"/>
      <c r="D469" s="356"/>
      <c r="E469" s="179"/>
      <c r="F469" s="229"/>
      <c r="G469" s="195"/>
      <c r="H469" s="222" t="str">
        <f>IF(OR(F469&lt;&gt;"",G469&lt;&gt;""),H468-G469,"")</f>
        <v/>
      </c>
      <c r="I469" s="1"/>
    </row>
    <row r="470" spans="1:9" ht="13.2" customHeight="1">
      <c r="A470" s="357"/>
      <c r="B470" s="361"/>
      <c r="C470" s="360"/>
      <c r="D470" s="355"/>
      <c r="E470" s="365"/>
      <c r="F470" s="357"/>
      <c r="G470" s="695"/>
      <c r="H470" s="366" t="str">
        <f>IF(OR(F470&lt;&gt;"",G470&lt;&gt;""),F470,"")</f>
        <v/>
      </c>
      <c r="I470" s="1"/>
    </row>
    <row r="471" spans="1:9" ht="13.2" customHeight="1">
      <c r="A471" s="178"/>
      <c r="B471" s="195"/>
      <c r="C471" s="181"/>
      <c r="D471" s="356"/>
      <c r="E471" s="179"/>
      <c r="F471" s="229"/>
      <c r="G471" s="195"/>
      <c r="H471" s="222" t="str">
        <f>IF(OR(F471&lt;&gt;"",G471&lt;&gt;""),H470-G471,"")</f>
        <v/>
      </c>
      <c r="I471" s="1"/>
    </row>
    <row r="472" spans="1:9" ht="13.2" customHeight="1">
      <c r="A472" s="357"/>
      <c r="B472" s="361"/>
      <c r="C472" s="360"/>
      <c r="D472" s="355"/>
      <c r="E472" s="365"/>
      <c r="F472" s="357"/>
      <c r="G472" s="695"/>
      <c r="H472" s="366" t="str">
        <f>IF(OR(F472&lt;&gt;"",G472&lt;&gt;""),F472,"")</f>
        <v/>
      </c>
      <c r="I472" s="1"/>
    </row>
    <row r="473" spans="1:9" ht="13.2" customHeight="1">
      <c r="A473" s="178"/>
      <c r="B473" s="195"/>
      <c r="C473" s="181"/>
      <c r="D473" s="356"/>
      <c r="E473" s="179"/>
      <c r="F473" s="229"/>
      <c r="G473" s="195"/>
      <c r="H473" s="222" t="str">
        <f>IF(OR(F473&lt;&gt;"",G473&lt;&gt;""),H472-G473,"")</f>
        <v/>
      </c>
      <c r="I473" s="1"/>
    </row>
    <row r="474" spans="1:9" ht="13.2" customHeight="1">
      <c r="A474" s="357"/>
      <c r="B474" s="361"/>
      <c r="C474" s="360"/>
      <c r="D474" s="355"/>
      <c r="E474" s="365"/>
      <c r="F474" s="357"/>
      <c r="G474" s="695"/>
      <c r="H474" s="366" t="str">
        <f>IF(OR(F474&lt;&gt;"",G474&lt;&gt;""),F474,"")</f>
        <v/>
      </c>
      <c r="I474" s="1"/>
    </row>
    <row r="475" spans="1:9" ht="13.2" customHeight="1">
      <c r="A475" s="178"/>
      <c r="B475" s="195"/>
      <c r="C475" s="181"/>
      <c r="D475" s="356"/>
      <c r="E475" s="179"/>
      <c r="F475" s="229"/>
      <c r="G475" s="195"/>
      <c r="H475" s="222" t="str">
        <f>IF(OR(F475&lt;&gt;"",G475&lt;&gt;""),H474-G475,"")</f>
        <v/>
      </c>
      <c r="I475" s="1"/>
    </row>
    <row r="476" spans="1:9" ht="13.2" customHeight="1">
      <c r="A476" s="357"/>
      <c r="B476" s="361"/>
      <c r="C476" s="360"/>
      <c r="D476" s="355"/>
      <c r="E476" s="365"/>
      <c r="F476" s="357"/>
      <c r="G476" s="695"/>
      <c r="H476" s="366" t="str">
        <f>IF(OR(F476&lt;&gt;"",G476&lt;&gt;""),F476,"")</f>
        <v/>
      </c>
      <c r="I476" s="1"/>
    </row>
    <row r="477" spans="1:9" ht="13.2" customHeight="1">
      <c r="A477" s="178"/>
      <c r="B477" s="195"/>
      <c r="C477" s="181"/>
      <c r="D477" s="356"/>
      <c r="E477" s="179"/>
      <c r="F477" s="229"/>
      <c r="G477" s="195"/>
      <c r="H477" s="222" t="str">
        <f>IF(OR(F477&lt;&gt;"",G477&lt;&gt;""),H476-G477,"")</f>
        <v/>
      </c>
      <c r="I477" s="1"/>
    </row>
    <row r="478" spans="1:9" ht="13.2" customHeight="1">
      <c r="A478" s="357"/>
      <c r="B478" s="361"/>
      <c r="C478" s="360"/>
      <c r="D478" s="355"/>
      <c r="E478" s="365"/>
      <c r="F478" s="357"/>
      <c r="G478" s="695"/>
      <c r="H478" s="366" t="str">
        <f>IF(OR(F478&lt;&gt;"",G478&lt;&gt;""),F478,"")</f>
        <v/>
      </c>
      <c r="I478" s="1"/>
    </row>
    <row r="479" spans="1:9" ht="13.2" customHeight="1">
      <c r="A479" s="178"/>
      <c r="B479" s="195"/>
      <c r="C479" s="181"/>
      <c r="D479" s="356"/>
      <c r="E479" s="179"/>
      <c r="F479" s="229"/>
      <c r="G479" s="195"/>
      <c r="H479" s="222" t="str">
        <f>IF(OR(F479&lt;&gt;"",G479&lt;&gt;""),H478-G479,"")</f>
        <v/>
      </c>
      <c r="I479" s="1"/>
    </row>
    <row r="480" spans="1:9" ht="13.2" customHeight="1">
      <c r="A480" s="357"/>
      <c r="B480" s="361"/>
      <c r="C480" s="360"/>
      <c r="D480" s="355"/>
      <c r="E480" s="365"/>
      <c r="F480" s="357"/>
      <c r="G480" s="695"/>
      <c r="H480" s="366" t="str">
        <f>IF(OR(F480&lt;&gt;"",G480&lt;&gt;""),F480,"")</f>
        <v/>
      </c>
      <c r="I480" s="1"/>
    </row>
    <row r="481" spans="1:9" ht="13.2" customHeight="1">
      <c r="A481" s="178"/>
      <c r="B481" s="195"/>
      <c r="C481" s="181"/>
      <c r="D481" s="356"/>
      <c r="E481" s="179"/>
      <c r="F481" s="229"/>
      <c r="G481" s="195"/>
      <c r="H481" s="222" t="str">
        <f>IF(OR(F481&lt;&gt;"",G481&lt;&gt;""),H480-G481,"")</f>
        <v/>
      </c>
      <c r="I481" s="1"/>
    </row>
    <row r="482" spans="1:9" ht="13.2" customHeight="1">
      <c r="A482" s="357"/>
      <c r="B482" s="361"/>
      <c r="C482" s="360"/>
      <c r="D482" s="355"/>
      <c r="E482" s="365"/>
      <c r="F482" s="357"/>
      <c r="G482" s="695"/>
      <c r="H482" s="366" t="str">
        <f>IF(OR(F482&lt;&gt;"",G482&lt;&gt;""),F482,"")</f>
        <v/>
      </c>
      <c r="I482" s="1"/>
    </row>
    <row r="483" spans="1:9" ht="13.2" customHeight="1">
      <c r="A483" s="178"/>
      <c r="B483" s="195"/>
      <c r="C483" s="181"/>
      <c r="D483" s="356"/>
      <c r="E483" s="179"/>
      <c r="F483" s="229"/>
      <c r="G483" s="195"/>
      <c r="H483" s="222" t="str">
        <f>IF(OR(F483&lt;&gt;"",G483&lt;&gt;""),H482-G483,"")</f>
        <v/>
      </c>
      <c r="I483" s="1"/>
    </row>
    <row r="484" spans="1:9" ht="13.2" customHeight="1">
      <c r="A484" s="357"/>
      <c r="B484" s="361"/>
      <c r="C484" s="360"/>
      <c r="D484" s="355"/>
      <c r="E484" s="365"/>
      <c r="F484" s="357"/>
      <c r="G484" s="695"/>
      <c r="H484" s="366" t="str">
        <f>IF(OR(F484&lt;&gt;"",G484&lt;&gt;""),F484,"")</f>
        <v/>
      </c>
      <c r="I484" s="1"/>
    </row>
    <row r="485" spans="1:9" ht="13.2" customHeight="1">
      <c r="A485" s="178"/>
      <c r="B485" s="195"/>
      <c r="C485" s="181"/>
      <c r="D485" s="356"/>
      <c r="E485" s="179"/>
      <c r="F485" s="229"/>
      <c r="G485" s="195"/>
      <c r="H485" s="222" t="str">
        <f>IF(OR(F485&lt;&gt;"",G485&lt;&gt;""),H484-G485,"")</f>
        <v/>
      </c>
    </row>
    <row r="486" spans="1:9" ht="13.2" customHeight="1">
      <c r="A486" s="357"/>
      <c r="B486" s="361"/>
      <c r="C486" s="360"/>
      <c r="D486" s="355"/>
      <c r="E486" s="365"/>
      <c r="F486" s="357"/>
      <c r="G486" s="695"/>
      <c r="H486" s="366" t="str">
        <f>IF(OR(F486&lt;&gt;"",G486&lt;&gt;""),F486,"")</f>
        <v/>
      </c>
    </row>
    <row r="487" spans="1:9" ht="13.2" customHeight="1">
      <c r="A487" s="178"/>
      <c r="B487" s="195"/>
      <c r="C487" s="181"/>
      <c r="D487" s="356"/>
      <c r="E487" s="179"/>
      <c r="F487" s="229"/>
      <c r="G487" s="195"/>
      <c r="H487" s="222" t="str">
        <f>IF(OR(F487&lt;&gt;"",G487&lt;&gt;""),H486-G487,"")</f>
        <v/>
      </c>
    </row>
    <row r="488" spans="1:9" ht="13.2" customHeight="1">
      <c r="A488" s="357"/>
      <c r="B488" s="361"/>
      <c r="C488" s="360"/>
      <c r="D488" s="355"/>
      <c r="E488" s="365"/>
      <c r="F488" s="357"/>
      <c r="G488" s="695"/>
      <c r="H488" s="366" t="str">
        <f>IF(OR(F488&lt;&gt;"",G488&lt;&gt;""),F488,"")</f>
        <v/>
      </c>
    </row>
    <row r="489" spans="1:9" ht="13.2" customHeight="1">
      <c r="A489" s="178"/>
      <c r="B489" s="195"/>
      <c r="C489" s="181"/>
      <c r="D489" s="356"/>
      <c r="E489" s="179"/>
      <c r="F489" s="229"/>
      <c r="G489" s="195"/>
      <c r="H489" s="222" t="str">
        <f>IF(OR(F489&lt;&gt;"",G489&lt;&gt;""),H488-G489,"")</f>
        <v/>
      </c>
    </row>
    <row r="490" spans="1:9" ht="13.2" customHeight="1">
      <c r="A490" s="357"/>
      <c r="B490" s="361"/>
      <c r="C490" s="360"/>
      <c r="D490" s="355"/>
      <c r="E490" s="365"/>
      <c r="F490" s="357"/>
      <c r="G490" s="695"/>
      <c r="H490" s="366" t="str">
        <f>IF(OR(F490&lt;&gt;"",G490&lt;&gt;""),F490,"")</f>
        <v/>
      </c>
    </row>
    <row r="491" spans="1:9" ht="13.2" customHeight="1">
      <c r="A491" s="178"/>
      <c r="B491" s="195"/>
      <c r="C491" s="181"/>
      <c r="D491" s="356"/>
      <c r="E491" s="179"/>
      <c r="F491" s="229"/>
      <c r="G491" s="195"/>
      <c r="H491" s="222" t="str">
        <f>IF(OR(F491&lt;&gt;"",G491&lt;&gt;""),H490-G491,"")</f>
        <v/>
      </c>
    </row>
    <row r="492" spans="1:9" ht="13.2" customHeight="1">
      <c r="A492" s="357"/>
      <c r="B492" s="361"/>
      <c r="C492" s="360"/>
      <c r="D492" s="355"/>
      <c r="E492" s="365"/>
      <c r="F492" s="357"/>
      <c r="G492" s="695"/>
      <c r="H492" s="366" t="str">
        <f>IF(OR(F492&lt;&gt;"",G492&lt;&gt;""),F492,"")</f>
        <v/>
      </c>
    </row>
    <row r="493" spans="1:9" ht="13.2" customHeight="1">
      <c r="A493" s="178"/>
      <c r="B493" s="195"/>
      <c r="C493" s="181"/>
      <c r="D493" s="356"/>
      <c r="E493" s="179"/>
      <c r="F493" s="229"/>
      <c r="G493" s="195"/>
      <c r="H493" s="222" t="str">
        <f>IF(OR(F493&lt;&gt;"",G493&lt;&gt;""),H492-G493,"")</f>
        <v/>
      </c>
    </row>
    <row r="494" spans="1:9" ht="13.2" customHeight="1">
      <c r="A494" s="357"/>
      <c r="B494" s="361"/>
      <c r="C494" s="360"/>
      <c r="D494" s="355"/>
      <c r="E494" s="365"/>
      <c r="F494" s="357"/>
      <c r="G494" s="695"/>
      <c r="H494" s="366" t="str">
        <f>IF(OR(F494&lt;&gt;"",G494&lt;&gt;""),F494,"")</f>
        <v/>
      </c>
    </row>
    <row r="495" spans="1:9" ht="13.2" customHeight="1">
      <c r="A495" s="178"/>
      <c r="B495" s="195"/>
      <c r="C495" s="181"/>
      <c r="D495" s="356"/>
      <c r="E495" s="179"/>
      <c r="F495" s="229"/>
      <c r="G495" s="195"/>
      <c r="H495" s="222" t="str">
        <f>IF(OR(F495&lt;&gt;"",G495&lt;&gt;""),H494-G495,"")</f>
        <v/>
      </c>
    </row>
    <row r="496" spans="1:9" ht="13.2" customHeight="1">
      <c r="A496" s="357"/>
      <c r="B496" s="361"/>
      <c r="C496" s="360"/>
      <c r="D496" s="355"/>
      <c r="E496" s="365"/>
      <c r="F496" s="357"/>
      <c r="G496" s="695"/>
      <c r="H496" s="366" t="str">
        <f>IF(OR(F496&lt;&gt;"",G496&lt;&gt;""),F496,"")</f>
        <v/>
      </c>
    </row>
    <row r="497" spans="1:8" ht="13.2" customHeight="1">
      <c r="A497" s="178"/>
      <c r="B497" s="195"/>
      <c r="C497" s="181"/>
      <c r="D497" s="356"/>
      <c r="E497" s="179"/>
      <c r="F497" s="229"/>
      <c r="G497" s="195"/>
      <c r="H497" s="222" t="str">
        <f>IF(OR(F497&lt;&gt;"",G497&lt;&gt;""),H496-G497,"")</f>
        <v/>
      </c>
    </row>
    <row r="498" spans="1:8" ht="13.2" customHeight="1">
      <c r="A498" s="357"/>
      <c r="B498" s="361"/>
      <c r="C498" s="360"/>
      <c r="D498" s="355"/>
      <c r="E498" s="365"/>
      <c r="F498" s="357"/>
      <c r="G498" s="695"/>
      <c r="H498" s="366" t="str">
        <f>IF(OR(F498&lt;&gt;"",G498&lt;&gt;""),F498,"")</f>
        <v/>
      </c>
    </row>
    <row r="499" spans="1:8" ht="13.2" customHeight="1">
      <c r="A499" s="178"/>
      <c r="B499" s="195"/>
      <c r="C499" s="181"/>
      <c r="D499" s="356"/>
      <c r="E499" s="179"/>
      <c r="F499" s="229"/>
      <c r="G499" s="195"/>
      <c r="H499" s="222" t="str">
        <f>IF(OR(F499&lt;&gt;"",G499&lt;&gt;""),H498-G499,"")</f>
        <v/>
      </c>
    </row>
    <row r="500" spans="1:8" ht="13.2" customHeight="1">
      <c r="A500" s="357"/>
      <c r="B500" s="361"/>
      <c r="C500" s="360"/>
      <c r="D500" s="355"/>
      <c r="E500" s="365"/>
      <c r="F500" s="357"/>
      <c r="G500" s="695"/>
      <c r="H500" s="366" t="str">
        <f>IF(OR(F500&lt;&gt;"",G500&lt;&gt;""),F500,"")</f>
        <v/>
      </c>
    </row>
    <row r="501" spans="1:8" ht="13.2" customHeight="1">
      <c r="A501" s="178"/>
      <c r="B501" s="195"/>
      <c r="C501" s="181"/>
      <c r="D501" s="356"/>
      <c r="E501" s="179"/>
      <c r="F501" s="229"/>
      <c r="G501" s="195"/>
      <c r="H501" s="222" t="str">
        <f>IF(OR(F501&lt;&gt;"",G501&lt;&gt;""),H500-G501,"")</f>
        <v/>
      </c>
    </row>
    <row r="502" spans="1:8" ht="13.2" customHeight="1">
      <c r="A502" s="357"/>
      <c r="B502" s="361"/>
      <c r="C502" s="360"/>
      <c r="D502" s="355"/>
      <c r="E502" s="365"/>
      <c r="F502" s="357"/>
      <c r="G502" s="695"/>
      <c r="H502" s="366" t="str">
        <f>IF(OR(F502&lt;&gt;"",G502&lt;&gt;""),F502,"")</f>
        <v/>
      </c>
    </row>
    <row r="503" spans="1:8" ht="13.2" customHeight="1">
      <c r="A503" s="178"/>
      <c r="B503" s="195"/>
      <c r="C503" s="181"/>
      <c r="D503" s="356"/>
      <c r="E503" s="179"/>
      <c r="F503" s="229"/>
      <c r="G503" s="195"/>
      <c r="H503" s="222" t="str">
        <f>IF(OR(F503&lt;&gt;"",G503&lt;&gt;""),H502-G503,"")</f>
        <v/>
      </c>
    </row>
    <row r="504" spans="1:8" ht="13.2" customHeight="1">
      <c r="A504" s="357"/>
      <c r="B504" s="361"/>
      <c r="C504" s="360"/>
      <c r="D504" s="355"/>
      <c r="E504" s="365"/>
      <c r="F504" s="357"/>
      <c r="G504" s="695"/>
      <c r="H504" s="366" t="str">
        <f>IF(OR(F504&lt;&gt;"",G504&lt;&gt;""),F504,"")</f>
        <v/>
      </c>
    </row>
    <row r="505" spans="1:8" ht="13.2" customHeight="1">
      <c r="A505" s="178"/>
      <c r="B505" s="195"/>
      <c r="C505" s="181"/>
      <c r="D505" s="356"/>
      <c r="E505" s="179"/>
      <c r="F505" s="229"/>
      <c r="G505" s="195"/>
      <c r="H505" s="222" t="str">
        <f>IF(OR(F505&lt;&gt;"",G505&lt;&gt;""),H504-G505,"")</f>
        <v/>
      </c>
    </row>
    <row r="506" spans="1:8" ht="13.2" customHeight="1">
      <c r="A506" s="357"/>
      <c r="B506" s="361"/>
      <c r="C506" s="360"/>
      <c r="D506" s="355"/>
      <c r="E506" s="365"/>
      <c r="F506" s="357"/>
      <c r="G506" s="695"/>
      <c r="H506" s="366" t="str">
        <f>IF(OR(F506&lt;&gt;"",G506&lt;&gt;""),F506,"")</f>
        <v/>
      </c>
    </row>
    <row r="507" spans="1:8" ht="13.2" customHeight="1">
      <c r="A507" s="178"/>
      <c r="B507" s="195"/>
      <c r="C507" s="181"/>
      <c r="D507" s="356"/>
      <c r="E507" s="179"/>
      <c r="F507" s="229"/>
      <c r="G507" s="195"/>
      <c r="H507" s="222" t="str">
        <f>IF(OR(F507&lt;&gt;"",G507&lt;&gt;""),H506-G507,"")</f>
        <v/>
      </c>
    </row>
    <row r="508" spans="1:8" ht="13.2" customHeight="1">
      <c r="A508" s="357"/>
      <c r="B508" s="361"/>
      <c r="C508" s="360"/>
      <c r="D508" s="355"/>
      <c r="E508" s="365"/>
      <c r="F508" s="357"/>
      <c r="G508" s="695"/>
      <c r="H508" s="366" t="str">
        <f>IF(OR(F508&lt;&gt;"",G508&lt;&gt;""),F508,"")</f>
        <v/>
      </c>
    </row>
    <row r="509" spans="1:8" ht="13.2" customHeight="1">
      <c r="A509" s="178"/>
      <c r="B509" s="195"/>
      <c r="C509" s="181"/>
      <c r="D509" s="356"/>
      <c r="E509" s="179"/>
      <c r="F509" s="229"/>
      <c r="G509" s="195"/>
      <c r="H509" s="222" t="str">
        <f>IF(OR(F509&lt;&gt;"",G509&lt;&gt;""),H508-G509,"")</f>
        <v/>
      </c>
    </row>
    <row r="510" spans="1:8" ht="13.2" customHeight="1">
      <c r="A510" s="357"/>
      <c r="B510" s="361"/>
      <c r="C510" s="360"/>
      <c r="D510" s="355"/>
      <c r="E510" s="365"/>
      <c r="F510" s="357"/>
      <c r="G510" s="695"/>
      <c r="H510" s="366" t="str">
        <f>IF(OR(F510&lt;&gt;"",G510&lt;&gt;""),F510,"")</f>
        <v/>
      </c>
    </row>
    <row r="511" spans="1:8" ht="13.2" customHeight="1">
      <c r="A511" s="183"/>
      <c r="B511" s="196"/>
      <c r="C511" s="186"/>
      <c r="D511" s="358"/>
      <c r="E511" s="184"/>
      <c r="F511" s="229"/>
      <c r="G511" s="195"/>
      <c r="H511" s="225" t="str">
        <f>IF(OR(F511&lt;&gt;"",G511&lt;&gt;""),H510-G511,"")</f>
        <v/>
      </c>
    </row>
    <row r="512" spans="1:8" customFormat="1" ht="13.2" customHeight="1">
      <c r="A512" s="337"/>
      <c r="B512" s="338"/>
      <c r="C512" s="232" t="s">
        <v>589</v>
      </c>
      <c r="D512" s="339"/>
      <c r="E512" s="341"/>
      <c r="F512" s="337">
        <f>SUM(F462:F511)</f>
        <v>0</v>
      </c>
      <c r="G512" s="338">
        <f>SUM(G462:G511)</f>
        <v>0</v>
      </c>
      <c r="H512" s="342">
        <f>F512-G512</f>
        <v>0</v>
      </c>
    </row>
    <row r="513" spans="1:9" customFormat="1" ht="13.2" customHeight="1">
      <c r="A513" s="64"/>
      <c r="B513" s="64"/>
      <c r="C513" s="64"/>
      <c r="D513" s="64"/>
      <c r="E513" s="64"/>
      <c r="F513" s="64"/>
      <c r="G513" s="64"/>
      <c r="H513" s="64"/>
    </row>
    <row r="514" spans="1:9" customFormat="1" ht="13.2" customHeight="1">
      <c r="A514" s="369"/>
      <c r="B514" s="369"/>
      <c r="C514" s="369" t="s">
        <v>590</v>
      </c>
      <c r="D514" s="369"/>
      <c r="E514" s="369"/>
      <c r="F514" s="369"/>
      <c r="G514" s="369"/>
      <c r="H514" s="370">
        <f>H457+H512</f>
        <v>13750</v>
      </c>
    </row>
    <row r="515" spans="1:9" customFormat="1" ht="25.8" customHeight="1">
      <c r="A515" s="29"/>
      <c r="B515" s="29"/>
      <c r="C515" s="29"/>
      <c r="D515" s="29"/>
      <c r="E515" s="29"/>
      <c r="F515" s="29"/>
      <c r="G515" s="29"/>
      <c r="H515" s="29"/>
      <c r="I515" s="29"/>
    </row>
    <row r="516" spans="1:9" ht="13.2" customHeight="1">
      <c r="A516" s="938" t="s">
        <v>3</v>
      </c>
      <c r="B516" s="954"/>
      <c r="C516" s="957" t="s">
        <v>0</v>
      </c>
      <c r="D516" s="958"/>
      <c r="E516" s="959"/>
      <c r="F516" s="960" t="s">
        <v>19</v>
      </c>
      <c r="G516" s="962" t="s">
        <v>1183</v>
      </c>
      <c r="H516" s="964" t="s">
        <v>226</v>
      </c>
    </row>
    <row r="517" spans="1:9" ht="13.2" customHeight="1">
      <c r="A517" s="955"/>
      <c r="B517" s="956"/>
      <c r="C517" s="363" t="s">
        <v>322</v>
      </c>
      <c r="D517" s="364" t="s">
        <v>47</v>
      </c>
      <c r="E517" s="367" t="s">
        <v>49</v>
      </c>
      <c r="F517" s="961"/>
      <c r="G517" s="963"/>
      <c r="H517" s="966"/>
      <c r="I517" s="1"/>
    </row>
    <row r="518" spans="1:9" ht="13.2" customHeight="1">
      <c r="A518" s="173">
        <v>9</v>
      </c>
      <c r="B518" s="177">
        <v>1</v>
      </c>
      <c r="C518" s="249" t="s">
        <v>564</v>
      </c>
      <c r="D518" s="368"/>
      <c r="E518" s="174"/>
      <c r="F518" s="173"/>
      <c r="G518" s="177"/>
      <c r="H518" s="175"/>
      <c r="I518" s="1"/>
    </row>
    <row r="519" spans="1:9" ht="13.2" customHeight="1">
      <c r="A519" s="357"/>
      <c r="B519" s="361"/>
      <c r="C519" s="360"/>
      <c r="D519" s="355"/>
      <c r="E519" s="365"/>
      <c r="F519" s="362"/>
      <c r="G519" s="694"/>
      <c r="H519" s="366" t="str">
        <f>IF(OR(F519&lt;&gt;"",G519&lt;&gt;""),F519,"")</f>
        <v/>
      </c>
      <c r="I519" s="1"/>
    </row>
    <row r="520" spans="1:9" ht="13.2" customHeight="1">
      <c r="A520" s="178"/>
      <c r="B520" s="195"/>
      <c r="C520" s="181"/>
      <c r="D520" s="356"/>
      <c r="E520" s="179"/>
      <c r="F520" s="229"/>
      <c r="G520" s="195"/>
      <c r="H520" s="222" t="str">
        <f>IF(OR(F520&lt;&gt;"",G520&lt;&gt;""),H519-G520,"")</f>
        <v/>
      </c>
      <c r="I520" s="1"/>
    </row>
    <row r="521" spans="1:9" ht="13.2" customHeight="1">
      <c r="A521" s="357"/>
      <c r="B521" s="361"/>
      <c r="C521" s="360"/>
      <c r="D521" s="355"/>
      <c r="E521" s="365"/>
      <c r="F521" s="357"/>
      <c r="G521" s="695"/>
      <c r="H521" s="366" t="str">
        <f>IF(OR(F521&lt;&gt;"",G521&lt;&gt;""),F521,"")</f>
        <v/>
      </c>
      <c r="I521" s="1"/>
    </row>
    <row r="522" spans="1:9" ht="13.2" customHeight="1">
      <c r="A522" s="178"/>
      <c r="B522" s="195"/>
      <c r="C522" s="181"/>
      <c r="D522" s="356"/>
      <c r="E522" s="179"/>
      <c r="F522" s="229"/>
      <c r="G522" s="195"/>
      <c r="H522" s="222" t="str">
        <f>IF(OR(F522&lt;&gt;"",G522&lt;&gt;""),H521-G522,"")</f>
        <v/>
      </c>
      <c r="I522" s="1"/>
    </row>
    <row r="523" spans="1:9" ht="13.2" customHeight="1">
      <c r="A523" s="357"/>
      <c r="B523" s="361"/>
      <c r="C523" s="360"/>
      <c r="D523" s="355"/>
      <c r="E523" s="365"/>
      <c r="F523" s="357"/>
      <c r="G523" s="695"/>
      <c r="H523" s="366" t="str">
        <f>IF(OR(F523&lt;&gt;"",G523&lt;&gt;""),F523,"")</f>
        <v/>
      </c>
      <c r="I523" s="1"/>
    </row>
    <row r="524" spans="1:9" ht="13.2" customHeight="1">
      <c r="A524" s="178"/>
      <c r="B524" s="195"/>
      <c r="C524" s="181"/>
      <c r="D524" s="356"/>
      <c r="E524" s="179"/>
      <c r="F524" s="229"/>
      <c r="G524" s="195"/>
      <c r="H524" s="222" t="str">
        <f>IF(OR(F524&lt;&gt;"",G524&lt;&gt;""),H523-G524,"")</f>
        <v/>
      </c>
      <c r="I524" s="1"/>
    </row>
    <row r="525" spans="1:9" ht="13.2" customHeight="1">
      <c r="A525" s="357"/>
      <c r="B525" s="361"/>
      <c r="C525" s="360"/>
      <c r="D525" s="355"/>
      <c r="E525" s="365"/>
      <c r="F525" s="357"/>
      <c r="G525" s="695"/>
      <c r="H525" s="366" t="str">
        <f>IF(OR(F525&lt;&gt;"",G525&lt;&gt;""),F525,"")</f>
        <v/>
      </c>
      <c r="I525" s="1"/>
    </row>
    <row r="526" spans="1:9" ht="13.2" customHeight="1">
      <c r="A526" s="178"/>
      <c r="B526" s="195"/>
      <c r="C526" s="181"/>
      <c r="D526" s="356"/>
      <c r="E526" s="179"/>
      <c r="F526" s="229"/>
      <c r="G526" s="195"/>
      <c r="H526" s="222" t="str">
        <f>IF(OR(F526&lt;&gt;"",G526&lt;&gt;""),H525-G526,"")</f>
        <v/>
      </c>
      <c r="I526" s="1"/>
    </row>
    <row r="527" spans="1:9" ht="13.2" customHeight="1">
      <c r="A527" s="357"/>
      <c r="B527" s="361"/>
      <c r="C527" s="360"/>
      <c r="D527" s="355"/>
      <c r="E527" s="365"/>
      <c r="F527" s="357"/>
      <c r="G527" s="695"/>
      <c r="H527" s="366" t="str">
        <f>IF(OR(F527&lt;&gt;"",G527&lt;&gt;""),F527,"")</f>
        <v/>
      </c>
      <c r="I527" s="1"/>
    </row>
    <row r="528" spans="1:9" ht="13.2" customHeight="1">
      <c r="A528" s="178"/>
      <c r="B528" s="195"/>
      <c r="C528" s="181"/>
      <c r="D528" s="356"/>
      <c r="E528" s="179"/>
      <c r="F528" s="229"/>
      <c r="G528" s="195"/>
      <c r="H528" s="222" t="str">
        <f>IF(OR(F528&lt;&gt;"",G528&lt;&gt;""),H527-G528,"")</f>
        <v/>
      </c>
      <c r="I528" s="1"/>
    </row>
    <row r="529" spans="1:9" ht="13.2" customHeight="1">
      <c r="A529" s="357"/>
      <c r="B529" s="361"/>
      <c r="C529" s="360"/>
      <c r="D529" s="355"/>
      <c r="E529" s="365"/>
      <c r="F529" s="357"/>
      <c r="G529" s="695"/>
      <c r="H529" s="366" t="str">
        <f>IF(OR(F529&lt;&gt;"",G529&lt;&gt;""),F529,"")</f>
        <v/>
      </c>
      <c r="I529" s="1"/>
    </row>
    <row r="530" spans="1:9" ht="13.2" customHeight="1">
      <c r="A530" s="178"/>
      <c r="B530" s="195"/>
      <c r="C530" s="181"/>
      <c r="D530" s="356"/>
      <c r="E530" s="179"/>
      <c r="F530" s="229"/>
      <c r="G530" s="195"/>
      <c r="H530" s="222" t="str">
        <f>IF(OR(F530&lt;&gt;"",G530&lt;&gt;""),H529-G530,"")</f>
        <v/>
      </c>
      <c r="I530" s="1"/>
    </row>
    <row r="531" spans="1:9" ht="13.2" customHeight="1">
      <c r="A531" s="357"/>
      <c r="B531" s="361"/>
      <c r="C531" s="360"/>
      <c r="D531" s="355"/>
      <c r="E531" s="365"/>
      <c r="F531" s="357"/>
      <c r="G531" s="695"/>
      <c r="H531" s="366" t="str">
        <f>IF(OR(F531&lt;&gt;"",G531&lt;&gt;""),F531,"")</f>
        <v/>
      </c>
      <c r="I531" s="1"/>
    </row>
    <row r="532" spans="1:9" ht="13.2" customHeight="1">
      <c r="A532" s="178"/>
      <c r="B532" s="195"/>
      <c r="C532" s="181"/>
      <c r="D532" s="356"/>
      <c r="E532" s="179"/>
      <c r="F532" s="229"/>
      <c r="G532" s="195"/>
      <c r="H532" s="222" t="str">
        <f>IF(OR(F532&lt;&gt;"",G532&lt;&gt;""),H531-G532,"")</f>
        <v/>
      </c>
      <c r="I532" s="1"/>
    </row>
    <row r="533" spans="1:9" ht="13.2" customHeight="1">
      <c r="A533" s="357"/>
      <c r="B533" s="361"/>
      <c r="C533" s="360"/>
      <c r="D533" s="355"/>
      <c r="E533" s="365"/>
      <c r="F533" s="357"/>
      <c r="G533" s="695"/>
      <c r="H533" s="366" t="str">
        <f>IF(OR(F533&lt;&gt;"",G533&lt;&gt;""),F533,"")</f>
        <v/>
      </c>
      <c r="I533" s="1"/>
    </row>
    <row r="534" spans="1:9" ht="13.2" customHeight="1">
      <c r="A534" s="178"/>
      <c r="B534" s="195"/>
      <c r="C534" s="181"/>
      <c r="D534" s="356"/>
      <c r="E534" s="179"/>
      <c r="F534" s="229"/>
      <c r="G534" s="195"/>
      <c r="H534" s="222" t="str">
        <f>IF(OR(F534&lt;&gt;"",G534&lt;&gt;""),H533-G534,"")</f>
        <v/>
      </c>
      <c r="I534" s="1"/>
    </row>
    <row r="535" spans="1:9" ht="13.2" customHeight="1">
      <c r="A535" s="357"/>
      <c r="B535" s="361"/>
      <c r="C535" s="360"/>
      <c r="D535" s="355"/>
      <c r="E535" s="365"/>
      <c r="F535" s="357"/>
      <c r="G535" s="695"/>
      <c r="H535" s="366" t="str">
        <f>IF(OR(F535&lt;&gt;"",G535&lt;&gt;""),F535,"")</f>
        <v/>
      </c>
      <c r="I535" s="1"/>
    </row>
    <row r="536" spans="1:9" ht="13.2" customHeight="1">
      <c r="A536" s="178"/>
      <c r="B536" s="195"/>
      <c r="C536" s="181"/>
      <c r="D536" s="356"/>
      <c r="E536" s="179"/>
      <c r="F536" s="229"/>
      <c r="G536" s="195"/>
      <c r="H536" s="222" t="str">
        <f>IF(OR(F536&lt;&gt;"",G536&lt;&gt;""),H535-G536,"")</f>
        <v/>
      </c>
      <c r="I536" s="1"/>
    </row>
    <row r="537" spans="1:9" ht="13.2" customHeight="1">
      <c r="A537" s="357"/>
      <c r="B537" s="361"/>
      <c r="C537" s="360"/>
      <c r="D537" s="355"/>
      <c r="E537" s="365"/>
      <c r="F537" s="357"/>
      <c r="G537" s="695"/>
      <c r="H537" s="366" t="str">
        <f>IF(OR(F537&lt;&gt;"",G537&lt;&gt;""),F537,"")</f>
        <v/>
      </c>
      <c r="I537" s="1"/>
    </row>
    <row r="538" spans="1:9" ht="13.2" customHeight="1">
      <c r="A538" s="178"/>
      <c r="B538" s="195"/>
      <c r="C538" s="181"/>
      <c r="D538" s="356"/>
      <c r="E538" s="179"/>
      <c r="F538" s="229"/>
      <c r="G538" s="195"/>
      <c r="H538" s="222" t="str">
        <f>IF(OR(F538&lt;&gt;"",G538&lt;&gt;""),H537-G538,"")</f>
        <v/>
      </c>
      <c r="I538" s="1"/>
    </row>
    <row r="539" spans="1:9" ht="13.2" customHeight="1">
      <c r="A539" s="357"/>
      <c r="B539" s="361"/>
      <c r="C539" s="360"/>
      <c r="D539" s="355"/>
      <c r="E539" s="365"/>
      <c r="F539" s="357"/>
      <c r="G539" s="695"/>
      <c r="H539" s="366" t="str">
        <f>IF(OR(F539&lt;&gt;"",G539&lt;&gt;""),F539,"")</f>
        <v/>
      </c>
      <c r="I539" s="1"/>
    </row>
    <row r="540" spans="1:9" ht="13.2" customHeight="1">
      <c r="A540" s="178"/>
      <c r="B540" s="195"/>
      <c r="C540" s="181"/>
      <c r="D540" s="356"/>
      <c r="E540" s="179"/>
      <c r="F540" s="229"/>
      <c r="G540" s="195"/>
      <c r="H540" s="222" t="str">
        <f>IF(OR(F540&lt;&gt;"",G540&lt;&gt;""),H539-G540,"")</f>
        <v/>
      </c>
      <c r="I540" s="1"/>
    </row>
    <row r="541" spans="1:9" ht="13.2" customHeight="1">
      <c r="A541" s="357"/>
      <c r="B541" s="361"/>
      <c r="C541" s="360"/>
      <c r="D541" s="355"/>
      <c r="E541" s="365"/>
      <c r="F541" s="357"/>
      <c r="G541" s="695"/>
      <c r="H541" s="366" t="str">
        <f>IF(OR(F541&lt;&gt;"",G541&lt;&gt;""),F541,"")</f>
        <v/>
      </c>
      <c r="I541" s="1"/>
    </row>
    <row r="542" spans="1:9" ht="13.2" customHeight="1">
      <c r="A542" s="178"/>
      <c r="B542" s="195"/>
      <c r="C542" s="181"/>
      <c r="D542" s="356"/>
      <c r="E542" s="179"/>
      <c r="F542" s="229"/>
      <c r="G542" s="195"/>
      <c r="H542" s="222" t="str">
        <f>IF(OR(F542&lt;&gt;"",G542&lt;&gt;""),H541-G542,"")</f>
        <v/>
      </c>
    </row>
    <row r="543" spans="1:9" ht="13.2" customHeight="1">
      <c r="A543" s="357"/>
      <c r="B543" s="361"/>
      <c r="C543" s="360"/>
      <c r="D543" s="355"/>
      <c r="E543" s="365"/>
      <c r="F543" s="357"/>
      <c r="G543" s="695"/>
      <c r="H543" s="366" t="str">
        <f>IF(OR(F543&lt;&gt;"",G543&lt;&gt;""),F543,"")</f>
        <v/>
      </c>
    </row>
    <row r="544" spans="1:9" ht="13.2" customHeight="1">
      <c r="A544" s="178"/>
      <c r="B544" s="195"/>
      <c r="C544" s="181"/>
      <c r="D544" s="356"/>
      <c r="E544" s="179"/>
      <c r="F544" s="229"/>
      <c r="G544" s="195"/>
      <c r="H544" s="222" t="str">
        <f>IF(OR(F544&lt;&gt;"",G544&lt;&gt;""),H543-G544,"")</f>
        <v/>
      </c>
    </row>
    <row r="545" spans="1:8" ht="13.2" customHeight="1">
      <c r="A545" s="357"/>
      <c r="B545" s="361"/>
      <c r="C545" s="360"/>
      <c r="D545" s="355"/>
      <c r="E545" s="365"/>
      <c r="F545" s="357"/>
      <c r="G545" s="695"/>
      <c r="H545" s="366" t="str">
        <f>IF(OR(F545&lt;&gt;"",G545&lt;&gt;""),F545,"")</f>
        <v/>
      </c>
    </row>
    <row r="546" spans="1:8" ht="13.2" customHeight="1">
      <c r="A546" s="178"/>
      <c r="B546" s="195"/>
      <c r="C546" s="181"/>
      <c r="D546" s="356"/>
      <c r="E546" s="179"/>
      <c r="F546" s="229"/>
      <c r="G546" s="195"/>
      <c r="H546" s="222" t="str">
        <f>IF(OR(F546&lt;&gt;"",G546&lt;&gt;""),H545-G546,"")</f>
        <v/>
      </c>
    </row>
    <row r="547" spans="1:8" ht="13.2" customHeight="1">
      <c r="A547" s="357"/>
      <c r="B547" s="361"/>
      <c r="C547" s="360"/>
      <c r="D547" s="355"/>
      <c r="E547" s="365"/>
      <c r="F547" s="357"/>
      <c r="G547" s="695"/>
      <c r="H547" s="366" t="str">
        <f>IF(OR(F547&lt;&gt;"",G547&lt;&gt;""),F547,"")</f>
        <v/>
      </c>
    </row>
    <row r="548" spans="1:8" ht="13.2" customHeight="1">
      <c r="A548" s="178"/>
      <c r="B548" s="195"/>
      <c r="C548" s="181"/>
      <c r="D548" s="356"/>
      <c r="E548" s="179"/>
      <c r="F548" s="229"/>
      <c r="G548" s="195"/>
      <c r="H548" s="222" t="str">
        <f>IF(OR(F548&lt;&gt;"",G548&lt;&gt;""),H547-G548,"")</f>
        <v/>
      </c>
    </row>
    <row r="549" spans="1:8" ht="13.2" customHeight="1">
      <c r="A549" s="357"/>
      <c r="B549" s="361"/>
      <c r="C549" s="360"/>
      <c r="D549" s="355"/>
      <c r="E549" s="365"/>
      <c r="F549" s="357"/>
      <c r="G549" s="695"/>
      <c r="H549" s="366" t="str">
        <f>IF(OR(F549&lt;&gt;"",G549&lt;&gt;""),F549,"")</f>
        <v/>
      </c>
    </row>
    <row r="550" spans="1:8" ht="13.2" customHeight="1">
      <c r="A550" s="178"/>
      <c r="B550" s="195"/>
      <c r="C550" s="181"/>
      <c r="D550" s="356"/>
      <c r="E550" s="179"/>
      <c r="F550" s="229"/>
      <c r="G550" s="195"/>
      <c r="H550" s="222" t="str">
        <f>IF(OR(F550&lt;&gt;"",G550&lt;&gt;""),H549-G550,"")</f>
        <v/>
      </c>
    </row>
    <row r="551" spans="1:8" ht="13.2" customHeight="1">
      <c r="A551" s="357"/>
      <c r="B551" s="361"/>
      <c r="C551" s="360"/>
      <c r="D551" s="355"/>
      <c r="E551" s="365"/>
      <c r="F551" s="357"/>
      <c r="G551" s="695"/>
      <c r="H551" s="366" t="str">
        <f>IF(OR(F551&lt;&gt;"",G551&lt;&gt;""),F551,"")</f>
        <v/>
      </c>
    </row>
    <row r="552" spans="1:8" ht="13.2" customHeight="1">
      <c r="A552" s="178"/>
      <c r="B552" s="195"/>
      <c r="C552" s="181"/>
      <c r="D552" s="356"/>
      <c r="E552" s="179"/>
      <c r="F552" s="229"/>
      <c r="G552" s="195"/>
      <c r="H552" s="222" t="str">
        <f>IF(OR(F552&lt;&gt;"",G552&lt;&gt;""),H551-G552,"")</f>
        <v/>
      </c>
    </row>
    <row r="553" spans="1:8" ht="13.2" customHeight="1">
      <c r="A553" s="357"/>
      <c r="B553" s="361"/>
      <c r="C553" s="360"/>
      <c r="D553" s="355"/>
      <c r="E553" s="365"/>
      <c r="F553" s="357"/>
      <c r="G553" s="695"/>
      <c r="H553" s="366" t="str">
        <f>IF(OR(F553&lt;&gt;"",G553&lt;&gt;""),F553,"")</f>
        <v/>
      </c>
    </row>
    <row r="554" spans="1:8" ht="13.2" customHeight="1">
      <c r="A554" s="178"/>
      <c r="B554" s="195"/>
      <c r="C554" s="181"/>
      <c r="D554" s="356"/>
      <c r="E554" s="179"/>
      <c r="F554" s="229"/>
      <c r="G554" s="195"/>
      <c r="H554" s="222" t="str">
        <f>IF(OR(F554&lt;&gt;"",G554&lt;&gt;""),H553-G554,"")</f>
        <v/>
      </c>
    </row>
    <row r="555" spans="1:8" ht="13.2" customHeight="1">
      <c r="A555" s="357"/>
      <c r="B555" s="361"/>
      <c r="C555" s="360"/>
      <c r="D555" s="355"/>
      <c r="E555" s="365"/>
      <c r="F555" s="357"/>
      <c r="G555" s="695"/>
      <c r="H555" s="366" t="str">
        <f>IF(OR(F555&lt;&gt;"",G555&lt;&gt;""),F555,"")</f>
        <v/>
      </c>
    </row>
    <row r="556" spans="1:8" ht="13.2" customHeight="1">
      <c r="A556" s="178"/>
      <c r="B556" s="195"/>
      <c r="C556" s="181"/>
      <c r="D556" s="356"/>
      <c r="E556" s="179"/>
      <c r="F556" s="229"/>
      <c r="G556" s="195"/>
      <c r="H556" s="222" t="str">
        <f>IF(OR(F556&lt;&gt;"",G556&lt;&gt;""),H555-G556,"")</f>
        <v/>
      </c>
    </row>
    <row r="557" spans="1:8" ht="13.2" customHeight="1">
      <c r="A557" s="357"/>
      <c r="B557" s="361"/>
      <c r="C557" s="360"/>
      <c r="D557" s="355"/>
      <c r="E557" s="365"/>
      <c r="F557" s="357"/>
      <c r="G557" s="695"/>
      <c r="H557" s="366" t="str">
        <f>IF(OR(F557&lt;&gt;"",G557&lt;&gt;""),F557,"")</f>
        <v/>
      </c>
    </row>
    <row r="558" spans="1:8" ht="13.2" customHeight="1">
      <c r="A558" s="178"/>
      <c r="B558" s="195"/>
      <c r="C558" s="181"/>
      <c r="D558" s="356"/>
      <c r="E558" s="179"/>
      <c r="F558" s="229"/>
      <c r="G558" s="195"/>
      <c r="H558" s="222" t="str">
        <f>IF(OR(F558&lt;&gt;"",G558&lt;&gt;""),H557-G558,"")</f>
        <v/>
      </c>
    </row>
    <row r="559" spans="1:8" ht="13.2" customHeight="1">
      <c r="A559" s="357"/>
      <c r="B559" s="361"/>
      <c r="C559" s="360"/>
      <c r="D559" s="355"/>
      <c r="E559" s="365"/>
      <c r="F559" s="357"/>
      <c r="G559" s="695"/>
      <c r="H559" s="366" t="str">
        <f>IF(OR(F559&lt;&gt;"",G559&lt;&gt;""),F559,"")</f>
        <v/>
      </c>
    </row>
    <row r="560" spans="1:8" ht="13.2" customHeight="1">
      <c r="A560" s="178"/>
      <c r="B560" s="195"/>
      <c r="C560" s="181"/>
      <c r="D560" s="356"/>
      <c r="E560" s="179"/>
      <c r="F560" s="229"/>
      <c r="G560" s="195"/>
      <c r="H560" s="222" t="str">
        <f>IF(OR(F560&lt;&gt;"",G560&lt;&gt;""),H559-G560,"")</f>
        <v/>
      </c>
    </row>
    <row r="561" spans="1:9" ht="13.2" customHeight="1">
      <c r="A561" s="357"/>
      <c r="B561" s="361"/>
      <c r="C561" s="360"/>
      <c r="D561" s="355"/>
      <c r="E561" s="365"/>
      <c r="F561" s="357"/>
      <c r="G561" s="695"/>
      <c r="H561" s="366" t="str">
        <f>IF(OR(F561&lt;&gt;"",G561&lt;&gt;""),F561,"")</f>
        <v/>
      </c>
    </row>
    <row r="562" spans="1:9" ht="13.2" customHeight="1">
      <c r="A562" s="178"/>
      <c r="B562" s="195"/>
      <c r="C562" s="181"/>
      <c r="D562" s="356"/>
      <c r="E562" s="179"/>
      <c r="F562" s="229"/>
      <c r="G562" s="195"/>
      <c r="H562" s="222" t="str">
        <f>IF(OR(F562&lt;&gt;"",G562&lt;&gt;""),H561-G562,"")</f>
        <v/>
      </c>
    </row>
    <row r="563" spans="1:9" ht="13.2" customHeight="1">
      <c r="A563" s="357"/>
      <c r="B563" s="361"/>
      <c r="C563" s="360"/>
      <c r="D563" s="355"/>
      <c r="E563" s="365"/>
      <c r="F563" s="357"/>
      <c r="G563" s="695"/>
      <c r="H563" s="366" t="str">
        <f>IF(OR(F563&lt;&gt;"",G563&lt;&gt;""),F563,"")</f>
        <v/>
      </c>
    </row>
    <row r="564" spans="1:9" ht="13.2" customHeight="1">
      <c r="A564" s="178"/>
      <c r="B564" s="195"/>
      <c r="C564" s="181"/>
      <c r="D564" s="356"/>
      <c r="E564" s="179"/>
      <c r="F564" s="229"/>
      <c r="G564" s="195"/>
      <c r="H564" s="222" t="str">
        <f>IF(OR(F564&lt;&gt;"",G564&lt;&gt;""),H563-G564,"")</f>
        <v/>
      </c>
    </row>
    <row r="565" spans="1:9" ht="13.2" customHeight="1">
      <c r="A565" s="357"/>
      <c r="B565" s="361"/>
      <c r="C565" s="360"/>
      <c r="D565" s="355"/>
      <c r="E565" s="365"/>
      <c r="F565" s="357"/>
      <c r="G565" s="695"/>
      <c r="H565" s="366" t="str">
        <f>IF(OR(F565&lt;&gt;"",G565&lt;&gt;""),F565,"")</f>
        <v/>
      </c>
    </row>
    <row r="566" spans="1:9" ht="13.2" customHeight="1">
      <c r="A566" s="178"/>
      <c r="B566" s="195"/>
      <c r="C566" s="181"/>
      <c r="D566" s="356"/>
      <c r="E566" s="179"/>
      <c r="F566" s="229"/>
      <c r="G566" s="195"/>
      <c r="H566" s="222" t="str">
        <f>IF(OR(F566&lt;&gt;"",G566&lt;&gt;""),H565-G566,"")</f>
        <v/>
      </c>
    </row>
    <row r="567" spans="1:9" ht="13.2" customHeight="1">
      <c r="A567" s="357"/>
      <c r="B567" s="361"/>
      <c r="C567" s="360"/>
      <c r="D567" s="355"/>
      <c r="E567" s="365"/>
      <c r="F567" s="357"/>
      <c r="G567" s="695"/>
      <c r="H567" s="366" t="str">
        <f>IF(OR(F567&lt;&gt;"",G567&lt;&gt;""),F567,"")</f>
        <v/>
      </c>
    </row>
    <row r="568" spans="1:9" ht="13.2" customHeight="1">
      <c r="A568" s="183"/>
      <c r="B568" s="196"/>
      <c r="C568" s="186"/>
      <c r="D568" s="358"/>
      <c r="E568" s="184"/>
      <c r="F568" s="229"/>
      <c r="G568" s="195"/>
      <c r="H568" s="225" t="str">
        <f>IF(OR(F568&lt;&gt;"",G568&lt;&gt;""),H567-G568,"")</f>
        <v/>
      </c>
    </row>
    <row r="569" spans="1:9" customFormat="1" ht="13.2" customHeight="1">
      <c r="A569" s="337"/>
      <c r="B569" s="338"/>
      <c r="C569" s="232" t="s">
        <v>591</v>
      </c>
      <c r="D569" s="339"/>
      <c r="E569" s="341"/>
      <c r="F569" s="337">
        <f>SUM(F519:F568)</f>
        <v>0</v>
      </c>
      <c r="G569" s="338">
        <f>SUM(G519:G568)</f>
        <v>0</v>
      </c>
      <c r="H569" s="342">
        <f>F569-G569</f>
        <v>0</v>
      </c>
    </row>
    <row r="570" spans="1:9" customFormat="1" ht="13.2" customHeight="1">
      <c r="A570" s="64"/>
      <c r="B570" s="64"/>
      <c r="C570" s="64"/>
      <c r="D570" s="64"/>
      <c r="E570" s="64"/>
      <c r="F570" s="64"/>
      <c r="G570" s="64"/>
      <c r="H570" s="64"/>
    </row>
    <row r="571" spans="1:9" customFormat="1" ht="13.2" customHeight="1">
      <c r="A571" s="369"/>
      <c r="B571" s="369"/>
      <c r="C571" s="369" t="s">
        <v>592</v>
      </c>
      <c r="D571" s="369"/>
      <c r="E571" s="369"/>
      <c r="F571" s="369"/>
      <c r="G571" s="369"/>
      <c r="H571" s="370">
        <f>H514+H569</f>
        <v>13750</v>
      </c>
    </row>
    <row r="572" spans="1:9" customFormat="1" ht="25.8" customHeight="1">
      <c r="A572" s="29"/>
      <c r="B572" s="29"/>
      <c r="C572" s="29"/>
      <c r="D572" s="29"/>
      <c r="E572" s="29"/>
      <c r="F572" s="29"/>
      <c r="G572" s="29"/>
      <c r="H572" s="29"/>
      <c r="I572" s="29"/>
    </row>
    <row r="573" spans="1:9" ht="13.2" customHeight="1">
      <c r="A573" s="938" t="s">
        <v>3</v>
      </c>
      <c r="B573" s="954"/>
      <c r="C573" s="957" t="s">
        <v>0</v>
      </c>
      <c r="D573" s="958"/>
      <c r="E573" s="959"/>
      <c r="F573" s="960" t="s">
        <v>19</v>
      </c>
      <c r="G573" s="962" t="s">
        <v>1183</v>
      </c>
      <c r="H573" s="964" t="s">
        <v>226</v>
      </c>
    </row>
    <row r="574" spans="1:9" ht="13.2" customHeight="1">
      <c r="A574" s="955"/>
      <c r="B574" s="956"/>
      <c r="C574" s="363" t="s">
        <v>322</v>
      </c>
      <c r="D574" s="364" t="s">
        <v>47</v>
      </c>
      <c r="E574" s="367" t="s">
        <v>49</v>
      </c>
      <c r="F574" s="961"/>
      <c r="G574" s="963"/>
      <c r="H574" s="966"/>
      <c r="I574" s="1"/>
    </row>
    <row r="575" spans="1:9" ht="13.2" customHeight="1">
      <c r="A575" s="173">
        <v>10</v>
      </c>
      <c r="B575" s="177">
        <v>1</v>
      </c>
      <c r="C575" s="249" t="s">
        <v>564</v>
      </c>
      <c r="D575" s="368"/>
      <c r="E575" s="174"/>
      <c r="F575" s="173"/>
      <c r="G575" s="177"/>
      <c r="H575" s="175"/>
      <c r="I575" s="1"/>
    </row>
    <row r="576" spans="1:9" ht="13.2" customHeight="1">
      <c r="A576" s="357"/>
      <c r="B576" s="361"/>
      <c r="C576" s="360"/>
      <c r="D576" s="355"/>
      <c r="E576" s="365"/>
      <c r="F576" s="362"/>
      <c r="G576" s="694"/>
      <c r="H576" s="366" t="str">
        <f>IF(OR(F576&lt;&gt;"",G576&lt;&gt;""),F576,"")</f>
        <v/>
      </c>
      <c r="I576" s="1"/>
    </row>
    <row r="577" spans="1:9" ht="13.2" customHeight="1">
      <c r="A577" s="178"/>
      <c r="B577" s="195"/>
      <c r="C577" s="181"/>
      <c r="D577" s="356"/>
      <c r="E577" s="179"/>
      <c r="F577" s="229"/>
      <c r="G577" s="195"/>
      <c r="H577" s="222" t="str">
        <f>IF(OR(F577&lt;&gt;"",G577&lt;&gt;""),H576-G577,"")</f>
        <v/>
      </c>
      <c r="I577" s="1"/>
    </row>
    <row r="578" spans="1:9" ht="13.2" customHeight="1">
      <c r="A578" s="357"/>
      <c r="B578" s="361"/>
      <c r="C578" s="360"/>
      <c r="D578" s="355"/>
      <c r="E578" s="365"/>
      <c r="F578" s="357"/>
      <c r="G578" s="695"/>
      <c r="H578" s="366" t="str">
        <f>IF(OR(F578&lt;&gt;"",G578&lt;&gt;""),F578,"")</f>
        <v/>
      </c>
      <c r="I578" s="1"/>
    </row>
    <row r="579" spans="1:9" ht="13.2" customHeight="1">
      <c r="A579" s="178"/>
      <c r="B579" s="195"/>
      <c r="C579" s="181"/>
      <c r="D579" s="356"/>
      <c r="E579" s="179"/>
      <c r="F579" s="229"/>
      <c r="G579" s="195"/>
      <c r="H579" s="222" t="str">
        <f>IF(OR(F579&lt;&gt;"",G579&lt;&gt;""),H578-G579,"")</f>
        <v/>
      </c>
      <c r="I579" s="1"/>
    </row>
    <row r="580" spans="1:9" ht="13.2" customHeight="1">
      <c r="A580" s="357"/>
      <c r="B580" s="361"/>
      <c r="C580" s="360"/>
      <c r="D580" s="355"/>
      <c r="E580" s="365"/>
      <c r="F580" s="357"/>
      <c r="G580" s="695"/>
      <c r="H580" s="366" t="str">
        <f>IF(OR(F580&lt;&gt;"",G580&lt;&gt;""),F580,"")</f>
        <v/>
      </c>
      <c r="I580" s="1"/>
    </row>
    <row r="581" spans="1:9" ht="13.2" customHeight="1">
      <c r="A581" s="178"/>
      <c r="B581" s="195"/>
      <c r="C581" s="181"/>
      <c r="D581" s="356"/>
      <c r="E581" s="179"/>
      <c r="F581" s="229"/>
      <c r="G581" s="195"/>
      <c r="H581" s="222" t="str">
        <f>IF(OR(F581&lt;&gt;"",G581&lt;&gt;""),H580-G581,"")</f>
        <v/>
      </c>
      <c r="I581" s="1"/>
    </row>
    <row r="582" spans="1:9" ht="13.2" customHeight="1">
      <c r="A582" s="357"/>
      <c r="B582" s="361"/>
      <c r="C582" s="360"/>
      <c r="D582" s="355"/>
      <c r="E582" s="365"/>
      <c r="F582" s="357"/>
      <c r="G582" s="695"/>
      <c r="H582" s="366" t="str">
        <f>IF(OR(F582&lt;&gt;"",G582&lt;&gt;""),F582,"")</f>
        <v/>
      </c>
      <c r="I582" s="1"/>
    </row>
    <row r="583" spans="1:9" ht="13.2" customHeight="1">
      <c r="A583" s="178"/>
      <c r="B583" s="195"/>
      <c r="C583" s="181"/>
      <c r="D583" s="356"/>
      <c r="E583" s="179"/>
      <c r="F583" s="229"/>
      <c r="G583" s="195"/>
      <c r="H583" s="222" t="str">
        <f>IF(OR(F583&lt;&gt;"",G583&lt;&gt;""),H582-G583,"")</f>
        <v/>
      </c>
      <c r="I583" s="1"/>
    </row>
    <row r="584" spans="1:9" ht="13.2" customHeight="1">
      <c r="A584" s="357"/>
      <c r="B584" s="361"/>
      <c r="C584" s="360"/>
      <c r="D584" s="355"/>
      <c r="E584" s="365"/>
      <c r="F584" s="357"/>
      <c r="G584" s="695"/>
      <c r="H584" s="366" t="str">
        <f>IF(OR(F584&lt;&gt;"",G584&lt;&gt;""),F584,"")</f>
        <v/>
      </c>
      <c r="I584" s="1"/>
    </row>
    <row r="585" spans="1:9" ht="13.2" customHeight="1">
      <c r="A585" s="178"/>
      <c r="B585" s="195"/>
      <c r="C585" s="181"/>
      <c r="D585" s="356"/>
      <c r="E585" s="179"/>
      <c r="F585" s="229"/>
      <c r="G585" s="195"/>
      <c r="H585" s="222" t="str">
        <f>IF(OR(F585&lt;&gt;"",G585&lt;&gt;""),H584-G585,"")</f>
        <v/>
      </c>
      <c r="I585" s="1"/>
    </row>
    <row r="586" spans="1:9" ht="13.2" customHeight="1">
      <c r="A586" s="357"/>
      <c r="B586" s="361"/>
      <c r="C586" s="360"/>
      <c r="D586" s="355"/>
      <c r="E586" s="365"/>
      <c r="F586" s="357"/>
      <c r="G586" s="695"/>
      <c r="H586" s="366" t="str">
        <f>IF(OR(F586&lt;&gt;"",G586&lt;&gt;""),F586,"")</f>
        <v/>
      </c>
      <c r="I586" s="1"/>
    </row>
    <row r="587" spans="1:9" ht="13.2" customHeight="1">
      <c r="A587" s="178"/>
      <c r="B587" s="195"/>
      <c r="C587" s="181"/>
      <c r="D587" s="356"/>
      <c r="E587" s="179"/>
      <c r="F587" s="229"/>
      <c r="G587" s="195"/>
      <c r="H587" s="222" t="str">
        <f>IF(OR(F587&lt;&gt;"",G587&lt;&gt;""),H586-G587,"")</f>
        <v/>
      </c>
      <c r="I587" s="1"/>
    </row>
    <row r="588" spans="1:9" ht="13.2" customHeight="1">
      <c r="A588" s="357"/>
      <c r="B588" s="361"/>
      <c r="C588" s="360"/>
      <c r="D588" s="355"/>
      <c r="E588" s="365"/>
      <c r="F588" s="357"/>
      <c r="G588" s="695"/>
      <c r="H588" s="366" t="str">
        <f>IF(OR(F588&lt;&gt;"",G588&lt;&gt;""),F588,"")</f>
        <v/>
      </c>
      <c r="I588" s="1"/>
    </row>
    <row r="589" spans="1:9" ht="13.2" customHeight="1">
      <c r="A589" s="178"/>
      <c r="B589" s="195"/>
      <c r="C589" s="181"/>
      <c r="D589" s="356"/>
      <c r="E589" s="179"/>
      <c r="F589" s="229"/>
      <c r="G589" s="195"/>
      <c r="H589" s="222" t="str">
        <f>IF(OR(F589&lt;&gt;"",G589&lt;&gt;""),H588-G589,"")</f>
        <v/>
      </c>
      <c r="I589" s="1"/>
    </row>
    <row r="590" spans="1:9" ht="13.2" customHeight="1">
      <c r="A590" s="357"/>
      <c r="B590" s="361"/>
      <c r="C590" s="360"/>
      <c r="D590" s="355"/>
      <c r="E590" s="365"/>
      <c r="F590" s="357"/>
      <c r="G590" s="695"/>
      <c r="H590" s="366" t="str">
        <f>IF(OR(F590&lt;&gt;"",G590&lt;&gt;""),F590,"")</f>
        <v/>
      </c>
      <c r="I590" s="1"/>
    </row>
    <row r="591" spans="1:9" ht="13.2" customHeight="1">
      <c r="A591" s="178"/>
      <c r="B591" s="195"/>
      <c r="C591" s="181"/>
      <c r="D591" s="356"/>
      <c r="E591" s="179"/>
      <c r="F591" s="229"/>
      <c r="G591" s="195"/>
      <c r="H591" s="222" t="str">
        <f>IF(OR(F591&lt;&gt;"",G591&lt;&gt;""),H590-G591,"")</f>
        <v/>
      </c>
      <c r="I591" s="1"/>
    </row>
    <row r="592" spans="1:9" ht="13.2" customHeight="1">
      <c r="A592" s="357"/>
      <c r="B592" s="361"/>
      <c r="C592" s="360"/>
      <c r="D592" s="355"/>
      <c r="E592" s="365"/>
      <c r="F592" s="357"/>
      <c r="G592" s="695"/>
      <c r="H592" s="366" t="str">
        <f>IF(OR(F592&lt;&gt;"",G592&lt;&gt;""),F592,"")</f>
        <v/>
      </c>
      <c r="I592" s="1"/>
    </row>
    <row r="593" spans="1:9" ht="13.2" customHeight="1">
      <c r="A593" s="178"/>
      <c r="B593" s="195"/>
      <c r="C593" s="181"/>
      <c r="D593" s="356"/>
      <c r="E593" s="179"/>
      <c r="F593" s="229"/>
      <c r="G593" s="195"/>
      <c r="H593" s="222" t="str">
        <f>IF(OR(F593&lt;&gt;"",G593&lt;&gt;""),H592-G593,"")</f>
        <v/>
      </c>
      <c r="I593" s="1"/>
    </row>
    <row r="594" spans="1:9" ht="13.2" customHeight="1">
      <c r="A594" s="357"/>
      <c r="B594" s="361"/>
      <c r="C594" s="360"/>
      <c r="D594" s="355"/>
      <c r="E594" s="365"/>
      <c r="F594" s="357"/>
      <c r="G594" s="695"/>
      <c r="H594" s="366" t="str">
        <f>IF(OR(F594&lt;&gt;"",G594&lt;&gt;""),F594,"")</f>
        <v/>
      </c>
      <c r="I594" s="1"/>
    </row>
    <row r="595" spans="1:9" ht="13.2" customHeight="1">
      <c r="A595" s="178"/>
      <c r="B595" s="195"/>
      <c r="C595" s="181"/>
      <c r="D595" s="356"/>
      <c r="E595" s="179"/>
      <c r="F595" s="229"/>
      <c r="G595" s="195"/>
      <c r="H595" s="222" t="str">
        <f>IF(OR(F595&lt;&gt;"",G595&lt;&gt;""),H594-G595,"")</f>
        <v/>
      </c>
      <c r="I595" s="1"/>
    </row>
    <row r="596" spans="1:9" ht="13.2" customHeight="1">
      <c r="A596" s="357"/>
      <c r="B596" s="361"/>
      <c r="C596" s="360"/>
      <c r="D596" s="355"/>
      <c r="E596" s="365"/>
      <c r="F596" s="357"/>
      <c r="G596" s="695"/>
      <c r="H596" s="366" t="str">
        <f>IF(OR(F596&lt;&gt;"",G596&lt;&gt;""),F596,"")</f>
        <v/>
      </c>
      <c r="I596" s="1"/>
    </row>
    <row r="597" spans="1:9" ht="13.2" customHeight="1">
      <c r="A597" s="178"/>
      <c r="B597" s="195"/>
      <c r="C597" s="181"/>
      <c r="D597" s="356"/>
      <c r="E597" s="179"/>
      <c r="F597" s="229"/>
      <c r="G597" s="195"/>
      <c r="H597" s="222" t="str">
        <f>IF(OR(F597&lt;&gt;"",G597&lt;&gt;""),H596-G597,"")</f>
        <v/>
      </c>
      <c r="I597" s="1"/>
    </row>
    <row r="598" spans="1:9" ht="13.2" customHeight="1">
      <c r="A598" s="357"/>
      <c r="B598" s="361"/>
      <c r="C598" s="360"/>
      <c r="D598" s="355"/>
      <c r="E598" s="365"/>
      <c r="F598" s="357"/>
      <c r="G598" s="695"/>
      <c r="H598" s="366" t="str">
        <f>IF(OR(F598&lt;&gt;"",G598&lt;&gt;""),F598,"")</f>
        <v/>
      </c>
      <c r="I598" s="1"/>
    </row>
    <row r="599" spans="1:9" ht="13.2" customHeight="1">
      <c r="A599" s="178"/>
      <c r="B599" s="195"/>
      <c r="C599" s="181"/>
      <c r="D599" s="356"/>
      <c r="E599" s="179"/>
      <c r="F599" s="229"/>
      <c r="G599" s="195"/>
      <c r="H599" s="222" t="str">
        <f>IF(OR(F599&lt;&gt;"",G599&lt;&gt;""),H598-G599,"")</f>
        <v/>
      </c>
    </row>
    <row r="600" spans="1:9" ht="13.2" customHeight="1">
      <c r="A600" s="357"/>
      <c r="B600" s="361"/>
      <c r="C600" s="360"/>
      <c r="D600" s="355"/>
      <c r="E600" s="365"/>
      <c r="F600" s="357"/>
      <c r="G600" s="695"/>
      <c r="H600" s="366" t="str">
        <f>IF(OR(F600&lt;&gt;"",G600&lt;&gt;""),F600,"")</f>
        <v/>
      </c>
    </row>
    <row r="601" spans="1:9" ht="13.2" customHeight="1">
      <c r="A601" s="178"/>
      <c r="B601" s="195"/>
      <c r="C601" s="181"/>
      <c r="D601" s="356"/>
      <c r="E601" s="179"/>
      <c r="F601" s="229"/>
      <c r="G601" s="195"/>
      <c r="H601" s="222" t="str">
        <f>IF(OR(F601&lt;&gt;"",G601&lt;&gt;""),H600-G601,"")</f>
        <v/>
      </c>
    </row>
    <row r="602" spans="1:9" ht="13.2" customHeight="1">
      <c r="A602" s="357"/>
      <c r="B602" s="361"/>
      <c r="C602" s="360"/>
      <c r="D602" s="355"/>
      <c r="E602" s="365"/>
      <c r="F602" s="357"/>
      <c r="G602" s="695"/>
      <c r="H602" s="366" t="str">
        <f>IF(OR(F602&lt;&gt;"",G602&lt;&gt;""),F602,"")</f>
        <v/>
      </c>
    </row>
    <row r="603" spans="1:9" ht="13.2" customHeight="1">
      <c r="A603" s="178"/>
      <c r="B603" s="195"/>
      <c r="C603" s="181"/>
      <c r="D603" s="356"/>
      <c r="E603" s="179"/>
      <c r="F603" s="229"/>
      <c r="G603" s="195"/>
      <c r="H603" s="222" t="str">
        <f>IF(OR(F603&lt;&gt;"",G603&lt;&gt;""),H602-G603,"")</f>
        <v/>
      </c>
    </row>
    <row r="604" spans="1:9" ht="13.2" customHeight="1">
      <c r="A604" s="357"/>
      <c r="B604" s="361"/>
      <c r="C604" s="360"/>
      <c r="D604" s="355"/>
      <c r="E604" s="365"/>
      <c r="F604" s="357"/>
      <c r="G604" s="695"/>
      <c r="H604" s="366" t="str">
        <f>IF(OR(F604&lt;&gt;"",G604&lt;&gt;""),F604,"")</f>
        <v/>
      </c>
    </row>
    <row r="605" spans="1:9" ht="13.2" customHeight="1">
      <c r="A605" s="178"/>
      <c r="B605" s="195"/>
      <c r="C605" s="181"/>
      <c r="D605" s="356"/>
      <c r="E605" s="179"/>
      <c r="F605" s="229"/>
      <c r="G605" s="195"/>
      <c r="H605" s="222" t="str">
        <f>IF(OR(F605&lt;&gt;"",G605&lt;&gt;""),H604-G605,"")</f>
        <v/>
      </c>
    </row>
    <row r="606" spans="1:9" ht="13.2" customHeight="1">
      <c r="A606" s="357"/>
      <c r="B606" s="361"/>
      <c r="C606" s="360"/>
      <c r="D606" s="355"/>
      <c r="E606" s="365"/>
      <c r="F606" s="357"/>
      <c r="G606" s="695"/>
      <c r="H606" s="366" t="str">
        <f>IF(OR(F606&lt;&gt;"",G606&lt;&gt;""),F606,"")</f>
        <v/>
      </c>
    </row>
    <row r="607" spans="1:9" ht="13.2" customHeight="1">
      <c r="A607" s="178"/>
      <c r="B607" s="195"/>
      <c r="C607" s="181"/>
      <c r="D607" s="356"/>
      <c r="E607" s="179"/>
      <c r="F607" s="229"/>
      <c r="G607" s="195"/>
      <c r="H607" s="222" t="str">
        <f>IF(OR(F607&lt;&gt;"",G607&lt;&gt;""),H606-G607,"")</f>
        <v/>
      </c>
    </row>
    <row r="608" spans="1:9" ht="13.2" customHeight="1">
      <c r="A608" s="357"/>
      <c r="B608" s="361"/>
      <c r="C608" s="360"/>
      <c r="D608" s="355"/>
      <c r="E608" s="365"/>
      <c r="F608" s="357"/>
      <c r="G608" s="695"/>
      <c r="H608" s="366" t="str">
        <f>IF(OR(F608&lt;&gt;"",G608&lt;&gt;""),F608,"")</f>
        <v/>
      </c>
    </row>
    <row r="609" spans="1:8" ht="13.2" customHeight="1">
      <c r="A609" s="178"/>
      <c r="B609" s="195"/>
      <c r="C609" s="181"/>
      <c r="D609" s="356"/>
      <c r="E609" s="179"/>
      <c r="F609" s="229"/>
      <c r="G609" s="195"/>
      <c r="H609" s="222" t="str">
        <f>IF(OR(F609&lt;&gt;"",G609&lt;&gt;""),H608-G609,"")</f>
        <v/>
      </c>
    </row>
    <row r="610" spans="1:8" ht="13.2" customHeight="1">
      <c r="A610" s="357"/>
      <c r="B610" s="361"/>
      <c r="C610" s="360"/>
      <c r="D610" s="355"/>
      <c r="E610" s="365"/>
      <c r="F610" s="357"/>
      <c r="G610" s="695"/>
      <c r="H610" s="366" t="str">
        <f>IF(OR(F610&lt;&gt;"",G610&lt;&gt;""),F610,"")</f>
        <v/>
      </c>
    </row>
    <row r="611" spans="1:8" ht="13.2" customHeight="1">
      <c r="A611" s="178"/>
      <c r="B611" s="195"/>
      <c r="C611" s="181"/>
      <c r="D611" s="356"/>
      <c r="E611" s="179"/>
      <c r="F611" s="229"/>
      <c r="G611" s="195"/>
      <c r="H611" s="222" t="str">
        <f>IF(OR(F611&lt;&gt;"",G611&lt;&gt;""),H610-G611,"")</f>
        <v/>
      </c>
    </row>
    <row r="612" spans="1:8" ht="13.2" customHeight="1">
      <c r="A612" s="357"/>
      <c r="B612" s="361"/>
      <c r="C612" s="360"/>
      <c r="D612" s="355"/>
      <c r="E612" s="365"/>
      <c r="F612" s="357"/>
      <c r="G612" s="695"/>
      <c r="H612" s="366" t="str">
        <f>IF(OR(F612&lt;&gt;"",G612&lt;&gt;""),F612,"")</f>
        <v/>
      </c>
    </row>
    <row r="613" spans="1:8" ht="13.2" customHeight="1">
      <c r="A613" s="178"/>
      <c r="B613" s="195"/>
      <c r="C613" s="181"/>
      <c r="D613" s="356"/>
      <c r="E613" s="179"/>
      <c r="F613" s="229"/>
      <c r="G613" s="195"/>
      <c r="H613" s="222" t="str">
        <f>IF(OR(F613&lt;&gt;"",G613&lt;&gt;""),H612-G613,"")</f>
        <v/>
      </c>
    </row>
    <row r="614" spans="1:8" ht="13.2" customHeight="1">
      <c r="A614" s="357"/>
      <c r="B614" s="361"/>
      <c r="C614" s="360"/>
      <c r="D614" s="355"/>
      <c r="E614" s="365"/>
      <c r="F614" s="357"/>
      <c r="G614" s="695"/>
      <c r="H614" s="366" t="str">
        <f>IF(OR(F614&lt;&gt;"",G614&lt;&gt;""),F614,"")</f>
        <v/>
      </c>
    </row>
    <row r="615" spans="1:8" ht="13.2" customHeight="1">
      <c r="A615" s="178"/>
      <c r="B615" s="195"/>
      <c r="C615" s="181"/>
      <c r="D615" s="356"/>
      <c r="E615" s="179"/>
      <c r="F615" s="229"/>
      <c r="G615" s="195"/>
      <c r="H615" s="222" t="str">
        <f>IF(OR(F615&lt;&gt;"",G615&lt;&gt;""),H614-G615,"")</f>
        <v/>
      </c>
    </row>
    <row r="616" spans="1:8" ht="13.2" customHeight="1">
      <c r="A616" s="357"/>
      <c r="B616" s="361"/>
      <c r="C616" s="360"/>
      <c r="D616" s="355"/>
      <c r="E616" s="365"/>
      <c r="F616" s="357"/>
      <c r="G616" s="695"/>
      <c r="H616" s="366" t="str">
        <f>IF(OR(F616&lt;&gt;"",G616&lt;&gt;""),F616,"")</f>
        <v/>
      </c>
    </row>
    <row r="617" spans="1:8" ht="13.2" customHeight="1">
      <c r="A617" s="178"/>
      <c r="B617" s="195"/>
      <c r="C617" s="181"/>
      <c r="D617" s="356"/>
      <c r="E617" s="179"/>
      <c r="F617" s="229"/>
      <c r="G617" s="195"/>
      <c r="H617" s="222" t="str">
        <f>IF(OR(F617&lt;&gt;"",G617&lt;&gt;""),H616-G617,"")</f>
        <v/>
      </c>
    </row>
    <row r="618" spans="1:8" ht="13.2" customHeight="1">
      <c r="A618" s="357"/>
      <c r="B618" s="361"/>
      <c r="C618" s="360"/>
      <c r="D618" s="355"/>
      <c r="E618" s="365"/>
      <c r="F618" s="357"/>
      <c r="G618" s="695"/>
      <c r="H618" s="366" t="str">
        <f>IF(OR(F618&lt;&gt;"",G618&lt;&gt;""),F618,"")</f>
        <v/>
      </c>
    </row>
    <row r="619" spans="1:8" ht="13.2" customHeight="1">
      <c r="A619" s="178"/>
      <c r="B619" s="195"/>
      <c r="C619" s="181"/>
      <c r="D619" s="356"/>
      <c r="E619" s="179"/>
      <c r="F619" s="229"/>
      <c r="G619" s="195"/>
      <c r="H619" s="222" t="str">
        <f>IF(OR(F619&lt;&gt;"",G619&lt;&gt;""),H618-G619,"")</f>
        <v/>
      </c>
    </row>
    <row r="620" spans="1:8" ht="13.2" customHeight="1">
      <c r="A620" s="357"/>
      <c r="B620" s="361"/>
      <c r="C620" s="360"/>
      <c r="D620" s="355"/>
      <c r="E620" s="365"/>
      <c r="F620" s="357"/>
      <c r="G620" s="695"/>
      <c r="H620" s="366" t="str">
        <f>IF(OR(F620&lt;&gt;"",G620&lt;&gt;""),F620,"")</f>
        <v/>
      </c>
    </row>
    <row r="621" spans="1:8" ht="13.2" customHeight="1">
      <c r="A621" s="178"/>
      <c r="B621" s="195"/>
      <c r="C621" s="181"/>
      <c r="D621" s="356"/>
      <c r="E621" s="179"/>
      <c r="F621" s="229"/>
      <c r="G621" s="195"/>
      <c r="H621" s="222" t="str">
        <f>IF(OR(F621&lt;&gt;"",G621&lt;&gt;""),H620-G621,"")</f>
        <v/>
      </c>
    </row>
    <row r="622" spans="1:8" ht="13.2" customHeight="1">
      <c r="A622" s="357"/>
      <c r="B622" s="361"/>
      <c r="C622" s="360"/>
      <c r="D622" s="355"/>
      <c r="E622" s="365"/>
      <c r="F622" s="357"/>
      <c r="G622" s="695"/>
      <c r="H622" s="366" t="str">
        <f>IF(OR(F622&lt;&gt;"",G622&lt;&gt;""),F622,"")</f>
        <v/>
      </c>
    </row>
    <row r="623" spans="1:8" ht="13.2" customHeight="1">
      <c r="A623" s="178"/>
      <c r="B623" s="195"/>
      <c r="C623" s="181"/>
      <c r="D623" s="356"/>
      <c r="E623" s="179"/>
      <c r="F623" s="229"/>
      <c r="G623" s="195"/>
      <c r="H623" s="222" t="str">
        <f>IF(OR(F623&lt;&gt;"",G623&lt;&gt;""),H622-G623,"")</f>
        <v/>
      </c>
    </row>
    <row r="624" spans="1:8" ht="13.2" customHeight="1">
      <c r="A624" s="357"/>
      <c r="B624" s="361"/>
      <c r="C624" s="360"/>
      <c r="D624" s="355"/>
      <c r="E624" s="365"/>
      <c r="F624" s="357"/>
      <c r="G624" s="695"/>
      <c r="H624" s="366" t="str">
        <f>IF(OR(F624&lt;&gt;"",G624&lt;&gt;""),F624,"")</f>
        <v/>
      </c>
    </row>
    <row r="625" spans="1:9" ht="13.2" customHeight="1">
      <c r="A625" s="183"/>
      <c r="B625" s="196"/>
      <c r="C625" s="186"/>
      <c r="D625" s="358"/>
      <c r="E625" s="184"/>
      <c r="F625" s="229"/>
      <c r="G625" s="195"/>
      <c r="H625" s="225" t="str">
        <f>IF(OR(F625&lt;&gt;"",G625&lt;&gt;""),H624-G625,"")</f>
        <v/>
      </c>
    </row>
    <row r="626" spans="1:9" customFormat="1" ht="13.2" customHeight="1">
      <c r="A626" s="337"/>
      <c r="B626" s="338"/>
      <c r="C626" s="232" t="s">
        <v>593</v>
      </c>
      <c r="D626" s="339"/>
      <c r="E626" s="341"/>
      <c r="F626" s="337">
        <f>SUM(F576:F625)</f>
        <v>0</v>
      </c>
      <c r="G626" s="338">
        <f>SUM(G576:G625)</f>
        <v>0</v>
      </c>
      <c r="H626" s="342">
        <f>F626-G626</f>
        <v>0</v>
      </c>
    </row>
    <row r="627" spans="1:9" customFormat="1" ht="13.2" customHeight="1">
      <c r="A627" s="64"/>
      <c r="B627" s="64"/>
      <c r="C627" s="64"/>
      <c r="D627" s="64"/>
      <c r="E627" s="64"/>
      <c r="F627" s="64"/>
      <c r="G627" s="64"/>
      <c r="H627" s="64"/>
    </row>
    <row r="628" spans="1:9" customFormat="1" ht="13.2" customHeight="1">
      <c r="A628" s="369"/>
      <c r="B628" s="369"/>
      <c r="C628" s="369" t="s">
        <v>594</v>
      </c>
      <c r="D628" s="369"/>
      <c r="E628" s="369"/>
      <c r="F628" s="369"/>
      <c r="G628" s="369"/>
      <c r="H628" s="370">
        <f>H571+H626</f>
        <v>13750</v>
      </c>
    </row>
    <row r="629" spans="1:9" customFormat="1" ht="13.2" customHeight="1">
      <c r="A629" s="65"/>
      <c r="B629" s="65"/>
      <c r="C629" s="65"/>
      <c r="D629" s="65"/>
      <c r="E629" s="65"/>
      <c r="F629" s="65"/>
      <c r="G629" s="65"/>
      <c r="H629" s="66"/>
    </row>
    <row r="630" spans="1:9" customFormat="1" ht="25.8" customHeight="1">
      <c r="A630" s="29"/>
      <c r="B630" s="29"/>
      <c r="C630" s="29"/>
      <c r="D630" s="29"/>
      <c r="E630" s="29"/>
      <c r="F630" s="29"/>
      <c r="G630" s="29"/>
      <c r="H630" s="29"/>
      <c r="I630" s="29"/>
    </row>
    <row r="631" spans="1:9" ht="13.2" customHeight="1">
      <c r="A631" s="938" t="s">
        <v>3</v>
      </c>
      <c r="B631" s="954"/>
      <c r="C631" s="957" t="s">
        <v>0</v>
      </c>
      <c r="D631" s="958"/>
      <c r="E631" s="959"/>
      <c r="F631" s="960" t="s">
        <v>19</v>
      </c>
      <c r="G631" s="962" t="s">
        <v>1183</v>
      </c>
      <c r="H631" s="964" t="s">
        <v>226</v>
      </c>
    </row>
    <row r="632" spans="1:9" ht="13.2" customHeight="1">
      <c r="A632" s="955"/>
      <c r="B632" s="956"/>
      <c r="C632" s="363" t="s">
        <v>322</v>
      </c>
      <c r="D632" s="364" t="s">
        <v>47</v>
      </c>
      <c r="E632" s="367" t="s">
        <v>49</v>
      </c>
      <c r="F632" s="961"/>
      <c r="G632" s="963"/>
      <c r="H632" s="966"/>
      <c r="I632" s="1"/>
    </row>
    <row r="633" spans="1:9" ht="13.2" customHeight="1">
      <c r="A633" s="173">
        <v>11</v>
      </c>
      <c r="B633" s="177">
        <v>1</v>
      </c>
      <c r="C633" s="249" t="s">
        <v>564</v>
      </c>
      <c r="D633" s="368"/>
      <c r="E633" s="174"/>
      <c r="F633" s="173"/>
      <c r="G633" s="177"/>
      <c r="H633" s="175"/>
      <c r="I633" s="1"/>
    </row>
    <row r="634" spans="1:9" ht="13.2" customHeight="1">
      <c r="A634" s="357"/>
      <c r="B634" s="361"/>
      <c r="C634" s="360"/>
      <c r="D634" s="355"/>
      <c r="E634" s="365"/>
      <c r="F634" s="362"/>
      <c r="G634" s="694"/>
      <c r="H634" s="366" t="str">
        <f>IF(OR(F634&lt;&gt;"",G634&lt;&gt;""),F634,"")</f>
        <v/>
      </c>
      <c r="I634" s="1"/>
    </row>
    <row r="635" spans="1:9" ht="13.2" customHeight="1">
      <c r="A635" s="178"/>
      <c r="B635" s="195"/>
      <c r="C635" s="181"/>
      <c r="D635" s="356"/>
      <c r="E635" s="179"/>
      <c r="F635" s="229"/>
      <c r="G635" s="195"/>
      <c r="H635" s="222" t="str">
        <f>IF(OR(F635&lt;&gt;"",G635&lt;&gt;""),H634-G635,"")</f>
        <v/>
      </c>
      <c r="I635" s="1"/>
    </row>
    <row r="636" spans="1:9" ht="13.2" customHeight="1">
      <c r="A636" s="357"/>
      <c r="B636" s="361"/>
      <c r="C636" s="360"/>
      <c r="D636" s="355"/>
      <c r="E636" s="365"/>
      <c r="F636" s="357"/>
      <c r="G636" s="695"/>
      <c r="H636" s="366" t="str">
        <f>IF(OR(F636&lt;&gt;"",G636&lt;&gt;""),F636,"")</f>
        <v/>
      </c>
      <c r="I636" s="1"/>
    </row>
    <row r="637" spans="1:9" ht="13.2" customHeight="1">
      <c r="A637" s="178"/>
      <c r="B637" s="195"/>
      <c r="C637" s="181"/>
      <c r="D637" s="356"/>
      <c r="E637" s="179"/>
      <c r="F637" s="229"/>
      <c r="G637" s="195"/>
      <c r="H637" s="222" t="str">
        <f>IF(OR(F637&lt;&gt;"",G637&lt;&gt;""),H636-G637,"")</f>
        <v/>
      </c>
      <c r="I637" s="1"/>
    </row>
    <row r="638" spans="1:9" ht="13.2" customHeight="1">
      <c r="A638" s="357"/>
      <c r="B638" s="361"/>
      <c r="C638" s="360"/>
      <c r="D638" s="355"/>
      <c r="E638" s="365"/>
      <c r="F638" s="357"/>
      <c r="G638" s="695"/>
      <c r="H638" s="366" t="str">
        <f>IF(OR(F638&lt;&gt;"",G638&lt;&gt;""),F638,"")</f>
        <v/>
      </c>
      <c r="I638" s="1"/>
    </row>
    <row r="639" spans="1:9" ht="13.2" customHeight="1">
      <c r="A639" s="178"/>
      <c r="B639" s="195"/>
      <c r="C639" s="181"/>
      <c r="D639" s="356"/>
      <c r="E639" s="179"/>
      <c r="F639" s="229"/>
      <c r="G639" s="195"/>
      <c r="H639" s="222" t="str">
        <f>IF(OR(F639&lt;&gt;"",G639&lt;&gt;""),H638-G639,"")</f>
        <v/>
      </c>
      <c r="I639" s="1"/>
    </row>
    <row r="640" spans="1:9" ht="13.2" customHeight="1">
      <c r="A640" s="357"/>
      <c r="B640" s="361"/>
      <c r="C640" s="360"/>
      <c r="D640" s="355"/>
      <c r="E640" s="365"/>
      <c r="F640" s="357"/>
      <c r="G640" s="695"/>
      <c r="H640" s="366" t="str">
        <f>IF(OR(F640&lt;&gt;"",G640&lt;&gt;""),F640,"")</f>
        <v/>
      </c>
      <c r="I640" s="1"/>
    </row>
    <row r="641" spans="1:9" ht="13.2" customHeight="1">
      <c r="A641" s="178"/>
      <c r="B641" s="195"/>
      <c r="C641" s="181"/>
      <c r="D641" s="356"/>
      <c r="E641" s="179"/>
      <c r="F641" s="229"/>
      <c r="G641" s="195"/>
      <c r="H641" s="222" t="str">
        <f>IF(OR(F641&lt;&gt;"",G641&lt;&gt;""),H640-G641,"")</f>
        <v/>
      </c>
      <c r="I641" s="1"/>
    </row>
    <row r="642" spans="1:9" ht="13.2" customHeight="1">
      <c r="A642" s="357"/>
      <c r="B642" s="361"/>
      <c r="C642" s="360"/>
      <c r="D642" s="355"/>
      <c r="E642" s="365"/>
      <c r="F642" s="357"/>
      <c r="G642" s="695"/>
      <c r="H642" s="366" t="str">
        <f>IF(OR(F642&lt;&gt;"",G642&lt;&gt;""),F642,"")</f>
        <v/>
      </c>
      <c r="I642" s="1"/>
    </row>
    <row r="643" spans="1:9" ht="13.2" customHeight="1">
      <c r="A643" s="178"/>
      <c r="B643" s="195"/>
      <c r="C643" s="181"/>
      <c r="D643" s="356"/>
      <c r="E643" s="179"/>
      <c r="F643" s="229"/>
      <c r="G643" s="195"/>
      <c r="H643" s="222" t="str">
        <f>IF(OR(F643&lt;&gt;"",G643&lt;&gt;""),H642-G643,"")</f>
        <v/>
      </c>
      <c r="I643" s="1"/>
    </row>
    <row r="644" spans="1:9" ht="13.2" customHeight="1">
      <c r="A644" s="357"/>
      <c r="B644" s="361"/>
      <c r="C644" s="360"/>
      <c r="D644" s="355"/>
      <c r="E644" s="365"/>
      <c r="F644" s="357"/>
      <c r="G644" s="695"/>
      <c r="H644" s="366" t="str">
        <f>IF(OR(F644&lt;&gt;"",G644&lt;&gt;""),F644,"")</f>
        <v/>
      </c>
      <c r="I644" s="1"/>
    </row>
    <row r="645" spans="1:9" ht="13.2" customHeight="1">
      <c r="A645" s="178"/>
      <c r="B645" s="195"/>
      <c r="C645" s="181"/>
      <c r="D645" s="356"/>
      <c r="E645" s="179"/>
      <c r="F645" s="229"/>
      <c r="G645" s="195"/>
      <c r="H645" s="222" t="str">
        <f>IF(OR(F645&lt;&gt;"",G645&lt;&gt;""),H644-G645,"")</f>
        <v/>
      </c>
      <c r="I645" s="1"/>
    </row>
    <row r="646" spans="1:9" ht="13.2" customHeight="1">
      <c r="A646" s="357"/>
      <c r="B646" s="361"/>
      <c r="C646" s="360"/>
      <c r="D646" s="355"/>
      <c r="E646" s="365"/>
      <c r="F646" s="357"/>
      <c r="G646" s="695"/>
      <c r="H646" s="366" t="str">
        <f>IF(OR(F646&lt;&gt;"",G646&lt;&gt;""),F646,"")</f>
        <v/>
      </c>
      <c r="I646" s="1"/>
    </row>
    <row r="647" spans="1:9" ht="13.2" customHeight="1">
      <c r="A647" s="178"/>
      <c r="B647" s="195"/>
      <c r="C647" s="181"/>
      <c r="D647" s="356"/>
      <c r="E647" s="179"/>
      <c r="F647" s="229"/>
      <c r="G647" s="195"/>
      <c r="H647" s="222" t="str">
        <f>IF(OR(F647&lt;&gt;"",G647&lt;&gt;""),H646-G647,"")</f>
        <v/>
      </c>
      <c r="I647" s="1"/>
    </row>
    <row r="648" spans="1:9" ht="13.2" customHeight="1">
      <c r="A648" s="357"/>
      <c r="B648" s="361"/>
      <c r="C648" s="360"/>
      <c r="D648" s="355"/>
      <c r="E648" s="365"/>
      <c r="F648" s="357"/>
      <c r="G648" s="695"/>
      <c r="H648" s="366" t="str">
        <f>IF(OR(F648&lt;&gt;"",G648&lt;&gt;""),F648,"")</f>
        <v/>
      </c>
      <c r="I648" s="1"/>
    </row>
    <row r="649" spans="1:9" ht="13.2" customHeight="1">
      <c r="A649" s="178"/>
      <c r="B649" s="195"/>
      <c r="C649" s="181"/>
      <c r="D649" s="356"/>
      <c r="E649" s="179"/>
      <c r="F649" s="229"/>
      <c r="G649" s="195"/>
      <c r="H649" s="222" t="str">
        <f>IF(OR(F649&lt;&gt;"",G649&lt;&gt;""),H648-G649,"")</f>
        <v/>
      </c>
      <c r="I649" s="1"/>
    </row>
    <row r="650" spans="1:9" ht="13.2" customHeight="1">
      <c r="A650" s="357"/>
      <c r="B650" s="361"/>
      <c r="C650" s="360"/>
      <c r="D650" s="355"/>
      <c r="E650" s="365"/>
      <c r="F650" s="357"/>
      <c r="G650" s="695"/>
      <c r="H650" s="366" t="str">
        <f>IF(OR(F650&lt;&gt;"",G650&lt;&gt;""),F650,"")</f>
        <v/>
      </c>
      <c r="I650" s="1"/>
    </row>
    <row r="651" spans="1:9" ht="13.2" customHeight="1">
      <c r="A651" s="178"/>
      <c r="B651" s="195"/>
      <c r="C651" s="181"/>
      <c r="D651" s="356"/>
      <c r="E651" s="179"/>
      <c r="F651" s="229"/>
      <c r="G651" s="195"/>
      <c r="H651" s="222" t="str">
        <f>IF(OR(F651&lt;&gt;"",G651&lt;&gt;""),H650-G651,"")</f>
        <v/>
      </c>
      <c r="I651" s="1"/>
    </row>
    <row r="652" spans="1:9" ht="13.2" customHeight="1">
      <c r="A652" s="357"/>
      <c r="B652" s="361"/>
      <c r="C652" s="360"/>
      <c r="D652" s="355"/>
      <c r="E652" s="365"/>
      <c r="F652" s="357"/>
      <c r="G652" s="695"/>
      <c r="H652" s="366" t="str">
        <f>IF(OR(F652&lt;&gt;"",G652&lt;&gt;""),F652,"")</f>
        <v/>
      </c>
      <c r="I652" s="1"/>
    </row>
    <row r="653" spans="1:9" ht="13.2" customHeight="1">
      <c r="A653" s="178"/>
      <c r="B653" s="195"/>
      <c r="C653" s="181"/>
      <c r="D653" s="356"/>
      <c r="E653" s="179"/>
      <c r="F653" s="229"/>
      <c r="G653" s="195"/>
      <c r="H653" s="222" t="str">
        <f>IF(OR(F653&lt;&gt;"",G653&lt;&gt;""),H652-G653,"")</f>
        <v/>
      </c>
      <c r="I653" s="1"/>
    </row>
    <row r="654" spans="1:9" ht="13.2" customHeight="1">
      <c r="A654" s="357"/>
      <c r="B654" s="361"/>
      <c r="C654" s="360"/>
      <c r="D654" s="355"/>
      <c r="E654" s="365"/>
      <c r="F654" s="357"/>
      <c r="G654" s="695"/>
      <c r="H654" s="366" t="str">
        <f>IF(OR(F654&lt;&gt;"",G654&lt;&gt;""),F654,"")</f>
        <v/>
      </c>
      <c r="I654" s="1"/>
    </row>
    <row r="655" spans="1:9" ht="13.2" customHeight="1">
      <c r="A655" s="178"/>
      <c r="B655" s="195"/>
      <c r="C655" s="181"/>
      <c r="D655" s="356"/>
      <c r="E655" s="179"/>
      <c r="F655" s="229"/>
      <c r="G655" s="195"/>
      <c r="H655" s="222" t="str">
        <f>IF(OR(F655&lt;&gt;"",G655&lt;&gt;""),H654-G655,"")</f>
        <v/>
      </c>
      <c r="I655" s="1"/>
    </row>
    <row r="656" spans="1:9" ht="13.2" customHeight="1">
      <c r="A656" s="357"/>
      <c r="B656" s="361"/>
      <c r="C656" s="360"/>
      <c r="D656" s="355"/>
      <c r="E656" s="365"/>
      <c r="F656" s="357"/>
      <c r="G656" s="695"/>
      <c r="H656" s="366" t="str">
        <f>IF(OR(F656&lt;&gt;"",G656&lt;&gt;""),F656,"")</f>
        <v/>
      </c>
      <c r="I656" s="1"/>
    </row>
    <row r="657" spans="1:8" ht="13.2" customHeight="1">
      <c r="A657" s="178"/>
      <c r="B657" s="195"/>
      <c r="C657" s="181"/>
      <c r="D657" s="356"/>
      <c r="E657" s="179"/>
      <c r="F657" s="229"/>
      <c r="G657" s="195"/>
      <c r="H657" s="222" t="str">
        <f>IF(OR(F657&lt;&gt;"",G657&lt;&gt;""),H656-G657,"")</f>
        <v/>
      </c>
    </row>
    <row r="658" spans="1:8" ht="13.2" customHeight="1">
      <c r="A658" s="357"/>
      <c r="B658" s="361"/>
      <c r="C658" s="360"/>
      <c r="D658" s="355"/>
      <c r="E658" s="365"/>
      <c r="F658" s="357"/>
      <c r="G658" s="695"/>
      <c r="H658" s="366" t="str">
        <f>IF(OR(F658&lt;&gt;"",G658&lt;&gt;""),F658,"")</f>
        <v/>
      </c>
    </row>
    <row r="659" spans="1:8" ht="13.2" customHeight="1">
      <c r="A659" s="178"/>
      <c r="B659" s="195"/>
      <c r="C659" s="181"/>
      <c r="D659" s="356"/>
      <c r="E659" s="179"/>
      <c r="F659" s="229"/>
      <c r="G659" s="195"/>
      <c r="H659" s="222" t="str">
        <f>IF(OR(F659&lt;&gt;"",G659&lt;&gt;""),H658-G659,"")</f>
        <v/>
      </c>
    </row>
    <row r="660" spans="1:8" ht="13.2" customHeight="1">
      <c r="A660" s="357"/>
      <c r="B660" s="361"/>
      <c r="C660" s="360"/>
      <c r="D660" s="355"/>
      <c r="E660" s="365"/>
      <c r="F660" s="357"/>
      <c r="G660" s="695"/>
      <c r="H660" s="366" t="str">
        <f>IF(OR(F660&lt;&gt;"",G660&lt;&gt;""),F660,"")</f>
        <v/>
      </c>
    </row>
    <row r="661" spans="1:8" ht="13.2" customHeight="1">
      <c r="A661" s="178"/>
      <c r="B661" s="195"/>
      <c r="C661" s="181"/>
      <c r="D661" s="356"/>
      <c r="E661" s="179"/>
      <c r="F661" s="229"/>
      <c r="G661" s="195"/>
      <c r="H661" s="222" t="str">
        <f>IF(OR(F661&lt;&gt;"",G661&lt;&gt;""),H660-G661,"")</f>
        <v/>
      </c>
    </row>
    <row r="662" spans="1:8" ht="13.2" customHeight="1">
      <c r="A662" s="357"/>
      <c r="B662" s="361"/>
      <c r="C662" s="360"/>
      <c r="D662" s="355"/>
      <c r="E662" s="365"/>
      <c r="F662" s="357"/>
      <c r="G662" s="695"/>
      <c r="H662" s="366" t="str">
        <f>IF(OR(F662&lt;&gt;"",G662&lt;&gt;""),F662,"")</f>
        <v/>
      </c>
    </row>
    <row r="663" spans="1:8" ht="13.2" customHeight="1">
      <c r="A663" s="178"/>
      <c r="B663" s="195"/>
      <c r="C663" s="181"/>
      <c r="D663" s="356"/>
      <c r="E663" s="179"/>
      <c r="F663" s="229"/>
      <c r="G663" s="195"/>
      <c r="H663" s="222" t="str">
        <f>IF(OR(F663&lt;&gt;"",G663&lt;&gt;""),H662-G663,"")</f>
        <v/>
      </c>
    </row>
    <row r="664" spans="1:8" ht="13.2" customHeight="1">
      <c r="A664" s="357"/>
      <c r="B664" s="361"/>
      <c r="C664" s="360"/>
      <c r="D664" s="355"/>
      <c r="E664" s="365"/>
      <c r="F664" s="357"/>
      <c r="G664" s="695"/>
      <c r="H664" s="366" t="str">
        <f>IF(OR(F664&lt;&gt;"",G664&lt;&gt;""),F664,"")</f>
        <v/>
      </c>
    </row>
    <row r="665" spans="1:8" ht="13.2" customHeight="1">
      <c r="A665" s="178"/>
      <c r="B665" s="195"/>
      <c r="C665" s="181"/>
      <c r="D665" s="356"/>
      <c r="E665" s="179"/>
      <c r="F665" s="229"/>
      <c r="G665" s="195"/>
      <c r="H665" s="222" t="str">
        <f>IF(OR(F665&lt;&gt;"",G665&lt;&gt;""),H664-G665,"")</f>
        <v/>
      </c>
    </row>
    <row r="666" spans="1:8" ht="13.2" customHeight="1">
      <c r="A666" s="357"/>
      <c r="B666" s="361"/>
      <c r="C666" s="360"/>
      <c r="D666" s="355"/>
      <c r="E666" s="365"/>
      <c r="F666" s="357"/>
      <c r="G666" s="695"/>
      <c r="H666" s="366" t="str">
        <f>IF(OR(F666&lt;&gt;"",G666&lt;&gt;""),F666,"")</f>
        <v/>
      </c>
    </row>
    <row r="667" spans="1:8" ht="13.2" customHeight="1">
      <c r="A667" s="178"/>
      <c r="B667" s="195"/>
      <c r="C667" s="181"/>
      <c r="D667" s="356"/>
      <c r="E667" s="179"/>
      <c r="F667" s="229"/>
      <c r="G667" s="195"/>
      <c r="H667" s="222" t="str">
        <f>IF(OR(F667&lt;&gt;"",G667&lt;&gt;""),H666-G667,"")</f>
        <v/>
      </c>
    </row>
    <row r="668" spans="1:8" ht="13.2" customHeight="1">
      <c r="A668" s="357"/>
      <c r="B668" s="361"/>
      <c r="C668" s="360"/>
      <c r="D668" s="355"/>
      <c r="E668" s="365"/>
      <c r="F668" s="357"/>
      <c r="G668" s="695"/>
      <c r="H668" s="366" t="str">
        <f>IF(OR(F668&lt;&gt;"",G668&lt;&gt;""),F668,"")</f>
        <v/>
      </c>
    </row>
    <row r="669" spans="1:8" ht="13.2" customHeight="1">
      <c r="A669" s="178"/>
      <c r="B669" s="195"/>
      <c r="C669" s="181"/>
      <c r="D669" s="356"/>
      <c r="E669" s="179"/>
      <c r="F669" s="229"/>
      <c r="G669" s="195"/>
      <c r="H669" s="222" t="str">
        <f>IF(OR(F669&lt;&gt;"",G669&lt;&gt;""),H668-G669,"")</f>
        <v/>
      </c>
    </row>
    <row r="670" spans="1:8" ht="13.2" customHeight="1">
      <c r="A670" s="357"/>
      <c r="B670" s="361"/>
      <c r="C670" s="360"/>
      <c r="D670" s="355"/>
      <c r="E670" s="365"/>
      <c r="F670" s="357"/>
      <c r="G670" s="695"/>
      <c r="H670" s="366" t="str">
        <f>IF(OR(F670&lt;&gt;"",G670&lt;&gt;""),F670,"")</f>
        <v/>
      </c>
    </row>
    <row r="671" spans="1:8" ht="13.2" customHeight="1">
      <c r="A671" s="178"/>
      <c r="B671" s="195"/>
      <c r="C671" s="181"/>
      <c r="D671" s="356"/>
      <c r="E671" s="179"/>
      <c r="F671" s="229"/>
      <c r="G671" s="195"/>
      <c r="H671" s="222" t="str">
        <f>IF(OR(F671&lt;&gt;"",G671&lt;&gt;""),H670-G671,"")</f>
        <v/>
      </c>
    </row>
    <row r="672" spans="1:8" ht="13.2" customHeight="1">
      <c r="A672" s="357"/>
      <c r="B672" s="361"/>
      <c r="C672" s="360"/>
      <c r="D672" s="355"/>
      <c r="E672" s="365"/>
      <c r="F672" s="357"/>
      <c r="G672" s="695"/>
      <c r="H672" s="366" t="str">
        <f>IF(OR(F672&lt;&gt;"",G672&lt;&gt;""),F672,"")</f>
        <v/>
      </c>
    </row>
    <row r="673" spans="1:9" ht="13.2" customHeight="1">
      <c r="A673" s="178"/>
      <c r="B673" s="195"/>
      <c r="C673" s="181"/>
      <c r="D673" s="356"/>
      <c r="E673" s="179"/>
      <c r="F673" s="229"/>
      <c r="G673" s="195"/>
      <c r="H673" s="222" t="str">
        <f>IF(OR(F673&lt;&gt;"",G673&lt;&gt;""),H672-G673,"")</f>
        <v/>
      </c>
    </row>
    <row r="674" spans="1:9" ht="13.2" customHeight="1">
      <c r="A674" s="357"/>
      <c r="B674" s="361"/>
      <c r="C674" s="360"/>
      <c r="D674" s="355"/>
      <c r="E674" s="365"/>
      <c r="F674" s="357"/>
      <c r="G674" s="695"/>
      <c r="H674" s="366" t="str">
        <f>IF(OR(F674&lt;&gt;"",G674&lt;&gt;""),F674,"")</f>
        <v/>
      </c>
    </row>
    <row r="675" spans="1:9" ht="13.2" customHeight="1">
      <c r="A675" s="178"/>
      <c r="B675" s="195"/>
      <c r="C675" s="181"/>
      <c r="D675" s="356"/>
      <c r="E675" s="179"/>
      <c r="F675" s="229"/>
      <c r="G675" s="195"/>
      <c r="H675" s="222" t="str">
        <f>IF(OR(F675&lt;&gt;"",G675&lt;&gt;""),H674-G675,"")</f>
        <v/>
      </c>
    </row>
    <row r="676" spans="1:9" ht="13.2" customHeight="1">
      <c r="A676" s="357"/>
      <c r="B676" s="361"/>
      <c r="C676" s="360"/>
      <c r="D676" s="355"/>
      <c r="E676" s="365"/>
      <c r="F676" s="357"/>
      <c r="G676" s="695"/>
      <c r="H676" s="366" t="str">
        <f>IF(OR(F676&lt;&gt;"",G676&lt;&gt;""),F676,"")</f>
        <v/>
      </c>
    </row>
    <row r="677" spans="1:9" ht="13.2" customHeight="1">
      <c r="A677" s="178"/>
      <c r="B677" s="195"/>
      <c r="C677" s="181"/>
      <c r="D677" s="356"/>
      <c r="E677" s="179"/>
      <c r="F677" s="229"/>
      <c r="G677" s="195"/>
      <c r="H677" s="222" t="str">
        <f>IF(OR(F677&lt;&gt;"",G677&lt;&gt;""),H676-G677,"")</f>
        <v/>
      </c>
    </row>
    <row r="678" spans="1:9" ht="13.2" customHeight="1">
      <c r="A678" s="357"/>
      <c r="B678" s="361"/>
      <c r="C678" s="360"/>
      <c r="D678" s="355"/>
      <c r="E678" s="365"/>
      <c r="F678" s="357"/>
      <c r="G678" s="695"/>
      <c r="H678" s="366" t="str">
        <f>IF(OR(F678&lt;&gt;"",G678&lt;&gt;""),F678,"")</f>
        <v/>
      </c>
    </row>
    <row r="679" spans="1:9" ht="13.2" customHeight="1">
      <c r="A679" s="178"/>
      <c r="B679" s="195"/>
      <c r="C679" s="181"/>
      <c r="D679" s="356"/>
      <c r="E679" s="179"/>
      <c r="F679" s="229"/>
      <c r="G679" s="195"/>
      <c r="H679" s="222" t="str">
        <f>IF(OR(F679&lt;&gt;"",G679&lt;&gt;""),H678-G679,"")</f>
        <v/>
      </c>
    </row>
    <row r="680" spans="1:9" ht="13.2" customHeight="1">
      <c r="A680" s="357"/>
      <c r="B680" s="361"/>
      <c r="C680" s="360"/>
      <c r="D680" s="355"/>
      <c r="E680" s="365"/>
      <c r="F680" s="357"/>
      <c r="G680" s="695"/>
      <c r="H680" s="366" t="str">
        <f>IF(OR(F680&lt;&gt;"",G680&lt;&gt;""),F680,"")</f>
        <v/>
      </c>
    </row>
    <row r="681" spans="1:9" ht="13.2" customHeight="1">
      <c r="A681" s="178"/>
      <c r="B681" s="195"/>
      <c r="C681" s="181"/>
      <c r="D681" s="356"/>
      <c r="E681" s="179"/>
      <c r="F681" s="229"/>
      <c r="G681" s="195"/>
      <c r="H681" s="222" t="str">
        <f>IF(OR(F681&lt;&gt;"",G681&lt;&gt;""),H680-G681,"")</f>
        <v/>
      </c>
    </row>
    <row r="682" spans="1:9" ht="13.2" customHeight="1">
      <c r="A682" s="357"/>
      <c r="B682" s="361"/>
      <c r="C682" s="360"/>
      <c r="D682" s="355"/>
      <c r="E682" s="365"/>
      <c r="F682" s="357"/>
      <c r="G682" s="695"/>
      <c r="H682" s="366" t="str">
        <f>IF(OR(F682&lt;&gt;"",G682&lt;&gt;""),F682,"")</f>
        <v/>
      </c>
    </row>
    <row r="683" spans="1:9" ht="13.2" customHeight="1">
      <c r="A683" s="183"/>
      <c r="B683" s="196"/>
      <c r="C683" s="186"/>
      <c r="D683" s="358"/>
      <c r="E683" s="184"/>
      <c r="F683" s="229"/>
      <c r="G683" s="195"/>
      <c r="H683" s="225" t="str">
        <f>IF(OR(F683&lt;&gt;"",G683&lt;&gt;""),H682-G683,"")</f>
        <v/>
      </c>
    </row>
    <row r="684" spans="1:9" customFormat="1" ht="13.2" customHeight="1">
      <c r="A684" s="337"/>
      <c r="B684" s="338"/>
      <c r="C684" s="232" t="s">
        <v>595</v>
      </c>
      <c r="D684" s="339"/>
      <c r="E684" s="341"/>
      <c r="F684" s="337">
        <f>SUM(F634:F683)</f>
        <v>0</v>
      </c>
      <c r="G684" s="338">
        <f>SUM(G634:G683)</f>
        <v>0</v>
      </c>
      <c r="H684" s="342">
        <f>F684-G684</f>
        <v>0</v>
      </c>
    </row>
    <row r="685" spans="1:9" customFormat="1" ht="13.2" customHeight="1">
      <c r="A685" s="64"/>
      <c r="B685" s="64"/>
      <c r="C685" s="64"/>
      <c r="D685" s="64"/>
      <c r="E685" s="64"/>
      <c r="F685" s="64"/>
      <c r="G685" s="64"/>
      <c r="H685" s="64"/>
    </row>
    <row r="686" spans="1:9" customFormat="1" ht="13.2" customHeight="1">
      <c r="A686" s="369"/>
      <c r="B686" s="369"/>
      <c r="C686" s="369" t="s">
        <v>596</v>
      </c>
      <c r="D686" s="369"/>
      <c r="E686" s="369"/>
      <c r="F686" s="369"/>
      <c r="G686" s="369"/>
      <c r="H686" s="370">
        <f>H628+H684</f>
        <v>13750</v>
      </c>
    </row>
    <row r="687" spans="1:9" customFormat="1" ht="25.8" customHeight="1">
      <c r="A687" s="29"/>
      <c r="B687" s="29"/>
      <c r="C687" s="29"/>
      <c r="D687" s="29"/>
      <c r="E687" s="29"/>
      <c r="F687" s="29"/>
      <c r="G687" s="29"/>
      <c r="H687" s="29"/>
      <c r="I687" s="29"/>
    </row>
    <row r="688" spans="1:9" ht="13.2" customHeight="1">
      <c r="A688" s="938" t="s">
        <v>3</v>
      </c>
      <c r="B688" s="954"/>
      <c r="C688" s="957" t="s">
        <v>0</v>
      </c>
      <c r="D688" s="958"/>
      <c r="E688" s="959"/>
      <c r="F688" s="960" t="s">
        <v>19</v>
      </c>
      <c r="G688" s="962" t="s">
        <v>1183</v>
      </c>
      <c r="H688" s="964" t="s">
        <v>226</v>
      </c>
    </row>
    <row r="689" spans="1:9" ht="13.2" customHeight="1">
      <c r="A689" s="955"/>
      <c r="B689" s="956"/>
      <c r="C689" s="363" t="s">
        <v>322</v>
      </c>
      <c r="D689" s="364" t="s">
        <v>47</v>
      </c>
      <c r="E689" s="367" t="s">
        <v>49</v>
      </c>
      <c r="F689" s="961"/>
      <c r="G689" s="963"/>
      <c r="H689" s="966"/>
      <c r="I689" s="1"/>
    </row>
    <row r="690" spans="1:9" ht="13.2" customHeight="1">
      <c r="A690" s="173">
        <v>12</v>
      </c>
      <c r="B690" s="177">
        <v>1</v>
      </c>
      <c r="C690" s="249" t="s">
        <v>564</v>
      </c>
      <c r="D690" s="368"/>
      <c r="E690" s="174"/>
      <c r="F690" s="173"/>
      <c r="G690" s="177"/>
      <c r="H690" s="175"/>
      <c r="I690" s="1"/>
    </row>
    <row r="691" spans="1:9" ht="13.2" customHeight="1">
      <c r="A691" s="357"/>
      <c r="B691" s="361"/>
      <c r="C691" s="360"/>
      <c r="D691" s="355"/>
      <c r="E691" s="365"/>
      <c r="F691" s="362"/>
      <c r="G691" s="694"/>
      <c r="H691" s="366" t="str">
        <f>IF(OR(F691&lt;&gt;"",G691&lt;&gt;""),F691,"")</f>
        <v/>
      </c>
      <c r="I691" s="1"/>
    </row>
    <row r="692" spans="1:9" ht="13.2" customHeight="1">
      <c r="A692" s="178"/>
      <c r="B692" s="195"/>
      <c r="C692" s="181"/>
      <c r="D692" s="356"/>
      <c r="E692" s="179"/>
      <c r="F692" s="229"/>
      <c r="G692" s="195"/>
      <c r="H692" s="222" t="str">
        <f>IF(OR(F692&lt;&gt;"",G692&lt;&gt;""),H691-G692,"")</f>
        <v/>
      </c>
      <c r="I692" s="1"/>
    </row>
    <row r="693" spans="1:9" ht="13.2" customHeight="1">
      <c r="A693" s="357"/>
      <c r="B693" s="361"/>
      <c r="C693" s="360"/>
      <c r="D693" s="355"/>
      <c r="E693" s="365"/>
      <c r="F693" s="357"/>
      <c r="G693" s="695"/>
      <c r="H693" s="366" t="str">
        <f>IF(OR(F693&lt;&gt;"",G693&lt;&gt;""),F693,"")</f>
        <v/>
      </c>
      <c r="I693" s="1"/>
    </row>
    <row r="694" spans="1:9" ht="13.2" customHeight="1">
      <c r="A694" s="178"/>
      <c r="B694" s="195"/>
      <c r="C694" s="181"/>
      <c r="D694" s="356"/>
      <c r="E694" s="179"/>
      <c r="F694" s="229"/>
      <c r="G694" s="195"/>
      <c r="H694" s="222" t="str">
        <f>IF(OR(F694&lt;&gt;"",G694&lt;&gt;""),H693-G694,"")</f>
        <v/>
      </c>
      <c r="I694" s="1"/>
    </row>
    <row r="695" spans="1:9" ht="13.2" customHeight="1">
      <c r="A695" s="357"/>
      <c r="B695" s="361"/>
      <c r="C695" s="360"/>
      <c r="D695" s="355"/>
      <c r="E695" s="365"/>
      <c r="F695" s="357"/>
      <c r="G695" s="695"/>
      <c r="H695" s="366" t="str">
        <f>IF(OR(F695&lt;&gt;"",G695&lt;&gt;""),F695,"")</f>
        <v/>
      </c>
      <c r="I695" s="1"/>
    </row>
    <row r="696" spans="1:9" ht="13.2" customHeight="1">
      <c r="A696" s="178"/>
      <c r="B696" s="195"/>
      <c r="C696" s="181"/>
      <c r="D696" s="356"/>
      <c r="E696" s="179"/>
      <c r="F696" s="229"/>
      <c r="G696" s="195"/>
      <c r="H696" s="222" t="str">
        <f>IF(OR(F696&lt;&gt;"",G696&lt;&gt;""),H695-G696,"")</f>
        <v/>
      </c>
      <c r="I696" s="1"/>
    </row>
    <row r="697" spans="1:9" ht="13.2" customHeight="1">
      <c r="A697" s="357"/>
      <c r="B697" s="361"/>
      <c r="C697" s="360"/>
      <c r="D697" s="355"/>
      <c r="E697" s="365"/>
      <c r="F697" s="357"/>
      <c r="G697" s="695"/>
      <c r="H697" s="366" t="str">
        <f>IF(OR(F697&lt;&gt;"",G697&lt;&gt;""),F697,"")</f>
        <v/>
      </c>
      <c r="I697" s="1"/>
    </row>
    <row r="698" spans="1:9" ht="13.2" customHeight="1">
      <c r="A698" s="178"/>
      <c r="B698" s="195"/>
      <c r="C698" s="181"/>
      <c r="D698" s="356"/>
      <c r="E698" s="179"/>
      <c r="F698" s="229"/>
      <c r="G698" s="195"/>
      <c r="H698" s="222" t="str">
        <f>IF(OR(F698&lt;&gt;"",G698&lt;&gt;""),H697-G698,"")</f>
        <v/>
      </c>
      <c r="I698" s="1"/>
    </row>
    <row r="699" spans="1:9" ht="13.2" customHeight="1">
      <c r="A699" s="357"/>
      <c r="B699" s="361"/>
      <c r="C699" s="360"/>
      <c r="D699" s="355"/>
      <c r="E699" s="365"/>
      <c r="F699" s="357"/>
      <c r="G699" s="695"/>
      <c r="H699" s="366" t="str">
        <f>IF(OR(F699&lt;&gt;"",G699&lt;&gt;""),F699,"")</f>
        <v/>
      </c>
      <c r="I699" s="1"/>
    </row>
    <row r="700" spans="1:9" ht="13.2" customHeight="1">
      <c r="A700" s="178"/>
      <c r="B700" s="195"/>
      <c r="C700" s="181"/>
      <c r="D700" s="356"/>
      <c r="E700" s="179"/>
      <c r="F700" s="229"/>
      <c r="G700" s="195"/>
      <c r="H700" s="222" t="str">
        <f>IF(OR(F700&lt;&gt;"",G700&lt;&gt;""),H699-G700,"")</f>
        <v/>
      </c>
      <c r="I700" s="1"/>
    </row>
    <row r="701" spans="1:9" ht="13.2" customHeight="1">
      <c r="A701" s="357"/>
      <c r="B701" s="361"/>
      <c r="C701" s="360"/>
      <c r="D701" s="355"/>
      <c r="E701" s="365"/>
      <c r="F701" s="357"/>
      <c r="G701" s="695"/>
      <c r="H701" s="366" t="str">
        <f>IF(OR(F701&lt;&gt;"",G701&lt;&gt;""),F701,"")</f>
        <v/>
      </c>
      <c r="I701" s="1"/>
    </row>
    <row r="702" spans="1:9" ht="13.2" customHeight="1">
      <c r="A702" s="178"/>
      <c r="B702" s="195"/>
      <c r="C702" s="181"/>
      <c r="D702" s="356"/>
      <c r="E702" s="179"/>
      <c r="F702" s="229"/>
      <c r="G702" s="195"/>
      <c r="H702" s="222" t="str">
        <f>IF(OR(F702&lt;&gt;"",G702&lt;&gt;""),H701-G702,"")</f>
        <v/>
      </c>
      <c r="I702" s="1"/>
    </row>
    <row r="703" spans="1:9" ht="13.2" customHeight="1">
      <c r="A703" s="357"/>
      <c r="B703" s="361"/>
      <c r="C703" s="360"/>
      <c r="D703" s="355"/>
      <c r="E703" s="365"/>
      <c r="F703" s="357"/>
      <c r="G703" s="695"/>
      <c r="H703" s="366" t="str">
        <f>IF(OR(F703&lt;&gt;"",G703&lt;&gt;""),F703,"")</f>
        <v/>
      </c>
      <c r="I703" s="1"/>
    </row>
    <row r="704" spans="1:9" ht="13.2" customHeight="1">
      <c r="A704" s="178"/>
      <c r="B704" s="195"/>
      <c r="C704" s="181"/>
      <c r="D704" s="356"/>
      <c r="E704" s="179"/>
      <c r="F704" s="229"/>
      <c r="G704" s="195"/>
      <c r="H704" s="222" t="str">
        <f>IF(OR(F704&lt;&gt;"",G704&lt;&gt;""),H703-G704,"")</f>
        <v/>
      </c>
      <c r="I704" s="1"/>
    </row>
    <row r="705" spans="1:9" ht="13.2" customHeight="1">
      <c r="A705" s="357"/>
      <c r="B705" s="361"/>
      <c r="C705" s="360"/>
      <c r="D705" s="355"/>
      <c r="E705" s="365"/>
      <c r="F705" s="357"/>
      <c r="G705" s="695"/>
      <c r="H705" s="366" t="str">
        <f>IF(OR(F705&lt;&gt;"",G705&lt;&gt;""),F705,"")</f>
        <v/>
      </c>
      <c r="I705" s="1"/>
    </row>
    <row r="706" spans="1:9" ht="13.2" customHeight="1">
      <c r="A706" s="178"/>
      <c r="B706" s="195"/>
      <c r="C706" s="181"/>
      <c r="D706" s="356"/>
      <c r="E706" s="179"/>
      <c r="F706" s="229"/>
      <c r="G706" s="195"/>
      <c r="H706" s="222" t="str">
        <f>IF(OR(F706&lt;&gt;"",G706&lt;&gt;""),H705-G706,"")</f>
        <v/>
      </c>
      <c r="I706" s="1"/>
    </row>
    <row r="707" spans="1:9" ht="13.2" customHeight="1">
      <c r="A707" s="357"/>
      <c r="B707" s="361"/>
      <c r="C707" s="360"/>
      <c r="D707" s="355"/>
      <c r="E707" s="365"/>
      <c r="F707" s="357"/>
      <c r="G707" s="695"/>
      <c r="H707" s="366" t="str">
        <f>IF(OR(F707&lt;&gt;"",G707&lt;&gt;""),F707,"")</f>
        <v/>
      </c>
      <c r="I707" s="1"/>
    </row>
    <row r="708" spans="1:9" ht="13.2" customHeight="1">
      <c r="A708" s="178"/>
      <c r="B708" s="195"/>
      <c r="C708" s="181"/>
      <c r="D708" s="356"/>
      <c r="E708" s="179"/>
      <c r="F708" s="229"/>
      <c r="G708" s="195"/>
      <c r="H708" s="222" t="str">
        <f>IF(OR(F708&lt;&gt;"",G708&lt;&gt;""),H707-G708,"")</f>
        <v/>
      </c>
      <c r="I708" s="1"/>
    </row>
    <row r="709" spans="1:9" ht="13.2" customHeight="1">
      <c r="A709" s="357"/>
      <c r="B709" s="361"/>
      <c r="C709" s="360"/>
      <c r="D709" s="355"/>
      <c r="E709" s="365"/>
      <c r="F709" s="357"/>
      <c r="G709" s="695"/>
      <c r="H709" s="366" t="str">
        <f>IF(OR(F709&lt;&gt;"",G709&lt;&gt;""),F709,"")</f>
        <v/>
      </c>
      <c r="I709" s="1"/>
    </row>
    <row r="710" spans="1:9" ht="13.2" customHeight="1">
      <c r="A710" s="178"/>
      <c r="B710" s="195"/>
      <c r="C710" s="181"/>
      <c r="D710" s="356"/>
      <c r="E710" s="179"/>
      <c r="F710" s="229"/>
      <c r="G710" s="195"/>
      <c r="H710" s="222" t="str">
        <f>IF(OR(F710&lt;&gt;"",G710&lt;&gt;""),H709-G710,"")</f>
        <v/>
      </c>
      <c r="I710" s="1"/>
    </row>
    <row r="711" spans="1:9" ht="13.2" customHeight="1">
      <c r="A711" s="357"/>
      <c r="B711" s="361"/>
      <c r="C711" s="360"/>
      <c r="D711" s="355"/>
      <c r="E711" s="365"/>
      <c r="F711" s="357"/>
      <c r="G711" s="695"/>
      <c r="H711" s="366" t="str">
        <f>IF(OR(F711&lt;&gt;"",G711&lt;&gt;""),F711,"")</f>
        <v/>
      </c>
      <c r="I711" s="1"/>
    </row>
    <row r="712" spans="1:9" ht="13.2" customHeight="1">
      <c r="A712" s="178"/>
      <c r="B712" s="195"/>
      <c r="C712" s="181"/>
      <c r="D712" s="356"/>
      <c r="E712" s="179"/>
      <c r="F712" s="229"/>
      <c r="G712" s="195"/>
      <c r="H712" s="222" t="str">
        <f>IF(OR(F712&lt;&gt;"",G712&lt;&gt;""),H711-G712,"")</f>
        <v/>
      </c>
      <c r="I712" s="1"/>
    </row>
    <row r="713" spans="1:9" ht="13.2" customHeight="1">
      <c r="A713" s="357"/>
      <c r="B713" s="361"/>
      <c r="C713" s="360"/>
      <c r="D713" s="355"/>
      <c r="E713" s="365"/>
      <c r="F713" s="357"/>
      <c r="G713" s="695"/>
      <c r="H713" s="366" t="str">
        <f>IF(OR(F713&lt;&gt;"",G713&lt;&gt;""),F713,"")</f>
        <v/>
      </c>
      <c r="I713" s="1"/>
    </row>
    <row r="714" spans="1:9" ht="13.2" customHeight="1">
      <c r="A714" s="178"/>
      <c r="B714" s="195"/>
      <c r="C714" s="181"/>
      <c r="D714" s="356"/>
      <c r="E714" s="179"/>
      <c r="F714" s="229"/>
      <c r="G714" s="195"/>
      <c r="H714" s="222" t="str">
        <f>IF(OR(F714&lt;&gt;"",G714&lt;&gt;""),H713-G714,"")</f>
        <v/>
      </c>
    </row>
    <row r="715" spans="1:9" ht="13.2" customHeight="1">
      <c r="A715" s="357"/>
      <c r="B715" s="361"/>
      <c r="C715" s="360"/>
      <c r="D715" s="355"/>
      <c r="E715" s="365"/>
      <c r="F715" s="357"/>
      <c r="G715" s="695"/>
      <c r="H715" s="366" t="str">
        <f>IF(OR(F715&lt;&gt;"",G715&lt;&gt;""),F715,"")</f>
        <v/>
      </c>
    </row>
    <row r="716" spans="1:9" ht="13.2" customHeight="1">
      <c r="A716" s="178"/>
      <c r="B716" s="195"/>
      <c r="C716" s="181"/>
      <c r="D716" s="356"/>
      <c r="E716" s="179"/>
      <c r="F716" s="229"/>
      <c r="G716" s="195"/>
      <c r="H716" s="222" t="str">
        <f>IF(OR(F716&lt;&gt;"",G716&lt;&gt;""),H715-G716,"")</f>
        <v/>
      </c>
    </row>
    <row r="717" spans="1:9" ht="13.2" customHeight="1">
      <c r="A717" s="357"/>
      <c r="B717" s="361"/>
      <c r="C717" s="360"/>
      <c r="D717" s="355"/>
      <c r="E717" s="365"/>
      <c r="F717" s="357"/>
      <c r="G717" s="695"/>
      <c r="H717" s="366" t="str">
        <f>IF(OR(F717&lt;&gt;"",G717&lt;&gt;""),F717,"")</f>
        <v/>
      </c>
    </row>
    <row r="718" spans="1:9" ht="13.2" customHeight="1">
      <c r="A718" s="178"/>
      <c r="B718" s="195"/>
      <c r="C718" s="181"/>
      <c r="D718" s="356"/>
      <c r="E718" s="179"/>
      <c r="F718" s="229"/>
      <c r="G718" s="195"/>
      <c r="H718" s="222" t="str">
        <f>IF(OR(F718&lt;&gt;"",G718&lt;&gt;""),H717-G718,"")</f>
        <v/>
      </c>
    </row>
    <row r="719" spans="1:9" ht="13.2" customHeight="1">
      <c r="A719" s="357"/>
      <c r="B719" s="361"/>
      <c r="C719" s="360"/>
      <c r="D719" s="355"/>
      <c r="E719" s="365"/>
      <c r="F719" s="357"/>
      <c r="G719" s="695"/>
      <c r="H719" s="366" t="str">
        <f>IF(OR(F719&lt;&gt;"",G719&lt;&gt;""),F719,"")</f>
        <v/>
      </c>
    </row>
    <row r="720" spans="1:9" ht="13.2" customHeight="1">
      <c r="A720" s="178"/>
      <c r="B720" s="195"/>
      <c r="C720" s="181"/>
      <c r="D720" s="356"/>
      <c r="E720" s="179"/>
      <c r="F720" s="229"/>
      <c r="G720" s="195"/>
      <c r="H720" s="222" t="str">
        <f>IF(OR(F720&lt;&gt;"",G720&lt;&gt;""),H719-G720,"")</f>
        <v/>
      </c>
    </row>
    <row r="721" spans="1:8" ht="13.2" customHeight="1">
      <c r="A721" s="357"/>
      <c r="B721" s="361"/>
      <c r="C721" s="360"/>
      <c r="D721" s="355"/>
      <c r="E721" s="365"/>
      <c r="F721" s="357"/>
      <c r="G721" s="695"/>
      <c r="H721" s="366" t="str">
        <f>IF(OR(F721&lt;&gt;"",G721&lt;&gt;""),F721,"")</f>
        <v/>
      </c>
    </row>
    <row r="722" spans="1:8" ht="13.2" customHeight="1">
      <c r="A722" s="178"/>
      <c r="B722" s="195"/>
      <c r="C722" s="181"/>
      <c r="D722" s="356"/>
      <c r="E722" s="179"/>
      <c r="F722" s="229"/>
      <c r="G722" s="195"/>
      <c r="H722" s="222" t="str">
        <f>IF(OR(F722&lt;&gt;"",G722&lt;&gt;""),H721-G722,"")</f>
        <v/>
      </c>
    </row>
    <row r="723" spans="1:8" ht="13.2" customHeight="1">
      <c r="A723" s="357"/>
      <c r="B723" s="361"/>
      <c r="C723" s="360"/>
      <c r="D723" s="355"/>
      <c r="E723" s="365"/>
      <c r="F723" s="357"/>
      <c r="G723" s="695"/>
      <c r="H723" s="366" t="str">
        <f>IF(OR(F723&lt;&gt;"",G723&lt;&gt;""),F723,"")</f>
        <v/>
      </c>
    </row>
    <row r="724" spans="1:8" ht="13.2" customHeight="1">
      <c r="A724" s="178"/>
      <c r="B724" s="195"/>
      <c r="C724" s="181"/>
      <c r="D724" s="356"/>
      <c r="E724" s="179"/>
      <c r="F724" s="229"/>
      <c r="G724" s="195"/>
      <c r="H724" s="222" t="str">
        <f>IF(OR(F724&lt;&gt;"",G724&lt;&gt;""),H723-G724,"")</f>
        <v/>
      </c>
    </row>
    <row r="725" spans="1:8" ht="13.2" customHeight="1">
      <c r="A725" s="357"/>
      <c r="B725" s="361"/>
      <c r="C725" s="360"/>
      <c r="D725" s="355"/>
      <c r="E725" s="365"/>
      <c r="F725" s="357"/>
      <c r="G725" s="695"/>
      <c r="H725" s="366" t="str">
        <f>IF(OR(F725&lt;&gt;"",G725&lt;&gt;""),F725,"")</f>
        <v/>
      </c>
    </row>
    <row r="726" spans="1:8" ht="13.2" customHeight="1">
      <c r="A726" s="178"/>
      <c r="B726" s="195"/>
      <c r="C726" s="181"/>
      <c r="D726" s="356"/>
      <c r="E726" s="179"/>
      <c r="F726" s="229"/>
      <c r="G726" s="195"/>
      <c r="H726" s="222" t="str">
        <f>IF(OR(F726&lt;&gt;"",G726&lt;&gt;""),H725-G726,"")</f>
        <v/>
      </c>
    </row>
    <row r="727" spans="1:8" ht="13.2" customHeight="1">
      <c r="A727" s="357"/>
      <c r="B727" s="361"/>
      <c r="C727" s="360"/>
      <c r="D727" s="355"/>
      <c r="E727" s="365"/>
      <c r="F727" s="357"/>
      <c r="G727" s="695"/>
      <c r="H727" s="366" t="str">
        <f>IF(OR(F727&lt;&gt;"",G727&lt;&gt;""),F727,"")</f>
        <v/>
      </c>
    </row>
    <row r="728" spans="1:8" ht="13.2" customHeight="1">
      <c r="A728" s="178"/>
      <c r="B728" s="195"/>
      <c r="C728" s="181"/>
      <c r="D728" s="356"/>
      <c r="E728" s="179"/>
      <c r="F728" s="229"/>
      <c r="G728" s="195"/>
      <c r="H728" s="222" t="str">
        <f>IF(OR(F728&lt;&gt;"",G728&lt;&gt;""),H727-G728,"")</f>
        <v/>
      </c>
    </row>
    <row r="729" spans="1:8" ht="13.2" customHeight="1">
      <c r="A729" s="357"/>
      <c r="B729" s="361"/>
      <c r="C729" s="360"/>
      <c r="D729" s="355"/>
      <c r="E729" s="365"/>
      <c r="F729" s="357"/>
      <c r="G729" s="695"/>
      <c r="H729" s="366" t="str">
        <f>IF(OR(F729&lt;&gt;"",G729&lt;&gt;""),F729,"")</f>
        <v/>
      </c>
    </row>
    <row r="730" spans="1:8" ht="13.2" customHeight="1">
      <c r="A730" s="178"/>
      <c r="B730" s="195"/>
      <c r="C730" s="181"/>
      <c r="D730" s="356"/>
      <c r="E730" s="179"/>
      <c r="F730" s="229"/>
      <c r="G730" s="195"/>
      <c r="H730" s="222" t="str">
        <f>IF(OR(F730&lt;&gt;"",G730&lt;&gt;""),H729-G730,"")</f>
        <v/>
      </c>
    </row>
    <row r="731" spans="1:8" ht="13.2" customHeight="1">
      <c r="A731" s="357"/>
      <c r="B731" s="361"/>
      <c r="C731" s="360"/>
      <c r="D731" s="355"/>
      <c r="E731" s="365"/>
      <c r="F731" s="357"/>
      <c r="G731" s="695"/>
      <c r="H731" s="366" t="str">
        <f>IF(OR(F731&lt;&gt;"",G731&lt;&gt;""),F731,"")</f>
        <v/>
      </c>
    </row>
    <row r="732" spans="1:8" ht="13.2" customHeight="1">
      <c r="A732" s="178"/>
      <c r="B732" s="195"/>
      <c r="C732" s="181"/>
      <c r="D732" s="356"/>
      <c r="E732" s="179"/>
      <c r="F732" s="229"/>
      <c r="G732" s="195"/>
      <c r="H732" s="222" t="str">
        <f>IF(OR(F732&lt;&gt;"",G732&lt;&gt;""),H731-G732,"")</f>
        <v/>
      </c>
    </row>
    <row r="733" spans="1:8" ht="13.2" customHeight="1">
      <c r="A733" s="357"/>
      <c r="B733" s="361"/>
      <c r="C733" s="360"/>
      <c r="D733" s="355"/>
      <c r="E733" s="365"/>
      <c r="F733" s="357"/>
      <c r="G733" s="695"/>
      <c r="H733" s="366" t="str">
        <f>IF(OR(F733&lt;&gt;"",G733&lt;&gt;""),F733,"")</f>
        <v/>
      </c>
    </row>
    <row r="734" spans="1:8" ht="13.2" customHeight="1">
      <c r="A734" s="178"/>
      <c r="B734" s="195"/>
      <c r="C734" s="181"/>
      <c r="D734" s="356"/>
      <c r="E734" s="179"/>
      <c r="F734" s="229"/>
      <c r="G734" s="195"/>
      <c r="H734" s="222" t="str">
        <f>IF(OR(F734&lt;&gt;"",G734&lt;&gt;""),H733-G734,"")</f>
        <v/>
      </c>
    </row>
    <row r="735" spans="1:8" ht="13.2" customHeight="1">
      <c r="A735" s="357"/>
      <c r="B735" s="361"/>
      <c r="C735" s="360"/>
      <c r="D735" s="355"/>
      <c r="E735" s="365"/>
      <c r="F735" s="357"/>
      <c r="G735" s="695"/>
      <c r="H735" s="366" t="str">
        <f>IF(OR(F735&lt;&gt;"",G735&lt;&gt;""),F735,"")</f>
        <v/>
      </c>
    </row>
    <row r="736" spans="1:8" ht="13.2" customHeight="1">
      <c r="A736" s="178"/>
      <c r="B736" s="195"/>
      <c r="C736" s="181"/>
      <c r="D736" s="356"/>
      <c r="E736" s="179"/>
      <c r="F736" s="229"/>
      <c r="G736" s="195"/>
      <c r="H736" s="222" t="str">
        <f>IF(OR(F736&lt;&gt;"",G736&lt;&gt;""),H735-G736,"")</f>
        <v/>
      </c>
    </row>
    <row r="737" spans="1:8" ht="13.2" customHeight="1">
      <c r="A737" s="357"/>
      <c r="B737" s="361"/>
      <c r="C737" s="360"/>
      <c r="D737" s="355"/>
      <c r="E737" s="365"/>
      <c r="F737" s="357"/>
      <c r="G737" s="695"/>
      <c r="H737" s="366" t="str">
        <f>IF(OR(F737&lt;&gt;"",G737&lt;&gt;""),F737,"")</f>
        <v/>
      </c>
    </row>
    <row r="738" spans="1:8" ht="13.2" customHeight="1">
      <c r="A738" s="178"/>
      <c r="B738" s="195"/>
      <c r="C738" s="181"/>
      <c r="D738" s="356"/>
      <c r="E738" s="179"/>
      <c r="F738" s="229"/>
      <c r="G738" s="195"/>
      <c r="H738" s="222" t="str">
        <f>IF(OR(F738&lt;&gt;"",G738&lt;&gt;""),H737-G738,"")</f>
        <v/>
      </c>
    </row>
    <row r="739" spans="1:8" ht="13.2" customHeight="1">
      <c r="A739" s="357"/>
      <c r="B739" s="361"/>
      <c r="C739" s="360"/>
      <c r="D739" s="355"/>
      <c r="E739" s="365"/>
      <c r="F739" s="357"/>
      <c r="G739" s="695"/>
      <c r="H739" s="366" t="str">
        <f>IF(OR(F739&lt;&gt;"",G739&lt;&gt;""),F739,"")</f>
        <v/>
      </c>
    </row>
    <row r="740" spans="1:8" ht="13.2" customHeight="1">
      <c r="A740" s="183"/>
      <c r="B740" s="196"/>
      <c r="C740" s="186"/>
      <c r="D740" s="358"/>
      <c r="E740" s="184"/>
      <c r="F740" s="229"/>
      <c r="G740" s="195"/>
      <c r="H740" s="225" t="str">
        <f>IF(OR(F740&lt;&gt;"",G740&lt;&gt;""),H739-G740,"")</f>
        <v/>
      </c>
    </row>
    <row r="741" spans="1:8" ht="13.2" customHeight="1">
      <c r="A741" s="337"/>
      <c r="B741" s="338"/>
      <c r="C741" s="232" t="s">
        <v>575</v>
      </c>
      <c r="D741" s="339"/>
      <c r="E741" s="341"/>
      <c r="F741" s="337">
        <f>SUM(F691:F740)</f>
        <v>0</v>
      </c>
      <c r="G741" s="338">
        <f>SUM(G691:G740)</f>
        <v>0</v>
      </c>
      <c r="H741" s="342">
        <f>F741-G741</f>
        <v>0</v>
      </c>
    </row>
    <row r="742" spans="1:8" ht="13.2" customHeight="1">
      <c r="A742" s="64"/>
      <c r="B742" s="64"/>
      <c r="C742" s="64"/>
      <c r="D742" s="64"/>
      <c r="E742" s="64"/>
      <c r="F742" s="64"/>
      <c r="G742" s="64"/>
      <c r="H742" s="64"/>
    </row>
    <row r="743" spans="1:8" ht="13.2" customHeight="1">
      <c r="A743" s="369"/>
      <c r="B743" s="369"/>
      <c r="C743" s="369" t="s">
        <v>576</v>
      </c>
      <c r="D743" s="369"/>
      <c r="E743" s="369"/>
      <c r="F743" s="369"/>
      <c r="G743" s="369"/>
      <c r="H743" s="370">
        <f>H686+H741</f>
        <v>13750</v>
      </c>
    </row>
    <row r="744" spans="1:8" ht="13.2" customHeight="1">
      <c r="A744" s="30"/>
      <c r="B744" s="30"/>
      <c r="C744" s="30"/>
      <c r="D744" s="30"/>
      <c r="E744" s="30"/>
      <c r="F744" s="30"/>
      <c r="G744" s="30"/>
      <c r="H744" s="30"/>
    </row>
    <row r="745" spans="1:8" ht="13.2" customHeight="1">
      <c r="A745" s="30"/>
      <c r="B745" s="30"/>
      <c r="C745" s="30"/>
      <c r="D745" s="30"/>
      <c r="E745" s="30"/>
      <c r="F745" s="30"/>
      <c r="G745" s="30"/>
      <c r="H745" s="30"/>
    </row>
    <row r="746" spans="1:8" ht="13.2" customHeight="1">
      <c r="A746" s="30"/>
      <c r="B746" s="30"/>
      <c r="C746" s="30"/>
      <c r="D746" s="30"/>
      <c r="E746" s="30"/>
      <c r="F746" s="30"/>
      <c r="G746" s="30"/>
      <c r="H746" s="30"/>
    </row>
    <row r="747" spans="1:8" ht="13.2" customHeight="1">
      <c r="A747" s="30"/>
      <c r="B747" s="30"/>
      <c r="C747" s="30"/>
      <c r="D747" s="30"/>
      <c r="E747" s="30"/>
      <c r="F747" s="30"/>
      <c r="G747" s="30"/>
      <c r="H747" s="30"/>
    </row>
    <row r="748" spans="1:8" ht="13.2" customHeight="1">
      <c r="A748" s="30"/>
      <c r="B748" s="30"/>
      <c r="C748" s="30"/>
      <c r="D748" s="30"/>
      <c r="E748" s="30"/>
      <c r="F748" s="30"/>
      <c r="G748" s="30"/>
      <c r="H748" s="30"/>
    </row>
    <row r="749" spans="1:8" ht="13.2" customHeight="1">
      <c r="A749" s="30"/>
      <c r="B749" s="30"/>
      <c r="C749" s="30"/>
      <c r="D749" s="30"/>
      <c r="E749" s="30"/>
      <c r="F749" s="30"/>
      <c r="G749" s="30"/>
      <c r="H749" s="30"/>
    </row>
    <row r="750" spans="1:8" ht="13.2" customHeight="1">
      <c r="A750" s="30"/>
      <c r="B750" s="30"/>
      <c r="C750" s="30"/>
      <c r="D750" s="30"/>
      <c r="E750" s="30"/>
      <c r="F750" s="30"/>
      <c r="G750" s="30"/>
      <c r="H750" s="30"/>
    </row>
    <row r="751" spans="1:8" ht="13.2" customHeight="1">
      <c r="A751" s="30"/>
      <c r="B751" s="30"/>
      <c r="C751" s="30"/>
      <c r="D751" s="30"/>
      <c r="E751" s="30"/>
      <c r="F751" s="30"/>
      <c r="G751" s="30"/>
      <c r="H751" s="30"/>
    </row>
    <row r="752" spans="1:8" ht="13.2" customHeight="1">
      <c r="A752" s="30"/>
      <c r="B752" s="30"/>
      <c r="C752" s="30"/>
      <c r="D752" s="30"/>
      <c r="E752" s="30"/>
      <c r="F752" s="30"/>
      <c r="G752" s="30"/>
      <c r="H752" s="30"/>
    </row>
    <row r="753" spans="1:8" ht="13.2" customHeight="1">
      <c r="A753" s="30"/>
      <c r="B753" s="30"/>
      <c r="C753" s="30"/>
      <c r="D753" s="30"/>
      <c r="E753" s="30"/>
      <c r="F753" s="30"/>
      <c r="G753" s="30"/>
      <c r="H753" s="30"/>
    </row>
    <row r="754" spans="1:8" ht="13.2" customHeight="1">
      <c r="A754" s="30"/>
      <c r="B754" s="30"/>
      <c r="C754" s="30"/>
      <c r="D754" s="30"/>
      <c r="E754" s="30"/>
      <c r="F754" s="30"/>
      <c r="G754" s="30"/>
      <c r="H754" s="30"/>
    </row>
    <row r="755" spans="1:8" ht="13.2" customHeight="1">
      <c r="A755" s="30"/>
      <c r="B755" s="30"/>
      <c r="C755" s="30"/>
      <c r="D755" s="30"/>
      <c r="E755" s="30"/>
      <c r="F755" s="30"/>
      <c r="G755" s="30"/>
      <c r="H755" s="30"/>
    </row>
    <row r="756" spans="1:8" ht="13.2" customHeight="1">
      <c r="A756" s="30"/>
      <c r="B756" s="30"/>
      <c r="C756" s="30"/>
      <c r="D756" s="30"/>
      <c r="E756" s="30"/>
      <c r="F756" s="30"/>
      <c r="G756" s="30"/>
      <c r="H756" s="30"/>
    </row>
    <row r="757" spans="1:8" ht="13.2" customHeight="1">
      <c r="A757" s="30"/>
      <c r="B757" s="30"/>
      <c r="C757" s="30"/>
      <c r="D757" s="30"/>
      <c r="E757" s="30"/>
      <c r="F757" s="30"/>
      <c r="G757" s="30"/>
      <c r="H757" s="30"/>
    </row>
    <row r="758" spans="1:8" ht="13.2" customHeight="1">
      <c r="A758" s="30"/>
      <c r="B758" s="30"/>
      <c r="C758" s="30"/>
      <c r="D758" s="30"/>
      <c r="E758" s="30"/>
      <c r="F758" s="30"/>
      <c r="G758" s="30"/>
      <c r="H758" s="30"/>
    </row>
    <row r="759" spans="1:8" ht="13.2" customHeight="1">
      <c r="A759" s="30"/>
      <c r="B759" s="30"/>
      <c r="C759" s="30"/>
      <c r="D759" s="30"/>
      <c r="E759" s="30"/>
      <c r="F759" s="30"/>
      <c r="G759" s="30"/>
      <c r="H759" s="30"/>
    </row>
    <row r="760" spans="1:8" ht="13.2" customHeight="1">
      <c r="A760" s="30"/>
      <c r="B760" s="30"/>
      <c r="C760" s="30"/>
      <c r="D760" s="30"/>
      <c r="E760" s="30"/>
      <c r="F760" s="30"/>
      <c r="G760" s="30"/>
      <c r="H760" s="30"/>
    </row>
    <row r="761" spans="1:8" ht="13.2" customHeight="1">
      <c r="A761" s="30"/>
      <c r="B761" s="30"/>
      <c r="C761" s="30"/>
      <c r="D761" s="30"/>
      <c r="E761" s="30"/>
      <c r="F761" s="30"/>
      <c r="G761" s="30"/>
      <c r="H761" s="30"/>
    </row>
    <row r="762" spans="1:8" ht="13.2" customHeight="1">
      <c r="A762" s="30"/>
      <c r="B762" s="30"/>
      <c r="C762" s="30"/>
      <c r="D762" s="30"/>
      <c r="E762" s="30"/>
      <c r="F762" s="30"/>
      <c r="G762" s="30"/>
      <c r="H762" s="30"/>
    </row>
    <row r="763" spans="1:8" ht="13.2" customHeight="1">
      <c r="A763" s="30"/>
      <c r="B763" s="30"/>
      <c r="C763" s="30"/>
      <c r="D763" s="30"/>
      <c r="E763" s="30"/>
      <c r="F763" s="30"/>
      <c r="G763" s="30"/>
      <c r="H763" s="30"/>
    </row>
    <row r="764" spans="1:8" ht="13.2" customHeight="1">
      <c r="A764" s="30"/>
      <c r="B764" s="30"/>
      <c r="C764" s="30"/>
      <c r="D764" s="30"/>
      <c r="E764" s="30"/>
      <c r="F764" s="30"/>
      <c r="G764" s="30"/>
      <c r="H764" s="30"/>
    </row>
    <row r="765" spans="1:8" ht="13.2" customHeight="1">
      <c r="A765" s="30"/>
      <c r="B765" s="30"/>
      <c r="C765" s="30"/>
      <c r="D765" s="30"/>
      <c r="E765" s="30"/>
      <c r="F765" s="30"/>
      <c r="G765" s="30"/>
      <c r="H765" s="30"/>
    </row>
    <row r="766" spans="1:8" ht="13.2" customHeight="1">
      <c r="A766" s="30"/>
      <c r="B766" s="30"/>
      <c r="C766" s="30"/>
      <c r="D766" s="30"/>
      <c r="E766" s="30"/>
      <c r="F766" s="30"/>
      <c r="G766" s="30"/>
      <c r="H766" s="30"/>
    </row>
    <row r="767" spans="1:8" ht="13.2" customHeight="1">
      <c r="A767" s="30"/>
      <c r="B767" s="30"/>
      <c r="C767" s="30"/>
      <c r="D767" s="30"/>
      <c r="E767" s="30"/>
      <c r="F767" s="30"/>
      <c r="G767" s="30"/>
      <c r="H767" s="30"/>
    </row>
    <row r="768" spans="1:8" ht="13.2" customHeight="1">
      <c r="A768" s="30"/>
      <c r="B768" s="30"/>
      <c r="C768" s="30"/>
      <c r="D768" s="30"/>
      <c r="E768" s="30"/>
      <c r="F768" s="30"/>
      <c r="G768" s="30"/>
      <c r="H768" s="30"/>
    </row>
    <row r="769" spans="1:8" ht="13.2" customHeight="1">
      <c r="A769" s="30"/>
      <c r="B769" s="30"/>
      <c r="C769" s="30"/>
      <c r="D769" s="30"/>
      <c r="E769" s="30"/>
      <c r="F769" s="30"/>
      <c r="G769" s="30"/>
      <c r="H769" s="30"/>
    </row>
    <row r="770" spans="1:8" ht="13.2" customHeight="1">
      <c r="A770" s="30"/>
      <c r="B770" s="30"/>
      <c r="C770" s="30"/>
      <c r="D770" s="30"/>
      <c r="E770" s="30"/>
      <c r="F770" s="30"/>
      <c r="G770" s="30"/>
      <c r="H770" s="30"/>
    </row>
    <row r="771" spans="1:8" ht="13.2" customHeight="1">
      <c r="A771" s="30"/>
      <c r="B771" s="30"/>
      <c r="C771" s="30"/>
      <c r="D771" s="30"/>
      <c r="E771" s="30"/>
      <c r="F771" s="30"/>
      <c r="G771" s="30"/>
      <c r="H771" s="30"/>
    </row>
    <row r="772" spans="1:8" ht="13.2" customHeight="1">
      <c r="A772" s="30"/>
      <c r="B772" s="30"/>
      <c r="C772" s="30"/>
      <c r="D772" s="30"/>
      <c r="E772" s="30"/>
      <c r="F772" s="30"/>
      <c r="G772" s="30"/>
      <c r="H772" s="30"/>
    </row>
    <row r="773" spans="1:8" ht="13.2" customHeight="1">
      <c r="A773" s="30"/>
      <c r="B773" s="30"/>
      <c r="C773" s="30"/>
      <c r="D773" s="30"/>
      <c r="E773" s="30"/>
      <c r="F773" s="30"/>
      <c r="G773" s="30"/>
      <c r="H773" s="30"/>
    </row>
    <row r="774" spans="1:8" ht="13.2" customHeight="1">
      <c r="A774" s="30"/>
      <c r="B774" s="30"/>
      <c r="C774" s="30"/>
      <c r="D774" s="30"/>
      <c r="E774" s="30"/>
      <c r="F774" s="30"/>
      <c r="G774" s="30"/>
      <c r="H774" s="30"/>
    </row>
    <row r="775" spans="1:8" ht="13.2" customHeight="1">
      <c r="A775" s="30"/>
      <c r="B775" s="30"/>
      <c r="C775" s="30"/>
      <c r="D775" s="30"/>
      <c r="E775" s="30"/>
      <c r="F775" s="30"/>
      <c r="G775" s="30"/>
      <c r="H775" s="30"/>
    </row>
    <row r="776" spans="1:8" ht="13.2" customHeight="1">
      <c r="A776" s="30"/>
      <c r="B776" s="30"/>
      <c r="C776" s="30"/>
      <c r="D776" s="30"/>
      <c r="E776" s="30"/>
      <c r="F776" s="30"/>
      <c r="G776" s="30"/>
      <c r="H776" s="30"/>
    </row>
    <row r="777" spans="1:8" ht="13.2" customHeight="1">
      <c r="A777" s="30"/>
      <c r="B777" s="30"/>
      <c r="C777" s="30"/>
      <c r="D777" s="30"/>
      <c r="E777" s="30"/>
      <c r="F777" s="30"/>
      <c r="G777" s="30"/>
      <c r="H777" s="30"/>
    </row>
    <row r="778" spans="1:8" ht="13.2" customHeight="1">
      <c r="A778" s="30"/>
      <c r="B778" s="30"/>
      <c r="C778" s="30"/>
      <c r="D778" s="30"/>
      <c r="E778" s="30"/>
      <c r="F778" s="30"/>
      <c r="G778" s="30"/>
      <c r="H778" s="30"/>
    </row>
    <row r="779" spans="1:8" ht="13.2" customHeight="1">
      <c r="A779" s="30"/>
      <c r="B779" s="30"/>
      <c r="C779" s="30"/>
      <c r="D779" s="30"/>
      <c r="E779" s="30"/>
      <c r="F779" s="30"/>
      <c r="G779" s="30"/>
      <c r="H779" s="30"/>
    </row>
    <row r="780" spans="1:8" ht="13.2" customHeight="1">
      <c r="A780" s="30"/>
      <c r="B780" s="30"/>
      <c r="C780" s="30"/>
      <c r="D780" s="30"/>
      <c r="E780" s="30"/>
      <c r="F780" s="30"/>
      <c r="G780" s="30"/>
      <c r="H780" s="30"/>
    </row>
    <row r="781" spans="1:8" ht="13.2" customHeight="1">
      <c r="A781" s="30"/>
      <c r="B781" s="30"/>
      <c r="C781" s="30"/>
      <c r="D781" s="30"/>
      <c r="E781" s="30"/>
      <c r="F781" s="30"/>
      <c r="G781" s="30"/>
      <c r="H781" s="30"/>
    </row>
    <row r="782" spans="1:8" ht="13.2" customHeight="1">
      <c r="A782" s="30"/>
      <c r="B782" s="30"/>
      <c r="C782" s="30"/>
      <c r="D782" s="30"/>
      <c r="E782" s="30"/>
      <c r="F782" s="30"/>
      <c r="G782" s="30"/>
      <c r="H782" s="30"/>
    </row>
  </sheetData>
  <sheetProtection sheet="1" objects="1" scenarios="1"/>
  <mergeCells count="65">
    <mergeCell ref="H631:H632"/>
    <mergeCell ref="A688:B689"/>
    <mergeCell ref="C688:E688"/>
    <mergeCell ref="F688:F689"/>
    <mergeCell ref="G688:G689"/>
    <mergeCell ref="H688:H689"/>
    <mergeCell ref="A631:B632"/>
    <mergeCell ref="C631:E631"/>
    <mergeCell ref="F631:F632"/>
    <mergeCell ref="G631:G632"/>
    <mergeCell ref="H516:H517"/>
    <mergeCell ref="A573:B574"/>
    <mergeCell ref="C573:E573"/>
    <mergeCell ref="F573:F574"/>
    <mergeCell ref="G573:G574"/>
    <mergeCell ref="H573:H574"/>
    <mergeCell ref="A516:B517"/>
    <mergeCell ref="C516:E516"/>
    <mergeCell ref="F516:F517"/>
    <mergeCell ref="G516:G517"/>
    <mergeCell ref="H402:H403"/>
    <mergeCell ref="A459:B460"/>
    <mergeCell ref="C459:E459"/>
    <mergeCell ref="F459:F460"/>
    <mergeCell ref="G459:G460"/>
    <mergeCell ref="H459:H460"/>
    <mergeCell ref="A402:B403"/>
    <mergeCell ref="C402:E402"/>
    <mergeCell ref="F402:F403"/>
    <mergeCell ref="G402:G403"/>
    <mergeCell ref="H288:H289"/>
    <mergeCell ref="A345:B346"/>
    <mergeCell ref="C345:E345"/>
    <mergeCell ref="F345:F346"/>
    <mergeCell ref="G345:G346"/>
    <mergeCell ref="H345:H346"/>
    <mergeCell ref="A288:B289"/>
    <mergeCell ref="C288:E288"/>
    <mergeCell ref="F288:F289"/>
    <mergeCell ref="G288:G289"/>
    <mergeCell ref="H174:H175"/>
    <mergeCell ref="A231:B232"/>
    <mergeCell ref="C231:E231"/>
    <mergeCell ref="F231:F232"/>
    <mergeCell ref="G231:G232"/>
    <mergeCell ref="H231:H232"/>
    <mergeCell ref="A174:B175"/>
    <mergeCell ref="C174:E174"/>
    <mergeCell ref="F174:F175"/>
    <mergeCell ref="G174:G175"/>
    <mergeCell ref="H59:H60"/>
    <mergeCell ref="A117:B118"/>
    <mergeCell ref="C117:E117"/>
    <mergeCell ref="F117:F118"/>
    <mergeCell ref="G117:G118"/>
    <mergeCell ref="H117:H118"/>
    <mergeCell ref="A59:B60"/>
    <mergeCell ref="C59:E59"/>
    <mergeCell ref="F59:F60"/>
    <mergeCell ref="G59:G60"/>
    <mergeCell ref="A2:B3"/>
    <mergeCell ref="C2:E2"/>
    <mergeCell ref="F2:F3"/>
    <mergeCell ref="G2:G3"/>
    <mergeCell ref="H2:H3"/>
  </mergeCells>
  <phoneticPr fontId="2"/>
  <pageMargins left="0.31496062992125984" right="0.31496062992125984" top="0.74803149606299213" bottom="0.74803149606299213" header="0.31496062992125984" footer="0.31496062992125984"/>
  <pageSetup paperSize="9" firstPageNumber="0" orientation="portrait" useFirstPageNumber="1" horizontalDpi="0" verticalDpi="0" r:id="rId1"/>
  <headerFooter differentFirst="1">
    <oddHeader>&amp;C&amp;"HG丸ｺﾞｼｯｸM-PRO,標準"&amp;A</oddHeader>
    <oddFooter>&amp;C&amp;"HG丸ｺﾞｼｯｸM-PRO,標準"&amp;P月</oddFooter>
    <firstHeader>&amp;C&amp;"HG丸ｺﾞｼｯｸM-PRO,標準"&amp;A</firstHeader>
    <firstFooter>&amp;C&amp;"HG丸ｺﾞｼｯｸM-PRO,標準"前年度からの繰り越し</firstFooter>
  </headerFooter>
  <rowBreaks count="10" manualBreakCount="10">
    <brk id="115" max="16383" man="1"/>
    <brk id="172" max="16383" man="1"/>
    <brk id="229" max="16383" man="1"/>
    <brk id="286" max="16383" man="1"/>
    <brk id="343" max="16383" man="1"/>
    <brk id="400" max="16383" man="1"/>
    <brk id="457" max="16383" man="1"/>
    <brk id="514" max="16383" man="1"/>
    <brk id="571" max="16383" man="1"/>
    <brk id="686" max="16383" man="1"/>
  </rowBreaks>
  <ignoredErrors>
    <ignoredError sqref="H7 H9 H11 H13" formula="1"/>
  </ignoredError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5" tint="0.59999389629810485"/>
  </sheetPr>
  <dimension ref="A1:F114"/>
  <sheetViews>
    <sheetView view="pageLayout" zoomScaleNormal="100" workbookViewId="0"/>
  </sheetViews>
  <sheetFormatPr defaultRowHeight="13.2"/>
  <cols>
    <col min="1" max="2" width="5.109375" style="1" customWidth="1"/>
    <col min="3" max="3" width="52.44140625" style="1" customWidth="1"/>
    <col min="4" max="5" width="15.33203125" style="1" customWidth="1"/>
    <col min="6" max="6" width="6.21875" style="1" customWidth="1"/>
    <col min="7" max="16384" width="8.88671875" style="1"/>
  </cols>
  <sheetData>
    <row r="1" spans="1:6" ht="25.8" customHeight="1"/>
    <row r="2" spans="1:6" ht="13.2" customHeight="1">
      <c r="A2" s="875" t="s">
        <v>3</v>
      </c>
      <c r="B2" s="878"/>
      <c r="C2" s="893" t="s">
        <v>0</v>
      </c>
      <c r="D2" s="895" t="s">
        <v>6</v>
      </c>
      <c r="E2" s="896"/>
      <c r="F2" s="2"/>
    </row>
    <row r="3" spans="1:6">
      <c r="A3" s="879"/>
      <c r="B3" s="880"/>
      <c r="C3" s="894"/>
      <c r="D3" s="292" t="s">
        <v>4</v>
      </c>
      <c r="E3" s="293" t="s">
        <v>312</v>
      </c>
    </row>
    <row r="4" spans="1:6">
      <c r="A4" s="210"/>
      <c r="B4" s="211"/>
      <c r="C4" s="212"/>
      <c r="D4" s="249"/>
      <c r="E4" s="295"/>
    </row>
    <row r="5" spans="1:6">
      <c r="A5" s="210"/>
      <c r="B5" s="211"/>
      <c r="C5" s="212"/>
      <c r="D5" s="249"/>
      <c r="E5" s="295"/>
    </row>
    <row r="6" spans="1:6">
      <c r="A6" s="210"/>
      <c r="B6" s="211"/>
      <c r="C6" s="212"/>
      <c r="D6" s="249"/>
      <c r="E6" s="295"/>
    </row>
    <row r="7" spans="1:6">
      <c r="A7" s="210"/>
      <c r="B7" s="211"/>
      <c r="C7" s="212"/>
      <c r="D7" s="249"/>
      <c r="E7" s="295"/>
    </row>
    <row r="8" spans="1:6">
      <c r="A8" s="210"/>
      <c r="B8" s="211"/>
      <c r="C8" s="212"/>
      <c r="D8" s="249"/>
      <c r="E8" s="295"/>
    </row>
    <row r="9" spans="1:6">
      <c r="A9" s="210"/>
      <c r="B9" s="211"/>
      <c r="C9" s="212"/>
      <c r="D9" s="249"/>
      <c r="E9" s="295"/>
    </row>
    <row r="10" spans="1:6">
      <c r="A10" s="210"/>
      <c r="B10" s="211"/>
      <c r="C10" s="212"/>
      <c r="D10" s="249"/>
      <c r="E10" s="295"/>
    </row>
    <row r="11" spans="1:6">
      <c r="A11" s="210"/>
      <c r="B11" s="211"/>
      <c r="C11" s="212"/>
      <c r="D11" s="249"/>
      <c r="E11" s="295"/>
    </row>
    <row r="12" spans="1:6">
      <c r="A12" s="210"/>
      <c r="B12" s="211"/>
      <c r="C12" s="212"/>
      <c r="D12" s="249"/>
      <c r="E12" s="295"/>
    </row>
    <row r="13" spans="1:6">
      <c r="A13" s="210"/>
      <c r="B13" s="211"/>
      <c r="C13" s="212"/>
      <c r="D13" s="249"/>
      <c r="E13" s="295"/>
    </row>
    <row r="14" spans="1:6">
      <c r="A14" s="210"/>
      <c r="B14" s="211"/>
      <c r="C14" s="212"/>
      <c r="D14" s="249"/>
      <c r="E14" s="295"/>
    </row>
    <row r="15" spans="1:6">
      <c r="A15" s="210"/>
      <c r="B15" s="211"/>
      <c r="C15" s="212"/>
      <c r="D15" s="249"/>
      <c r="E15" s="295"/>
    </row>
    <row r="16" spans="1:6">
      <c r="A16" s="210"/>
      <c r="B16" s="211"/>
      <c r="C16" s="212"/>
      <c r="D16" s="249"/>
      <c r="E16" s="295"/>
    </row>
    <row r="17" spans="1:5">
      <c r="A17" s="210"/>
      <c r="B17" s="211"/>
      <c r="C17" s="212"/>
      <c r="D17" s="249"/>
      <c r="E17" s="295"/>
    </row>
    <row r="18" spans="1:5">
      <c r="A18" s="210"/>
      <c r="B18" s="211"/>
      <c r="C18" s="212"/>
      <c r="D18" s="249"/>
      <c r="E18" s="295"/>
    </row>
    <row r="19" spans="1:5">
      <c r="A19" s="210"/>
      <c r="B19" s="211"/>
      <c r="C19" s="212"/>
      <c r="D19" s="249"/>
      <c r="E19" s="295"/>
    </row>
    <row r="20" spans="1:5">
      <c r="A20" s="210"/>
      <c r="B20" s="211"/>
      <c r="C20" s="212"/>
      <c r="D20" s="249"/>
      <c r="E20" s="295"/>
    </row>
    <row r="21" spans="1:5">
      <c r="A21" s="210"/>
      <c r="B21" s="211"/>
      <c r="C21" s="212"/>
      <c r="D21" s="249"/>
      <c r="E21" s="295"/>
    </row>
    <row r="22" spans="1:5">
      <c r="A22" s="210"/>
      <c r="B22" s="211"/>
      <c r="C22" s="212"/>
      <c r="D22" s="249"/>
      <c r="E22" s="295"/>
    </row>
    <row r="23" spans="1:5">
      <c r="A23" s="210"/>
      <c r="B23" s="211"/>
      <c r="C23" s="212"/>
      <c r="D23" s="249"/>
      <c r="E23" s="295"/>
    </row>
    <row r="24" spans="1:5">
      <c r="A24" s="210"/>
      <c r="B24" s="211"/>
      <c r="C24" s="212"/>
      <c r="D24" s="249"/>
      <c r="E24" s="295"/>
    </row>
    <row r="25" spans="1:5">
      <c r="A25" s="210"/>
      <c r="B25" s="211"/>
      <c r="C25" s="212"/>
      <c r="D25" s="249"/>
      <c r="E25" s="295"/>
    </row>
    <row r="26" spans="1:5">
      <c r="A26" s="210"/>
      <c r="B26" s="211"/>
      <c r="C26" s="212"/>
      <c r="D26" s="249"/>
      <c r="E26" s="295"/>
    </row>
    <row r="27" spans="1:5">
      <c r="A27" s="210"/>
      <c r="B27" s="211"/>
      <c r="C27" s="212"/>
      <c r="D27" s="249"/>
      <c r="E27" s="295"/>
    </row>
    <row r="28" spans="1:5">
      <c r="A28" s="210"/>
      <c r="B28" s="211"/>
      <c r="C28" s="212"/>
      <c r="D28" s="249"/>
      <c r="E28" s="295"/>
    </row>
    <row r="29" spans="1:5">
      <c r="A29" s="210"/>
      <c r="B29" s="211"/>
      <c r="C29" s="212"/>
      <c r="D29" s="249"/>
      <c r="E29" s="295"/>
    </row>
    <row r="30" spans="1:5">
      <c r="A30" s="210"/>
      <c r="B30" s="211"/>
      <c r="C30" s="212"/>
      <c r="D30" s="249"/>
      <c r="E30" s="295"/>
    </row>
    <row r="31" spans="1:5">
      <c r="A31" s="210"/>
      <c r="B31" s="211"/>
      <c r="C31" s="212"/>
      <c r="D31" s="249"/>
      <c r="E31" s="295"/>
    </row>
    <row r="32" spans="1:5">
      <c r="A32" s="210"/>
      <c r="B32" s="211"/>
      <c r="C32" s="212"/>
      <c r="D32" s="249"/>
      <c r="E32" s="295"/>
    </row>
    <row r="33" spans="1:5">
      <c r="A33" s="210"/>
      <c r="B33" s="211"/>
      <c r="C33" s="212"/>
      <c r="D33" s="249"/>
      <c r="E33" s="295"/>
    </row>
    <row r="34" spans="1:5">
      <c r="A34" s="210"/>
      <c r="B34" s="211"/>
      <c r="C34" s="212"/>
      <c r="D34" s="249"/>
      <c r="E34" s="295"/>
    </row>
    <row r="35" spans="1:5">
      <c r="A35" s="210"/>
      <c r="B35" s="211"/>
      <c r="C35" s="212"/>
      <c r="D35" s="249"/>
      <c r="E35" s="295"/>
    </row>
    <row r="36" spans="1:5">
      <c r="A36" s="210"/>
      <c r="B36" s="211"/>
      <c r="C36" s="212"/>
      <c r="D36" s="249"/>
      <c r="E36" s="295"/>
    </row>
    <row r="37" spans="1:5">
      <c r="A37" s="210"/>
      <c r="B37" s="211"/>
      <c r="C37" s="212"/>
      <c r="D37" s="249"/>
      <c r="E37" s="295"/>
    </row>
    <row r="38" spans="1:5">
      <c r="A38" s="210"/>
      <c r="B38" s="211"/>
      <c r="C38" s="212"/>
      <c r="D38" s="249"/>
      <c r="E38" s="295"/>
    </row>
    <row r="39" spans="1:5">
      <c r="A39" s="210"/>
      <c r="B39" s="211"/>
      <c r="C39" s="212"/>
      <c r="D39" s="249"/>
      <c r="E39" s="295"/>
    </row>
    <row r="40" spans="1:5">
      <c r="A40" s="210"/>
      <c r="B40" s="211"/>
      <c r="C40" s="212"/>
      <c r="D40" s="249"/>
      <c r="E40" s="295"/>
    </row>
    <row r="41" spans="1:5">
      <c r="A41" s="210"/>
      <c r="B41" s="211"/>
      <c r="C41" s="212"/>
      <c r="D41" s="249"/>
      <c r="E41" s="295"/>
    </row>
    <row r="42" spans="1:5">
      <c r="A42" s="210"/>
      <c r="B42" s="211"/>
      <c r="C42" s="212"/>
      <c r="D42" s="249"/>
      <c r="E42" s="295"/>
    </row>
    <row r="43" spans="1:5">
      <c r="A43" s="210"/>
      <c r="B43" s="211"/>
      <c r="C43" s="212"/>
      <c r="D43" s="249"/>
      <c r="E43" s="295"/>
    </row>
    <row r="44" spans="1:5">
      <c r="A44" s="210"/>
      <c r="B44" s="211"/>
      <c r="C44" s="212"/>
      <c r="D44" s="249"/>
      <c r="E44" s="295"/>
    </row>
    <row r="45" spans="1:5">
      <c r="A45" s="210"/>
      <c r="B45" s="211"/>
      <c r="C45" s="212"/>
      <c r="D45" s="249"/>
      <c r="E45" s="295"/>
    </row>
    <row r="46" spans="1:5">
      <c r="A46" s="210"/>
      <c r="B46" s="211"/>
      <c r="C46" s="212"/>
      <c r="D46" s="249"/>
      <c r="E46" s="295"/>
    </row>
    <row r="47" spans="1:5">
      <c r="A47" s="210"/>
      <c r="B47" s="211"/>
      <c r="C47" s="212"/>
      <c r="D47" s="249"/>
      <c r="E47" s="295"/>
    </row>
    <row r="48" spans="1:5">
      <c r="A48" s="210"/>
      <c r="B48" s="211"/>
      <c r="C48" s="212"/>
      <c r="D48" s="249"/>
      <c r="E48" s="295"/>
    </row>
    <row r="49" spans="1:5">
      <c r="A49" s="210"/>
      <c r="B49" s="211"/>
      <c r="C49" s="212"/>
      <c r="D49" s="249"/>
      <c r="E49" s="295"/>
    </row>
    <row r="50" spans="1:5">
      <c r="A50" s="210"/>
      <c r="B50" s="211"/>
      <c r="C50" s="212"/>
      <c r="D50" s="249"/>
      <c r="E50" s="295"/>
    </row>
    <row r="51" spans="1:5">
      <c r="A51" s="210"/>
      <c r="B51" s="211"/>
      <c r="C51" s="212"/>
      <c r="D51" s="249"/>
      <c r="E51" s="295"/>
    </row>
    <row r="52" spans="1:5">
      <c r="A52" s="210"/>
      <c r="B52" s="211"/>
      <c r="C52" s="212"/>
      <c r="D52" s="249"/>
      <c r="E52" s="295"/>
    </row>
    <row r="53" spans="1:5">
      <c r="A53" s="210"/>
      <c r="B53" s="211"/>
      <c r="C53" s="212"/>
      <c r="D53" s="249"/>
      <c r="E53" s="295"/>
    </row>
    <row r="54" spans="1:5">
      <c r="A54" s="210"/>
      <c r="B54" s="184"/>
      <c r="C54" s="212"/>
      <c r="D54" s="249"/>
      <c r="E54" s="295"/>
    </row>
    <row r="55" spans="1:5">
      <c r="A55" s="197"/>
      <c r="B55" s="230"/>
      <c r="C55" s="231" t="s">
        <v>323</v>
      </c>
      <c r="D55" s="232">
        <f>SUM(D4:D54)</f>
        <v>0</v>
      </c>
      <c r="E55" s="198">
        <f>SUM(E4:E54)</f>
        <v>0</v>
      </c>
    </row>
    <row r="56" spans="1:5">
      <c r="A56" s="3"/>
      <c r="B56" s="3"/>
      <c r="C56" s="662" t="s">
        <v>14</v>
      </c>
      <c r="D56" s="891">
        <f>D55+E55</f>
        <v>0</v>
      </c>
      <c r="E56" s="891"/>
    </row>
    <row r="59" spans="1:5" ht="25.8" customHeight="1"/>
    <row r="60" spans="1:5" ht="13.2" customHeight="1">
      <c r="A60" s="892" t="s">
        <v>3</v>
      </c>
      <c r="B60" s="878"/>
      <c r="C60" s="893" t="s">
        <v>0</v>
      </c>
      <c r="D60" s="895" t="s">
        <v>6</v>
      </c>
      <c r="E60" s="896"/>
    </row>
    <row r="61" spans="1:5">
      <c r="A61" s="879"/>
      <c r="B61" s="880"/>
      <c r="C61" s="894"/>
      <c r="D61" s="292" t="s">
        <v>4</v>
      </c>
      <c r="E61" s="293" t="s">
        <v>312</v>
      </c>
    </row>
    <row r="62" spans="1:5">
      <c r="A62" s="210"/>
      <c r="B62" s="211"/>
      <c r="C62" s="220" t="s">
        <v>8</v>
      </c>
      <c r="D62" s="294">
        <f>D55</f>
        <v>0</v>
      </c>
      <c r="E62" s="213">
        <f>E55</f>
        <v>0</v>
      </c>
    </row>
    <row r="63" spans="1:5">
      <c r="A63" s="178"/>
      <c r="B63" s="179"/>
      <c r="C63" s="180"/>
      <c r="D63" s="181"/>
      <c r="E63" s="195"/>
    </row>
    <row r="64" spans="1:5">
      <c r="A64" s="178"/>
      <c r="B64" s="179"/>
      <c r="C64" s="180"/>
      <c r="D64" s="181"/>
      <c r="E64" s="195"/>
    </row>
    <row r="65" spans="1:5">
      <c r="A65" s="178"/>
      <c r="B65" s="179"/>
      <c r="C65" s="180"/>
      <c r="D65" s="181"/>
      <c r="E65" s="195"/>
    </row>
    <row r="66" spans="1:5">
      <c r="A66" s="178"/>
      <c r="B66" s="179"/>
      <c r="C66" s="180"/>
      <c r="D66" s="181"/>
      <c r="E66" s="195"/>
    </row>
    <row r="67" spans="1:5">
      <c r="A67" s="178"/>
      <c r="B67" s="179"/>
      <c r="C67" s="180"/>
      <c r="D67" s="181"/>
      <c r="E67" s="195"/>
    </row>
    <row r="68" spans="1:5">
      <c r="A68" s="178"/>
      <c r="B68" s="179"/>
      <c r="C68" s="180"/>
      <c r="D68" s="181"/>
      <c r="E68" s="195"/>
    </row>
    <row r="69" spans="1:5">
      <c r="A69" s="178"/>
      <c r="B69" s="179"/>
      <c r="C69" s="180"/>
      <c r="D69" s="181"/>
      <c r="E69" s="195"/>
    </row>
    <row r="70" spans="1:5">
      <c r="A70" s="178"/>
      <c r="B70" s="179"/>
      <c r="C70" s="180"/>
      <c r="D70" s="181"/>
      <c r="E70" s="195"/>
    </row>
    <row r="71" spans="1:5">
      <c r="A71" s="178"/>
      <c r="B71" s="179"/>
      <c r="C71" s="180"/>
      <c r="D71" s="181"/>
      <c r="E71" s="195"/>
    </row>
    <row r="72" spans="1:5">
      <c r="A72" s="178"/>
      <c r="B72" s="179"/>
      <c r="C72" s="180"/>
      <c r="D72" s="181"/>
      <c r="E72" s="195"/>
    </row>
    <row r="73" spans="1:5">
      <c r="A73" s="178"/>
      <c r="B73" s="179"/>
      <c r="C73" s="180"/>
      <c r="D73" s="181"/>
      <c r="E73" s="195"/>
    </row>
    <row r="74" spans="1:5">
      <c r="A74" s="178"/>
      <c r="B74" s="179"/>
      <c r="C74" s="180"/>
      <c r="D74" s="181"/>
      <c r="E74" s="195"/>
    </row>
    <row r="75" spans="1:5">
      <c r="A75" s="178"/>
      <c r="B75" s="179"/>
      <c r="C75" s="180"/>
      <c r="D75" s="181"/>
      <c r="E75" s="195"/>
    </row>
    <row r="76" spans="1:5">
      <c r="A76" s="178"/>
      <c r="B76" s="179"/>
      <c r="C76" s="180"/>
      <c r="D76" s="181"/>
      <c r="E76" s="195"/>
    </row>
    <row r="77" spans="1:5">
      <c r="A77" s="178"/>
      <c r="B77" s="179"/>
      <c r="C77" s="180"/>
      <c r="D77" s="181"/>
      <c r="E77" s="195"/>
    </row>
    <row r="78" spans="1:5">
      <c r="A78" s="178"/>
      <c r="B78" s="179"/>
      <c r="C78" s="180"/>
      <c r="D78" s="181"/>
      <c r="E78" s="195"/>
    </row>
    <row r="79" spans="1:5">
      <c r="A79" s="178"/>
      <c r="B79" s="179"/>
      <c r="C79" s="180"/>
      <c r="D79" s="181"/>
      <c r="E79" s="195"/>
    </row>
    <row r="80" spans="1:5">
      <c r="A80" s="178"/>
      <c r="B80" s="179"/>
      <c r="C80" s="180"/>
      <c r="D80" s="181"/>
      <c r="E80" s="195"/>
    </row>
    <row r="81" spans="1:5">
      <c r="A81" s="178"/>
      <c r="B81" s="179"/>
      <c r="C81" s="180"/>
      <c r="D81" s="181"/>
      <c r="E81" s="195"/>
    </row>
    <row r="82" spans="1:5">
      <c r="A82" s="178"/>
      <c r="B82" s="179"/>
      <c r="C82" s="180"/>
      <c r="D82" s="181"/>
      <c r="E82" s="195"/>
    </row>
    <row r="83" spans="1:5">
      <c r="A83" s="178"/>
      <c r="B83" s="179"/>
      <c r="C83" s="180"/>
      <c r="D83" s="181"/>
      <c r="E83" s="195"/>
    </row>
    <row r="84" spans="1:5">
      <c r="A84" s="178"/>
      <c r="B84" s="179"/>
      <c r="C84" s="180"/>
      <c r="D84" s="181"/>
      <c r="E84" s="195"/>
    </row>
    <row r="85" spans="1:5">
      <c r="A85" s="178"/>
      <c r="B85" s="179"/>
      <c r="C85" s="180"/>
      <c r="D85" s="181"/>
      <c r="E85" s="195"/>
    </row>
    <row r="86" spans="1:5">
      <c r="A86" s="178"/>
      <c r="B86" s="179"/>
      <c r="C86" s="180"/>
      <c r="D86" s="181"/>
      <c r="E86" s="195"/>
    </row>
    <row r="87" spans="1:5">
      <c r="A87" s="178"/>
      <c r="B87" s="179"/>
      <c r="C87" s="180"/>
      <c r="D87" s="181"/>
      <c r="E87" s="195"/>
    </row>
    <row r="88" spans="1:5">
      <c r="A88" s="178"/>
      <c r="B88" s="179"/>
      <c r="C88" s="180"/>
      <c r="D88" s="181"/>
      <c r="E88" s="195"/>
    </row>
    <row r="89" spans="1:5">
      <c r="A89" s="178"/>
      <c r="B89" s="179"/>
      <c r="C89" s="180"/>
      <c r="D89" s="181"/>
      <c r="E89" s="195"/>
    </row>
    <row r="90" spans="1:5">
      <c r="A90" s="178"/>
      <c r="B90" s="179"/>
      <c r="C90" s="180"/>
      <c r="D90" s="181"/>
      <c r="E90" s="195"/>
    </row>
    <row r="91" spans="1:5">
      <c r="A91" s="178"/>
      <c r="B91" s="179"/>
      <c r="C91" s="180"/>
      <c r="D91" s="181"/>
      <c r="E91" s="195"/>
    </row>
    <row r="92" spans="1:5">
      <c r="A92" s="178"/>
      <c r="B92" s="179"/>
      <c r="C92" s="180"/>
      <c r="D92" s="181"/>
      <c r="E92" s="195"/>
    </row>
    <row r="93" spans="1:5">
      <c r="A93" s="178"/>
      <c r="B93" s="179"/>
      <c r="C93" s="180"/>
      <c r="D93" s="181"/>
      <c r="E93" s="195"/>
    </row>
    <row r="94" spans="1:5">
      <c r="A94" s="178"/>
      <c r="B94" s="179"/>
      <c r="C94" s="180"/>
      <c r="D94" s="181"/>
      <c r="E94" s="195"/>
    </row>
    <row r="95" spans="1:5">
      <c r="A95" s="178"/>
      <c r="B95" s="179"/>
      <c r="C95" s="180"/>
      <c r="D95" s="181"/>
      <c r="E95" s="195"/>
    </row>
    <row r="96" spans="1:5">
      <c r="A96" s="178"/>
      <c r="B96" s="179"/>
      <c r="C96" s="180"/>
      <c r="D96" s="181"/>
      <c r="E96" s="195"/>
    </row>
    <row r="97" spans="1:5">
      <c r="A97" s="178"/>
      <c r="B97" s="179"/>
      <c r="C97" s="180"/>
      <c r="D97" s="181"/>
      <c r="E97" s="195"/>
    </row>
    <row r="98" spans="1:5">
      <c r="A98" s="178"/>
      <c r="B98" s="179"/>
      <c r="C98" s="180"/>
      <c r="D98" s="181"/>
      <c r="E98" s="195"/>
    </row>
    <row r="99" spans="1:5">
      <c r="A99" s="178"/>
      <c r="B99" s="179"/>
      <c r="C99" s="180"/>
      <c r="D99" s="181"/>
      <c r="E99" s="195"/>
    </row>
    <row r="100" spans="1:5">
      <c r="A100" s="178"/>
      <c r="B100" s="179"/>
      <c r="C100" s="180"/>
      <c r="D100" s="181"/>
      <c r="E100" s="195"/>
    </row>
    <row r="101" spans="1:5">
      <c r="A101" s="178"/>
      <c r="B101" s="179"/>
      <c r="C101" s="180"/>
      <c r="D101" s="181"/>
      <c r="E101" s="195"/>
    </row>
    <row r="102" spans="1:5">
      <c r="A102" s="178"/>
      <c r="B102" s="179"/>
      <c r="C102" s="180"/>
      <c r="D102" s="181"/>
      <c r="E102" s="195"/>
    </row>
    <row r="103" spans="1:5">
      <c r="A103" s="178"/>
      <c r="B103" s="179"/>
      <c r="C103" s="180"/>
      <c r="D103" s="181"/>
      <c r="E103" s="195"/>
    </row>
    <row r="104" spans="1:5">
      <c r="A104" s="178"/>
      <c r="B104" s="179"/>
      <c r="C104" s="180"/>
      <c r="D104" s="181"/>
      <c r="E104" s="195"/>
    </row>
    <row r="105" spans="1:5">
      <c r="A105" s="178"/>
      <c r="B105" s="179"/>
      <c r="C105" s="180"/>
      <c r="D105" s="181"/>
      <c r="E105" s="195"/>
    </row>
    <row r="106" spans="1:5">
      <c r="A106" s="178"/>
      <c r="B106" s="179"/>
      <c r="C106" s="180"/>
      <c r="D106" s="181"/>
      <c r="E106" s="195"/>
    </row>
    <row r="107" spans="1:5">
      <c r="A107" s="178"/>
      <c r="B107" s="179"/>
      <c r="C107" s="180"/>
      <c r="D107" s="181"/>
      <c r="E107" s="195"/>
    </row>
    <row r="108" spans="1:5">
      <c r="A108" s="178"/>
      <c r="B108" s="179"/>
      <c r="C108" s="180"/>
      <c r="D108" s="181"/>
      <c r="E108" s="195"/>
    </row>
    <row r="109" spans="1:5">
      <c r="A109" s="178"/>
      <c r="B109" s="179"/>
      <c r="C109" s="180"/>
      <c r="D109" s="181"/>
      <c r="E109" s="195"/>
    </row>
    <row r="110" spans="1:5">
      <c r="A110" s="178"/>
      <c r="B110" s="179"/>
      <c r="C110" s="180"/>
      <c r="D110" s="181"/>
      <c r="E110" s="195"/>
    </row>
    <row r="111" spans="1:5">
      <c r="A111" s="178"/>
      <c r="B111" s="179"/>
      <c r="C111" s="180"/>
      <c r="D111" s="181"/>
      <c r="E111" s="195"/>
    </row>
    <row r="112" spans="1:5">
      <c r="A112" s="178"/>
      <c r="B112" s="179"/>
      <c r="C112" s="180"/>
      <c r="D112" s="181"/>
      <c r="E112" s="195"/>
    </row>
    <row r="113" spans="1:5" ht="13.8" thickBot="1">
      <c r="A113" s="187"/>
      <c r="B113" s="188"/>
      <c r="C113" s="189" t="s">
        <v>10</v>
      </c>
      <c r="D113" s="190">
        <f>SUM(D62:D112)</f>
        <v>0</v>
      </c>
      <c r="E113" s="191">
        <f>SUM(E62:E112)</f>
        <v>0</v>
      </c>
    </row>
    <row r="114" spans="1:5" ht="13.8" thickTop="1">
      <c r="C114" s="692" t="s">
        <v>15</v>
      </c>
      <c r="D114" s="967">
        <f>D113+E113</f>
        <v>0</v>
      </c>
      <c r="E114" s="967"/>
    </row>
  </sheetData>
  <sheetProtection sheet="1" objects="1" scenarios="1"/>
  <mergeCells count="8">
    <mergeCell ref="D114:E114"/>
    <mergeCell ref="D56:E56"/>
    <mergeCell ref="A2:B3"/>
    <mergeCell ref="C2:C3"/>
    <mergeCell ref="D2:E2"/>
    <mergeCell ref="A60:B61"/>
    <mergeCell ref="C60:C61"/>
    <mergeCell ref="D60:E60"/>
  </mergeCells>
  <phoneticPr fontId="2"/>
  <pageMargins left="0.625" right="0.40833333333333333" top="0.75" bottom="0.75" header="0.3" footer="0.3"/>
  <pageSetup paperSize="9" orientation="portrait" horizontalDpi="0" verticalDpi="0" r:id="rId1"/>
  <headerFooter>
    <oddHeader>&amp;C&amp;"HG丸ｺﾞｼｯｸM-PRO,標準"&amp;A</oddHeader>
    <oddFooter>&amp;C&amp;"HG丸ｺﾞｼｯｸM-PRO,標準"（&amp;P）</oddFooter>
  </headerFooter>
  <rowBreaks count="1" manualBreakCount="1">
    <brk id="58" max="16383" man="1"/>
  </row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2" tint="-0.249977111117893"/>
  </sheetPr>
  <dimension ref="A1:H755"/>
  <sheetViews>
    <sheetView view="pageLayout" zoomScaleNormal="100" workbookViewId="0"/>
  </sheetViews>
  <sheetFormatPr defaultRowHeight="13.2"/>
  <cols>
    <col min="1" max="2" width="5.109375" style="1" customWidth="1"/>
    <col min="3" max="3" width="40.33203125" style="1" customWidth="1"/>
    <col min="4" max="4" width="11.77734375" style="1" customWidth="1"/>
    <col min="5" max="5" width="12.109375" style="1" customWidth="1"/>
    <col min="6" max="7" width="11.77734375" style="1" customWidth="1"/>
    <col min="8" max="16384" width="8.88671875" style="1"/>
  </cols>
  <sheetData>
    <row r="1" spans="1:7" ht="25.8" customHeight="1"/>
    <row r="2" spans="1:7" ht="13.2" customHeight="1">
      <c r="A2" s="875" t="s">
        <v>3</v>
      </c>
      <c r="B2" s="968"/>
      <c r="C2" s="893" t="s">
        <v>0</v>
      </c>
      <c r="D2" s="971" t="s">
        <v>22</v>
      </c>
      <c r="E2" s="944"/>
      <c r="F2" s="945" t="s">
        <v>20</v>
      </c>
      <c r="G2" s="944"/>
    </row>
    <row r="3" spans="1:7" ht="13.2" customHeight="1">
      <c r="A3" s="940"/>
      <c r="B3" s="969"/>
      <c r="C3" s="942"/>
      <c r="D3" s="398" t="s">
        <v>189</v>
      </c>
      <c r="E3" s="397" t="s">
        <v>5</v>
      </c>
      <c r="F3" s="396" t="s">
        <v>1119</v>
      </c>
      <c r="G3" s="397" t="s">
        <v>1120</v>
      </c>
    </row>
    <row r="4" spans="1:7">
      <c r="A4" s="879"/>
      <c r="B4" s="970"/>
      <c r="C4" s="894"/>
      <c r="D4" s="399" t="s">
        <v>1118</v>
      </c>
      <c r="E4" s="400" t="s">
        <v>1121</v>
      </c>
      <c r="F4" s="399" t="s">
        <v>1118</v>
      </c>
      <c r="G4" s="400" t="s">
        <v>1121</v>
      </c>
    </row>
    <row r="5" spans="1:7">
      <c r="A5" s="173">
        <v>1</v>
      </c>
      <c r="B5" s="295"/>
      <c r="C5" s="212"/>
      <c r="D5" s="210"/>
      <c r="E5" s="295"/>
      <c r="F5" s="249"/>
      <c r="G5" s="295"/>
    </row>
    <row r="6" spans="1:7">
      <c r="A6" s="178"/>
      <c r="B6" s="295"/>
      <c r="C6" s="212"/>
      <c r="D6" s="210"/>
      <c r="E6" s="295"/>
      <c r="F6" s="249"/>
      <c r="G6" s="295"/>
    </row>
    <row r="7" spans="1:7">
      <c r="A7" s="178"/>
      <c r="B7" s="295"/>
      <c r="C7" s="212"/>
      <c r="D7" s="210"/>
      <c r="E7" s="295"/>
      <c r="F7" s="249"/>
      <c r="G7" s="295"/>
    </row>
    <row r="8" spans="1:7">
      <c r="A8" s="178"/>
      <c r="B8" s="295"/>
      <c r="C8" s="212"/>
      <c r="D8" s="210"/>
      <c r="E8" s="295"/>
      <c r="F8" s="249"/>
      <c r="G8" s="295"/>
    </row>
    <row r="9" spans="1:7">
      <c r="A9" s="178"/>
      <c r="B9" s="295"/>
      <c r="C9" s="212"/>
      <c r="D9" s="210"/>
      <c r="E9" s="295"/>
      <c r="F9" s="249"/>
      <c r="G9" s="295"/>
    </row>
    <row r="10" spans="1:7">
      <c r="A10" s="178"/>
      <c r="B10" s="295"/>
      <c r="C10" s="212"/>
      <c r="D10" s="210"/>
      <c r="E10" s="295"/>
      <c r="F10" s="249"/>
      <c r="G10" s="295"/>
    </row>
    <row r="11" spans="1:7">
      <c r="A11" s="178"/>
      <c r="B11" s="295"/>
      <c r="C11" s="212"/>
      <c r="D11" s="210"/>
      <c r="E11" s="295"/>
      <c r="F11" s="249"/>
      <c r="G11" s="295"/>
    </row>
    <row r="12" spans="1:7">
      <c r="A12" s="178"/>
      <c r="B12" s="295"/>
      <c r="C12" s="212"/>
      <c r="D12" s="210"/>
      <c r="E12" s="295"/>
      <c r="F12" s="249"/>
      <c r="G12" s="295"/>
    </row>
    <row r="13" spans="1:7">
      <c r="A13" s="178"/>
      <c r="B13" s="295"/>
      <c r="C13" s="212"/>
      <c r="D13" s="210"/>
      <c r="E13" s="295"/>
      <c r="F13" s="249"/>
      <c r="G13" s="295"/>
    </row>
    <row r="14" spans="1:7">
      <c r="A14" s="178"/>
      <c r="B14" s="295"/>
      <c r="C14" s="212"/>
      <c r="D14" s="210"/>
      <c r="E14" s="295"/>
      <c r="F14" s="249"/>
      <c r="G14" s="295"/>
    </row>
    <row r="15" spans="1:7">
      <c r="A15" s="178"/>
      <c r="B15" s="295"/>
      <c r="C15" s="212"/>
      <c r="D15" s="210"/>
      <c r="E15" s="295"/>
      <c r="F15" s="249"/>
      <c r="G15" s="295"/>
    </row>
    <row r="16" spans="1:7">
      <c r="A16" s="178"/>
      <c r="B16" s="295"/>
      <c r="C16" s="212"/>
      <c r="D16" s="210"/>
      <c r="E16" s="295"/>
      <c r="F16" s="249"/>
      <c r="G16" s="295"/>
    </row>
    <row r="17" spans="1:7">
      <c r="A17" s="178"/>
      <c r="B17" s="295"/>
      <c r="C17" s="212"/>
      <c r="D17" s="210"/>
      <c r="E17" s="295"/>
      <c r="F17" s="249"/>
      <c r="G17" s="295"/>
    </row>
    <row r="18" spans="1:7">
      <c r="A18" s="178"/>
      <c r="B18" s="295"/>
      <c r="C18" s="212"/>
      <c r="D18" s="210"/>
      <c r="E18" s="295"/>
      <c r="F18" s="249"/>
      <c r="G18" s="295"/>
    </row>
    <row r="19" spans="1:7">
      <c r="A19" s="178"/>
      <c r="B19" s="295"/>
      <c r="C19" s="212"/>
      <c r="D19" s="210"/>
      <c r="E19" s="295"/>
      <c r="F19" s="249"/>
      <c r="G19" s="295"/>
    </row>
    <row r="20" spans="1:7">
      <c r="A20" s="178"/>
      <c r="B20" s="295"/>
      <c r="C20" s="212"/>
      <c r="D20" s="210"/>
      <c r="E20" s="295"/>
      <c r="F20" s="249"/>
      <c r="G20" s="295"/>
    </row>
    <row r="21" spans="1:7">
      <c r="A21" s="178"/>
      <c r="B21" s="295"/>
      <c r="C21" s="212"/>
      <c r="D21" s="210"/>
      <c r="E21" s="295"/>
      <c r="F21" s="249"/>
      <c r="G21" s="295"/>
    </row>
    <row r="22" spans="1:7">
      <c r="A22" s="178"/>
      <c r="B22" s="295"/>
      <c r="C22" s="212"/>
      <c r="D22" s="210"/>
      <c r="E22" s="295"/>
      <c r="F22" s="249"/>
      <c r="G22" s="295"/>
    </row>
    <row r="23" spans="1:7">
      <c r="A23" s="178"/>
      <c r="B23" s="295"/>
      <c r="C23" s="212"/>
      <c r="D23" s="210"/>
      <c r="E23" s="295"/>
      <c r="F23" s="249"/>
      <c r="G23" s="295"/>
    </row>
    <row r="24" spans="1:7">
      <c r="A24" s="178"/>
      <c r="B24" s="295"/>
      <c r="C24" s="212"/>
      <c r="D24" s="210"/>
      <c r="E24" s="295"/>
      <c r="F24" s="249"/>
      <c r="G24" s="295"/>
    </row>
    <row r="25" spans="1:7">
      <c r="A25" s="178"/>
      <c r="B25" s="295"/>
      <c r="C25" s="212"/>
      <c r="D25" s="210"/>
      <c r="E25" s="295"/>
      <c r="F25" s="249"/>
      <c r="G25" s="295"/>
    </row>
    <row r="26" spans="1:7">
      <c r="A26" s="178"/>
      <c r="B26" s="295"/>
      <c r="C26" s="212"/>
      <c r="D26" s="210"/>
      <c r="E26" s="295"/>
      <c r="F26" s="249"/>
      <c r="G26" s="295"/>
    </row>
    <row r="27" spans="1:7">
      <c r="A27" s="178"/>
      <c r="B27" s="295"/>
      <c r="C27" s="212"/>
      <c r="D27" s="210"/>
      <c r="E27" s="295"/>
      <c r="F27" s="249"/>
      <c r="G27" s="295"/>
    </row>
    <row r="28" spans="1:7">
      <c r="A28" s="178"/>
      <c r="B28" s="295"/>
      <c r="C28" s="212"/>
      <c r="D28" s="210"/>
      <c r="E28" s="295"/>
      <c r="F28" s="249"/>
      <c r="G28" s="295"/>
    </row>
    <row r="29" spans="1:7">
      <c r="A29" s="178"/>
      <c r="B29" s="295"/>
      <c r="C29" s="212"/>
      <c r="D29" s="210"/>
      <c r="E29" s="295"/>
      <c r="F29" s="249"/>
      <c r="G29" s="295"/>
    </row>
    <row r="30" spans="1:7">
      <c r="A30" s="178"/>
      <c r="B30" s="295"/>
      <c r="C30" s="212"/>
      <c r="D30" s="210"/>
      <c r="E30" s="295"/>
      <c r="F30" s="249"/>
      <c r="G30" s="295"/>
    </row>
    <row r="31" spans="1:7">
      <c r="A31" s="178"/>
      <c r="B31" s="295"/>
      <c r="C31" s="212"/>
      <c r="D31" s="210"/>
      <c r="E31" s="295"/>
      <c r="F31" s="249"/>
      <c r="G31" s="295"/>
    </row>
    <row r="32" spans="1:7">
      <c r="A32" s="178"/>
      <c r="B32" s="295"/>
      <c r="C32" s="212"/>
      <c r="D32" s="210"/>
      <c r="E32" s="295"/>
      <c r="F32" s="249"/>
      <c r="G32" s="295"/>
    </row>
    <row r="33" spans="1:7">
      <c r="A33" s="178"/>
      <c r="B33" s="295"/>
      <c r="C33" s="212"/>
      <c r="D33" s="210"/>
      <c r="E33" s="295"/>
      <c r="F33" s="249"/>
      <c r="G33" s="295"/>
    </row>
    <row r="34" spans="1:7">
      <c r="A34" s="178"/>
      <c r="B34" s="295"/>
      <c r="C34" s="212"/>
      <c r="D34" s="210"/>
      <c r="E34" s="295"/>
      <c r="F34" s="249"/>
      <c r="G34" s="295"/>
    </row>
    <row r="35" spans="1:7">
      <c r="A35" s="178"/>
      <c r="B35" s="295"/>
      <c r="C35" s="212"/>
      <c r="D35" s="210"/>
      <c r="E35" s="295"/>
      <c r="F35" s="249"/>
      <c r="G35" s="295"/>
    </row>
    <row r="36" spans="1:7">
      <c r="A36" s="178"/>
      <c r="B36" s="295"/>
      <c r="C36" s="212"/>
      <c r="D36" s="210"/>
      <c r="E36" s="295"/>
      <c r="F36" s="249"/>
      <c r="G36" s="295"/>
    </row>
    <row r="37" spans="1:7">
      <c r="A37" s="178"/>
      <c r="B37" s="295"/>
      <c r="C37" s="212"/>
      <c r="D37" s="210"/>
      <c r="E37" s="295"/>
      <c r="F37" s="249"/>
      <c r="G37" s="295"/>
    </row>
    <row r="38" spans="1:7">
      <c r="A38" s="178"/>
      <c r="B38" s="295"/>
      <c r="C38" s="212"/>
      <c r="D38" s="210"/>
      <c r="E38" s="295"/>
      <c r="F38" s="249"/>
      <c r="G38" s="295"/>
    </row>
    <row r="39" spans="1:7">
      <c r="A39" s="178"/>
      <c r="B39" s="295"/>
      <c r="C39" s="212"/>
      <c r="D39" s="210"/>
      <c r="E39" s="295"/>
      <c r="F39" s="249"/>
      <c r="G39" s="295"/>
    </row>
    <row r="40" spans="1:7">
      <c r="A40" s="178"/>
      <c r="B40" s="295"/>
      <c r="C40" s="212"/>
      <c r="D40" s="210"/>
      <c r="E40" s="295"/>
      <c r="F40" s="249"/>
      <c r="G40" s="295"/>
    </row>
    <row r="41" spans="1:7">
      <c r="A41" s="178"/>
      <c r="B41" s="295"/>
      <c r="C41" s="212"/>
      <c r="D41" s="210"/>
      <c r="E41" s="295"/>
      <c r="F41" s="249"/>
      <c r="G41" s="295"/>
    </row>
    <row r="42" spans="1:7">
      <c r="A42" s="178"/>
      <c r="B42" s="295"/>
      <c r="C42" s="212"/>
      <c r="D42" s="210"/>
      <c r="E42" s="295"/>
      <c r="F42" s="249"/>
      <c r="G42" s="295"/>
    </row>
    <row r="43" spans="1:7">
      <c r="A43" s="178"/>
      <c r="B43" s="295"/>
      <c r="C43" s="212"/>
      <c r="D43" s="210"/>
      <c r="E43" s="295"/>
      <c r="F43" s="249"/>
      <c r="G43" s="295"/>
    </row>
    <row r="44" spans="1:7">
      <c r="A44" s="178"/>
      <c r="B44" s="295"/>
      <c r="C44" s="212"/>
      <c r="D44" s="210"/>
      <c r="E44" s="295"/>
      <c r="F44" s="249"/>
      <c r="G44" s="295"/>
    </row>
    <row r="45" spans="1:7">
      <c r="A45" s="178"/>
      <c r="B45" s="295"/>
      <c r="C45" s="212"/>
      <c r="D45" s="210"/>
      <c r="E45" s="295"/>
      <c r="F45" s="249"/>
      <c r="G45" s="295"/>
    </row>
    <row r="46" spans="1:7">
      <c r="A46" s="178"/>
      <c r="B46" s="295"/>
      <c r="C46" s="212"/>
      <c r="D46" s="210"/>
      <c r="E46" s="295"/>
      <c r="F46" s="249"/>
      <c r="G46" s="295"/>
    </row>
    <row r="47" spans="1:7">
      <c r="A47" s="178"/>
      <c r="B47" s="295"/>
      <c r="C47" s="212"/>
      <c r="D47" s="210"/>
      <c r="E47" s="295"/>
      <c r="F47" s="249"/>
      <c r="G47" s="295"/>
    </row>
    <row r="48" spans="1:7">
      <c r="A48" s="178"/>
      <c r="B48" s="295"/>
      <c r="C48" s="212"/>
      <c r="D48" s="210"/>
      <c r="E48" s="295"/>
      <c r="F48" s="249"/>
      <c r="G48" s="295"/>
    </row>
    <row r="49" spans="1:8">
      <c r="A49" s="178"/>
      <c r="B49" s="295"/>
      <c r="C49" s="212"/>
      <c r="D49" s="210"/>
      <c r="E49" s="295"/>
      <c r="F49" s="249"/>
      <c r="G49" s="295"/>
    </row>
    <row r="50" spans="1:8">
      <c r="A50" s="178"/>
      <c r="B50" s="295"/>
      <c r="C50" s="212"/>
      <c r="D50" s="210"/>
      <c r="E50" s="295"/>
      <c r="F50" s="249"/>
      <c r="G50" s="295"/>
    </row>
    <row r="51" spans="1:8">
      <c r="A51" s="178"/>
      <c r="B51" s="295"/>
      <c r="C51" s="212"/>
      <c r="D51" s="210"/>
      <c r="E51" s="295"/>
      <c r="F51" s="249"/>
      <c r="G51" s="295"/>
    </row>
    <row r="52" spans="1:8">
      <c r="A52" s="178"/>
      <c r="B52" s="295"/>
      <c r="C52" s="212"/>
      <c r="D52" s="210"/>
      <c r="E52" s="295"/>
      <c r="F52" s="249"/>
      <c r="G52" s="295"/>
    </row>
    <row r="53" spans="1:8">
      <c r="A53" s="183"/>
      <c r="B53" s="295"/>
      <c r="C53" s="212"/>
      <c r="D53" s="210"/>
      <c r="E53" s="295"/>
      <c r="F53" s="249"/>
      <c r="G53" s="295"/>
    </row>
    <row r="54" spans="1:8">
      <c r="A54" s="197"/>
      <c r="B54" s="198"/>
      <c r="C54" s="231"/>
      <c r="D54" s="197">
        <f>SUM(D5:D53)</f>
        <v>0</v>
      </c>
      <c r="E54" s="198">
        <f>SUM(E5:E53)</f>
        <v>0</v>
      </c>
      <c r="F54" s="232">
        <f>SUM(F5:F53)</f>
        <v>0</v>
      </c>
      <c r="G54" s="198">
        <f>SUM(G5:G53)</f>
        <v>0</v>
      </c>
    </row>
    <row r="55" spans="1:8">
      <c r="A55" s="373"/>
      <c r="B55" s="373"/>
      <c r="C55" s="374" t="s">
        <v>23</v>
      </c>
      <c r="D55" s="972">
        <f>D54+E54</f>
        <v>0</v>
      </c>
      <c r="E55" s="972"/>
      <c r="F55" s="973">
        <f>F54+G54</f>
        <v>0</v>
      </c>
      <c r="G55" s="972"/>
    </row>
    <row r="56" spans="1:8" customFormat="1"/>
    <row r="57" spans="1:8" customFormat="1"/>
    <row r="58" spans="1:8" customFormat="1"/>
    <row r="59" spans="1:8" customFormat="1" ht="25.8" customHeight="1">
      <c r="A59" s="1"/>
      <c r="B59" s="1"/>
      <c r="C59" s="1"/>
      <c r="D59" s="1"/>
      <c r="E59" s="1"/>
      <c r="F59" s="1"/>
      <c r="G59" s="1"/>
      <c r="H59" s="1"/>
    </row>
    <row r="60" spans="1:8" ht="13.2" customHeight="1">
      <c r="A60" s="875" t="s">
        <v>3</v>
      </c>
      <c r="B60" s="968"/>
      <c r="C60" s="893" t="s">
        <v>0</v>
      </c>
      <c r="D60" s="971" t="s">
        <v>22</v>
      </c>
      <c r="E60" s="944"/>
      <c r="F60" s="945" t="s">
        <v>20</v>
      </c>
      <c r="G60" s="944"/>
    </row>
    <row r="61" spans="1:8" ht="13.2" customHeight="1">
      <c r="A61" s="940"/>
      <c r="B61" s="969"/>
      <c r="C61" s="942"/>
      <c r="D61" s="398" t="s">
        <v>189</v>
      </c>
      <c r="E61" s="397" t="s">
        <v>5</v>
      </c>
      <c r="F61" s="396" t="s">
        <v>1119</v>
      </c>
      <c r="G61" s="397" t="s">
        <v>1120</v>
      </c>
    </row>
    <row r="62" spans="1:8">
      <c r="A62" s="879"/>
      <c r="B62" s="970"/>
      <c r="C62" s="894"/>
      <c r="D62" s="399" t="s">
        <v>1118</v>
      </c>
      <c r="E62" s="400" t="s">
        <v>1121</v>
      </c>
      <c r="F62" s="399" t="s">
        <v>1118</v>
      </c>
      <c r="G62" s="400" t="s">
        <v>1121</v>
      </c>
    </row>
    <row r="63" spans="1:8">
      <c r="A63" s="173">
        <v>2</v>
      </c>
      <c r="B63" s="295"/>
      <c r="C63" s="212"/>
      <c r="D63" s="210"/>
      <c r="E63" s="295"/>
      <c r="F63" s="249"/>
      <c r="G63" s="295"/>
    </row>
    <row r="64" spans="1:8">
      <c r="A64" s="178"/>
      <c r="B64" s="295"/>
      <c r="C64" s="212"/>
      <c r="D64" s="210"/>
      <c r="E64" s="295"/>
      <c r="F64" s="249"/>
      <c r="G64" s="295"/>
    </row>
    <row r="65" spans="1:7">
      <c r="A65" s="178"/>
      <c r="B65" s="295"/>
      <c r="C65" s="212"/>
      <c r="D65" s="210"/>
      <c r="E65" s="295"/>
      <c r="F65" s="249"/>
      <c r="G65" s="295"/>
    </row>
    <row r="66" spans="1:7">
      <c r="A66" s="178"/>
      <c r="B66" s="295"/>
      <c r="C66" s="212"/>
      <c r="D66" s="210"/>
      <c r="E66" s="295"/>
      <c r="F66" s="249"/>
      <c r="G66" s="295"/>
    </row>
    <row r="67" spans="1:7">
      <c r="A67" s="178"/>
      <c r="B67" s="295"/>
      <c r="C67" s="212"/>
      <c r="D67" s="210"/>
      <c r="E67" s="295"/>
      <c r="F67" s="249"/>
      <c r="G67" s="295"/>
    </row>
    <row r="68" spans="1:7">
      <c r="A68" s="178"/>
      <c r="B68" s="295"/>
      <c r="C68" s="212"/>
      <c r="D68" s="210"/>
      <c r="E68" s="295"/>
      <c r="F68" s="249"/>
      <c r="G68" s="295"/>
    </row>
    <row r="69" spans="1:7">
      <c r="A69" s="178"/>
      <c r="B69" s="295"/>
      <c r="C69" s="212"/>
      <c r="D69" s="210"/>
      <c r="E69" s="295"/>
      <c r="F69" s="249"/>
      <c r="G69" s="295"/>
    </row>
    <row r="70" spans="1:7">
      <c r="A70" s="178"/>
      <c r="B70" s="295"/>
      <c r="C70" s="212"/>
      <c r="D70" s="210"/>
      <c r="E70" s="295"/>
      <c r="F70" s="249"/>
      <c r="G70" s="295"/>
    </row>
    <row r="71" spans="1:7">
      <c r="A71" s="178"/>
      <c r="B71" s="295"/>
      <c r="C71" s="212"/>
      <c r="D71" s="210"/>
      <c r="E71" s="295"/>
      <c r="F71" s="249"/>
      <c r="G71" s="295"/>
    </row>
    <row r="72" spans="1:7">
      <c r="A72" s="178"/>
      <c r="B72" s="295"/>
      <c r="C72" s="212"/>
      <c r="D72" s="210"/>
      <c r="E72" s="295"/>
      <c r="F72" s="249"/>
      <c r="G72" s="295"/>
    </row>
    <row r="73" spans="1:7">
      <c r="A73" s="178"/>
      <c r="B73" s="295"/>
      <c r="C73" s="212"/>
      <c r="D73" s="210"/>
      <c r="E73" s="295"/>
      <c r="F73" s="249"/>
      <c r="G73" s="295"/>
    </row>
    <row r="74" spans="1:7">
      <c r="A74" s="178"/>
      <c r="B74" s="295"/>
      <c r="C74" s="212"/>
      <c r="D74" s="210"/>
      <c r="E74" s="295"/>
      <c r="F74" s="249"/>
      <c r="G74" s="295"/>
    </row>
    <row r="75" spans="1:7">
      <c r="A75" s="178"/>
      <c r="B75" s="295"/>
      <c r="C75" s="212"/>
      <c r="D75" s="210"/>
      <c r="E75" s="295"/>
      <c r="F75" s="249"/>
      <c r="G75" s="295"/>
    </row>
    <row r="76" spans="1:7">
      <c r="A76" s="178"/>
      <c r="B76" s="295"/>
      <c r="C76" s="212"/>
      <c r="D76" s="210"/>
      <c r="E76" s="295"/>
      <c r="F76" s="249"/>
      <c r="G76" s="295"/>
    </row>
    <row r="77" spans="1:7">
      <c r="A77" s="178"/>
      <c r="B77" s="295"/>
      <c r="C77" s="212"/>
      <c r="D77" s="210"/>
      <c r="E77" s="295"/>
      <c r="F77" s="249"/>
      <c r="G77" s="295"/>
    </row>
    <row r="78" spans="1:7">
      <c r="A78" s="178"/>
      <c r="B78" s="295"/>
      <c r="C78" s="212"/>
      <c r="D78" s="210"/>
      <c r="E78" s="295"/>
      <c r="F78" s="249"/>
      <c r="G78" s="295"/>
    </row>
    <row r="79" spans="1:7">
      <c r="A79" s="178"/>
      <c r="B79" s="295"/>
      <c r="C79" s="212"/>
      <c r="D79" s="210"/>
      <c r="E79" s="295"/>
      <c r="F79" s="249"/>
      <c r="G79" s="295"/>
    </row>
    <row r="80" spans="1:7">
      <c r="A80" s="178"/>
      <c r="B80" s="295"/>
      <c r="C80" s="212"/>
      <c r="D80" s="210"/>
      <c r="E80" s="295"/>
      <c r="F80" s="249"/>
      <c r="G80" s="295"/>
    </row>
    <row r="81" spans="1:7">
      <c r="A81" s="178"/>
      <c r="B81" s="295"/>
      <c r="C81" s="212"/>
      <c r="D81" s="210"/>
      <c r="E81" s="295"/>
      <c r="F81" s="249"/>
      <c r="G81" s="295"/>
    </row>
    <row r="82" spans="1:7">
      <c r="A82" s="178"/>
      <c r="B82" s="295"/>
      <c r="C82" s="212"/>
      <c r="D82" s="210"/>
      <c r="E82" s="295"/>
      <c r="F82" s="249"/>
      <c r="G82" s="295"/>
    </row>
    <row r="83" spans="1:7">
      <c r="A83" s="178"/>
      <c r="B83" s="295"/>
      <c r="C83" s="212"/>
      <c r="D83" s="210"/>
      <c r="E83" s="295"/>
      <c r="F83" s="249"/>
      <c r="G83" s="295"/>
    </row>
    <row r="84" spans="1:7">
      <c r="A84" s="178"/>
      <c r="B84" s="295"/>
      <c r="C84" s="212"/>
      <c r="D84" s="210"/>
      <c r="E84" s="295"/>
      <c r="F84" s="249"/>
      <c r="G84" s="295"/>
    </row>
    <row r="85" spans="1:7">
      <c r="A85" s="178"/>
      <c r="B85" s="295"/>
      <c r="C85" s="212"/>
      <c r="D85" s="210"/>
      <c r="E85" s="295"/>
      <c r="F85" s="249"/>
      <c r="G85" s="295"/>
    </row>
    <row r="86" spans="1:7">
      <c r="A86" s="178"/>
      <c r="B86" s="295"/>
      <c r="C86" s="212"/>
      <c r="D86" s="210"/>
      <c r="E86" s="295"/>
      <c r="F86" s="249"/>
      <c r="G86" s="295"/>
    </row>
    <row r="87" spans="1:7">
      <c r="A87" s="178"/>
      <c r="B87" s="295"/>
      <c r="C87" s="212"/>
      <c r="D87" s="210"/>
      <c r="E87" s="295"/>
      <c r="F87" s="249"/>
      <c r="G87" s="295"/>
    </row>
    <row r="88" spans="1:7">
      <c r="A88" s="178"/>
      <c r="B88" s="295"/>
      <c r="C88" s="212"/>
      <c r="D88" s="210"/>
      <c r="E88" s="295"/>
      <c r="F88" s="249"/>
      <c r="G88" s="295"/>
    </row>
    <row r="89" spans="1:7">
      <c r="A89" s="178"/>
      <c r="B89" s="295"/>
      <c r="C89" s="212"/>
      <c r="D89" s="210"/>
      <c r="E89" s="295"/>
      <c r="F89" s="249"/>
      <c r="G89" s="295"/>
    </row>
    <row r="90" spans="1:7">
      <c r="A90" s="178"/>
      <c r="B90" s="295"/>
      <c r="C90" s="212"/>
      <c r="D90" s="210"/>
      <c r="E90" s="295"/>
      <c r="F90" s="249"/>
      <c r="G90" s="295"/>
    </row>
    <row r="91" spans="1:7">
      <c r="A91" s="178"/>
      <c r="B91" s="295"/>
      <c r="C91" s="212"/>
      <c r="D91" s="210"/>
      <c r="E91" s="295"/>
      <c r="F91" s="249"/>
      <c r="G91" s="295"/>
    </row>
    <row r="92" spans="1:7">
      <c r="A92" s="178"/>
      <c r="B92" s="295"/>
      <c r="C92" s="212"/>
      <c r="D92" s="210"/>
      <c r="E92" s="295"/>
      <c r="F92" s="249"/>
      <c r="G92" s="295"/>
    </row>
    <row r="93" spans="1:7">
      <c r="A93" s="178"/>
      <c r="B93" s="295"/>
      <c r="C93" s="212"/>
      <c r="D93" s="210"/>
      <c r="E93" s="295"/>
      <c r="F93" s="249"/>
      <c r="G93" s="295"/>
    </row>
    <row r="94" spans="1:7">
      <c r="A94" s="178"/>
      <c r="B94" s="295"/>
      <c r="C94" s="212"/>
      <c r="D94" s="210"/>
      <c r="E94" s="295"/>
      <c r="F94" s="249"/>
      <c r="G94" s="295"/>
    </row>
    <row r="95" spans="1:7">
      <c r="A95" s="178"/>
      <c r="B95" s="295"/>
      <c r="C95" s="212"/>
      <c r="D95" s="210"/>
      <c r="E95" s="295"/>
      <c r="F95" s="249"/>
      <c r="G95" s="295"/>
    </row>
    <row r="96" spans="1:7">
      <c r="A96" s="178"/>
      <c r="B96" s="295"/>
      <c r="C96" s="212"/>
      <c r="D96" s="210"/>
      <c r="E96" s="295"/>
      <c r="F96" s="249"/>
      <c r="G96" s="295"/>
    </row>
    <row r="97" spans="1:7">
      <c r="A97" s="178"/>
      <c r="B97" s="295"/>
      <c r="C97" s="212"/>
      <c r="D97" s="210"/>
      <c r="E97" s="295"/>
      <c r="F97" s="249"/>
      <c r="G97" s="295"/>
    </row>
    <row r="98" spans="1:7">
      <c r="A98" s="178"/>
      <c r="B98" s="295"/>
      <c r="C98" s="212"/>
      <c r="D98" s="210"/>
      <c r="E98" s="295"/>
      <c r="F98" s="249"/>
      <c r="G98" s="295"/>
    </row>
    <row r="99" spans="1:7">
      <c r="A99" s="178"/>
      <c r="B99" s="295"/>
      <c r="C99" s="212"/>
      <c r="D99" s="210"/>
      <c r="E99" s="295"/>
      <c r="F99" s="249"/>
      <c r="G99" s="295"/>
    </row>
    <row r="100" spans="1:7">
      <c r="A100" s="178"/>
      <c r="B100" s="295"/>
      <c r="C100" s="212"/>
      <c r="D100" s="210"/>
      <c r="E100" s="295"/>
      <c r="F100" s="249"/>
      <c r="G100" s="295"/>
    </row>
    <row r="101" spans="1:7">
      <c r="A101" s="178"/>
      <c r="B101" s="295"/>
      <c r="C101" s="212"/>
      <c r="D101" s="210"/>
      <c r="E101" s="295"/>
      <c r="F101" s="249"/>
      <c r="G101" s="295"/>
    </row>
    <row r="102" spans="1:7">
      <c r="A102" s="178"/>
      <c r="B102" s="295"/>
      <c r="C102" s="212"/>
      <c r="D102" s="210"/>
      <c r="E102" s="295"/>
      <c r="F102" s="249"/>
      <c r="G102" s="295"/>
    </row>
    <row r="103" spans="1:7">
      <c r="A103" s="178"/>
      <c r="B103" s="295"/>
      <c r="C103" s="212"/>
      <c r="D103" s="210"/>
      <c r="E103" s="295"/>
      <c r="F103" s="249"/>
      <c r="G103" s="295"/>
    </row>
    <row r="104" spans="1:7">
      <c r="A104" s="178"/>
      <c r="B104" s="295"/>
      <c r="C104" s="212"/>
      <c r="D104" s="210"/>
      <c r="E104" s="295"/>
      <c r="F104" s="249"/>
      <c r="G104" s="295"/>
    </row>
    <row r="105" spans="1:7">
      <c r="A105" s="178"/>
      <c r="B105" s="295"/>
      <c r="C105" s="212"/>
      <c r="D105" s="210"/>
      <c r="E105" s="295"/>
      <c r="F105" s="249"/>
      <c r="G105" s="295"/>
    </row>
    <row r="106" spans="1:7">
      <c r="A106" s="178"/>
      <c r="B106" s="295"/>
      <c r="C106" s="212"/>
      <c r="D106" s="210"/>
      <c r="E106" s="295"/>
      <c r="F106" s="249"/>
      <c r="G106" s="295"/>
    </row>
    <row r="107" spans="1:7">
      <c r="A107" s="178"/>
      <c r="B107" s="295"/>
      <c r="C107" s="212"/>
      <c r="D107" s="210"/>
      <c r="E107" s="295"/>
      <c r="F107" s="249"/>
      <c r="G107" s="295"/>
    </row>
    <row r="108" spans="1:7">
      <c r="A108" s="178"/>
      <c r="B108" s="295"/>
      <c r="C108" s="212"/>
      <c r="D108" s="210"/>
      <c r="E108" s="295"/>
      <c r="F108" s="249"/>
      <c r="G108" s="295"/>
    </row>
    <row r="109" spans="1:7">
      <c r="A109" s="178"/>
      <c r="B109" s="295"/>
      <c r="C109" s="212"/>
      <c r="D109" s="210"/>
      <c r="E109" s="295"/>
      <c r="F109" s="249"/>
      <c r="G109" s="295"/>
    </row>
    <row r="110" spans="1:7">
      <c r="A110" s="178"/>
      <c r="B110" s="295"/>
      <c r="C110" s="212"/>
      <c r="D110" s="210"/>
      <c r="E110" s="295"/>
      <c r="F110" s="249"/>
      <c r="G110" s="295"/>
    </row>
    <row r="111" spans="1:7">
      <c r="A111" s="183"/>
      <c r="B111" s="295"/>
      <c r="C111" s="212"/>
      <c r="D111" s="210"/>
      <c r="E111" s="295"/>
      <c r="F111" s="249"/>
      <c r="G111" s="295"/>
    </row>
    <row r="112" spans="1:7">
      <c r="A112" s="197"/>
      <c r="B112" s="198"/>
      <c r="C112" s="231"/>
      <c r="D112" s="197">
        <f>SUM(D63:D111)</f>
        <v>0</v>
      </c>
      <c r="E112" s="198">
        <f>SUM(E63:E111)</f>
        <v>0</v>
      </c>
      <c r="F112" s="232">
        <f>SUM(F63:F111)</f>
        <v>0</v>
      </c>
      <c r="G112" s="198">
        <f>SUM(G63:G111)</f>
        <v>0</v>
      </c>
    </row>
    <row r="113" spans="1:8">
      <c r="A113" s="373"/>
      <c r="B113" s="373"/>
      <c r="C113" s="374" t="s">
        <v>24</v>
      </c>
      <c r="D113" s="972">
        <f>D112+E112</f>
        <v>0</v>
      </c>
      <c r="E113" s="972"/>
      <c r="F113" s="973">
        <f>F112+G112</f>
        <v>0</v>
      </c>
      <c r="G113" s="972"/>
    </row>
    <row r="114" spans="1:8" customFormat="1"/>
    <row r="115" spans="1:8" customFormat="1"/>
    <row r="116" spans="1:8" customFormat="1"/>
    <row r="117" spans="1:8" customFormat="1" ht="25.8" customHeight="1">
      <c r="A117" s="1"/>
      <c r="B117" s="1"/>
      <c r="C117" s="1"/>
      <c r="D117" s="1"/>
      <c r="E117" s="1"/>
      <c r="F117" s="1"/>
      <c r="G117" s="1"/>
      <c r="H117" s="1"/>
    </row>
    <row r="118" spans="1:8" ht="13.2" customHeight="1">
      <c r="A118" s="875" t="s">
        <v>3</v>
      </c>
      <c r="B118" s="968"/>
      <c r="C118" s="893" t="s">
        <v>0</v>
      </c>
      <c r="D118" s="971" t="s">
        <v>22</v>
      </c>
      <c r="E118" s="944"/>
      <c r="F118" s="945" t="s">
        <v>20</v>
      </c>
      <c r="G118" s="944"/>
    </row>
    <row r="119" spans="1:8" ht="13.2" customHeight="1">
      <c r="A119" s="940"/>
      <c r="B119" s="969"/>
      <c r="C119" s="942"/>
      <c r="D119" s="398" t="s">
        <v>189</v>
      </c>
      <c r="E119" s="397" t="s">
        <v>5</v>
      </c>
      <c r="F119" s="396" t="s">
        <v>1119</v>
      </c>
      <c r="G119" s="397" t="s">
        <v>1120</v>
      </c>
    </row>
    <row r="120" spans="1:8">
      <c r="A120" s="879"/>
      <c r="B120" s="970"/>
      <c r="C120" s="894"/>
      <c r="D120" s="399" t="s">
        <v>1118</v>
      </c>
      <c r="E120" s="400" t="s">
        <v>1121</v>
      </c>
      <c r="F120" s="399" t="s">
        <v>1118</v>
      </c>
      <c r="G120" s="400" t="s">
        <v>1121</v>
      </c>
    </row>
    <row r="121" spans="1:8">
      <c r="A121" s="173">
        <v>3</v>
      </c>
      <c r="B121" s="295"/>
      <c r="C121" s="212"/>
      <c r="D121" s="210"/>
      <c r="E121" s="295"/>
      <c r="F121" s="249"/>
      <c r="G121" s="295"/>
    </row>
    <row r="122" spans="1:8">
      <c r="A122" s="178"/>
      <c r="B122" s="295"/>
      <c r="C122" s="212"/>
      <c r="D122" s="210"/>
      <c r="E122" s="295"/>
      <c r="F122" s="249"/>
      <c r="G122" s="295"/>
    </row>
    <row r="123" spans="1:8">
      <c r="A123" s="178"/>
      <c r="B123" s="295"/>
      <c r="C123" s="212"/>
      <c r="D123" s="210"/>
      <c r="E123" s="295"/>
      <c r="F123" s="249"/>
      <c r="G123" s="295"/>
    </row>
    <row r="124" spans="1:8">
      <c r="A124" s="178"/>
      <c r="B124" s="295"/>
      <c r="C124" s="212"/>
      <c r="D124" s="210"/>
      <c r="E124" s="295"/>
      <c r="F124" s="249"/>
      <c r="G124" s="295"/>
    </row>
    <row r="125" spans="1:8">
      <c r="A125" s="178"/>
      <c r="B125" s="295"/>
      <c r="C125" s="212"/>
      <c r="D125" s="210"/>
      <c r="E125" s="295"/>
      <c r="F125" s="249"/>
      <c r="G125" s="295"/>
    </row>
    <row r="126" spans="1:8">
      <c r="A126" s="178"/>
      <c r="B126" s="295"/>
      <c r="C126" s="212"/>
      <c r="D126" s="210"/>
      <c r="E126" s="295"/>
      <c r="F126" s="249"/>
      <c r="G126" s="295"/>
    </row>
    <row r="127" spans="1:8">
      <c r="A127" s="178"/>
      <c r="B127" s="295"/>
      <c r="C127" s="212"/>
      <c r="D127" s="210"/>
      <c r="E127" s="295"/>
      <c r="F127" s="249"/>
      <c r="G127" s="295"/>
    </row>
    <row r="128" spans="1:8">
      <c r="A128" s="178"/>
      <c r="B128" s="295"/>
      <c r="C128" s="212"/>
      <c r="D128" s="210"/>
      <c r="E128" s="295"/>
      <c r="F128" s="249"/>
      <c r="G128" s="295"/>
    </row>
    <row r="129" spans="1:7">
      <c r="A129" s="178"/>
      <c r="B129" s="295"/>
      <c r="C129" s="212"/>
      <c r="D129" s="210"/>
      <c r="E129" s="295"/>
      <c r="F129" s="249"/>
      <c r="G129" s="295"/>
    </row>
    <row r="130" spans="1:7">
      <c r="A130" s="178"/>
      <c r="B130" s="295"/>
      <c r="C130" s="212"/>
      <c r="D130" s="210"/>
      <c r="E130" s="295"/>
      <c r="F130" s="249"/>
      <c r="G130" s="295"/>
    </row>
    <row r="131" spans="1:7">
      <c r="A131" s="178"/>
      <c r="B131" s="295"/>
      <c r="C131" s="212"/>
      <c r="D131" s="210"/>
      <c r="E131" s="295"/>
      <c r="F131" s="249"/>
      <c r="G131" s="295"/>
    </row>
    <row r="132" spans="1:7">
      <c r="A132" s="178"/>
      <c r="B132" s="295"/>
      <c r="C132" s="212"/>
      <c r="D132" s="210"/>
      <c r="E132" s="295"/>
      <c r="F132" s="249"/>
      <c r="G132" s="295"/>
    </row>
    <row r="133" spans="1:7">
      <c r="A133" s="178"/>
      <c r="B133" s="295"/>
      <c r="C133" s="212"/>
      <c r="D133" s="210"/>
      <c r="E133" s="295"/>
      <c r="F133" s="249"/>
      <c r="G133" s="295"/>
    </row>
    <row r="134" spans="1:7">
      <c r="A134" s="178"/>
      <c r="B134" s="295"/>
      <c r="C134" s="212"/>
      <c r="D134" s="210"/>
      <c r="E134" s="295"/>
      <c r="F134" s="249"/>
      <c r="G134" s="295"/>
    </row>
    <row r="135" spans="1:7">
      <c r="A135" s="178"/>
      <c r="B135" s="295"/>
      <c r="C135" s="212"/>
      <c r="D135" s="210"/>
      <c r="E135" s="295"/>
      <c r="F135" s="249"/>
      <c r="G135" s="295"/>
    </row>
    <row r="136" spans="1:7">
      <c r="A136" s="178"/>
      <c r="B136" s="295"/>
      <c r="C136" s="212"/>
      <c r="D136" s="210"/>
      <c r="E136" s="295"/>
      <c r="F136" s="249"/>
      <c r="G136" s="295"/>
    </row>
    <row r="137" spans="1:7">
      <c r="A137" s="178"/>
      <c r="B137" s="295"/>
      <c r="C137" s="212"/>
      <c r="D137" s="210"/>
      <c r="E137" s="295"/>
      <c r="F137" s="249"/>
      <c r="G137" s="295"/>
    </row>
    <row r="138" spans="1:7">
      <c r="A138" s="178"/>
      <c r="B138" s="295"/>
      <c r="C138" s="212"/>
      <c r="D138" s="210"/>
      <c r="E138" s="295"/>
      <c r="F138" s="249"/>
      <c r="G138" s="295"/>
    </row>
    <row r="139" spans="1:7">
      <c r="A139" s="178"/>
      <c r="B139" s="295"/>
      <c r="C139" s="212"/>
      <c r="D139" s="210"/>
      <c r="E139" s="295"/>
      <c r="F139" s="249"/>
      <c r="G139" s="295"/>
    </row>
    <row r="140" spans="1:7">
      <c r="A140" s="178"/>
      <c r="B140" s="295"/>
      <c r="C140" s="212"/>
      <c r="D140" s="210"/>
      <c r="E140" s="295"/>
      <c r="F140" s="249"/>
      <c r="G140" s="295"/>
    </row>
    <row r="141" spans="1:7">
      <c r="A141" s="178"/>
      <c r="B141" s="295"/>
      <c r="C141" s="212"/>
      <c r="D141" s="210"/>
      <c r="E141" s="295"/>
      <c r="F141" s="249"/>
      <c r="G141" s="295"/>
    </row>
    <row r="142" spans="1:7">
      <c r="A142" s="178"/>
      <c r="B142" s="295"/>
      <c r="C142" s="212"/>
      <c r="D142" s="210"/>
      <c r="E142" s="295"/>
      <c r="F142" s="249"/>
      <c r="G142" s="295"/>
    </row>
    <row r="143" spans="1:7">
      <c r="A143" s="178"/>
      <c r="B143" s="295"/>
      <c r="C143" s="212"/>
      <c r="D143" s="210"/>
      <c r="E143" s="295"/>
      <c r="F143" s="249"/>
      <c r="G143" s="295"/>
    </row>
    <row r="144" spans="1:7">
      <c r="A144" s="178"/>
      <c r="B144" s="295"/>
      <c r="C144" s="212"/>
      <c r="D144" s="210"/>
      <c r="E144" s="295"/>
      <c r="F144" s="249"/>
      <c r="G144" s="295"/>
    </row>
    <row r="145" spans="1:7">
      <c r="A145" s="178"/>
      <c r="B145" s="295"/>
      <c r="C145" s="212"/>
      <c r="D145" s="210"/>
      <c r="E145" s="295"/>
      <c r="F145" s="249"/>
      <c r="G145" s="295"/>
    </row>
    <row r="146" spans="1:7">
      <c r="A146" s="178"/>
      <c r="B146" s="295"/>
      <c r="C146" s="212"/>
      <c r="D146" s="210"/>
      <c r="E146" s="295"/>
      <c r="F146" s="249"/>
      <c r="G146" s="295"/>
    </row>
    <row r="147" spans="1:7">
      <c r="A147" s="178"/>
      <c r="B147" s="295"/>
      <c r="C147" s="212"/>
      <c r="D147" s="210"/>
      <c r="E147" s="295"/>
      <c r="F147" s="249"/>
      <c r="G147" s="295"/>
    </row>
    <row r="148" spans="1:7">
      <c r="A148" s="178"/>
      <c r="B148" s="295"/>
      <c r="C148" s="212"/>
      <c r="D148" s="210"/>
      <c r="E148" s="295"/>
      <c r="F148" s="249"/>
      <c r="G148" s="295"/>
    </row>
    <row r="149" spans="1:7">
      <c r="A149" s="178"/>
      <c r="B149" s="295"/>
      <c r="C149" s="212"/>
      <c r="D149" s="210"/>
      <c r="E149" s="295"/>
      <c r="F149" s="249"/>
      <c r="G149" s="295"/>
    </row>
    <row r="150" spans="1:7">
      <c r="A150" s="178"/>
      <c r="B150" s="295"/>
      <c r="C150" s="212"/>
      <c r="D150" s="210"/>
      <c r="E150" s="295"/>
      <c r="F150" s="249"/>
      <c r="G150" s="295"/>
    </row>
    <row r="151" spans="1:7">
      <c r="A151" s="178"/>
      <c r="B151" s="295"/>
      <c r="C151" s="212"/>
      <c r="D151" s="210"/>
      <c r="E151" s="295"/>
      <c r="F151" s="249"/>
      <c r="G151" s="295"/>
    </row>
    <row r="152" spans="1:7">
      <c r="A152" s="178"/>
      <c r="B152" s="295"/>
      <c r="C152" s="212"/>
      <c r="D152" s="210"/>
      <c r="E152" s="295"/>
      <c r="F152" s="249"/>
      <c r="G152" s="295"/>
    </row>
    <row r="153" spans="1:7">
      <c r="A153" s="178"/>
      <c r="B153" s="295"/>
      <c r="C153" s="212"/>
      <c r="D153" s="210"/>
      <c r="E153" s="295"/>
      <c r="F153" s="249"/>
      <c r="G153" s="295"/>
    </row>
    <row r="154" spans="1:7">
      <c r="A154" s="178"/>
      <c r="B154" s="295"/>
      <c r="C154" s="212"/>
      <c r="D154" s="210"/>
      <c r="E154" s="295"/>
      <c r="F154" s="249"/>
      <c r="G154" s="295"/>
    </row>
    <row r="155" spans="1:7">
      <c r="A155" s="178"/>
      <c r="B155" s="295"/>
      <c r="C155" s="212"/>
      <c r="D155" s="210"/>
      <c r="E155" s="295"/>
      <c r="F155" s="249"/>
      <c r="G155" s="295"/>
    </row>
    <row r="156" spans="1:7">
      <c r="A156" s="178"/>
      <c r="B156" s="295"/>
      <c r="C156" s="212"/>
      <c r="D156" s="210"/>
      <c r="E156" s="295"/>
      <c r="F156" s="249"/>
      <c r="G156" s="295"/>
    </row>
    <row r="157" spans="1:7">
      <c r="A157" s="178"/>
      <c r="B157" s="295"/>
      <c r="C157" s="212"/>
      <c r="D157" s="210"/>
      <c r="E157" s="295"/>
      <c r="F157" s="249"/>
      <c r="G157" s="295"/>
    </row>
    <row r="158" spans="1:7">
      <c r="A158" s="178"/>
      <c r="B158" s="295"/>
      <c r="C158" s="212"/>
      <c r="D158" s="210"/>
      <c r="E158" s="295"/>
      <c r="F158" s="249"/>
      <c r="G158" s="295"/>
    </row>
    <row r="159" spans="1:7">
      <c r="A159" s="178"/>
      <c r="B159" s="295"/>
      <c r="C159" s="212"/>
      <c r="D159" s="210"/>
      <c r="E159" s="295"/>
      <c r="F159" s="249"/>
      <c r="G159" s="295"/>
    </row>
    <row r="160" spans="1:7">
      <c r="A160" s="178"/>
      <c r="B160" s="295"/>
      <c r="C160" s="212"/>
      <c r="D160" s="210"/>
      <c r="E160" s="295"/>
      <c r="F160" s="249"/>
      <c r="G160" s="295"/>
    </row>
    <row r="161" spans="1:8">
      <c r="A161" s="178"/>
      <c r="B161" s="295"/>
      <c r="C161" s="212"/>
      <c r="D161" s="210"/>
      <c r="E161" s="295"/>
      <c r="F161" s="249"/>
      <c r="G161" s="295"/>
    </row>
    <row r="162" spans="1:8">
      <c r="A162" s="178"/>
      <c r="B162" s="295"/>
      <c r="C162" s="212"/>
      <c r="D162" s="210"/>
      <c r="E162" s="295"/>
      <c r="F162" s="249"/>
      <c r="G162" s="295"/>
    </row>
    <row r="163" spans="1:8">
      <c r="A163" s="178"/>
      <c r="B163" s="295"/>
      <c r="C163" s="212"/>
      <c r="D163" s="210"/>
      <c r="E163" s="295"/>
      <c r="F163" s="249"/>
      <c r="G163" s="295"/>
    </row>
    <row r="164" spans="1:8">
      <c r="A164" s="178"/>
      <c r="B164" s="295"/>
      <c r="C164" s="212"/>
      <c r="D164" s="210"/>
      <c r="E164" s="295"/>
      <c r="F164" s="249"/>
      <c r="G164" s="295"/>
    </row>
    <row r="165" spans="1:8">
      <c r="A165" s="178"/>
      <c r="B165" s="295"/>
      <c r="C165" s="212"/>
      <c r="D165" s="210"/>
      <c r="E165" s="295"/>
      <c r="F165" s="249"/>
      <c r="G165" s="295"/>
    </row>
    <row r="166" spans="1:8">
      <c r="A166" s="178"/>
      <c r="B166" s="295"/>
      <c r="C166" s="212"/>
      <c r="D166" s="210"/>
      <c r="E166" s="295"/>
      <c r="F166" s="249"/>
      <c r="G166" s="295"/>
    </row>
    <row r="167" spans="1:8">
      <c r="A167" s="178"/>
      <c r="B167" s="295"/>
      <c r="C167" s="212"/>
      <c r="D167" s="210"/>
      <c r="E167" s="295"/>
      <c r="F167" s="249"/>
      <c r="G167" s="295"/>
    </row>
    <row r="168" spans="1:8">
      <c r="A168" s="178"/>
      <c r="B168" s="295"/>
      <c r="C168" s="212"/>
      <c r="D168" s="210"/>
      <c r="E168" s="295"/>
      <c r="F168" s="249"/>
      <c r="G168" s="295"/>
    </row>
    <row r="169" spans="1:8">
      <c r="A169" s="183"/>
      <c r="B169" s="295"/>
      <c r="C169" s="212"/>
      <c r="D169" s="210"/>
      <c r="E169" s="295"/>
      <c r="F169" s="249"/>
      <c r="G169" s="295"/>
    </row>
    <row r="170" spans="1:8">
      <c r="A170" s="197"/>
      <c r="B170" s="198"/>
      <c r="C170" s="231"/>
      <c r="D170" s="197">
        <f>SUM(D121:D169)</f>
        <v>0</v>
      </c>
      <c r="E170" s="198">
        <f>SUM(E121:E169)</f>
        <v>0</v>
      </c>
      <c r="F170" s="232">
        <f>SUM(F121:F169)</f>
        <v>0</v>
      </c>
      <c r="G170" s="198">
        <f>SUM(G121:G169)</f>
        <v>0</v>
      </c>
    </row>
    <row r="171" spans="1:8">
      <c r="A171" s="373"/>
      <c r="B171" s="373"/>
      <c r="C171" s="374" t="s">
        <v>25</v>
      </c>
      <c r="D171" s="972">
        <f>D170+E170</f>
        <v>0</v>
      </c>
      <c r="E171" s="972"/>
      <c r="F171" s="973">
        <f>F170+G170</f>
        <v>0</v>
      </c>
      <c r="G171" s="972"/>
    </row>
    <row r="172" spans="1:8" customFormat="1"/>
    <row r="173" spans="1:8" customFormat="1"/>
    <row r="174" spans="1:8" customFormat="1"/>
    <row r="175" spans="1:8" customFormat="1" ht="25.8" customHeight="1">
      <c r="A175" s="1"/>
      <c r="B175" s="1"/>
      <c r="C175" s="1"/>
      <c r="D175" s="1"/>
      <c r="E175" s="1"/>
      <c r="F175" s="1"/>
      <c r="G175" s="1"/>
      <c r="H175" s="1"/>
    </row>
    <row r="176" spans="1:8" ht="13.2" customHeight="1">
      <c r="A176" s="875" t="s">
        <v>3</v>
      </c>
      <c r="B176" s="968"/>
      <c r="C176" s="893" t="s">
        <v>0</v>
      </c>
      <c r="D176" s="971" t="s">
        <v>22</v>
      </c>
      <c r="E176" s="944"/>
      <c r="F176" s="945" t="s">
        <v>20</v>
      </c>
      <c r="G176" s="944"/>
    </row>
    <row r="177" spans="1:7" ht="13.2" customHeight="1">
      <c r="A177" s="940"/>
      <c r="B177" s="969"/>
      <c r="C177" s="942"/>
      <c r="D177" s="398" t="s">
        <v>189</v>
      </c>
      <c r="E177" s="397" t="s">
        <v>5</v>
      </c>
      <c r="F177" s="396" t="s">
        <v>1119</v>
      </c>
      <c r="G177" s="397" t="s">
        <v>1120</v>
      </c>
    </row>
    <row r="178" spans="1:7">
      <c r="A178" s="879"/>
      <c r="B178" s="970"/>
      <c r="C178" s="894"/>
      <c r="D178" s="399" t="s">
        <v>1118</v>
      </c>
      <c r="E178" s="400" t="s">
        <v>1121</v>
      </c>
      <c r="F178" s="399" t="s">
        <v>1118</v>
      </c>
      <c r="G178" s="400" t="s">
        <v>1121</v>
      </c>
    </row>
    <row r="179" spans="1:7">
      <c r="A179" s="173">
        <v>4</v>
      </c>
      <c r="B179" s="295"/>
      <c r="C179" s="212"/>
      <c r="D179" s="210"/>
      <c r="E179" s="295"/>
      <c r="F179" s="249"/>
      <c r="G179" s="295"/>
    </row>
    <row r="180" spans="1:7">
      <c r="A180" s="178"/>
      <c r="B180" s="295"/>
      <c r="C180" s="212"/>
      <c r="D180" s="210"/>
      <c r="E180" s="295"/>
      <c r="F180" s="249"/>
      <c r="G180" s="295"/>
    </row>
    <row r="181" spans="1:7">
      <c r="A181" s="178"/>
      <c r="B181" s="295"/>
      <c r="C181" s="212"/>
      <c r="D181" s="210"/>
      <c r="E181" s="295"/>
      <c r="F181" s="249"/>
      <c r="G181" s="295"/>
    </row>
    <row r="182" spans="1:7">
      <c r="A182" s="178"/>
      <c r="B182" s="295"/>
      <c r="C182" s="212"/>
      <c r="D182" s="210"/>
      <c r="E182" s="295"/>
      <c r="F182" s="249"/>
      <c r="G182" s="295"/>
    </row>
    <row r="183" spans="1:7">
      <c r="A183" s="178"/>
      <c r="B183" s="295"/>
      <c r="C183" s="212"/>
      <c r="D183" s="210"/>
      <c r="E183" s="295"/>
      <c r="F183" s="249"/>
      <c r="G183" s="295"/>
    </row>
    <row r="184" spans="1:7">
      <c r="A184" s="178"/>
      <c r="B184" s="295"/>
      <c r="C184" s="212"/>
      <c r="D184" s="210"/>
      <c r="E184" s="295"/>
      <c r="F184" s="249"/>
      <c r="G184" s="295"/>
    </row>
    <row r="185" spans="1:7">
      <c r="A185" s="178"/>
      <c r="B185" s="295"/>
      <c r="C185" s="212"/>
      <c r="D185" s="210"/>
      <c r="E185" s="295"/>
      <c r="F185" s="249"/>
      <c r="G185" s="295"/>
    </row>
    <row r="186" spans="1:7">
      <c r="A186" s="178"/>
      <c r="B186" s="295"/>
      <c r="C186" s="212"/>
      <c r="D186" s="210"/>
      <c r="E186" s="295"/>
      <c r="F186" s="249"/>
      <c r="G186" s="295"/>
    </row>
    <row r="187" spans="1:7">
      <c r="A187" s="178"/>
      <c r="B187" s="295"/>
      <c r="C187" s="212"/>
      <c r="D187" s="210"/>
      <c r="E187" s="295"/>
      <c r="F187" s="249"/>
      <c r="G187" s="295"/>
    </row>
    <row r="188" spans="1:7">
      <c r="A188" s="178"/>
      <c r="B188" s="295"/>
      <c r="C188" s="212"/>
      <c r="D188" s="210"/>
      <c r="E188" s="295"/>
      <c r="F188" s="249"/>
      <c r="G188" s="295"/>
    </row>
    <row r="189" spans="1:7">
      <c r="A189" s="178"/>
      <c r="B189" s="295"/>
      <c r="C189" s="212"/>
      <c r="D189" s="210"/>
      <c r="E189" s="295"/>
      <c r="F189" s="249"/>
      <c r="G189" s="295"/>
    </row>
    <row r="190" spans="1:7">
      <c r="A190" s="178"/>
      <c r="B190" s="295"/>
      <c r="C190" s="212"/>
      <c r="D190" s="210"/>
      <c r="E190" s="295"/>
      <c r="F190" s="249"/>
      <c r="G190" s="295"/>
    </row>
    <row r="191" spans="1:7">
      <c r="A191" s="178"/>
      <c r="B191" s="295"/>
      <c r="C191" s="212"/>
      <c r="D191" s="210"/>
      <c r="E191" s="295"/>
      <c r="F191" s="249"/>
      <c r="G191" s="295"/>
    </row>
    <row r="192" spans="1:7">
      <c r="A192" s="178"/>
      <c r="B192" s="295"/>
      <c r="C192" s="212"/>
      <c r="D192" s="210"/>
      <c r="E192" s="295"/>
      <c r="F192" s="249"/>
      <c r="G192" s="295"/>
    </row>
    <row r="193" spans="1:7">
      <c r="A193" s="178"/>
      <c r="B193" s="295"/>
      <c r="C193" s="212"/>
      <c r="D193" s="210"/>
      <c r="E193" s="295"/>
      <c r="F193" s="249"/>
      <c r="G193" s="295"/>
    </row>
    <row r="194" spans="1:7">
      <c r="A194" s="178"/>
      <c r="B194" s="295"/>
      <c r="C194" s="212"/>
      <c r="D194" s="210"/>
      <c r="E194" s="295"/>
      <c r="F194" s="249"/>
      <c r="G194" s="295"/>
    </row>
    <row r="195" spans="1:7">
      <c r="A195" s="178"/>
      <c r="B195" s="295"/>
      <c r="C195" s="212"/>
      <c r="D195" s="210"/>
      <c r="E195" s="295"/>
      <c r="F195" s="249"/>
      <c r="G195" s="295"/>
    </row>
    <row r="196" spans="1:7">
      <c r="A196" s="178"/>
      <c r="B196" s="295"/>
      <c r="C196" s="212"/>
      <c r="D196" s="210"/>
      <c r="E196" s="295"/>
      <c r="F196" s="249"/>
      <c r="G196" s="295"/>
    </row>
    <row r="197" spans="1:7">
      <c r="A197" s="178"/>
      <c r="B197" s="295"/>
      <c r="C197" s="212"/>
      <c r="D197" s="210"/>
      <c r="E197" s="295"/>
      <c r="F197" s="249"/>
      <c r="G197" s="295"/>
    </row>
    <row r="198" spans="1:7">
      <c r="A198" s="178"/>
      <c r="B198" s="295"/>
      <c r="C198" s="212"/>
      <c r="D198" s="210"/>
      <c r="E198" s="295"/>
      <c r="F198" s="249"/>
      <c r="G198" s="295"/>
    </row>
    <row r="199" spans="1:7">
      <c r="A199" s="178"/>
      <c r="B199" s="295"/>
      <c r="C199" s="212"/>
      <c r="D199" s="210"/>
      <c r="E199" s="295"/>
      <c r="F199" s="249"/>
      <c r="G199" s="295"/>
    </row>
    <row r="200" spans="1:7">
      <c r="A200" s="178"/>
      <c r="B200" s="295"/>
      <c r="C200" s="212"/>
      <c r="D200" s="210"/>
      <c r="E200" s="295"/>
      <c r="F200" s="249"/>
      <c r="G200" s="295"/>
    </row>
    <row r="201" spans="1:7">
      <c r="A201" s="178"/>
      <c r="B201" s="295"/>
      <c r="C201" s="212"/>
      <c r="D201" s="210"/>
      <c r="E201" s="295"/>
      <c r="F201" s="249"/>
      <c r="G201" s="295"/>
    </row>
    <row r="202" spans="1:7">
      <c r="A202" s="178"/>
      <c r="B202" s="295"/>
      <c r="C202" s="212"/>
      <c r="D202" s="210"/>
      <c r="E202" s="295"/>
      <c r="F202" s="249"/>
      <c r="G202" s="295"/>
    </row>
    <row r="203" spans="1:7">
      <c r="A203" s="178"/>
      <c r="B203" s="295"/>
      <c r="C203" s="212"/>
      <c r="D203" s="210"/>
      <c r="E203" s="295"/>
      <c r="F203" s="249"/>
      <c r="G203" s="295"/>
    </row>
    <row r="204" spans="1:7">
      <c r="A204" s="178"/>
      <c r="B204" s="295"/>
      <c r="C204" s="212"/>
      <c r="D204" s="210"/>
      <c r="E204" s="295"/>
      <c r="F204" s="249"/>
      <c r="G204" s="295"/>
    </row>
    <row r="205" spans="1:7">
      <c r="A205" s="178"/>
      <c r="B205" s="295"/>
      <c r="C205" s="212"/>
      <c r="D205" s="210"/>
      <c r="E205" s="295"/>
      <c r="F205" s="249"/>
      <c r="G205" s="295"/>
    </row>
    <row r="206" spans="1:7">
      <c r="A206" s="178"/>
      <c r="B206" s="295"/>
      <c r="C206" s="212"/>
      <c r="D206" s="210"/>
      <c r="E206" s="295"/>
      <c r="F206" s="249"/>
      <c r="G206" s="295"/>
    </row>
    <row r="207" spans="1:7">
      <c r="A207" s="178"/>
      <c r="B207" s="295"/>
      <c r="C207" s="212"/>
      <c r="D207" s="210"/>
      <c r="E207" s="295"/>
      <c r="F207" s="249"/>
      <c r="G207" s="295"/>
    </row>
    <row r="208" spans="1:7">
      <c r="A208" s="178"/>
      <c r="B208" s="295"/>
      <c r="C208" s="212"/>
      <c r="D208" s="210"/>
      <c r="E208" s="295"/>
      <c r="F208" s="249"/>
      <c r="G208" s="295"/>
    </row>
    <row r="209" spans="1:7">
      <c r="A209" s="178"/>
      <c r="B209" s="295"/>
      <c r="C209" s="212"/>
      <c r="D209" s="210"/>
      <c r="E209" s="295"/>
      <c r="F209" s="249"/>
      <c r="G209" s="295"/>
    </row>
    <row r="210" spans="1:7">
      <c r="A210" s="178"/>
      <c r="B210" s="295"/>
      <c r="C210" s="212"/>
      <c r="D210" s="210"/>
      <c r="E210" s="295"/>
      <c r="F210" s="249"/>
      <c r="G210" s="295"/>
    </row>
    <row r="211" spans="1:7">
      <c r="A211" s="178"/>
      <c r="B211" s="295"/>
      <c r="C211" s="212"/>
      <c r="D211" s="210"/>
      <c r="E211" s="295"/>
      <c r="F211" s="249"/>
      <c r="G211" s="295"/>
    </row>
    <row r="212" spans="1:7">
      <c r="A212" s="178"/>
      <c r="B212" s="295"/>
      <c r="C212" s="212"/>
      <c r="D212" s="210"/>
      <c r="E212" s="295"/>
      <c r="F212" s="249"/>
      <c r="G212" s="295"/>
    </row>
    <row r="213" spans="1:7">
      <c r="A213" s="178"/>
      <c r="B213" s="295"/>
      <c r="C213" s="212"/>
      <c r="D213" s="210"/>
      <c r="E213" s="295"/>
      <c r="F213" s="249"/>
      <c r="G213" s="295"/>
    </row>
    <row r="214" spans="1:7">
      <c r="A214" s="178"/>
      <c r="B214" s="295"/>
      <c r="C214" s="212"/>
      <c r="D214" s="210"/>
      <c r="E214" s="295"/>
      <c r="F214" s="249"/>
      <c r="G214" s="295"/>
    </row>
    <row r="215" spans="1:7">
      <c r="A215" s="178"/>
      <c r="B215" s="295"/>
      <c r="C215" s="212"/>
      <c r="D215" s="210"/>
      <c r="E215" s="295"/>
      <c r="F215" s="249"/>
      <c r="G215" s="295"/>
    </row>
    <row r="216" spans="1:7">
      <c r="A216" s="178"/>
      <c r="B216" s="295"/>
      <c r="C216" s="212"/>
      <c r="D216" s="210"/>
      <c r="E216" s="295"/>
      <c r="F216" s="249"/>
      <c r="G216" s="295"/>
    </row>
    <row r="217" spans="1:7">
      <c r="A217" s="178"/>
      <c r="B217" s="295"/>
      <c r="C217" s="212"/>
      <c r="D217" s="210"/>
      <c r="E217" s="295"/>
      <c r="F217" s="249"/>
      <c r="G217" s="295"/>
    </row>
    <row r="218" spans="1:7">
      <c r="A218" s="178"/>
      <c r="B218" s="295"/>
      <c r="C218" s="212"/>
      <c r="D218" s="210"/>
      <c r="E218" s="295"/>
      <c r="F218" s="249"/>
      <c r="G218" s="295"/>
    </row>
    <row r="219" spans="1:7">
      <c r="A219" s="178"/>
      <c r="B219" s="295"/>
      <c r="C219" s="212"/>
      <c r="D219" s="210"/>
      <c r="E219" s="295"/>
      <c r="F219" s="249"/>
      <c r="G219" s="295"/>
    </row>
    <row r="220" spans="1:7">
      <c r="A220" s="178"/>
      <c r="B220" s="295"/>
      <c r="C220" s="212"/>
      <c r="D220" s="210"/>
      <c r="E220" s="295"/>
      <c r="F220" s="249"/>
      <c r="G220" s="295"/>
    </row>
    <row r="221" spans="1:7">
      <c r="A221" s="178"/>
      <c r="B221" s="295"/>
      <c r="C221" s="212"/>
      <c r="D221" s="210"/>
      <c r="E221" s="295"/>
      <c r="F221" s="249"/>
      <c r="G221" s="295"/>
    </row>
    <row r="222" spans="1:7">
      <c r="A222" s="178"/>
      <c r="B222" s="295"/>
      <c r="C222" s="212"/>
      <c r="D222" s="210"/>
      <c r="E222" s="295"/>
      <c r="F222" s="249"/>
      <c r="G222" s="295"/>
    </row>
    <row r="223" spans="1:7">
      <c r="A223" s="178"/>
      <c r="B223" s="295"/>
      <c r="C223" s="212"/>
      <c r="D223" s="210"/>
      <c r="E223" s="295"/>
      <c r="F223" s="249"/>
      <c r="G223" s="295"/>
    </row>
    <row r="224" spans="1:7">
      <c r="A224" s="178"/>
      <c r="B224" s="295"/>
      <c r="C224" s="212"/>
      <c r="D224" s="210"/>
      <c r="E224" s="295"/>
      <c r="F224" s="249"/>
      <c r="G224" s="295"/>
    </row>
    <row r="225" spans="1:8">
      <c r="A225" s="178"/>
      <c r="B225" s="295"/>
      <c r="C225" s="212"/>
      <c r="D225" s="210"/>
      <c r="E225" s="295"/>
      <c r="F225" s="249"/>
      <c r="G225" s="295"/>
    </row>
    <row r="226" spans="1:8">
      <c r="A226" s="178"/>
      <c r="B226" s="295"/>
      <c r="C226" s="212"/>
      <c r="D226" s="210"/>
      <c r="E226" s="295"/>
      <c r="F226" s="249"/>
      <c r="G226" s="295"/>
    </row>
    <row r="227" spans="1:8">
      <c r="A227" s="183"/>
      <c r="B227" s="295"/>
      <c r="C227" s="212"/>
      <c r="D227" s="210"/>
      <c r="E227" s="295"/>
      <c r="F227" s="249"/>
      <c r="G227" s="295"/>
    </row>
    <row r="228" spans="1:8">
      <c r="A228" s="197"/>
      <c r="B228" s="198"/>
      <c r="C228" s="231"/>
      <c r="D228" s="197">
        <f>SUM(D179:D227)</f>
        <v>0</v>
      </c>
      <c r="E228" s="198">
        <f>SUM(E179:E227)</f>
        <v>0</v>
      </c>
      <c r="F228" s="232">
        <f>SUM(F179:F227)</f>
        <v>0</v>
      </c>
      <c r="G228" s="198">
        <f>SUM(G179:G227)</f>
        <v>0</v>
      </c>
    </row>
    <row r="229" spans="1:8">
      <c r="A229" s="373"/>
      <c r="B229" s="373"/>
      <c r="C229" s="374" t="s">
        <v>26</v>
      </c>
      <c r="D229" s="972">
        <f>D228+E228</f>
        <v>0</v>
      </c>
      <c r="E229" s="972"/>
      <c r="F229" s="973">
        <f>F228+G228</f>
        <v>0</v>
      </c>
      <c r="G229" s="972"/>
    </row>
    <row r="230" spans="1:8" customFormat="1"/>
    <row r="231" spans="1:8" customFormat="1"/>
    <row r="232" spans="1:8" customFormat="1"/>
    <row r="233" spans="1:8" customFormat="1" ht="25.8" customHeight="1">
      <c r="A233" s="1"/>
      <c r="B233" s="1"/>
      <c r="C233" s="1"/>
      <c r="D233" s="1"/>
      <c r="E233" s="1"/>
      <c r="F233" s="1"/>
      <c r="G233" s="1"/>
      <c r="H233" s="1"/>
    </row>
    <row r="234" spans="1:8" ht="13.2" customHeight="1">
      <c r="A234" s="875" t="s">
        <v>3</v>
      </c>
      <c r="B234" s="968"/>
      <c r="C234" s="893" t="s">
        <v>0</v>
      </c>
      <c r="D234" s="971" t="s">
        <v>22</v>
      </c>
      <c r="E234" s="944"/>
      <c r="F234" s="945" t="s">
        <v>20</v>
      </c>
      <c r="G234" s="944"/>
    </row>
    <row r="235" spans="1:8" ht="13.2" customHeight="1">
      <c r="A235" s="940"/>
      <c r="B235" s="969"/>
      <c r="C235" s="942"/>
      <c r="D235" s="398" t="s">
        <v>189</v>
      </c>
      <c r="E235" s="397" t="s">
        <v>5</v>
      </c>
      <c r="F235" s="396" t="s">
        <v>1119</v>
      </c>
      <c r="G235" s="397" t="s">
        <v>1120</v>
      </c>
    </row>
    <row r="236" spans="1:8">
      <c r="A236" s="879"/>
      <c r="B236" s="970"/>
      <c r="C236" s="894"/>
      <c r="D236" s="399" t="s">
        <v>1118</v>
      </c>
      <c r="E236" s="400" t="s">
        <v>1121</v>
      </c>
      <c r="F236" s="399" t="s">
        <v>1118</v>
      </c>
      <c r="G236" s="400" t="s">
        <v>1121</v>
      </c>
    </row>
    <row r="237" spans="1:8">
      <c r="A237" s="173">
        <v>5</v>
      </c>
      <c r="B237" s="295"/>
      <c r="C237" s="212"/>
      <c r="D237" s="210"/>
      <c r="E237" s="295"/>
      <c r="F237" s="249"/>
      <c r="G237" s="295"/>
    </row>
    <row r="238" spans="1:8">
      <c r="A238" s="178"/>
      <c r="B238" s="295"/>
      <c r="C238" s="212"/>
      <c r="D238" s="210"/>
      <c r="E238" s="295"/>
      <c r="F238" s="249"/>
      <c r="G238" s="295"/>
    </row>
    <row r="239" spans="1:8">
      <c r="A239" s="178"/>
      <c r="B239" s="295"/>
      <c r="C239" s="212"/>
      <c r="D239" s="210"/>
      <c r="E239" s="295"/>
      <c r="F239" s="249"/>
      <c r="G239" s="295"/>
    </row>
    <row r="240" spans="1:8">
      <c r="A240" s="178"/>
      <c r="B240" s="295"/>
      <c r="C240" s="212"/>
      <c r="D240" s="210"/>
      <c r="E240" s="295"/>
      <c r="F240" s="249"/>
      <c r="G240" s="295"/>
    </row>
    <row r="241" spans="1:7">
      <c r="A241" s="178"/>
      <c r="B241" s="295"/>
      <c r="C241" s="212"/>
      <c r="D241" s="210"/>
      <c r="E241" s="295"/>
      <c r="F241" s="249"/>
      <c r="G241" s="295"/>
    </row>
    <row r="242" spans="1:7">
      <c r="A242" s="178"/>
      <c r="B242" s="295"/>
      <c r="C242" s="212"/>
      <c r="D242" s="210"/>
      <c r="E242" s="295"/>
      <c r="F242" s="249"/>
      <c r="G242" s="295"/>
    </row>
    <row r="243" spans="1:7">
      <c r="A243" s="178"/>
      <c r="B243" s="295"/>
      <c r="C243" s="212"/>
      <c r="D243" s="210"/>
      <c r="E243" s="295"/>
      <c r="F243" s="249"/>
      <c r="G243" s="295"/>
    </row>
    <row r="244" spans="1:7">
      <c r="A244" s="178"/>
      <c r="B244" s="295"/>
      <c r="C244" s="212"/>
      <c r="D244" s="210"/>
      <c r="E244" s="295"/>
      <c r="F244" s="249"/>
      <c r="G244" s="295"/>
    </row>
    <row r="245" spans="1:7">
      <c r="A245" s="178"/>
      <c r="B245" s="295"/>
      <c r="C245" s="212"/>
      <c r="D245" s="210"/>
      <c r="E245" s="295"/>
      <c r="F245" s="249"/>
      <c r="G245" s="295"/>
    </row>
    <row r="246" spans="1:7">
      <c r="A246" s="178"/>
      <c r="B246" s="295"/>
      <c r="C246" s="212"/>
      <c r="D246" s="210"/>
      <c r="E246" s="295"/>
      <c r="F246" s="249"/>
      <c r="G246" s="295"/>
    </row>
    <row r="247" spans="1:7">
      <c r="A247" s="178"/>
      <c r="B247" s="295"/>
      <c r="C247" s="212"/>
      <c r="D247" s="210"/>
      <c r="E247" s="295"/>
      <c r="F247" s="249"/>
      <c r="G247" s="295"/>
    </row>
    <row r="248" spans="1:7">
      <c r="A248" s="178"/>
      <c r="B248" s="295"/>
      <c r="C248" s="212"/>
      <c r="D248" s="210"/>
      <c r="E248" s="295"/>
      <c r="F248" s="249"/>
      <c r="G248" s="295"/>
    </row>
    <row r="249" spans="1:7">
      <c r="A249" s="178"/>
      <c r="B249" s="295"/>
      <c r="C249" s="212"/>
      <c r="D249" s="210"/>
      <c r="E249" s="295"/>
      <c r="F249" s="249"/>
      <c r="G249" s="295"/>
    </row>
    <row r="250" spans="1:7">
      <c r="A250" s="178"/>
      <c r="B250" s="295"/>
      <c r="C250" s="212"/>
      <c r="D250" s="210"/>
      <c r="E250" s="295"/>
      <c r="F250" s="249"/>
      <c r="G250" s="295"/>
    </row>
    <row r="251" spans="1:7">
      <c r="A251" s="178"/>
      <c r="B251" s="295"/>
      <c r="C251" s="212"/>
      <c r="D251" s="210"/>
      <c r="E251" s="295"/>
      <c r="F251" s="249"/>
      <c r="G251" s="295"/>
    </row>
    <row r="252" spans="1:7">
      <c r="A252" s="178"/>
      <c r="B252" s="295"/>
      <c r="C252" s="212"/>
      <c r="D252" s="210"/>
      <c r="E252" s="295"/>
      <c r="F252" s="249"/>
      <c r="G252" s="295"/>
    </row>
    <row r="253" spans="1:7">
      <c r="A253" s="178"/>
      <c r="B253" s="295"/>
      <c r="C253" s="212"/>
      <c r="D253" s="210"/>
      <c r="E253" s="295"/>
      <c r="F253" s="249"/>
      <c r="G253" s="295"/>
    </row>
    <row r="254" spans="1:7">
      <c r="A254" s="178"/>
      <c r="B254" s="295"/>
      <c r="C254" s="212"/>
      <c r="D254" s="210"/>
      <c r="E254" s="295"/>
      <c r="F254" s="249"/>
      <c r="G254" s="295"/>
    </row>
    <row r="255" spans="1:7">
      <c r="A255" s="178"/>
      <c r="B255" s="295"/>
      <c r="C255" s="212"/>
      <c r="D255" s="210"/>
      <c r="E255" s="295"/>
      <c r="F255" s="249"/>
      <c r="G255" s="295"/>
    </row>
    <row r="256" spans="1:7">
      <c r="A256" s="178"/>
      <c r="B256" s="295"/>
      <c r="C256" s="212"/>
      <c r="D256" s="210"/>
      <c r="E256" s="295"/>
      <c r="F256" s="249"/>
      <c r="G256" s="295"/>
    </row>
    <row r="257" spans="1:7">
      <c r="A257" s="178"/>
      <c r="B257" s="295"/>
      <c r="C257" s="212"/>
      <c r="D257" s="210"/>
      <c r="E257" s="295"/>
      <c r="F257" s="249"/>
      <c r="G257" s="295"/>
    </row>
    <row r="258" spans="1:7">
      <c r="A258" s="178"/>
      <c r="B258" s="295"/>
      <c r="C258" s="212"/>
      <c r="D258" s="210"/>
      <c r="E258" s="295"/>
      <c r="F258" s="249"/>
      <c r="G258" s="295"/>
    </row>
    <row r="259" spans="1:7">
      <c r="A259" s="178"/>
      <c r="B259" s="295"/>
      <c r="C259" s="212"/>
      <c r="D259" s="210"/>
      <c r="E259" s="295"/>
      <c r="F259" s="249"/>
      <c r="G259" s="295"/>
    </row>
    <row r="260" spans="1:7">
      <c r="A260" s="178"/>
      <c r="B260" s="295"/>
      <c r="C260" s="212"/>
      <c r="D260" s="210"/>
      <c r="E260" s="295"/>
      <c r="F260" s="249"/>
      <c r="G260" s="295"/>
    </row>
    <row r="261" spans="1:7">
      <c r="A261" s="178"/>
      <c r="B261" s="295"/>
      <c r="C261" s="212"/>
      <c r="D261" s="210"/>
      <c r="E261" s="295"/>
      <c r="F261" s="249"/>
      <c r="G261" s="295"/>
    </row>
    <row r="262" spans="1:7">
      <c r="A262" s="178"/>
      <c r="B262" s="295"/>
      <c r="C262" s="212"/>
      <c r="D262" s="210"/>
      <c r="E262" s="295"/>
      <c r="F262" s="249"/>
      <c r="G262" s="295"/>
    </row>
    <row r="263" spans="1:7">
      <c r="A263" s="178"/>
      <c r="B263" s="295"/>
      <c r="C263" s="212"/>
      <c r="D263" s="210"/>
      <c r="E263" s="295"/>
      <c r="F263" s="249"/>
      <c r="G263" s="295"/>
    </row>
    <row r="264" spans="1:7">
      <c r="A264" s="178"/>
      <c r="B264" s="295"/>
      <c r="C264" s="212"/>
      <c r="D264" s="210"/>
      <c r="E264" s="295"/>
      <c r="F264" s="249"/>
      <c r="G264" s="295"/>
    </row>
    <row r="265" spans="1:7">
      <c r="A265" s="178"/>
      <c r="B265" s="295"/>
      <c r="C265" s="212"/>
      <c r="D265" s="210"/>
      <c r="E265" s="295"/>
      <c r="F265" s="249"/>
      <c r="G265" s="295"/>
    </row>
    <row r="266" spans="1:7">
      <c r="A266" s="178"/>
      <c r="B266" s="295"/>
      <c r="C266" s="212"/>
      <c r="D266" s="210"/>
      <c r="E266" s="295"/>
      <c r="F266" s="249"/>
      <c r="G266" s="295"/>
    </row>
    <row r="267" spans="1:7">
      <c r="A267" s="178"/>
      <c r="B267" s="295"/>
      <c r="C267" s="212"/>
      <c r="D267" s="210"/>
      <c r="E267" s="295"/>
      <c r="F267" s="249"/>
      <c r="G267" s="295"/>
    </row>
    <row r="268" spans="1:7">
      <c r="A268" s="178"/>
      <c r="B268" s="295"/>
      <c r="C268" s="212"/>
      <c r="D268" s="210"/>
      <c r="E268" s="295"/>
      <c r="F268" s="249"/>
      <c r="G268" s="295"/>
    </row>
    <row r="269" spans="1:7">
      <c r="A269" s="178"/>
      <c r="B269" s="295"/>
      <c r="C269" s="212"/>
      <c r="D269" s="210"/>
      <c r="E269" s="295"/>
      <c r="F269" s="249"/>
      <c r="G269" s="295"/>
    </row>
    <row r="270" spans="1:7">
      <c r="A270" s="178"/>
      <c r="B270" s="295"/>
      <c r="C270" s="212"/>
      <c r="D270" s="210"/>
      <c r="E270" s="295"/>
      <c r="F270" s="249"/>
      <c r="G270" s="295"/>
    </row>
    <row r="271" spans="1:7">
      <c r="A271" s="178"/>
      <c r="B271" s="295"/>
      <c r="C271" s="212"/>
      <c r="D271" s="210"/>
      <c r="E271" s="295"/>
      <c r="F271" s="249"/>
      <c r="G271" s="295"/>
    </row>
    <row r="272" spans="1:7">
      <c r="A272" s="178"/>
      <c r="B272" s="295"/>
      <c r="C272" s="212"/>
      <c r="D272" s="210"/>
      <c r="E272" s="295"/>
      <c r="F272" s="249"/>
      <c r="G272" s="295"/>
    </row>
    <row r="273" spans="1:7">
      <c r="A273" s="178"/>
      <c r="B273" s="295"/>
      <c r="C273" s="212"/>
      <c r="D273" s="210"/>
      <c r="E273" s="295"/>
      <c r="F273" s="249"/>
      <c r="G273" s="295"/>
    </row>
    <row r="274" spans="1:7">
      <c r="A274" s="178"/>
      <c r="B274" s="295"/>
      <c r="C274" s="212"/>
      <c r="D274" s="210"/>
      <c r="E274" s="295"/>
      <c r="F274" s="249"/>
      <c r="G274" s="295"/>
    </row>
    <row r="275" spans="1:7">
      <c r="A275" s="178"/>
      <c r="B275" s="295"/>
      <c r="C275" s="212"/>
      <c r="D275" s="210"/>
      <c r="E275" s="295"/>
      <c r="F275" s="249"/>
      <c r="G275" s="295"/>
    </row>
    <row r="276" spans="1:7">
      <c r="A276" s="178"/>
      <c r="B276" s="295"/>
      <c r="C276" s="212"/>
      <c r="D276" s="210"/>
      <c r="E276" s="295"/>
      <c r="F276" s="249"/>
      <c r="G276" s="295"/>
    </row>
    <row r="277" spans="1:7">
      <c r="A277" s="178"/>
      <c r="B277" s="295"/>
      <c r="C277" s="212"/>
      <c r="D277" s="210"/>
      <c r="E277" s="295"/>
      <c r="F277" s="249"/>
      <c r="G277" s="295"/>
    </row>
    <row r="278" spans="1:7">
      <c r="A278" s="178"/>
      <c r="B278" s="295"/>
      <c r="C278" s="212"/>
      <c r="D278" s="210"/>
      <c r="E278" s="295"/>
      <c r="F278" s="249"/>
      <c r="G278" s="295"/>
    </row>
    <row r="279" spans="1:7">
      <c r="A279" s="178"/>
      <c r="B279" s="295"/>
      <c r="C279" s="212"/>
      <c r="D279" s="210"/>
      <c r="E279" s="295"/>
      <c r="F279" s="249"/>
      <c r="G279" s="295"/>
    </row>
    <row r="280" spans="1:7">
      <c r="A280" s="178"/>
      <c r="B280" s="295"/>
      <c r="C280" s="212"/>
      <c r="D280" s="210"/>
      <c r="E280" s="295"/>
      <c r="F280" s="249"/>
      <c r="G280" s="295"/>
    </row>
    <row r="281" spans="1:7">
      <c r="A281" s="178"/>
      <c r="B281" s="295"/>
      <c r="C281" s="212"/>
      <c r="D281" s="210"/>
      <c r="E281" s="295"/>
      <c r="F281" s="249"/>
      <c r="G281" s="295"/>
    </row>
    <row r="282" spans="1:7">
      <c r="A282" s="178"/>
      <c r="B282" s="295"/>
      <c r="C282" s="212"/>
      <c r="D282" s="210"/>
      <c r="E282" s="295"/>
      <c r="F282" s="249"/>
      <c r="G282" s="295"/>
    </row>
    <row r="283" spans="1:7">
      <c r="A283" s="178"/>
      <c r="B283" s="295"/>
      <c r="C283" s="212"/>
      <c r="D283" s="210"/>
      <c r="E283" s="295"/>
      <c r="F283" s="249"/>
      <c r="G283" s="295"/>
    </row>
    <row r="284" spans="1:7">
      <c r="A284" s="178"/>
      <c r="B284" s="295"/>
      <c r="C284" s="212"/>
      <c r="D284" s="210"/>
      <c r="E284" s="295"/>
      <c r="F284" s="249"/>
      <c r="G284" s="295"/>
    </row>
    <row r="285" spans="1:7">
      <c r="A285" s="183"/>
      <c r="B285" s="295"/>
      <c r="C285" s="212"/>
      <c r="D285" s="210"/>
      <c r="E285" s="295"/>
      <c r="F285" s="249"/>
      <c r="G285" s="295"/>
    </row>
    <row r="286" spans="1:7">
      <c r="A286" s="197"/>
      <c r="B286" s="198"/>
      <c r="C286" s="231"/>
      <c r="D286" s="197">
        <f>SUM(D237:D285)</f>
        <v>0</v>
      </c>
      <c r="E286" s="198">
        <f>SUM(E237:E285)</f>
        <v>0</v>
      </c>
      <c r="F286" s="232">
        <f>SUM(F237:F285)</f>
        <v>0</v>
      </c>
      <c r="G286" s="198">
        <f>SUM(G237:G285)</f>
        <v>0</v>
      </c>
    </row>
    <row r="287" spans="1:7">
      <c r="A287" s="373"/>
      <c r="B287" s="373"/>
      <c r="C287" s="374" t="s">
        <v>27</v>
      </c>
      <c r="D287" s="972">
        <f>D286+E286</f>
        <v>0</v>
      </c>
      <c r="E287" s="972"/>
      <c r="F287" s="973">
        <f>F286+G286</f>
        <v>0</v>
      </c>
      <c r="G287" s="972"/>
    </row>
    <row r="288" spans="1:7" customFormat="1"/>
    <row r="289" spans="1:8" customFormat="1"/>
    <row r="290" spans="1:8" customFormat="1"/>
    <row r="291" spans="1:8" customFormat="1" ht="25.8" customHeight="1">
      <c r="A291" s="1"/>
      <c r="B291" s="1"/>
      <c r="C291" s="1"/>
      <c r="D291" s="1"/>
      <c r="E291" s="1"/>
      <c r="F291" s="1"/>
      <c r="G291" s="1"/>
      <c r="H291" s="1"/>
    </row>
    <row r="292" spans="1:8" ht="13.2" customHeight="1">
      <c r="A292" s="875" t="s">
        <v>3</v>
      </c>
      <c r="B292" s="968"/>
      <c r="C292" s="893" t="s">
        <v>0</v>
      </c>
      <c r="D292" s="971" t="s">
        <v>22</v>
      </c>
      <c r="E292" s="944"/>
      <c r="F292" s="945" t="s">
        <v>20</v>
      </c>
      <c r="G292" s="944"/>
    </row>
    <row r="293" spans="1:8" ht="13.2" customHeight="1">
      <c r="A293" s="940"/>
      <c r="B293" s="969"/>
      <c r="C293" s="942"/>
      <c r="D293" s="398" t="s">
        <v>189</v>
      </c>
      <c r="E293" s="397" t="s">
        <v>5</v>
      </c>
      <c r="F293" s="396" t="s">
        <v>1119</v>
      </c>
      <c r="G293" s="397" t="s">
        <v>1120</v>
      </c>
    </row>
    <row r="294" spans="1:8">
      <c r="A294" s="879"/>
      <c r="B294" s="970"/>
      <c r="C294" s="894"/>
      <c r="D294" s="399" t="s">
        <v>1118</v>
      </c>
      <c r="E294" s="400" t="s">
        <v>1121</v>
      </c>
      <c r="F294" s="399" t="s">
        <v>1118</v>
      </c>
      <c r="G294" s="400" t="s">
        <v>1121</v>
      </c>
    </row>
    <row r="295" spans="1:8">
      <c r="A295" s="173">
        <v>6</v>
      </c>
      <c r="B295" s="295"/>
      <c r="C295" s="212"/>
      <c r="D295" s="210"/>
      <c r="E295" s="295"/>
      <c r="F295" s="249"/>
      <c r="G295" s="295"/>
    </row>
    <row r="296" spans="1:8">
      <c r="A296" s="178"/>
      <c r="B296" s="295"/>
      <c r="C296" s="212"/>
      <c r="D296" s="210"/>
      <c r="E296" s="295"/>
      <c r="F296" s="249"/>
      <c r="G296" s="295"/>
    </row>
    <row r="297" spans="1:8">
      <c r="A297" s="178"/>
      <c r="B297" s="295"/>
      <c r="C297" s="212"/>
      <c r="D297" s="210"/>
      <c r="E297" s="295"/>
      <c r="F297" s="249"/>
      <c r="G297" s="295"/>
    </row>
    <row r="298" spans="1:8">
      <c r="A298" s="178"/>
      <c r="B298" s="295"/>
      <c r="C298" s="212"/>
      <c r="D298" s="210"/>
      <c r="E298" s="295"/>
      <c r="F298" s="249"/>
      <c r="G298" s="295"/>
    </row>
    <row r="299" spans="1:8">
      <c r="A299" s="178"/>
      <c r="B299" s="295"/>
      <c r="C299" s="212"/>
      <c r="D299" s="210"/>
      <c r="E299" s="295"/>
      <c r="F299" s="249"/>
      <c r="G299" s="295"/>
    </row>
    <row r="300" spans="1:8">
      <c r="A300" s="178"/>
      <c r="B300" s="295"/>
      <c r="C300" s="212"/>
      <c r="D300" s="210"/>
      <c r="E300" s="295"/>
      <c r="F300" s="249"/>
      <c r="G300" s="295"/>
    </row>
    <row r="301" spans="1:8">
      <c r="A301" s="178"/>
      <c r="B301" s="295"/>
      <c r="C301" s="212"/>
      <c r="D301" s="210"/>
      <c r="E301" s="295"/>
      <c r="F301" s="249"/>
      <c r="G301" s="295"/>
    </row>
    <row r="302" spans="1:8">
      <c r="A302" s="178"/>
      <c r="B302" s="295"/>
      <c r="C302" s="212"/>
      <c r="D302" s="210"/>
      <c r="E302" s="295"/>
      <c r="F302" s="249"/>
      <c r="G302" s="295"/>
    </row>
    <row r="303" spans="1:8">
      <c r="A303" s="178"/>
      <c r="B303" s="295"/>
      <c r="C303" s="212"/>
      <c r="D303" s="210"/>
      <c r="E303" s="295"/>
      <c r="F303" s="249"/>
      <c r="G303" s="295"/>
    </row>
    <row r="304" spans="1:8">
      <c r="A304" s="178"/>
      <c r="B304" s="295"/>
      <c r="C304" s="212"/>
      <c r="D304" s="210"/>
      <c r="E304" s="295"/>
      <c r="F304" s="249"/>
      <c r="G304" s="295"/>
    </row>
    <row r="305" spans="1:7">
      <c r="A305" s="178"/>
      <c r="B305" s="295"/>
      <c r="C305" s="212"/>
      <c r="D305" s="210"/>
      <c r="E305" s="295"/>
      <c r="F305" s="249"/>
      <c r="G305" s="295"/>
    </row>
    <row r="306" spans="1:7">
      <c r="A306" s="178"/>
      <c r="B306" s="295"/>
      <c r="C306" s="212"/>
      <c r="D306" s="210"/>
      <c r="E306" s="295"/>
      <c r="F306" s="249"/>
      <c r="G306" s="295"/>
    </row>
    <row r="307" spans="1:7">
      <c r="A307" s="178"/>
      <c r="B307" s="295"/>
      <c r="C307" s="212"/>
      <c r="D307" s="210"/>
      <c r="E307" s="295"/>
      <c r="F307" s="249"/>
      <c r="G307" s="295"/>
    </row>
    <row r="308" spans="1:7">
      <c r="A308" s="178"/>
      <c r="B308" s="295"/>
      <c r="C308" s="212"/>
      <c r="D308" s="210"/>
      <c r="E308" s="295"/>
      <c r="F308" s="249"/>
      <c r="G308" s="295"/>
    </row>
    <row r="309" spans="1:7">
      <c r="A309" s="178"/>
      <c r="B309" s="295"/>
      <c r="C309" s="212"/>
      <c r="D309" s="210"/>
      <c r="E309" s="295"/>
      <c r="F309" s="249"/>
      <c r="G309" s="295"/>
    </row>
    <row r="310" spans="1:7">
      <c r="A310" s="178"/>
      <c r="B310" s="295"/>
      <c r="C310" s="212"/>
      <c r="D310" s="210"/>
      <c r="E310" s="295"/>
      <c r="F310" s="249"/>
      <c r="G310" s="295"/>
    </row>
    <row r="311" spans="1:7">
      <c r="A311" s="178"/>
      <c r="B311" s="295"/>
      <c r="C311" s="212"/>
      <c r="D311" s="210"/>
      <c r="E311" s="295"/>
      <c r="F311" s="249"/>
      <c r="G311" s="295"/>
    </row>
    <row r="312" spans="1:7">
      <c r="A312" s="178"/>
      <c r="B312" s="295"/>
      <c r="C312" s="212"/>
      <c r="D312" s="210"/>
      <c r="E312" s="295"/>
      <c r="F312" s="249"/>
      <c r="G312" s="295"/>
    </row>
    <row r="313" spans="1:7">
      <c r="A313" s="178"/>
      <c r="B313" s="295"/>
      <c r="C313" s="212"/>
      <c r="D313" s="210"/>
      <c r="E313" s="295"/>
      <c r="F313" s="249"/>
      <c r="G313" s="295"/>
    </row>
    <row r="314" spans="1:7">
      <c r="A314" s="178"/>
      <c r="B314" s="295"/>
      <c r="C314" s="212"/>
      <c r="D314" s="210"/>
      <c r="E314" s="295"/>
      <c r="F314" s="249"/>
      <c r="G314" s="295"/>
    </row>
    <row r="315" spans="1:7">
      <c r="A315" s="178"/>
      <c r="B315" s="295"/>
      <c r="C315" s="212"/>
      <c r="D315" s="210"/>
      <c r="E315" s="295"/>
      <c r="F315" s="249"/>
      <c r="G315" s="295"/>
    </row>
    <row r="316" spans="1:7">
      <c r="A316" s="178"/>
      <c r="B316" s="295"/>
      <c r="C316" s="212"/>
      <c r="D316" s="210"/>
      <c r="E316" s="295"/>
      <c r="F316" s="249"/>
      <c r="G316" s="295"/>
    </row>
    <row r="317" spans="1:7">
      <c r="A317" s="178"/>
      <c r="B317" s="295"/>
      <c r="C317" s="212"/>
      <c r="D317" s="210"/>
      <c r="E317" s="295"/>
      <c r="F317" s="249"/>
      <c r="G317" s="295"/>
    </row>
    <row r="318" spans="1:7">
      <c r="A318" s="178"/>
      <c r="B318" s="295"/>
      <c r="C318" s="212"/>
      <c r="D318" s="210"/>
      <c r="E318" s="295"/>
      <c r="F318" s="249"/>
      <c r="G318" s="295"/>
    </row>
    <row r="319" spans="1:7">
      <c r="A319" s="178"/>
      <c r="B319" s="295"/>
      <c r="C319" s="212"/>
      <c r="D319" s="210"/>
      <c r="E319" s="295"/>
      <c r="F319" s="249"/>
      <c r="G319" s="295"/>
    </row>
    <row r="320" spans="1:7">
      <c r="A320" s="178"/>
      <c r="B320" s="295"/>
      <c r="C320" s="212"/>
      <c r="D320" s="210"/>
      <c r="E320" s="295"/>
      <c r="F320" s="249"/>
      <c r="G320" s="295"/>
    </row>
    <row r="321" spans="1:7">
      <c r="A321" s="178"/>
      <c r="B321" s="295"/>
      <c r="C321" s="212"/>
      <c r="D321" s="210"/>
      <c r="E321" s="295"/>
      <c r="F321" s="249"/>
      <c r="G321" s="295"/>
    </row>
    <row r="322" spans="1:7">
      <c r="A322" s="178"/>
      <c r="B322" s="295"/>
      <c r="C322" s="212"/>
      <c r="D322" s="210"/>
      <c r="E322" s="295"/>
      <c r="F322" s="249"/>
      <c r="G322" s="295"/>
    </row>
    <row r="323" spans="1:7">
      <c r="A323" s="178"/>
      <c r="B323" s="295"/>
      <c r="C323" s="212"/>
      <c r="D323" s="210"/>
      <c r="E323" s="295"/>
      <c r="F323" s="249"/>
      <c r="G323" s="295"/>
    </row>
    <row r="324" spans="1:7">
      <c r="A324" s="178"/>
      <c r="B324" s="295"/>
      <c r="C324" s="212"/>
      <c r="D324" s="210"/>
      <c r="E324" s="295"/>
      <c r="F324" s="249"/>
      <c r="G324" s="295"/>
    </row>
    <row r="325" spans="1:7">
      <c r="A325" s="178"/>
      <c r="B325" s="295"/>
      <c r="C325" s="212"/>
      <c r="D325" s="210"/>
      <c r="E325" s="295"/>
      <c r="F325" s="249"/>
      <c r="G325" s="295"/>
    </row>
    <row r="326" spans="1:7">
      <c r="A326" s="178"/>
      <c r="B326" s="295"/>
      <c r="C326" s="212"/>
      <c r="D326" s="210"/>
      <c r="E326" s="295"/>
      <c r="F326" s="249"/>
      <c r="G326" s="295"/>
    </row>
    <row r="327" spans="1:7">
      <c r="A327" s="178"/>
      <c r="B327" s="295"/>
      <c r="C327" s="212"/>
      <c r="D327" s="210"/>
      <c r="E327" s="295"/>
      <c r="F327" s="249"/>
      <c r="G327" s="295"/>
    </row>
    <row r="328" spans="1:7">
      <c r="A328" s="178"/>
      <c r="B328" s="295"/>
      <c r="C328" s="212"/>
      <c r="D328" s="210"/>
      <c r="E328" s="295"/>
      <c r="F328" s="249"/>
      <c r="G328" s="295"/>
    </row>
    <row r="329" spans="1:7">
      <c r="A329" s="178"/>
      <c r="B329" s="295"/>
      <c r="C329" s="212"/>
      <c r="D329" s="210"/>
      <c r="E329" s="295"/>
      <c r="F329" s="249"/>
      <c r="G329" s="295"/>
    </row>
    <row r="330" spans="1:7">
      <c r="A330" s="178"/>
      <c r="B330" s="295"/>
      <c r="C330" s="212"/>
      <c r="D330" s="210"/>
      <c r="E330" s="295"/>
      <c r="F330" s="249"/>
      <c r="G330" s="295"/>
    </row>
    <row r="331" spans="1:7">
      <c r="A331" s="178"/>
      <c r="B331" s="295"/>
      <c r="C331" s="212"/>
      <c r="D331" s="210"/>
      <c r="E331" s="295"/>
      <c r="F331" s="249"/>
      <c r="G331" s="295"/>
    </row>
    <row r="332" spans="1:7">
      <c r="A332" s="178"/>
      <c r="B332" s="295"/>
      <c r="C332" s="212"/>
      <c r="D332" s="210"/>
      <c r="E332" s="295"/>
      <c r="F332" s="249"/>
      <c r="G332" s="295"/>
    </row>
    <row r="333" spans="1:7">
      <c r="A333" s="178"/>
      <c r="B333" s="295"/>
      <c r="C333" s="212"/>
      <c r="D333" s="210"/>
      <c r="E333" s="295"/>
      <c r="F333" s="249"/>
      <c r="G333" s="295"/>
    </row>
    <row r="334" spans="1:7">
      <c r="A334" s="178"/>
      <c r="B334" s="295"/>
      <c r="C334" s="212"/>
      <c r="D334" s="210"/>
      <c r="E334" s="295"/>
      <c r="F334" s="249"/>
      <c r="G334" s="295"/>
    </row>
    <row r="335" spans="1:7">
      <c r="A335" s="178"/>
      <c r="B335" s="295"/>
      <c r="C335" s="212"/>
      <c r="D335" s="210"/>
      <c r="E335" s="295"/>
      <c r="F335" s="249"/>
      <c r="G335" s="295"/>
    </row>
    <row r="336" spans="1:7">
      <c r="A336" s="178"/>
      <c r="B336" s="295"/>
      <c r="C336" s="212"/>
      <c r="D336" s="210"/>
      <c r="E336" s="295"/>
      <c r="F336" s="249"/>
      <c r="G336" s="295"/>
    </row>
    <row r="337" spans="1:8">
      <c r="A337" s="178"/>
      <c r="B337" s="295"/>
      <c r="C337" s="212"/>
      <c r="D337" s="210"/>
      <c r="E337" s="295"/>
      <c r="F337" s="249"/>
      <c r="G337" s="295"/>
    </row>
    <row r="338" spans="1:8">
      <c r="A338" s="178"/>
      <c r="B338" s="295"/>
      <c r="C338" s="212"/>
      <c r="D338" s="210"/>
      <c r="E338" s="295"/>
      <c r="F338" s="249"/>
      <c r="G338" s="295"/>
    </row>
    <row r="339" spans="1:8">
      <c r="A339" s="178"/>
      <c r="B339" s="295"/>
      <c r="C339" s="212"/>
      <c r="D339" s="210"/>
      <c r="E339" s="295"/>
      <c r="F339" s="249"/>
      <c r="G339" s="295"/>
    </row>
    <row r="340" spans="1:8">
      <c r="A340" s="178"/>
      <c r="B340" s="295"/>
      <c r="C340" s="212"/>
      <c r="D340" s="210"/>
      <c r="E340" s="295"/>
      <c r="F340" s="249"/>
      <c r="G340" s="295"/>
    </row>
    <row r="341" spans="1:8">
      <c r="A341" s="178"/>
      <c r="B341" s="295"/>
      <c r="C341" s="212"/>
      <c r="D341" s="210"/>
      <c r="E341" s="295"/>
      <c r="F341" s="249"/>
      <c r="G341" s="295"/>
    </row>
    <row r="342" spans="1:8">
      <c r="A342" s="178"/>
      <c r="B342" s="295"/>
      <c r="C342" s="212"/>
      <c r="D342" s="210"/>
      <c r="E342" s="295"/>
      <c r="F342" s="249"/>
      <c r="G342" s="295"/>
    </row>
    <row r="343" spans="1:8">
      <c r="A343" s="183"/>
      <c r="B343" s="295"/>
      <c r="C343" s="212"/>
      <c r="D343" s="210"/>
      <c r="E343" s="295"/>
      <c r="F343" s="249"/>
      <c r="G343" s="295"/>
    </row>
    <row r="344" spans="1:8">
      <c r="A344" s="197"/>
      <c r="B344" s="198"/>
      <c r="C344" s="231"/>
      <c r="D344" s="197">
        <f>SUM(D295:D343)</f>
        <v>0</v>
      </c>
      <c r="E344" s="198">
        <f>SUM(E295:E343)</f>
        <v>0</v>
      </c>
      <c r="F344" s="232">
        <f>SUM(F295:F343)</f>
        <v>0</v>
      </c>
      <c r="G344" s="198">
        <f>SUM(G295:G343)</f>
        <v>0</v>
      </c>
    </row>
    <row r="345" spans="1:8">
      <c r="A345" s="373"/>
      <c r="B345" s="373"/>
      <c r="C345" s="691" t="s">
        <v>28</v>
      </c>
      <c r="D345" s="972">
        <f>D344+E344</f>
        <v>0</v>
      </c>
      <c r="E345" s="972"/>
      <c r="F345" s="973">
        <f>F344+G344</f>
        <v>0</v>
      </c>
      <c r="G345" s="972"/>
    </row>
    <row r="346" spans="1:8" customFormat="1"/>
    <row r="347" spans="1:8" customFormat="1"/>
    <row r="348" spans="1:8" customFormat="1"/>
    <row r="349" spans="1:8" customFormat="1" ht="25.8" customHeight="1">
      <c r="A349" s="1"/>
      <c r="B349" s="1"/>
      <c r="C349" s="1"/>
      <c r="D349" s="1"/>
      <c r="E349" s="1"/>
      <c r="F349" s="1"/>
      <c r="G349" s="1"/>
      <c r="H349" s="1"/>
    </row>
    <row r="350" spans="1:8" ht="13.2" customHeight="1">
      <c r="A350" s="875" t="s">
        <v>3</v>
      </c>
      <c r="B350" s="968"/>
      <c r="C350" s="893" t="s">
        <v>0</v>
      </c>
      <c r="D350" s="971" t="s">
        <v>22</v>
      </c>
      <c r="E350" s="944"/>
      <c r="F350" s="945" t="s">
        <v>20</v>
      </c>
      <c r="G350" s="944"/>
    </row>
    <row r="351" spans="1:8" ht="13.2" customHeight="1">
      <c r="A351" s="940"/>
      <c r="B351" s="969"/>
      <c r="C351" s="942"/>
      <c r="D351" s="398" t="s">
        <v>189</v>
      </c>
      <c r="E351" s="397" t="s">
        <v>5</v>
      </c>
      <c r="F351" s="396" t="s">
        <v>1119</v>
      </c>
      <c r="G351" s="397" t="s">
        <v>1120</v>
      </c>
    </row>
    <row r="352" spans="1:8">
      <c r="A352" s="879"/>
      <c r="B352" s="970"/>
      <c r="C352" s="894"/>
      <c r="D352" s="399" t="s">
        <v>1118</v>
      </c>
      <c r="E352" s="400" t="s">
        <v>1121</v>
      </c>
      <c r="F352" s="399" t="s">
        <v>1118</v>
      </c>
      <c r="G352" s="400" t="s">
        <v>1121</v>
      </c>
    </row>
    <row r="353" spans="1:7">
      <c r="A353" s="173">
        <v>7</v>
      </c>
      <c r="B353" s="295"/>
      <c r="C353" s="212"/>
      <c r="D353" s="210"/>
      <c r="E353" s="295"/>
      <c r="F353" s="249"/>
      <c r="G353" s="295"/>
    </row>
    <row r="354" spans="1:7">
      <c r="A354" s="178"/>
      <c r="B354" s="295"/>
      <c r="C354" s="212"/>
      <c r="D354" s="210"/>
      <c r="E354" s="295"/>
      <c r="F354" s="249"/>
      <c r="G354" s="295"/>
    </row>
    <row r="355" spans="1:7">
      <c r="A355" s="178"/>
      <c r="B355" s="295"/>
      <c r="C355" s="212"/>
      <c r="D355" s="210"/>
      <c r="E355" s="295"/>
      <c r="F355" s="249"/>
      <c r="G355" s="295"/>
    </row>
    <row r="356" spans="1:7">
      <c r="A356" s="178"/>
      <c r="B356" s="295"/>
      <c r="C356" s="212"/>
      <c r="D356" s="210"/>
      <c r="E356" s="295"/>
      <c r="F356" s="249"/>
      <c r="G356" s="295"/>
    </row>
    <row r="357" spans="1:7">
      <c r="A357" s="178"/>
      <c r="B357" s="295"/>
      <c r="C357" s="212"/>
      <c r="D357" s="210"/>
      <c r="E357" s="295"/>
      <c r="F357" s="249"/>
      <c r="G357" s="295"/>
    </row>
    <row r="358" spans="1:7">
      <c r="A358" s="178"/>
      <c r="B358" s="295"/>
      <c r="C358" s="212"/>
      <c r="D358" s="210"/>
      <c r="E358" s="295"/>
      <c r="F358" s="249"/>
      <c r="G358" s="295"/>
    </row>
    <row r="359" spans="1:7">
      <c r="A359" s="178"/>
      <c r="B359" s="295"/>
      <c r="C359" s="212"/>
      <c r="D359" s="210"/>
      <c r="E359" s="295"/>
      <c r="F359" s="249"/>
      <c r="G359" s="295"/>
    </row>
    <row r="360" spans="1:7">
      <c r="A360" s="178"/>
      <c r="B360" s="295"/>
      <c r="C360" s="212"/>
      <c r="D360" s="210"/>
      <c r="E360" s="295"/>
      <c r="F360" s="249"/>
      <c r="G360" s="295"/>
    </row>
    <row r="361" spans="1:7">
      <c r="A361" s="178"/>
      <c r="B361" s="295"/>
      <c r="C361" s="212"/>
      <c r="D361" s="210"/>
      <c r="E361" s="295"/>
      <c r="F361" s="249"/>
      <c r="G361" s="295"/>
    </row>
    <row r="362" spans="1:7">
      <c r="A362" s="178"/>
      <c r="B362" s="295"/>
      <c r="C362" s="212"/>
      <c r="D362" s="210"/>
      <c r="E362" s="295"/>
      <c r="F362" s="249"/>
      <c r="G362" s="295"/>
    </row>
    <row r="363" spans="1:7">
      <c r="A363" s="178"/>
      <c r="B363" s="295"/>
      <c r="C363" s="212"/>
      <c r="D363" s="210"/>
      <c r="E363" s="295"/>
      <c r="F363" s="249"/>
      <c r="G363" s="295"/>
    </row>
    <row r="364" spans="1:7">
      <c r="A364" s="178"/>
      <c r="B364" s="295"/>
      <c r="C364" s="212"/>
      <c r="D364" s="210"/>
      <c r="E364" s="295"/>
      <c r="F364" s="249"/>
      <c r="G364" s="295"/>
    </row>
    <row r="365" spans="1:7">
      <c r="A365" s="178"/>
      <c r="B365" s="295"/>
      <c r="C365" s="212"/>
      <c r="D365" s="210"/>
      <c r="E365" s="295"/>
      <c r="F365" s="249"/>
      <c r="G365" s="295"/>
    </row>
    <row r="366" spans="1:7">
      <c r="A366" s="178"/>
      <c r="B366" s="295"/>
      <c r="C366" s="212"/>
      <c r="D366" s="210"/>
      <c r="E366" s="295"/>
      <c r="F366" s="249"/>
      <c r="G366" s="295"/>
    </row>
    <row r="367" spans="1:7">
      <c r="A367" s="178"/>
      <c r="B367" s="295"/>
      <c r="C367" s="212"/>
      <c r="D367" s="210"/>
      <c r="E367" s="295"/>
      <c r="F367" s="249"/>
      <c r="G367" s="295"/>
    </row>
    <row r="368" spans="1:7">
      <c r="A368" s="178"/>
      <c r="B368" s="295"/>
      <c r="C368" s="212"/>
      <c r="D368" s="210"/>
      <c r="E368" s="295"/>
      <c r="F368" s="249"/>
      <c r="G368" s="295"/>
    </row>
    <row r="369" spans="1:7">
      <c r="A369" s="178"/>
      <c r="B369" s="295"/>
      <c r="C369" s="212"/>
      <c r="D369" s="210"/>
      <c r="E369" s="295"/>
      <c r="F369" s="249"/>
      <c r="G369" s="295"/>
    </row>
    <row r="370" spans="1:7">
      <c r="A370" s="178"/>
      <c r="B370" s="295"/>
      <c r="C370" s="212"/>
      <c r="D370" s="210"/>
      <c r="E370" s="295"/>
      <c r="F370" s="249"/>
      <c r="G370" s="295"/>
    </row>
    <row r="371" spans="1:7">
      <c r="A371" s="178"/>
      <c r="B371" s="295"/>
      <c r="C371" s="212"/>
      <c r="D371" s="210"/>
      <c r="E371" s="295"/>
      <c r="F371" s="249"/>
      <c r="G371" s="295"/>
    </row>
    <row r="372" spans="1:7">
      <c r="A372" s="178"/>
      <c r="B372" s="295"/>
      <c r="C372" s="212"/>
      <c r="D372" s="210"/>
      <c r="E372" s="295"/>
      <c r="F372" s="249"/>
      <c r="G372" s="295"/>
    </row>
    <row r="373" spans="1:7">
      <c r="A373" s="178"/>
      <c r="B373" s="295"/>
      <c r="C373" s="212"/>
      <c r="D373" s="210"/>
      <c r="E373" s="295"/>
      <c r="F373" s="249"/>
      <c r="G373" s="295"/>
    </row>
    <row r="374" spans="1:7">
      <c r="A374" s="178"/>
      <c r="B374" s="295"/>
      <c r="C374" s="212"/>
      <c r="D374" s="210"/>
      <c r="E374" s="295"/>
      <c r="F374" s="249"/>
      <c r="G374" s="295"/>
    </row>
    <row r="375" spans="1:7">
      <c r="A375" s="178"/>
      <c r="B375" s="295"/>
      <c r="C375" s="212"/>
      <c r="D375" s="210"/>
      <c r="E375" s="295"/>
      <c r="F375" s="249"/>
      <c r="G375" s="295"/>
    </row>
    <row r="376" spans="1:7">
      <c r="A376" s="178"/>
      <c r="B376" s="295"/>
      <c r="C376" s="212"/>
      <c r="D376" s="210"/>
      <c r="E376" s="295"/>
      <c r="F376" s="249"/>
      <c r="G376" s="295"/>
    </row>
    <row r="377" spans="1:7">
      <c r="A377" s="178"/>
      <c r="B377" s="295"/>
      <c r="C377" s="212"/>
      <c r="D377" s="210"/>
      <c r="E377" s="295"/>
      <c r="F377" s="249"/>
      <c r="G377" s="295"/>
    </row>
    <row r="378" spans="1:7">
      <c r="A378" s="178"/>
      <c r="B378" s="295"/>
      <c r="C378" s="212"/>
      <c r="D378" s="210"/>
      <c r="E378" s="295"/>
      <c r="F378" s="249"/>
      <c r="G378" s="295"/>
    </row>
    <row r="379" spans="1:7">
      <c r="A379" s="178"/>
      <c r="B379" s="295"/>
      <c r="C379" s="212"/>
      <c r="D379" s="210"/>
      <c r="E379" s="295"/>
      <c r="F379" s="249"/>
      <c r="G379" s="295"/>
    </row>
    <row r="380" spans="1:7">
      <c r="A380" s="178"/>
      <c r="B380" s="295"/>
      <c r="C380" s="212"/>
      <c r="D380" s="210"/>
      <c r="E380" s="295"/>
      <c r="F380" s="249"/>
      <c r="G380" s="295"/>
    </row>
    <row r="381" spans="1:7">
      <c r="A381" s="178"/>
      <c r="B381" s="295"/>
      <c r="C381" s="212"/>
      <c r="D381" s="210"/>
      <c r="E381" s="295"/>
      <c r="F381" s="249"/>
      <c r="G381" s="295"/>
    </row>
    <row r="382" spans="1:7">
      <c r="A382" s="178"/>
      <c r="B382" s="295"/>
      <c r="C382" s="212"/>
      <c r="D382" s="210"/>
      <c r="E382" s="295"/>
      <c r="F382" s="249"/>
      <c r="G382" s="295"/>
    </row>
    <row r="383" spans="1:7">
      <c r="A383" s="178"/>
      <c r="B383" s="295"/>
      <c r="C383" s="212"/>
      <c r="D383" s="210"/>
      <c r="E383" s="295"/>
      <c r="F383" s="249"/>
      <c r="G383" s="295"/>
    </row>
    <row r="384" spans="1:7">
      <c r="A384" s="178"/>
      <c r="B384" s="295"/>
      <c r="C384" s="212"/>
      <c r="D384" s="210"/>
      <c r="E384" s="295"/>
      <c r="F384" s="249"/>
      <c r="G384" s="295"/>
    </row>
    <row r="385" spans="1:7">
      <c r="A385" s="178"/>
      <c r="B385" s="295"/>
      <c r="C385" s="212"/>
      <c r="D385" s="210"/>
      <c r="E385" s="295"/>
      <c r="F385" s="249"/>
      <c r="G385" s="295"/>
    </row>
    <row r="386" spans="1:7">
      <c r="A386" s="178"/>
      <c r="B386" s="295"/>
      <c r="C386" s="212"/>
      <c r="D386" s="210"/>
      <c r="E386" s="295"/>
      <c r="F386" s="249"/>
      <c r="G386" s="295"/>
    </row>
    <row r="387" spans="1:7">
      <c r="A387" s="178"/>
      <c r="B387" s="295"/>
      <c r="C387" s="212"/>
      <c r="D387" s="210"/>
      <c r="E387" s="295"/>
      <c r="F387" s="249"/>
      <c r="G387" s="295"/>
    </row>
    <row r="388" spans="1:7">
      <c r="A388" s="178"/>
      <c r="B388" s="295"/>
      <c r="C388" s="212"/>
      <c r="D388" s="210"/>
      <c r="E388" s="295"/>
      <c r="F388" s="249"/>
      <c r="G388" s="295"/>
    </row>
    <row r="389" spans="1:7">
      <c r="A389" s="178"/>
      <c r="B389" s="295"/>
      <c r="C389" s="212"/>
      <c r="D389" s="210"/>
      <c r="E389" s="295"/>
      <c r="F389" s="249"/>
      <c r="G389" s="295"/>
    </row>
    <row r="390" spans="1:7">
      <c r="A390" s="178"/>
      <c r="B390" s="295"/>
      <c r="C390" s="212"/>
      <c r="D390" s="210"/>
      <c r="E390" s="295"/>
      <c r="F390" s="249"/>
      <c r="G390" s="295"/>
    </row>
    <row r="391" spans="1:7">
      <c r="A391" s="178"/>
      <c r="B391" s="295"/>
      <c r="C391" s="212"/>
      <c r="D391" s="210"/>
      <c r="E391" s="295"/>
      <c r="F391" s="249"/>
      <c r="G391" s="295"/>
    </row>
    <row r="392" spans="1:7">
      <c r="A392" s="178"/>
      <c r="B392" s="295"/>
      <c r="C392" s="212"/>
      <c r="D392" s="210"/>
      <c r="E392" s="295"/>
      <c r="F392" s="249"/>
      <c r="G392" s="295"/>
    </row>
    <row r="393" spans="1:7">
      <c r="A393" s="178"/>
      <c r="B393" s="295"/>
      <c r="C393" s="212"/>
      <c r="D393" s="210"/>
      <c r="E393" s="295"/>
      <c r="F393" s="249"/>
      <c r="G393" s="295"/>
    </row>
    <row r="394" spans="1:7">
      <c r="A394" s="178"/>
      <c r="B394" s="295"/>
      <c r="C394" s="212"/>
      <c r="D394" s="210"/>
      <c r="E394" s="295"/>
      <c r="F394" s="249"/>
      <c r="G394" s="295"/>
    </row>
    <row r="395" spans="1:7">
      <c r="A395" s="178"/>
      <c r="B395" s="295"/>
      <c r="C395" s="212"/>
      <c r="D395" s="210"/>
      <c r="E395" s="295"/>
      <c r="F395" s="249"/>
      <c r="G395" s="295"/>
    </row>
    <row r="396" spans="1:7">
      <c r="A396" s="178"/>
      <c r="B396" s="295"/>
      <c r="C396" s="212"/>
      <c r="D396" s="210"/>
      <c r="E396" s="295"/>
      <c r="F396" s="249"/>
      <c r="G396" s="295"/>
    </row>
    <row r="397" spans="1:7">
      <c r="A397" s="178"/>
      <c r="B397" s="295"/>
      <c r="C397" s="212"/>
      <c r="D397" s="210"/>
      <c r="E397" s="295"/>
      <c r="F397" s="249"/>
      <c r="G397" s="295"/>
    </row>
    <row r="398" spans="1:7">
      <c r="A398" s="178"/>
      <c r="B398" s="295"/>
      <c r="C398" s="212"/>
      <c r="D398" s="210"/>
      <c r="E398" s="295"/>
      <c r="F398" s="249"/>
      <c r="G398" s="295"/>
    </row>
    <row r="399" spans="1:7">
      <c r="A399" s="178"/>
      <c r="B399" s="295"/>
      <c r="C399" s="212"/>
      <c r="D399" s="210"/>
      <c r="E399" s="295"/>
      <c r="F399" s="249"/>
      <c r="G399" s="295"/>
    </row>
    <row r="400" spans="1:7">
      <c r="A400" s="178"/>
      <c r="B400" s="295"/>
      <c r="C400" s="212"/>
      <c r="D400" s="210"/>
      <c r="E400" s="295"/>
      <c r="F400" s="249"/>
      <c r="G400" s="295"/>
    </row>
    <row r="401" spans="1:8">
      <c r="A401" s="183"/>
      <c r="B401" s="295"/>
      <c r="C401" s="212"/>
      <c r="D401" s="210"/>
      <c r="E401" s="295"/>
      <c r="F401" s="249"/>
      <c r="G401" s="295"/>
    </row>
    <row r="402" spans="1:8">
      <c r="A402" s="197"/>
      <c r="B402" s="198"/>
      <c r="C402" s="231"/>
      <c r="D402" s="197">
        <f>SUM(D353:D401)</f>
        <v>0</v>
      </c>
      <c r="E402" s="198">
        <f>SUM(E353:E401)</f>
        <v>0</v>
      </c>
      <c r="F402" s="232">
        <f>SUM(F353:F401)</f>
        <v>0</v>
      </c>
      <c r="G402" s="198">
        <f>SUM(G353:G401)</f>
        <v>0</v>
      </c>
    </row>
    <row r="403" spans="1:8">
      <c r="C403" s="691" t="s">
        <v>29</v>
      </c>
      <c r="D403" s="972">
        <f>D402+E402</f>
        <v>0</v>
      </c>
      <c r="E403" s="972"/>
      <c r="F403" s="973">
        <f>F402+G402</f>
        <v>0</v>
      </c>
      <c r="G403" s="972"/>
    </row>
    <row r="404" spans="1:8" customFormat="1"/>
    <row r="405" spans="1:8" customFormat="1"/>
    <row r="406" spans="1:8" customFormat="1"/>
    <row r="407" spans="1:8" customFormat="1" ht="25.8" customHeight="1">
      <c r="A407" s="1"/>
      <c r="B407" s="1"/>
      <c r="C407" s="1"/>
      <c r="D407" s="1"/>
      <c r="E407" s="1"/>
      <c r="F407" s="1"/>
      <c r="G407" s="1"/>
      <c r="H407" s="1"/>
    </row>
    <row r="408" spans="1:8" ht="13.2" customHeight="1">
      <c r="A408" s="875" t="s">
        <v>3</v>
      </c>
      <c r="B408" s="968"/>
      <c r="C408" s="893" t="s">
        <v>0</v>
      </c>
      <c r="D408" s="971" t="s">
        <v>22</v>
      </c>
      <c r="E408" s="944"/>
      <c r="F408" s="945" t="s">
        <v>20</v>
      </c>
      <c r="G408" s="944"/>
    </row>
    <row r="409" spans="1:8" ht="13.2" customHeight="1">
      <c r="A409" s="940"/>
      <c r="B409" s="969"/>
      <c r="C409" s="942"/>
      <c r="D409" s="398" t="s">
        <v>189</v>
      </c>
      <c r="E409" s="397" t="s">
        <v>5</v>
      </c>
      <c r="F409" s="396" t="s">
        <v>1119</v>
      </c>
      <c r="G409" s="397" t="s">
        <v>1120</v>
      </c>
    </row>
    <row r="410" spans="1:8">
      <c r="A410" s="879"/>
      <c r="B410" s="970"/>
      <c r="C410" s="894"/>
      <c r="D410" s="399" t="s">
        <v>1118</v>
      </c>
      <c r="E410" s="400" t="s">
        <v>1121</v>
      </c>
      <c r="F410" s="399" t="s">
        <v>1118</v>
      </c>
      <c r="G410" s="400" t="s">
        <v>1121</v>
      </c>
    </row>
    <row r="411" spans="1:8">
      <c r="A411" s="173">
        <v>8</v>
      </c>
      <c r="B411" s="295"/>
      <c r="C411" s="212"/>
      <c r="D411" s="210"/>
      <c r="E411" s="295"/>
      <c r="F411" s="249"/>
      <c r="G411" s="295"/>
    </row>
    <row r="412" spans="1:8">
      <c r="A412" s="178"/>
      <c r="B412" s="295"/>
      <c r="C412" s="212"/>
      <c r="D412" s="210"/>
      <c r="E412" s="295"/>
      <c r="F412" s="249"/>
      <c r="G412" s="295"/>
    </row>
    <row r="413" spans="1:8">
      <c r="A413" s="178"/>
      <c r="B413" s="295"/>
      <c r="C413" s="212"/>
      <c r="D413" s="210"/>
      <c r="E413" s="295"/>
      <c r="F413" s="249"/>
      <c r="G413" s="295"/>
    </row>
    <row r="414" spans="1:8">
      <c r="A414" s="178"/>
      <c r="B414" s="295"/>
      <c r="C414" s="212"/>
      <c r="D414" s="210"/>
      <c r="E414" s="295"/>
      <c r="F414" s="249"/>
      <c r="G414" s="295"/>
    </row>
    <row r="415" spans="1:8">
      <c r="A415" s="178"/>
      <c r="B415" s="295"/>
      <c r="C415" s="212"/>
      <c r="D415" s="210"/>
      <c r="E415" s="295"/>
      <c r="F415" s="249"/>
      <c r="G415" s="295"/>
    </row>
    <row r="416" spans="1:8">
      <c r="A416" s="178"/>
      <c r="B416" s="295"/>
      <c r="C416" s="212"/>
      <c r="D416" s="210"/>
      <c r="E416" s="295"/>
      <c r="F416" s="249"/>
      <c r="G416" s="295"/>
    </row>
    <row r="417" spans="1:7">
      <c r="A417" s="178"/>
      <c r="B417" s="295"/>
      <c r="C417" s="212"/>
      <c r="D417" s="210"/>
      <c r="E417" s="295"/>
      <c r="F417" s="249"/>
      <c r="G417" s="295"/>
    </row>
    <row r="418" spans="1:7">
      <c r="A418" s="178"/>
      <c r="B418" s="295"/>
      <c r="C418" s="212"/>
      <c r="D418" s="210"/>
      <c r="E418" s="295"/>
      <c r="F418" s="249"/>
      <c r="G418" s="295"/>
    </row>
    <row r="419" spans="1:7">
      <c r="A419" s="178"/>
      <c r="B419" s="295"/>
      <c r="C419" s="212"/>
      <c r="D419" s="210"/>
      <c r="E419" s="295"/>
      <c r="F419" s="249"/>
      <c r="G419" s="295"/>
    </row>
    <row r="420" spans="1:7">
      <c r="A420" s="178"/>
      <c r="B420" s="295"/>
      <c r="C420" s="212"/>
      <c r="D420" s="210"/>
      <c r="E420" s="295"/>
      <c r="F420" s="249"/>
      <c r="G420" s="295"/>
    </row>
    <row r="421" spans="1:7">
      <c r="A421" s="178"/>
      <c r="B421" s="295"/>
      <c r="C421" s="212"/>
      <c r="D421" s="210"/>
      <c r="E421" s="295"/>
      <c r="F421" s="249"/>
      <c r="G421" s="295"/>
    </row>
    <row r="422" spans="1:7">
      <c r="A422" s="178"/>
      <c r="B422" s="295"/>
      <c r="C422" s="212"/>
      <c r="D422" s="210"/>
      <c r="E422" s="295"/>
      <c r="F422" s="249"/>
      <c r="G422" s="295"/>
    </row>
    <row r="423" spans="1:7">
      <c r="A423" s="178"/>
      <c r="B423" s="295"/>
      <c r="C423" s="212"/>
      <c r="D423" s="210"/>
      <c r="E423" s="295"/>
      <c r="F423" s="249"/>
      <c r="G423" s="295"/>
    </row>
    <row r="424" spans="1:7">
      <c r="A424" s="178"/>
      <c r="B424" s="295"/>
      <c r="C424" s="212"/>
      <c r="D424" s="210"/>
      <c r="E424" s="295"/>
      <c r="F424" s="249"/>
      <c r="G424" s="295"/>
    </row>
    <row r="425" spans="1:7">
      <c r="A425" s="178"/>
      <c r="B425" s="295"/>
      <c r="C425" s="212"/>
      <c r="D425" s="210"/>
      <c r="E425" s="295"/>
      <c r="F425" s="249"/>
      <c r="G425" s="295"/>
    </row>
    <row r="426" spans="1:7">
      <c r="A426" s="178"/>
      <c r="B426" s="295"/>
      <c r="C426" s="212"/>
      <c r="D426" s="210"/>
      <c r="E426" s="295"/>
      <c r="F426" s="249"/>
      <c r="G426" s="295"/>
    </row>
    <row r="427" spans="1:7">
      <c r="A427" s="178"/>
      <c r="B427" s="295"/>
      <c r="C427" s="212"/>
      <c r="D427" s="210"/>
      <c r="E427" s="295"/>
      <c r="F427" s="249"/>
      <c r="G427" s="295"/>
    </row>
    <row r="428" spans="1:7">
      <c r="A428" s="178"/>
      <c r="B428" s="295"/>
      <c r="C428" s="212"/>
      <c r="D428" s="210"/>
      <c r="E428" s="295"/>
      <c r="F428" s="249"/>
      <c r="G428" s="295"/>
    </row>
    <row r="429" spans="1:7">
      <c r="A429" s="178"/>
      <c r="B429" s="295"/>
      <c r="C429" s="212"/>
      <c r="D429" s="210"/>
      <c r="E429" s="295"/>
      <c r="F429" s="249"/>
      <c r="G429" s="295"/>
    </row>
    <row r="430" spans="1:7">
      <c r="A430" s="178"/>
      <c r="B430" s="295"/>
      <c r="C430" s="212"/>
      <c r="D430" s="210"/>
      <c r="E430" s="295"/>
      <c r="F430" s="249"/>
      <c r="G430" s="295"/>
    </row>
    <row r="431" spans="1:7">
      <c r="A431" s="178"/>
      <c r="B431" s="295"/>
      <c r="C431" s="212"/>
      <c r="D431" s="210"/>
      <c r="E431" s="295"/>
      <c r="F431" s="249"/>
      <c r="G431" s="295"/>
    </row>
    <row r="432" spans="1:7">
      <c r="A432" s="178"/>
      <c r="B432" s="295"/>
      <c r="C432" s="212"/>
      <c r="D432" s="210"/>
      <c r="E432" s="295"/>
      <c r="F432" s="249"/>
      <c r="G432" s="295"/>
    </row>
    <row r="433" spans="1:7">
      <c r="A433" s="178"/>
      <c r="B433" s="295"/>
      <c r="C433" s="212"/>
      <c r="D433" s="210"/>
      <c r="E433" s="295"/>
      <c r="F433" s="249"/>
      <c r="G433" s="295"/>
    </row>
    <row r="434" spans="1:7">
      <c r="A434" s="178"/>
      <c r="B434" s="295"/>
      <c r="C434" s="212"/>
      <c r="D434" s="210"/>
      <c r="E434" s="295"/>
      <c r="F434" s="249"/>
      <c r="G434" s="295"/>
    </row>
    <row r="435" spans="1:7">
      <c r="A435" s="178"/>
      <c r="B435" s="295"/>
      <c r="C435" s="212"/>
      <c r="D435" s="210"/>
      <c r="E435" s="295"/>
      <c r="F435" s="249"/>
      <c r="G435" s="295"/>
    </row>
    <row r="436" spans="1:7">
      <c r="A436" s="178"/>
      <c r="B436" s="295"/>
      <c r="C436" s="212"/>
      <c r="D436" s="210"/>
      <c r="E436" s="295"/>
      <c r="F436" s="249"/>
      <c r="G436" s="295"/>
    </row>
    <row r="437" spans="1:7">
      <c r="A437" s="178"/>
      <c r="B437" s="295"/>
      <c r="C437" s="212"/>
      <c r="D437" s="210"/>
      <c r="E437" s="295"/>
      <c r="F437" s="249"/>
      <c r="G437" s="295"/>
    </row>
    <row r="438" spans="1:7">
      <c r="A438" s="178"/>
      <c r="B438" s="295"/>
      <c r="C438" s="212"/>
      <c r="D438" s="210"/>
      <c r="E438" s="295"/>
      <c r="F438" s="249"/>
      <c r="G438" s="295"/>
    </row>
    <row r="439" spans="1:7">
      <c r="A439" s="178"/>
      <c r="B439" s="295"/>
      <c r="C439" s="212"/>
      <c r="D439" s="210"/>
      <c r="E439" s="295"/>
      <c r="F439" s="249"/>
      <c r="G439" s="295"/>
    </row>
    <row r="440" spans="1:7">
      <c r="A440" s="178"/>
      <c r="B440" s="295"/>
      <c r="C440" s="212"/>
      <c r="D440" s="210"/>
      <c r="E440" s="295"/>
      <c r="F440" s="249"/>
      <c r="G440" s="295"/>
    </row>
    <row r="441" spans="1:7">
      <c r="A441" s="178"/>
      <c r="B441" s="295"/>
      <c r="C441" s="212"/>
      <c r="D441" s="210"/>
      <c r="E441" s="295"/>
      <c r="F441" s="249"/>
      <c r="G441" s="295"/>
    </row>
    <row r="442" spans="1:7">
      <c r="A442" s="178"/>
      <c r="B442" s="295"/>
      <c r="C442" s="212"/>
      <c r="D442" s="210"/>
      <c r="E442" s="295"/>
      <c r="F442" s="249"/>
      <c r="G442" s="295"/>
    </row>
    <row r="443" spans="1:7">
      <c r="A443" s="178"/>
      <c r="B443" s="295"/>
      <c r="C443" s="212"/>
      <c r="D443" s="210"/>
      <c r="E443" s="295"/>
      <c r="F443" s="249"/>
      <c r="G443" s="295"/>
    </row>
    <row r="444" spans="1:7">
      <c r="A444" s="178"/>
      <c r="B444" s="295"/>
      <c r="C444" s="212"/>
      <c r="D444" s="210"/>
      <c r="E444" s="295"/>
      <c r="F444" s="249"/>
      <c r="G444" s="295"/>
    </row>
    <row r="445" spans="1:7">
      <c r="A445" s="178"/>
      <c r="B445" s="295"/>
      <c r="C445" s="212"/>
      <c r="D445" s="210"/>
      <c r="E445" s="295"/>
      <c r="F445" s="249"/>
      <c r="G445" s="295"/>
    </row>
    <row r="446" spans="1:7">
      <c r="A446" s="178"/>
      <c r="B446" s="295"/>
      <c r="C446" s="212"/>
      <c r="D446" s="210"/>
      <c r="E446" s="295"/>
      <c r="F446" s="249"/>
      <c r="G446" s="295"/>
    </row>
    <row r="447" spans="1:7">
      <c r="A447" s="178"/>
      <c r="B447" s="295"/>
      <c r="C447" s="212"/>
      <c r="D447" s="210"/>
      <c r="E447" s="295"/>
      <c r="F447" s="249"/>
      <c r="G447" s="295"/>
    </row>
    <row r="448" spans="1:7">
      <c r="A448" s="178"/>
      <c r="B448" s="295"/>
      <c r="C448" s="212"/>
      <c r="D448" s="210"/>
      <c r="E448" s="295"/>
      <c r="F448" s="249"/>
      <c r="G448" s="295"/>
    </row>
    <row r="449" spans="1:7">
      <c r="A449" s="178"/>
      <c r="B449" s="295"/>
      <c r="C449" s="212"/>
      <c r="D449" s="210"/>
      <c r="E449" s="295"/>
      <c r="F449" s="249"/>
      <c r="G449" s="295"/>
    </row>
    <row r="450" spans="1:7">
      <c r="A450" s="178"/>
      <c r="B450" s="295"/>
      <c r="C450" s="212"/>
      <c r="D450" s="210"/>
      <c r="E450" s="295"/>
      <c r="F450" s="249"/>
      <c r="G450" s="295"/>
    </row>
    <row r="451" spans="1:7">
      <c r="A451" s="178"/>
      <c r="B451" s="295"/>
      <c r="C451" s="212"/>
      <c r="D451" s="210"/>
      <c r="E451" s="295"/>
      <c r="F451" s="249"/>
      <c r="G451" s="295"/>
    </row>
    <row r="452" spans="1:7">
      <c r="A452" s="178"/>
      <c r="B452" s="295"/>
      <c r="C452" s="212"/>
      <c r="D452" s="210"/>
      <c r="E452" s="295"/>
      <c r="F452" s="249"/>
      <c r="G452" s="295"/>
    </row>
    <row r="453" spans="1:7">
      <c r="A453" s="178"/>
      <c r="B453" s="295"/>
      <c r="C453" s="212"/>
      <c r="D453" s="210"/>
      <c r="E453" s="295"/>
      <c r="F453" s="249"/>
      <c r="G453" s="295"/>
    </row>
    <row r="454" spans="1:7">
      <c r="A454" s="178"/>
      <c r="B454" s="295"/>
      <c r="C454" s="212"/>
      <c r="D454" s="210"/>
      <c r="E454" s="295"/>
      <c r="F454" s="249"/>
      <c r="G454" s="295"/>
    </row>
    <row r="455" spans="1:7">
      <c r="A455" s="178"/>
      <c r="B455" s="295"/>
      <c r="C455" s="212"/>
      <c r="D455" s="210"/>
      <c r="E455" s="295"/>
      <c r="F455" s="249"/>
      <c r="G455" s="295"/>
    </row>
    <row r="456" spans="1:7">
      <c r="A456" s="178"/>
      <c r="B456" s="295"/>
      <c r="C456" s="212"/>
      <c r="D456" s="210"/>
      <c r="E456" s="295"/>
      <c r="F456" s="249"/>
      <c r="G456" s="295"/>
    </row>
    <row r="457" spans="1:7">
      <c r="A457" s="178"/>
      <c r="B457" s="295"/>
      <c r="C457" s="212"/>
      <c r="D457" s="210"/>
      <c r="E457" s="295"/>
      <c r="F457" s="249"/>
      <c r="G457" s="295"/>
    </row>
    <row r="458" spans="1:7">
      <c r="A458" s="178"/>
      <c r="B458" s="295"/>
      <c r="C458" s="212"/>
      <c r="D458" s="210"/>
      <c r="E458" s="295"/>
      <c r="F458" s="249"/>
      <c r="G458" s="295"/>
    </row>
    <row r="459" spans="1:7">
      <c r="A459" s="183"/>
      <c r="B459" s="295"/>
      <c r="C459" s="212"/>
      <c r="D459" s="210"/>
      <c r="E459" s="295"/>
      <c r="F459" s="249"/>
      <c r="G459" s="295"/>
    </row>
    <row r="460" spans="1:7">
      <c r="A460" s="197"/>
      <c r="B460" s="198"/>
      <c r="C460" s="231"/>
      <c r="D460" s="197">
        <f>SUM(D411:D459)</f>
        <v>0</v>
      </c>
      <c r="E460" s="198">
        <f>SUM(E411:E459)</f>
        <v>0</v>
      </c>
      <c r="F460" s="232">
        <f>SUM(F411:F459)</f>
        <v>0</v>
      </c>
      <c r="G460" s="198">
        <f>SUM(G411:G459)</f>
        <v>0</v>
      </c>
    </row>
    <row r="461" spans="1:7">
      <c r="A461" s="373"/>
      <c r="B461" s="373"/>
      <c r="C461" s="374" t="s">
        <v>30</v>
      </c>
      <c r="D461" s="972">
        <f>D460+E460</f>
        <v>0</v>
      </c>
      <c r="E461" s="972"/>
      <c r="F461" s="973">
        <f>F460+G460</f>
        <v>0</v>
      </c>
      <c r="G461" s="972"/>
    </row>
    <row r="462" spans="1:7" customFormat="1"/>
    <row r="463" spans="1:7" customFormat="1"/>
    <row r="464" spans="1:7" customFormat="1"/>
    <row r="465" spans="1:8" customFormat="1" ht="25.8" customHeight="1">
      <c r="A465" s="1"/>
      <c r="B465" s="1"/>
      <c r="C465" s="1"/>
      <c r="D465" s="1"/>
      <c r="E465" s="1"/>
      <c r="F465" s="1"/>
      <c r="G465" s="1"/>
      <c r="H465" s="1"/>
    </row>
    <row r="466" spans="1:8" ht="13.2" customHeight="1">
      <c r="A466" s="875" t="s">
        <v>3</v>
      </c>
      <c r="B466" s="968"/>
      <c r="C466" s="893" t="s">
        <v>0</v>
      </c>
      <c r="D466" s="971" t="s">
        <v>22</v>
      </c>
      <c r="E466" s="944"/>
      <c r="F466" s="945" t="s">
        <v>20</v>
      </c>
      <c r="G466" s="944"/>
    </row>
    <row r="467" spans="1:8" ht="13.2" customHeight="1">
      <c r="A467" s="940"/>
      <c r="B467" s="969"/>
      <c r="C467" s="942"/>
      <c r="D467" s="398" t="s">
        <v>189</v>
      </c>
      <c r="E467" s="397" t="s">
        <v>5</v>
      </c>
      <c r="F467" s="396" t="s">
        <v>1119</v>
      </c>
      <c r="G467" s="397" t="s">
        <v>1120</v>
      </c>
    </row>
    <row r="468" spans="1:8">
      <c r="A468" s="879"/>
      <c r="B468" s="970"/>
      <c r="C468" s="894"/>
      <c r="D468" s="399" t="s">
        <v>1118</v>
      </c>
      <c r="E468" s="400" t="s">
        <v>1121</v>
      </c>
      <c r="F468" s="399" t="s">
        <v>1118</v>
      </c>
      <c r="G468" s="400" t="s">
        <v>1121</v>
      </c>
    </row>
    <row r="469" spans="1:8">
      <c r="A469" s="173">
        <v>9</v>
      </c>
      <c r="B469" s="295"/>
      <c r="C469" s="212"/>
      <c r="D469" s="210"/>
      <c r="E469" s="295"/>
      <c r="F469" s="249"/>
      <c r="G469" s="295"/>
    </row>
    <row r="470" spans="1:8">
      <c r="A470" s="178"/>
      <c r="B470" s="295"/>
      <c r="C470" s="212"/>
      <c r="D470" s="210"/>
      <c r="E470" s="295"/>
      <c r="F470" s="249"/>
      <c r="G470" s="295"/>
    </row>
    <row r="471" spans="1:8">
      <c r="A471" s="178"/>
      <c r="B471" s="295"/>
      <c r="C471" s="212"/>
      <c r="D471" s="210"/>
      <c r="E471" s="295"/>
      <c r="F471" s="249"/>
      <c r="G471" s="295"/>
    </row>
    <row r="472" spans="1:8">
      <c r="A472" s="178"/>
      <c r="B472" s="295"/>
      <c r="C472" s="212"/>
      <c r="D472" s="210"/>
      <c r="E472" s="295"/>
      <c r="F472" s="249"/>
      <c r="G472" s="295"/>
    </row>
    <row r="473" spans="1:8">
      <c r="A473" s="178"/>
      <c r="B473" s="295"/>
      <c r="C473" s="212"/>
      <c r="D473" s="210"/>
      <c r="E473" s="295"/>
      <c r="F473" s="249"/>
      <c r="G473" s="295"/>
    </row>
    <row r="474" spans="1:8">
      <c r="A474" s="178"/>
      <c r="B474" s="295"/>
      <c r="C474" s="212"/>
      <c r="D474" s="210"/>
      <c r="E474" s="295"/>
      <c r="F474" s="249"/>
      <c r="G474" s="295"/>
    </row>
    <row r="475" spans="1:8">
      <c r="A475" s="178"/>
      <c r="B475" s="295"/>
      <c r="C475" s="212"/>
      <c r="D475" s="210"/>
      <c r="E475" s="295"/>
      <c r="F475" s="249"/>
      <c r="G475" s="295"/>
    </row>
    <row r="476" spans="1:8">
      <c r="A476" s="178"/>
      <c r="B476" s="295"/>
      <c r="C476" s="212"/>
      <c r="D476" s="210"/>
      <c r="E476" s="295"/>
      <c r="F476" s="249"/>
      <c r="G476" s="295"/>
    </row>
    <row r="477" spans="1:8">
      <c r="A477" s="178"/>
      <c r="B477" s="295"/>
      <c r="C477" s="212"/>
      <c r="D477" s="210"/>
      <c r="E477" s="295"/>
      <c r="F477" s="249"/>
      <c r="G477" s="295"/>
    </row>
    <row r="478" spans="1:8">
      <c r="A478" s="178"/>
      <c r="B478" s="295"/>
      <c r="C478" s="212"/>
      <c r="D478" s="210"/>
      <c r="E478" s="295"/>
      <c r="F478" s="249"/>
      <c r="G478" s="295"/>
    </row>
    <row r="479" spans="1:8">
      <c r="A479" s="178"/>
      <c r="B479" s="295"/>
      <c r="C479" s="212"/>
      <c r="D479" s="210"/>
      <c r="E479" s="295"/>
      <c r="F479" s="249"/>
      <c r="G479" s="295"/>
    </row>
    <row r="480" spans="1:8">
      <c r="A480" s="178"/>
      <c r="B480" s="295"/>
      <c r="C480" s="212"/>
      <c r="D480" s="210"/>
      <c r="E480" s="295"/>
      <c r="F480" s="249"/>
      <c r="G480" s="295"/>
    </row>
    <row r="481" spans="1:7">
      <c r="A481" s="178"/>
      <c r="B481" s="295"/>
      <c r="C481" s="212"/>
      <c r="D481" s="210"/>
      <c r="E481" s="295"/>
      <c r="F481" s="249"/>
      <c r="G481" s="295"/>
    </row>
    <row r="482" spans="1:7">
      <c r="A482" s="178"/>
      <c r="B482" s="295"/>
      <c r="C482" s="212"/>
      <c r="D482" s="210"/>
      <c r="E482" s="295"/>
      <c r="F482" s="249"/>
      <c r="G482" s="295"/>
    </row>
    <row r="483" spans="1:7">
      <c r="A483" s="178"/>
      <c r="B483" s="295"/>
      <c r="C483" s="212"/>
      <c r="D483" s="210"/>
      <c r="E483" s="295"/>
      <c r="F483" s="249"/>
      <c r="G483" s="295"/>
    </row>
    <row r="484" spans="1:7">
      <c r="A484" s="178"/>
      <c r="B484" s="295"/>
      <c r="C484" s="212"/>
      <c r="D484" s="210"/>
      <c r="E484" s="295"/>
      <c r="F484" s="249"/>
      <c r="G484" s="295"/>
    </row>
    <row r="485" spans="1:7">
      <c r="A485" s="178"/>
      <c r="B485" s="295"/>
      <c r="C485" s="212"/>
      <c r="D485" s="210"/>
      <c r="E485" s="295"/>
      <c r="F485" s="249"/>
      <c r="G485" s="295"/>
    </row>
    <row r="486" spans="1:7">
      <c r="A486" s="178"/>
      <c r="B486" s="295"/>
      <c r="C486" s="212"/>
      <c r="D486" s="210"/>
      <c r="E486" s="295"/>
      <c r="F486" s="249"/>
      <c r="G486" s="295"/>
    </row>
    <row r="487" spans="1:7">
      <c r="A487" s="178"/>
      <c r="B487" s="295"/>
      <c r="C487" s="212"/>
      <c r="D487" s="210"/>
      <c r="E487" s="295"/>
      <c r="F487" s="249"/>
      <c r="G487" s="295"/>
    </row>
    <row r="488" spans="1:7">
      <c r="A488" s="178"/>
      <c r="B488" s="295"/>
      <c r="C488" s="212"/>
      <c r="D488" s="210"/>
      <c r="E488" s="295"/>
      <c r="F488" s="249"/>
      <c r="G488" s="295"/>
    </row>
    <row r="489" spans="1:7">
      <c r="A489" s="178"/>
      <c r="B489" s="295"/>
      <c r="C489" s="212"/>
      <c r="D489" s="210"/>
      <c r="E489" s="295"/>
      <c r="F489" s="249"/>
      <c r="G489" s="295"/>
    </row>
    <row r="490" spans="1:7">
      <c r="A490" s="178"/>
      <c r="B490" s="295"/>
      <c r="C490" s="212"/>
      <c r="D490" s="210"/>
      <c r="E490" s="295"/>
      <c r="F490" s="249"/>
      <c r="G490" s="295"/>
    </row>
    <row r="491" spans="1:7">
      <c r="A491" s="178"/>
      <c r="B491" s="295"/>
      <c r="C491" s="212"/>
      <c r="D491" s="210"/>
      <c r="E491" s="295"/>
      <c r="F491" s="249"/>
      <c r="G491" s="295"/>
    </row>
    <row r="492" spans="1:7">
      <c r="A492" s="178"/>
      <c r="B492" s="295"/>
      <c r="C492" s="212"/>
      <c r="D492" s="210"/>
      <c r="E492" s="295"/>
      <c r="F492" s="249"/>
      <c r="G492" s="295"/>
    </row>
    <row r="493" spans="1:7">
      <c r="A493" s="178"/>
      <c r="B493" s="295"/>
      <c r="C493" s="212"/>
      <c r="D493" s="210"/>
      <c r="E493" s="295"/>
      <c r="F493" s="249"/>
      <c r="G493" s="295"/>
    </row>
    <row r="494" spans="1:7">
      <c r="A494" s="178"/>
      <c r="B494" s="295"/>
      <c r="C494" s="212"/>
      <c r="D494" s="210"/>
      <c r="E494" s="295"/>
      <c r="F494" s="249"/>
      <c r="G494" s="295"/>
    </row>
    <row r="495" spans="1:7">
      <c r="A495" s="178"/>
      <c r="B495" s="295"/>
      <c r="C495" s="212"/>
      <c r="D495" s="210"/>
      <c r="E495" s="295"/>
      <c r="F495" s="249"/>
      <c r="G495" s="295"/>
    </row>
    <row r="496" spans="1:7">
      <c r="A496" s="178"/>
      <c r="B496" s="295"/>
      <c r="C496" s="212"/>
      <c r="D496" s="210"/>
      <c r="E496" s="295"/>
      <c r="F496" s="249"/>
      <c r="G496" s="295"/>
    </row>
    <row r="497" spans="1:7">
      <c r="A497" s="178"/>
      <c r="B497" s="295"/>
      <c r="C497" s="212"/>
      <c r="D497" s="210"/>
      <c r="E497" s="295"/>
      <c r="F497" s="249"/>
      <c r="G497" s="295"/>
    </row>
    <row r="498" spans="1:7">
      <c r="A498" s="178"/>
      <c r="B498" s="295"/>
      <c r="C498" s="212"/>
      <c r="D498" s="210"/>
      <c r="E498" s="295"/>
      <c r="F498" s="249"/>
      <c r="G498" s="295"/>
    </row>
    <row r="499" spans="1:7">
      <c r="A499" s="178"/>
      <c r="B499" s="295"/>
      <c r="C499" s="212"/>
      <c r="D499" s="210"/>
      <c r="E499" s="295"/>
      <c r="F499" s="249"/>
      <c r="G499" s="295"/>
    </row>
    <row r="500" spans="1:7">
      <c r="A500" s="178"/>
      <c r="B500" s="295"/>
      <c r="C500" s="212"/>
      <c r="D500" s="210"/>
      <c r="E500" s="295"/>
      <c r="F500" s="249"/>
      <c r="G500" s="295"/>
    </row>
    <row r="501" spans="1:7">
      <c r="A501" s="178"/>
      <c r="B501" s="295"/>
      <c r="C501" s="212"/>
      <c r="D501" s="210"/>
      <c r="E501" s="295"/>
      <c r="F501" s="249"/>
      <c r="G501" s="295"/>
    </row>
    <row r="502" spans="1:7">
      <c r="A502" s="178"/>
      <c r="B502" s="295"/>
      <c r="C502" s="212"/>
      <c r="D502" s="210"/>
      <c r="E502" s="295"/>
      <c r="F502" s="249"/>
      <c r="G502" s="295"/>
    </row>
    <row r="503" spans="1:7">
      <c r="A503" s="178"/>
      <c r="B503" s="295"/>
      <c r="C503" s="212"/>
      <c r="D503" s="210"/>
      <c r="E503" s="295"/>
      <c r="F503" s="249"/>
      <c r="G503" s="295"/>
    </row>
    <row r="504" spans="1:7">
      <c r="A504" s="178"/>
      <c r="B504" s="295"/>
      <c r="C504" s="212"/>
      <c r="D504" s="210"/>
      <c r="E504" s="295"/>
      <c r="F504" s="249"/>
      <c r="G504" s="295"/>
    </row>
    <row r="505" spans="1:7">
      <c r="A505" s="178"/>
      <c r="B505" s="295"/>
      <c r="C505" s="212"/>
      <c r="D505" s="210"/>
      <c r="E505" s="295"/>
      <c r="F505" s="249"/>
      <c r="G505" s="295"/>
    </row>
    <row r="506" spans="1:7">
      <c r="A506" s="178"/>
      <c r="B506" s="295"/>
      <c r="C506" s="212"/>
      <c r="D506" s="210"/>
      <c r="E506" s="295"/>
      <c r="F506" s="249"/>
      <c r="G506" s="295"/>
    </row>
    <row r="507" spans="1:7">
      <c r="A507" s="178"/>
      <c r="B507" s="295"/>
      <c r="C507" s="212"/>
      <c r="D507" s="210"/>
      <c r="E507" s="295"/>
      <c r="F507" s="249"/>
      <c r="G507" s="295"/>
    </row>
    <row r="508" spans="1:7">
      <c r="A508" s="178"/>
      <c r="B508" s="295"/>
      <c r="C508" s="212"/>
      <c r="D508" s="210"/>
      <c r="E508" s="295"/>
      <c r="F508" s="249"/>
      <c r="G508" s="295"/>
    </row>
    <row r="509" spans="1:7">
      <c r="A509" s="178"/>
      <c r="B509" s="295"/>
      <c r="C509" s="212"/>
      <c r="D509" s="210"/>
      <c r="E509" s="295"/>
      <c r="F509" s="249"/>
      <c r="G509" s="295"/>
    </row>
    <row r="510" spans="1:7">
      <c r="A510" s="178"/>
      <c r="B510" s="295"/>
      <c r="C510" s="212"/>
      <c r="D510" s="210"/>
      <c r="E510" s="295"/>
      <c r="F510" s="249"/>
      <c r="G510" s="295"/>
    </row>
    <row r="511" spans="1:7">
      <c r="A511" s="178"/>
      <c r="B511" s="295"/>
      <c r="C511" s="212"/>
      <c r="D511" s="210"/>
      <c r="E511" s="295"/>
      <c r="F511" s="249"/>
      <c r="G511" s="295"/>
    </row>
    <row r="512" spans="1:7">
      <c r="A512" s="178"/>
      <c r="B512" s="295"/>
      <c r="C512" s="212"/>
      <c r="D512" s="210"/>
      <c r="E512" s="295"/>
      <c r="F512" s="249"/>
      <c r="G512" s="295"/>
    </row>
    <row r="513" spans="1:8">
      <c r="A513" s="178"/>
      <c r="B513" s="295"/>
      <c r="C513" s="212"/>
      <c r="D513" s="210"/>
      <c r="E513" s="295"/>
      <c r="F513" s="249"/>
      <c r="G513" s="295"/>
    </row>
    <row r="514" spans="1:8">
      <c r="A514" s="178"/>
      <c r="B514" s="295"/>
      <c r="C514" s="212"/>
      <c r="D514" s="210"/>
      <c r="E514" s="295"/>
      <c r="F514" s="249"/>
      <c r="G514" s="295"/>
    </row>
    <row r="515" spans="1:8">
      <c r="A515" s="178"/>
      <c r="B515" s="295"/>
      <c r="C515" s="212"/>
      <c r="D515" s="210"/>
      <c r="E515" s="295"/>
      <c r="F515" s="249"/>
      <c r="G515" s="295"/>
    </row>
    <row r="516" spans="1:8">
      <c r="A516" s="178"/>
      <c r="B516" s="295"/>
      <c r="C516" s="212"/>
      <c r="D516" s="210"/>
      <c r="E516" s="295"/>
      <c r="F516" s="249"/>
      <c r="G516" s="295"/>
    </row>
    <row r="517" spans="1:8">
      <c r="A517" s="183"/>
      <c r="B517" s="295"/>
      <c r="C517" s="212"/>
      <c r="D517" s="210"/>
      <c r="E517" s="295"/>
      <c r="F517" s="249"/>
      <c r="G517" s="295"/>
    </row>
    <row r="518" spans="1:8">
      <c r="A518" s="197"/>
      <c r="B518" s="198"/>
      <c r="C518" s="231"/>
      <c r="D518" s="197">
        <f>SUM(D469:D517)</f>
        <v>0</v>
      </c>
      <c r="E518" s="198">
        <f>SUM(E469:E517)</f>
        <v>0</v>
      </c>
      <c r="F518" s="232">
        <f>SUM(F469:F517)</f>
        <v>0</v>
      </c>
      <c r="G518" s="198">
        <f>SUM(G469:G517)</f>
        <v>0</v>
      </c>
    </row>
    <row r="519" spans="1:8">
      <c r="A519" s="373"/>
      <c r="B519" s="373"/>
      <c r="C519" s="374" t="s">
        <v>31</v>
      </c>
      <c r="D519" s="972">
        <f>D518+E518</f>
        <v>0</v>
      </c>
      <c r="E519" s="972"/>
      <c r="F519" s="973">
        <f>F518+G518</f>
        <v>0</v>
      </c>
      <c r="G519" s="972"/>
    </row>
    <row r="520" spans="1:8" customFormat="1"/>
    <row r="521" spans="1:8" customFormat="1"/>
    <row r="522" spans="1:8" customFormat="1"/>
    <row r="523" spans="1:8" customFormat="1" ht="25.8" customHeight="1">
      <c r="A523" s="1"/>
      <c r="B523" s="1"/>
      <c r="C523" s="1"/>
      <c r="D523" s="1"/>
      <c r="E523" s="1"/>
      <c r="F523" s="1"/>
      <c r="G523" s="1"/>
      <c r="H523" s="1"/>
    </row>
    <row r="524" spans="1:8" ht="13.2" customHeight="1">
      <c r="A524" s="875" t="s">
        <v>3</v>
      </c>
      <c r="B524" s="968"/>
      <c r="C524" s="893" t="s">
        <v>0</v>
      </c>
      <c r="D524" s="971" t="s">
        <v>22</v>
      </c>
      <c r="E524" s="944"/>
      <c r="F524" s="945" t="s">
        <v>20</v>
      </c>
      <c r="G524" s="944"/>
    </row>
    <row r="525" spans="1:8" ht="13.2" customHeight="1">
      <c r="A525" s="940"/>
      <c r="B525" s="969"/>
      <c r="C525" s="942"/>
      <c r="D525" s="398" t="s">
        <v>189</v>
      </c>
      <c r="E525" s="397" t="s">
        <v>5</v>
      </c>
      <c r="F525" s="396" t="s">
        <v>1119</v>
      </c>
      <c r="G525" s="397" t="s">
        <v>1120</v>
      </c>
    </row>
    <row r="526" spans="1:8">
      <c r="A526" s="879"/>
      <c r="B526" s="970"/>
      <c r="C526" s="894"/>
      <c r="D526" s="399" t="s">
        <v>1118</v>
      </c>
      <c r="E526" s="400" t="s">
        <v>1121</v>
      </c>
      <c r="F526" s="399" t="s">
        <v>1118</v>
      </c>
      <c r="G526" s="400" t="s">
        <v>1121</v>
      </c>
    </row>
    <row r="527" spans="1:8">
      <c r="A527" s="173">
        <v>10</v>
      </c>
      <c r="B527" s="295"/>
      <c r="C527" s="212"/>
      <c r="D527" s="210"/>
      <c r="E527" s="295"/>
      <c r="F527" s="249"/>
      <c r="G527" s="295"/>
    </row>
    <row r="528" spans="1:8">
      <c r="A528" s="178"/>
      <c r="B528" s="295"/>
      <c r="C528" s="212"/>
      <c r="D528" s="210"/>
      <c r="E528" s="295"/>
      <c r="F528" s="249"/>
      <c r="G528" s="295"/>
    </row>
    <row r="529" spans="1:7">
      <c r="A529" s="178"/>
      <c r="B529" s="295"/>
      <c r="C529" s="212"/>
      <c r="D529" s="210"/>
      <c r="E529" s="295"/>
      <c r="F529" s="249"/>
      <c r="G529" s="295"/>
    </row>
    <row r="530" spans="1:7">
      <c r="A530" s="178"/>
      <c r="B530" s="295"/>
      <c r="C530" s="212"/>
      <c r="D530" s="210"/>
      <c r="E530" s="295"/>
      <c r="F530" s="249"/>
      <c r="G530" s="295"/>
    </row>
    <row r="531" spans="1:7">
      <c r="A531" s="178"/>
      <c r="B531" s="295"/>
      <c r="C531" s="212"/>
      <c r="D531" s="210"/>
      <c r="E531" s="295"/>
      <c r="F531" s="249"/>
      <c r="G531" s="295"/>
    </row>
    <row r="532" spans="1:7">
      <c r="A532" s="178"/>
      <c r="B532" s="295"/>
      <c r="C532" s="212"/>
      <c r="D532" s="210"/>
      <c r="E532" s="295"/>
      <c r="F532" s="249"/>
      <c r="G532" s="295"/>
    </row>
    <row r="533" spans="1:7">
      <c r="A533" s="178"/>
      <c r="B533" s="295"/>
      <c r="C533" s="212"/>
      <c r="D533" s="210"/>
      <c r="E533" s="295"/>
      <c r="F533" s="249"/>
      <c r="G533" s="295"/>
    </row>
    <row r="534" spans="1:7">
      <c r="A534" s="178"/>
      <c r="B534" s="295"/>
      <c r="C534" s="212"/>
      <c r="D534" s="210"/>
      <c r="E534" s="295"/>
      <c r="F534" s="249"/>
      <c r="G534" s="295"/>
    </row>
    <row r="535" spans="1:7">
      <c r="A535" s="178"/>
      <c r="B535" s="295"/>
      <c r="C535" s="212"/>
      <c r="D535" s="210"/>
      <c r="E535" s="295"/>
      <c r="F535" s="249"/>
      <c r="G535" s="295"/>
    </row>
    <row r="536" spans="1:7">
      <c r="A536" s="178"/>
      <c r="B536" s="295"/>
      <c r="C536" s="212"/>
      <c r="D536" s="210"/>
      <c r="E536" s="295"/>
      <c r="F536" s="249"/>
      <c r="G536" s="295"/>
    </row>
    <row r="537" spans="1:7">
      <c r="A537" s="178"/>
      <c r="B537" s="295"/>
      <c r="C537" s="212"/>
      <c r="D537" s="210"/>
      <c r="E537" s="295"/>
      <c r="F537" s="249"/>
      <c r="G537" s="295"/>
    </row>
    <row r="538" spans="1:7">
      <c r="A538" s="178"/>
      <c r="B538" s="295"/>
      <c r="C538" s="212"/>
      <c r="D538" s="210"/>
      <c r="E538" s="295"/>
      <c r="F538" s="249"/>
      <c r="G538" s="295"/>
    </row>
    <row r="539" spans="1:7">
      <c r="A539" s="178"/>
      <c r="B539" s="295"/>
      <c r="C539" s="212"/>
      <c r="D539" s="210"/>
      <c r="E539" s="295"/>
      <c r="F539" s="249"/>
      <c r="G539" s="295"/>
    </row>
    <row r="540" spans="1:7">
      <c r="A540" s="178"/>
      <c r="B540" s="295"/>
      <c r="C540" s="212"/>
      <c r="D540" s="210"/>
      <c r="E540" s="295"/>
      <c r="F540" s="249"/>
      <c r="G540" s="295"/>
    </row>
    <row r="541" spans="1:7">
      <c r="A541" s="178"/>
      <c r="B541" s="295"/>
      <c r="C541" s="212"/>
      <c r="D541" s="210"/>
      <c r="E541" s="295"/>
      <c r="F541" s="249"/>
      <c r="G541" s="295"/>
    </row>
    <row r="542" spans="1:7">
      <c r="A542" s="178"/>
      <c r="B542" s="295"/>
      <c r="C542" s="212"/>
      <c r="D542" s="210"/>
      <c r="E542" s="295"/>
      <c r="F542" s="249"/>
      <c r="G542" s="295"/>
    </row>
    <row r="543" spans="1:7">
      <c r="A543" s="178"/>
      <c r="B543" s="295"/>
      <c r="C543" s="212"/>
      <c r="D543" s="210"/>
      <c r="E543" s="295"/>
      <c r="F543" s="249"/>
      <c r="G543" s="295"/>
    </row>
    <row r="544" spans="1:7">
      <c r="A544" s="178"/>
      <c r="B544" s="295"/>
      <c r="C544" s="212"/>
      <c r="D544" s="210"/>
      <c r="E544" s="295"/>
      <c r="F544" s="249"/>
      <c r="G544" s="295"/>
    </row>
    <row r="545" spans="1:7">
      <c r="A545" s="178"/>
      <c r="B545" s="295"/>
      <c r="C545" s="212"/>
      <c r="D545" s="210"/>
      <c r="E545" s="295"/>
      <c r="F545" s="249"/>
      <c r="G545" s="295"/>
    </row>
    <row r="546" spans="1:7">
      <c r="A546" s="178"/>
      <c r="B546" s="295"/>
      <c r="C546" s="212"/>
      <c r="D546" s="210"/>
      <c r="E546" s="295"/>
      <c r="F546" s="249"/>
      <c r="G546" s="295"/>
    </row>
    <row r="547" spans="1:7">
      <c r="A547" s="178"/>
      <c r="B547" s="295"/>
      <c r="C547" s="212"/>
      <c r="D547" s="210"/>
      <c r="E547" s="295"/>
      <c r="F547" s="249"/>
      <c r="G547" s="295"/>
    </row>
    <row r="548" spans="1:7">
      <c r="A548" s="178"/>
      <c r="B548" s="295"/>
      <c r="C548" s="212"/>
      <c r="D548" s="210"/>
      <c r="E548" s="295"/>
      <c r="F548" s="249"/>
      <c r="G548" s="295"/>
    </row>
    <row r="549" spans="1:7">
      <c r="A549" s="178"/>
      <c r="B549" s="295"/>
      <c r="C549" s="212"/>
      <c r="D549" s="210"/>
      <c r="E549" s="295"/>
      <c r="F549" s="249"/>
      <c r="G549" s="295"/>
    </row>
    <row r="550" spans="1:7">
      <c r="A550" s="178"/>
      <c r="B550" s="295"/>
      <c r="C550" s="212"/>
      <c r="D550" s="210"/>
      <c r="E550" s="295"/>
      <c r="F550" s="249"/>
      <c r="G550" s="295"/>
    </row>
    <row r="551" spans="1:7">
      <c r="A551" s="178"/>
      <c r="B551" s="295"/>
      <c r="C551" s="212"/>
      <c r="D551" s="210"/>
      <c r="E551" s="295"/>
      <c r="F551" s="249"/>
      <c r="G551" s="295"/>
    </row>
    <row r="552" spans="1:7">
      <c r="A552" s="178"/>
      <c r="B552" s="295"/>
      <c r="C552" s="212"/>
      <c r="D552" s="210"/>
      <c r="E552" s="295"/>
      <c r="F552" s="249"/>
      <c r="G552" s="295"/>
    </row>
    <row r="553" spans="1:7">
      <c r="A553" s="178"/>
      <c r="B553" s="295"/>
      <c r="C553" s="212"/>
      <c r="D553" s="210"/>
      <c r="E553" s="295"/>
      <c r="F553" s="249"/>
      <c r="G553" s="295"/>
    </row>
    <row r="554" spans="1:7">
      <c r="A554" s="178"/>
      <c r="B554" s="295"/>
      <c r="C554" s="212"/>
      <c r="D554" s="210"/>
      <c r="E554" s="295"/>
      <c r="F554" s="249"/>
      <c r="G554" s="295"/>
    </row>
    <row r="555" spans="1:7">
      <c r="A555" s="178"/>
      <c r="B555" s="295"/>
      <c r="C555" s="212"/>
      <c r="D555" s="210"/>
      <c r="E555" s="295"/>
      <c r="F555" s="249"/>
      <c r="G555" s="295"/>
    </row>
    <row r="556" spans="1:7">
      <c r="A556" s="178"/>
      <c r="B556" s="295"/>
      <c r="C556" s="212"/>
      <c r="D556" s="210"/>
      <c r="E556" s="295"/>
      <c r="F556" s="249"/>
      <c r="G556" s="295"/>
    </row>
    <row r="557" spans="1:7">
      <c r="A557" s="178"/>
      <c r="B557" s="295"/>
      <c r="C557" s="212"/>
      <c r="D557" s="210"/>
      <c r="E557" s="295"/>
      <c r="F557" s="249"/>
      <c r="G557" s="295"/>
    </row>
    <row r="558" spans="1:7">
      <c r="A558" s="178"/>
      <c r="B558" s="295"/>
      <c r="C558" s="212"/>
      <c r="D558" s="210"/>
      <c r="E558" s="295"/>
      <c r="F558" s="249"/>
      <c r="G558" s="295"/>
    </row>
    <row r="559" spans="1:7">
      <c r="A559" s="178"/>
      <c r="B559" s="295"/>
      <c r="C559" s="212"/>
      <c r="D559" s="210"/>
      <c r="E559" s="295"/>
      <c r="F559" s="249"/>
      <c r="G559" s="295"/>
    </row>
    <row r="560" spans="1:7">
      <c r="A560" s="178"/>
      <c r="B560" s="295"/>
      <c r="C560" s="212"/>
      <c r="D560" s="210"/>
      <c r="E560" s="295"/>
      <c r="F560" s="249"/>
      <c r="G560" s="295"/>
    </row>
    <row r="561" spans="1:7">
      <c r="A561" s="178"/>
      <c r="B561" s="295"/>
      <c r="C561" s="212"/>
      <c r="D561" s="210"/>
      <c r="E561" s="295"/>
      <c r="F561" s="249"/>
      <c r="G561" s="295"/>
    </row>
    <row r="562" spans="1:7">
      <c r="A562" s="178"/>
      <c r="B562" s="295"/>
      <c r="C562" s="212"/>
      <c r="D562" s="210"/>
      <c r="E562" s="295"/>
      <c r="F562" s="249"/>
      <c r="G562" s="295"/>
    </row>
    <row r="563" spans="1:7">
      <c r="A563" s="178"/>
      <c r="B563" s="295"/>
      <c r="C563" s="212"/>
      <c r="D563" s="210"/>
      <c r="E563" s="295"/>
      <c r="F563" s="249"/>
      <c r="G563" s="295"/>
    </row>
    <row r="564" spans="1:7">
      <c r="A564" s="178"/>
      <c r="B564" s="295"/>
      <c r="C564" s="212"/>
      <c r="D564" s="210"/>
      <c r="E564" s="295"/>
      <c r="F564" s="249"/>
      <c r="G564" s="295"/>
    </row>
    <row r="565" spans="1:7">
      <c r="A565" s="178"/>
      <c r="B565" s="295"/>
      <c r="C565" s="212"/>
      <c r="D565" s="210"/>
      <c r="E565" s="295"/>
      <c r="F565" s="249"/>
      <c r="G565" s="295"/>
    </row>
    <row r="566" spans="1:7">
      <c r="A566" s="178"/>
      <c r="B566" s="295"/>
      <c r="C566" s="212"/>
      <c r="D566" s="210"/>
      <c r="E566" s="295"/>
      <c r="F566" s="249"/>
      <c r="G566" s="295"/>
    </row>
    <row r="567" spans="1:7">
      <c r="A567" s="178"/>
      <c r="B567" s="295"/>
      <c r="C567" s="212"/>
      <c r="D567" s="210"/>
      <c r="E567" s="295"/>
      <c r="F567" s="249"/>
      <c r="G567" s="295"/>
    </row>
    <row r="568" spans="1:7">
      <c r="A568" s="178"/>
      <c r="B568" s="295"/>
      <c r="C568" s="212"/>
      <c r="D568" s="210"/>
      <c r="E568" s="295"/>
      <c r="F568" s="249"/>
      <c r="G568" s="295"/>
    </row>
    <row r="569" spans="1:7">
      <c r="A569" s="178"/>
      <c r="B569" s="295"/>
      <c r="C569" s="212"/>
      <c r="D569" s="210"/>
      <c r="E569" s="295"/>
      <c r="F569" s="249"/>
      <c r="G569" s="295"/>
    </row>
    <row r="570" spans="1:7">
      <c r="A570" s="178"/>
      <c r="B570" s="295"/>
      <c r="C570" s="212"/>
      <c r="D570" s="210"/>
      <c r="E570" s="295"/>
      <c r="F570" s="249"/>
      <c r="G570" s="295"/>
    </row>
    <row r="571" spans="1:7">
      <c r="A571" s="178"/>
      <c r="B571" s="295"/>
      <c r="C571" s="212"/>
      <c r="D571" s="210"/>
      <c r="E571" s="295"/>
      <c r="F571" s="249"/>
      <c r="G571" s="295"/>
    </row>
    <row r="572" spans="1:7">
      <c r="A572" s="178"/>
      <c r="B572" s="295"/>
      <c r="C572" s="212"/>
      <c r="D572" s="210"/>
      <c r="E572" s="295"/>
      <c r="F572" s="249"/>
      <c r="G572" s="295"/>
    </row>
    <row r="573" spans="1:7">
      <c r="A573" s="178"/>
      <c r="B573" s="295"/>
      <c r="C573" s="212"/>
      <c r="D573" s="210"/>
      <c r="E573" s="295"/>
      <c r="F573" s="249"/>
      <c r="G573" s="295"/>
    </row>
    <row r="574" spans="1:7">
      <c r="A574" s="178"/>
      <c r="B574" s="295"/>
      <c r="C574" s="212"/>
      <c r="D574" s="210"/>
      <c r="E574" s="295"/>
      <c r="F574" s="249"/>
      <c r="G574" s="295"/>
    </row>
    <row r="575" spans="1:7">
      <c r="A575" s="183"/>
      <c r="B575" s="295"/>
      <c r="C575" s="212"/>
      <c r="D575" s="210"/>
      <c r="E575" s="295"/>
      <c r="F575" s="249"/>
      <c r="G575" s="295"/>
    </row>
    <row r="576" spans="1:7">
      <c r="A576" s="197"/>
      <c r="B576" s="198"/>
      <c r="C576" s="231"/>
      <c r="D576" s="197">
        <f>SUM(D527:D575)</f>
        <v>0</v>
      </c>
      <c r="E576" s="198">
        <f>SUM(E527:E575)</f>
        <v>0</v>
      </c>
      <c r="F576" s="232">
        <f>SUM(F527:F575)</f>
        <v>0</v>
      </c>
      <c r="G576" s="198">
        <f>SUM(G527:G575)</f>
        <v>0</v>
      </c>
    </row>
    <row r="577" spans="1:8">
      <c r="A577" s="373"/>
      <c r="B577" s="373"/>
      <c r="C577" s="374" t="s">
        <v>32</v>
      </c>
      <c r="D577" s="972">
        <f>D576+E576</f>
        <v>0</v>
      </c>
      <c r="E577" s="972"/>
      <c r="F577" s="973">
        <f>F576+G576</f>
        <v>0</v>
      </c>
      <c r="G577" s="972"/>
    </row>
    <row r="578" spans="1:8" customFormat="1"/>
    <row r="579" spans="1:8" customFormat="1"/>
    <row r="580" spans="1:8" customFormat="1"/>
    <row r="581" spans="1:8" customFormat="1" ht="25.8" customHeight="1">
      <c r="A581" s="1"/>
      <c r="B581" s="1"/>
      <c r="C581" s="1"/>
      <c r="D581" s="1"/>
      <c r="E581" s="1"/>
      <c r="F581" s="1"/>
      <c r="G581" s="1"/>
      <c r="H581" s="1"/>
    </row>
    <row r="582" spans="1:8" ht="13.2" customHeight="1">
      <c r="A582" s="875" t="s">
        <v>3</v>
      </c>
      <c r="B582" s="968"/>
      <c r="C582" s="893" t="s">
        <v>0</v>
      </c>
      <c r="D582" s="971" t="s">
        <v>22</v>
      </c>
      <c r="E582" s="944"/>
      <c r="F582" s="945" t="s">
        <v>20</v>
      </c>
      <c r="G582" s="944"/>
    </row>
    <row r="583" spans="1:8" ht="13.2" customHeight="1">
      <c r="A583" s="940"/>
      <c r="B583" s="969"/>
      <c r="C583" s="942"/>
      <c r="D583" s="398" t="s">
        <v>189</v>
      </c>
      <c r="E583" s="397" t="s">
        <v>5</v>
      </c>
      <c r="F583" s="396" t="s">
        <v>1119</v>
      </c>
      <c r="G583" s="397" t="s">
        <v>1120</v>
      </c>
    </row>
    <row r="584" spans="1:8">
      <c r="A584" s="879"/>
      <c r="B584" s="970"/>
      <c r="C584" s="894"/>
      <c r="D584" s="399" t="s">
        <v>1118</v>
      </c>
      <c r="E584" s="400" t="s">
        <v>1121</v>
      </c>
      <c r="F584" s="399" t="s">
        <v>1118</v>
      </c>
      <c r="G584" s="400" t="s">
        <v>1121</v>
      </c>
    </row>
    <row r="585" spans="1:8">
      <c r="A585" s="173">
        <v>11</v>
      </c>
      <c r="B585" s="295"/>
      <c r="C585" s="212"/>
      <c r="D585" s="210"/>
      <c r="E585" s="295"/>
      <c r="F585" s="249"/>
      <c r="G585" s="295"/>
    </row>
    <row r="586" spans="1:8">
      <c r="A586" s="178"/>
      <c r="B586" s="295"/>
      <c r="C586" s="212"/>
      <c r="D586" s="210"/>
      <c r="E586" s="295"/>
      <c r="F586" s="249"/>
      <c r="G586" s="295"/>
    </row>
    <row r="587" spans="1:8">
      <c r="A587" s="178"/>
      <c r="B587" s="295"/>
      <c r="C587" s="212"/>
      <c r="D587" s="210"/>
      <c r="E587" s="295"/>
      <c r="F587" s="249"/>
      <c r="G587" s="295"/>
    </row>
    <row r="588" spans="1:8">
      <c r="A588" s="178"/>
      <c r="B588" s="295"/>
      <c r="C588" s="212"/>
      <c r="D588" s="210"/>
      <c r="E588" s="295"/>
      <c r="F588" s="249"/>
      <c r="G588" s="295"/>
    </row>
    <row r="589" spans="1:8">
      <c r="A589" s="178"/>
      <c r="B589" s="295"/>
      <c r="C589" s="212"/>
      <c r="D589" s="210"/>
      <c r="E589" s="295"/>
      <c r="F589" s="249"/>
      <c r="G589" s="295"/>
    </row>
    <row r="590" spans="1:8">
      <c r="A590" s="178"/>
      <c r="B590" s="295"/>
      <c r="C590" s="212"/>
      <c r="D590" s="210"/>
      <c r="E590" s="295"/>
      <c r="F590" s="249"/>
      <c r="G590" s="295"/>
    </row>
    <row r="591" spans="1:8">
      <c r="A591" s="178"/>
      <c r="B591" s="295"/>
      <c r="C591" s="212"/>
      <c r="D591" s="210"/>
      <c r="E591" s="295"/>
      <c r="F591" s="249"/>
      <c r="G591" s="295"/>
    </row>
    <row r="592" spans="1:8">
      <c r="A592" s="178"/>
      <c r="B592" s="295"/>
      <c r="C592" s="212"/>
      <c r="D592" s="210"/>
      <c r="E592" s="295"/>
      <c r="F592" s="249"/>
      <c r="G592" s="295"/>
    </row>
    <row r="593" spans="1:7">
      <c r="A593" s="178"/>
      <c r="B593" s="295"/>
      <c r="C593" s="212"/>
      <c r="D593" s="210"/>
      <c r="E593" s="295"/>
      <c r="F593" s="249"/>
      <c r="G593" s="295"/>
    </row>
    <row r="594" spans="1:7">
      <c r="A594" s="178"/>
      <c r="B594" s="295"/>
      <c r="C594" s="212"/>
      <c r="D594" s="210"/>
      <c r="E594" s="295"/>
      <c r="F594" s="249"/>
      <c r="G594" s="295"/>
    </row>
    <row r="595" spans="1:7">
      <c r="A595" s="178"/>
      <c r="B595" s="295"/>
      <c r="C595" s="212"/>
      <c r="D595" s="210"/>
      <c r="E595" s="295"/>
      <c r="F595" s="249"/>
      <c r="G595" s="295"/>
    </row>
    <row r="596" spans="1:7">
      <c r="A596" s="178"/>
      <c r="B596" s="295"/>
      <c r="C596" s="212"/>
      <c r="D596" s="210"/>
      <c r="E596" s="295"/>
      <c r="F596" s="249"/>
      <c r="G596" s="295"/>
    </row>
    <row r="597" spans="1:7">
      <c r="A597" s="178"/>
      <c r="B597" s="295"/>
      <c r="C597" s="212"/>
      <c r="D597" s="210"/>
      <c r="E597" s="295"/>
      <c r="F597" s="249"/>
      <c r="G597" s="295"/>
    </row>
    <row r="598" spans="1:7">
      <c r="A598" s="178"/>
      <c r="B598" s="295"/>
      <c r="C598" s="212"/>
      <c r="D598" s="210"/>
      <c r="E598" s="295"/>
      <c r="F598" s="249"/>
      <c r="G598" s="295"/>
    </row>
    <row r="599" spans="1:7">
      <c r="A599" s="178"/>
      <c r="B599" s="295"/>
      <c r="C599" s="212"/>
      <c r="D599" s="210"/>
      <c r="E599" s="295"/>
      <c r="F599" s="249"/>
      <c r="G599" s="295"/>
    </row>
    <row r="600" spans="1:7">
      <c r="A600" s="178"/>
      <c r="B600" s="295"/>
      <c r="C600" s="212"/>
      <c r="D600" s="210"/>
      <c r="E600" s="295"/>
      <c r="F600" s="249"/>
      <c r="G600" s="295"/>
    </row>
    <row r="601" spans="1:7">
      <c r="A601" s="178"/>
      <c r="B601" s="295"/>
      <c r="C601" s="212"/>
      <c r="D601" s="210"/>
      <c r="E601" s="295"/>
      <c r="F601" s="249"/>
      <c r="G601" s="295"/>
    </row>
    <row r="602" spans="1:7">
      <c r="A602" s="178"/>
      <c r="B602" s="295"/>
      <c r="C602" s="212"/>
      <c r="D602" s="210"/>
      <c r="E602" s="295"/>
      <c r="F602" s="249"/>
      <c r="G602" s="295"/>
    </row>
    <row r="603" spans="1:7">
      <c r="A603" s="178"/>
      <c r="B603" s="295"/>
      <c r="C603" s="212"/>
      <c r="D603" s="210"/>
      <c r="E603" s="295"/>
      <c r="F603" s="249"/>
      <c r="G603" s="295"/>
    </row>
    <row r="604" spans="1:7">
      <c r="A604" s="178"/>
      <c r="B604" s="295"/>
      <c r="C604" s="212"/>
      <c r="D604" s="210"/>
      <c r="E604" s="295"/>
      <c r="F604" s="249"/>
      <c r="G604" s="295"/>
    </row>
    <row r="605" spans="1:7">
      <c r="A605" s="178"/>
      <c r="B605" s="295"/>
      <c r="C605" s="212"/>
      <c r="D605" s="210"/>
      <c r="E605" s="295"/>
      <c r="F605" s="249"/>
      <c r="G605" s="295"/>
    </row>
    <row r="606" spans="1:7">
      <c r="A606" s="178"/>
      <c r="B606" s="295"/>
      <c r="C606" s="212"/>
      <c r="D606" s="210"/>
      <c r="E606" s="295"/>
      <c r="F606" s="249"/>
      <c r="G606" s="295"/>
    </row>
    <row r="607" spans="1:7">
      <c r="A607" s="178"/>
      <c r="B607" s="295"/>
      <c r="C607" s="212"/>
      <c r="D607" s="210"/>
      <c r="E607" s="295"/>
      <c r="F607" s="249"/>
      <c r="G607" s="295"/>
    </row>
    <row r="608" spans="1:7">
      <c r="A608" s="178"/>
      <c r="B608" s="295"/>
      <c r="C608" s="212"/>
      <c r="D608" s="210"/>
      <c r="E608" s="295"/>
      <c r="F608" s="249"/>
      <c r="G608" s="295"/>
    </row>
    <row r="609" spans="1:7">
      <c r="A609" s="178"/>
      <c r="B609" s="295"/>
      <c r="C609" s="212"/>
      <c r="D609" s="210"/>
      <c r="E609" s="295"/>
      <c r="F609" s="249"/>
      <c r="G609" s="295"/>
    </row>
    <row r="610" spans="1:7">
      <c r="A610" s="178"/>
      <c r="B610" s="295"/>
      <c r="C610" s="212"/>
      <c r="D610" s="210"/>
      <c r="E610" s="295"/>
      <c r="F610" s="249"/>
      <c r="G610" s="295"/>
    </row>
    <row r="611" spans="1:7">
      <c r="A611" s="178"/>
      <c r="B611" s="295"/>
      <c r="C611" s="212"/>
      <c r="D611" s="210"/>
      <c r="E611" s="295"/>
      <c r="F611" s="249"/>
      <c r="G611" s="295"/>
    </row>
    <row r="612" spans="1:7">
      <c r="A612" s="178"/>
      <c r="B612" s="295"/>
      <c r="C612" s="212"/>
      <c r="D612" s="210"/>
      <c r="E612" s="295"/>
      <c r="F612" s="249"/>
      <c r="G612" s="295"/>
    </row>
    <row r="613" spans="1:7">
      <c r="A613" s="178"/>
      <c r="B613" s="295"/>
      <c r="C613" s="212"/>
      <c r="D613" s="210"/>
      <c r="E613" s="295"/>
      <c r="F613" s="249"/>
      <c r="G613" s="295"/>
    </row>
    <row r="614" spans="1:7">
      <c r="A614" s="178"/>
      <c r="B614" s="295"/>
      <c r="C614" s="212"/>
      <c r="D614" s="210"/>
      <c r="E614" s="295"/>
      <c r="F614" s="249"/>
      <c r="G614" s="295"/>
    </row>
    <row r="615" spans="1:7">
      <c r="A615" s="178"/>
      <c r="B615" s="295"/>
      <c r="C615" s="212"/>
      <c r="D615" s="210"/>
      <c r="E615" s="295"/>
      <c r="F615" s="249"/>
      <c r="G615" s="295"/>
    </row>
    <row r="616" spans="1:7">
      <c r="A616" s="178"/>
      <c r="B616" s="295"/>
      <c r="C616" s="212"/>
      <c r="D616" s="210"/>
      <c r="E616" s="295"/>
      <c r="F616" s="249"/>
      <c r="G616" s="295"/>
    </row>
    <row r="617" spans="1:7">
      <c r="A617" s="178"/>
      <c r="B617" s="295"/>
      <c r="C617" s="212"/>
      <c r="D617" s="210"/>
      <c r="E617" s="295"/>
      <c r="F617" s="249"/>
      <c r="G617" s="295"/>
    </row>
    <row r="618" spans="1:7">
      <c r="A618" s="178"/>
      <c r="B618" s="295"/>
      <c r="C618" s="212"/>
      <c r="D618" s="210"/>
      <c r="E618" s="295"/>
      <c r="F618" s="249"/>
      <c r="G618" s="295"/>
    </row>
    <row r="619" spans="1:7">
      <c r="A619" s="178"/>
      <c r="B619" s="295"/>
      <c r="C619" s="212"/>
      <c r="D619" s="210"/>
      <c r="E619" s="295"/>
      <c r="F619" s="249"/>
      <c r="G619" s="295"/>
    </row>
    <row r="620" spans="1:7">
      <c r="A620" s="178"/>
      <c r="B620" s="295"/>
      <c r="C620" s="212"/>
      <c r="D620" s="210"/>
      <c r="E620" s="295"/>
      <c r="F620" s="249"/>
      <c r="G620" s="295"/>
    </row>
    <row r="621" spans="1:7">
      <c r="A621" s="178"/>
      <c r="B621" s="295"/>
      <c r="C621" s="212"/>
      <c r="D621" s="210"/>
      <c r="E621" s="295"/>
      <c r="F621" s="249"/>
      <c r="G621" s="295"/>
    </row>
    <row r="622" spans="1:7">
      <c r="A622" s="178"/>
      <c r="B622" s="295"/>
      <c r="C622" s="212"/>
      <c r="D622" s="210"/>
      <c r="E622" s="295"/>
      <c r="F622" s="249"/>
      <c r="G622" s="295"/>
    </row>
    <row r="623" spans="1:7">
      <c r="A623" s="178"/>
      <c r="B623" s="295"/>
      <c r="C623" s="212"/>
      <c r="D623" s="210"/>
      <c r="E623" s="295"/>
      <c r="F623" s="249"/>
      <c r="G623" s="295"/>
    </row>
    <row r="624" spans="1:7">
      <c r="A624" s="178"/>
      <c r="B624" s="295"/>
      <c r="C624" s="212"/>
      <c r="D624" s="210"/>
      <c r="E624" s="295"/>
      <c r="F624" s="249"/>
      <c r="G624" s="295"/>
    </row>
    <row r="625" spans="1:7">
      <c r="A625" s="178"/>
      <c r="B625" s="295"/>
      <c r="C625" s="212"/>
      <c r="D625" s="210"/>
      <c r="E625" s="295"/>
      <c r="F625" s="249"/>
      <c r="G625" s="295"/>
    </row>
    <row r="626" spans="1:7">
      <c r="A626" s="178"/>
      <c r="B626" s="295"/>
      <c r="C626" s="212"/>
      <c r="D626" s="210"/>
      <c r="E626" s="295"/>
      <c r="F626" s="249"/>
      <c r="G626" s="295"/>
    </row>
    <row r="627" spans="1:7">
      <c r="A627" s="178"/>
      <c r="B627" s="295"/>
      <c r="C627" s="212"/>
      <c r="D627" s="210"/>
      <c r="E627" s="295"/>
      <c r="F627" s="249"/>
      <c r="G627" s="295"/>
    </row>
    <row r="628" spans="1:7">
      <c r="A628" s="178"/>
      <c r="B628" s="295"/>
      <c r="C628" s="212"/>
      <c r="D628" s="210"/>
      <c r="E628" s="295"/>
      <c r="F628" s="249"/>
      <c r="G628" s="295"/>
    </row>
    <row r="629" spans="1:7">
      <c r="A629" s="178"/>
      <c r="B629" s="295"/>
      <c r="C629" s="212"/>
      <c r="D629" s="210"/>
      <c r="E629" s="295"/>
      <c r="F629" s="249"/>
      <c r="G629" s="295"/>
    </row>
    <row r="630" spans="1:7">
      <c r="A630" s="178"/>
      <c r="B630" s="295"/>
      <c r="C630" s="212"/>
      <c r="D630" s="210"/>
      <c r="E630" s="295"/>
      <c r="F630" s="249"/>
      <c r="G630" s="295"/>
    </row>
    <row r="631" spans="1:7">
      <c r="A631" s="178"/>
      <c r="B631" s="295"/>
      <c r="C631" s="212"/>
      <c r="D631" s="210"/>
      <c r="E631" s="295"/>
      <c r="F631" s="249"/>
      <c r="G631" s="295"/>
    </row>
    <row r="632" spans="1:7">
      <c r="A632" s="178"/>
      <c r="B632" s="295"/>
      <c r="C632" s="212"/>
      <c r="D632" s="210"/>
      <c r="E632" s="295"/>
      <c r="F632" s="249"/>
      <c r="G632" s="295"/>
    </row>
    <row r="633" spans="1:7">
      <c r="A633" s="183"/>
      <c r="B633" s="295"/>
      <c r="C633" s="212"/>
      <c r="D633" s="210"/>
      <c r="E633" s="295"/>
      <c r="F633" s="249"/>
      <c r="G633" s="295"/>
    </row>
    <row r="634" spans="1:7">
      <c r="A634" s="197"/>
      <c r="B634" s="198"/>
      <c r="C634" s="231"/>
      <c r="D634" s="197">
        <f>SUM(D585:D633)</f>
        <v>0</v>
      </c>
      <c r="E634" s="198">
        <f>SUM(E585:E633)</f>
        <v>0</v>
      </c>
      <c r="F634" s="232">
        <f>SUM(F585:F633)</f>
        <v>0</v>
      </c>
      <c r="G634" s="198">
        <f>SUM(G585:G633)</f>
        <v>0</v>
      </c>
    </row>
    <row r="635" spans="1:7">
      <c r="A635" s="373"/>
      <c r="B635" s="373"/>
      <c r="C635" s="374" t="s">
        <v>33</v>
      </c>
      <c r="D635" s="972">
        <f>D634+E634</f>
        <v>0</v>
      </c>
      <c r="E635" s="972"/>
      <c r="F635" s="973">
        <f>F634+G634</f>
        <v>0</v>
      </c>
      <c r="G635" s="972"/>
    </row>
    <row r="636" spans="1:7" customFormat="1"/>
    <row r="637" spans="1:7" customFormat="1"/>
    <row r="638" spans="1:7" customFormat="1"/>
    <row r="639" spans="1:7" customFormat="1" ht="25.8" customHeight="1">
      <c r="A639" s="1"/>
      <c r="B639" s="1"/>
      <c r="C639" s="1"/>
      <c r="D639" s="1"/>
      <c r="E639" s="1"/>
      <c r="F639" s="1"/>
      <c r="G639" s="1"/>
    </row>
    <row r="640" spans="1:7" ht="13.2" customHeight="1">
      <c r="A640" s="875" t="s">
        <v>3</v>
      </c>
      <c r="B640" s="968"/>
      <c r="C640" s="893" t="s">
        <v>0</v>
      </c>
      <c r="D640" s="971" t="s">
        <v>22</v>
      </c>
      <c r="E640" s="944"/>
      <c r="F640" s="945" t="s">
        <v>20</v>
      </c>
      <c r="G640" s="944"/>
    </row>
    <row r="641" spans="1:7" ht="13.2" customHeight="1">
      <c r="A641" s="940"/>
      <c r="B641" s="969"/>
      <c r="C641" s="942"/>
      <c r="D641" s="398" t="s">
        <v>189</v>
      </c>
      <c r="E641" s="397" t="s">
        <v>5</v>
      </c>
      <c r="F641" s="396" t="s">
        <v>1119</v>
      </c>
      <c r="G641" s="397" t="s">
        <v>1120</v>
      </c>
    </row>
    <row r="642" spans="1:7">
      <c r="A642" s="879"/>
      <c r="B642" s="970"/>
      <c r="C642" s="894"/>
      <c r="D642" s="399" t="s">
        <v>1118</v>
      </c>
      <c r="E642" s="400" t="s">
        <v>1121</v>
      </c>
      <c r="F642" s="399" t="s">
        <v>1118</v>
      </c>
      <c r="G642" s="400" t="s">
        <v>1121</v>
      </c>
    </row>
    <row r="643" spans="1:7">
      <c r="A643" s="173">
        <v>12</v>
      </c>
      <c r="B643" s="295"/>
      <c r="C643" s="212"/>
      <c r="D643" s="210"/>
      <c r="E643" s="295"/>
      <c r="F643" s="249"/>
      <c r="G643" s="295"/>
    </row>
    <row r="644" spans="1:7">
      <c r="A644" s="178"/>
      <c r="B644" s="295"/>
      <c r="C644" s="212"/>
      <c r="D644" s="210"/>
      <c r="E644" s="295"/>
      <c r="F644" s="249"/>
      <c r="G644" s="295"/>
    </row>
    <row r="645" spans="1:7">
      <c r="A645" s="178"/>
      <c r="B645" s="295"/>
      <c r="C645" s="212"/>
      <c r="D645" s="210"/>
      <c r="E645" s="295"/>
      <c r="F645" s="249"/>
      <c r="G645" s="295"/>
    </row>
    <row r="646" spans="1:7">
      <c r="A646" s="178"/>
      <c r="B646" s="295"/>
      <c r="C646" s="212"/>
      <c r="D646" s="210"/>
      <c r="E646" s="295"/>
      <c r="F646" s="249"/>
      <c r="G646" s="295"/>
    </row>
    <row r="647" spans="1:7">
      <c r="A647" s="178"/>
      <c r="B647" s="295"/>
      <c r="C647" s="212"/>
      <c r="D647" s="210"/>
      <c r="E647" s="295"/>
      <c r="F647" s="249"/>
      <c r="G647" s="295"/>
    </row>
    <row r="648" spans="1:7">
      <c r="A648" s="178"/>
      <c r="B648" s="295"/>
      <c r="C648" s="212"/>
      <c r="D648" s="210"/>
      <c r="E648" s="295"/>
      <c r="F648" s="249"/>
      <c r="G648" s="295"/>
    </row>
    <row r="649" spans="1:7">
      <c r="A649" s="178"/>
      <c r="B649" s="295"/>
      <c r="C649" s="212"/>
      <c r="D649" s="210"/>
      <c r="E649" s="295"/>
      <c r="F649" s="249"/>
      <c r="G649" s="295"/>
    </row>
    <row r="650" spans="1:7">
      <c r="A650" s="178"/>
      <c r="B650" s="295"/>
      <c r="C650" s="212"/>
      <c r="D650" s="210"/>
      <c r="E650" s="295"/>
      <c r="F650" s="249"/>
      <c r="G650" s="295"/>
    </row>
    <row r="651" spans="1:7">
      <c r="A651" s="178"/>
      <c r="B651" s="295"/>
      <c r="C651" s="212"/>
      <c r="D651" s="210"/>
      <c r="E651" s="295"/>
      <c r="F651" s="249"/>
      <c r="G651" s="295"/>
    </row>
    <row r="652" spans="1:7">
      <c r="A652" s="178"/>
      <c r="B652" s="295"/>
      <c r="C652" s="212"/>
      <c r="D652" s="210"/>
      <c r="E652" s="295"/>
      <c r="F652" s="249"/>
      <c r="G652" s="295"/>
    </row>
    <row r="653" spans="1:7">
      <c r="A653" s="178"/>
      <c r="B653" s="295"/>
      <c r="C653" s="212"/>
      <c r="D653" s="210"/>
      <c r="E653" s="295"/>
      <c r="F653" s="249"/>
      <c r="G653" s="295"/>
    </row>
    <row r="654" spans="1:7">
      <c r="A654" s="178"/>
      <c r="B654" s="295"/>
      <c r="C654" s="212"/>
      <c r="D654" s="210"/>
      <c r="E654" s="295"/>
      <c r="F654" s="249"/>
      <c r="G654" s="295"/>
    </row>
    <row r="655" spans="1:7">
      <c r="A655" s="178"/>
      <c r="B655" s="295"/>
      <c r="C655" s="212"/>
      <c r="D655" s="210"/>
      <c r="E655" s="295"/>
      <c r="F655" s="249"/>
      <c r="G655" s="295"/>
    </row>
    <row r="656" spans="1:7">
      <c r="A656" s="178"/>
      <c r="B656" s="295"/>
      <c r="C656" s="212"/>
      <c r="D656" s="210"/>
      <c r="E656" s="295"/>
      <c r="F656" s="249"/>
      <c r="G656" s="295"/>
    </row>
    <row r="657" spans="1:7">
      <c r="A657" s="178"/>
      <c r="B657" s="295"/>
      <c r="C657" s="212"/>
      <c r="D657" s="210"/>
      <c r="E657" s="295"/>
      <c r="F657" s="249"/>
      <c r="G657" s="295"/>
    </row>
    <row r="658" spans="1:7">
      <c r="A658" s="178"/>
      <c r="B658" s="295"/>
      <c r="C658" s="212"/>
      <c r="D658" s="210"/>
      <c r="E658" s="295"/>
      <c r="F658" s="249"/>
      <c r="G658" s="295"/>
    </row>
    <row r="659" spans="1:7">
      <c r="A659" s="178"/>
      <c r="B659" s="295"/>
      <c r="C659" s="212"/>
      <c r="D659" s="210"/>
      <c r="E659" s="295"/>
      <c r="F659" s="249"/>
      <c r="G659" s="295"/>
    </row>
    <row r="660" spans="1:7">
      <c r="A660" s="178"/>
      <c r="B660" s="295"/>
      <c r="C660" s="212"/>
      <c r="D660" s="210"/>
      <c r="E660" s="295"/>
      <c r="F660" s="249"/>
      <c r="G660" s="295"/>
    </row>
    <row r="661" spans="1:7">
      <c r="A661" s="178"/>
      <c r="B661" s="295"/>
      <c r="C661" s="212"/>
      <c r="D661" s="210"/>
      <c r="E661" s="295"/>
      <c r="F661" s="249"/>
      <c r="G661" s="295"/>
    </row>
    <row r="662" spans="1:7">
      <c r="A662" s="178"/>
      <c r="B662" s="295"/>
      <c r="C662" s="212"/>
      <c r="D662" s="210"/>
      <c r="E662" s="295"/>
      <c r="F662" s="249"/>
      <c r="G662" s="295"/>
    </row>
    <row r="663" spans="1:7">
      <c r="A663" s="178"/>
      <c r="B663" s="295"/>
      <c r="C663" s="212"/>
      <c r="D663" s="210"/>
      <c r="E663" s="295"/>
      <c r="F663" s="249"/>
      <c r="G663" s="295"/>
    </row>
    <row r="664" spans="1:7">
      <c r="A664" s="178"/>
      <c r="B664" s="295"/>
      <c r="C664" s="212"/>
      <c r="D664" s="210"/>
      <c r="E664" s="295"/>
      <c r="F664" s="249"/>
      <c r="G664" s="295"/>
    </row>
    <row r="665" spans="1:7">
      <c r="A665" s="178"/>
      <c r="B665" s="295"/>
      <c r="C665" s="212"/>
      <c r="D665" s="210"/>
      <c r="E665" s="295"/>
      <c r="F665" s="249"/>
      <c r="G665" s="295"/>
    </row>
    <row r="666" spans="1:7">
      <c r="A666" s="178"/>
      <c r="B666" s="295"/>
      <c r="C666" s="212"/>
      <c r="D666" s="210"/>
      <c r="E666" s="295"/>
      <c r="F666" s="249"/>
      <c r="G666" s="295"/>
    </row>
    <row r="667" spans="1:7">
      <c r="A667" s="178"/>
      <c r="B667" s="295"/>
      <c r="C667" s="212"/>
      <c r="D667" s="210"/>
      <c r="E667" s="295"/>
      <c r="F667" s="249"/>
      <c r="G667" s="295"/>
    </row>
    <row r="668" spans="1:7">
      <c r="A668" s="178"/>
      <c r="B668" s="295"/>
      <c r="C668" s="212"/>
      <c r="D668" s="210"/>
      <c r="E668" s="295"/>
      <c r="F668" s="249"/>
      <c r="G668" s="295"/>
    </row>
    <row r="669" spans="1:7">
      <c r="A669" s="178"/>
      <c r="B669" s="295"/>
      <c r="C669" s="212"/>
      <c r="D669" s="210"/>
      <c r="E669" s="295"/>
      <c r="F669" s="249"/>
      <c r="G669" s="295"/>
    </row>
    <row r="670" spans="1:7">
      <c r="A670" s="178"/>
      <c r="B670" s="295"/>
      <c r="C670" s="212"/>
      <c r="D670" s="210"/>
      <c r="E670" s="295"/>
      <c r="F670" s="249"/>
      <c r="G670" s="295"/>
    </row>
    <row r="671" spans="1:7">
      <c r="A671" s="178"/>
      <c r="B671" s="295"/>
      <c r="C671" s="212"/>
      <c r="D671" s="210"/>
      <c r="E671" s="295"/>
      <c r="F671" s="249"/>
      <c r="G671" s="295"/>
    </row>
    <row r="672" spans="1:7">
      <c r="A672" s="178"/>
      <c r="B672" s="295"/>
      <c r="C672" s="212"/>
      <c r="D672" s="210"/>
      <c r="E672" s="295"/>
      <c r="F672" s="249"/>
      <c r="G672" s="295"/>
    </row>
    <row r="673" spans="1:7">
      <c r="A673" s="178"/>
      <c r="B673" s="295"/>
      <c r="C673" s="212"/>
      <c r="D673" s="210"/>
      <c r="E673" s="295"/>
      <c r="F673" s="249"/>
      <c r="G673" s="295"/>
    </row>
    <row r="674" spans="1:7">
      <c r="A674" s="178"/>
      <c r="B674" s="295"/>
      <c r="C674" s="212"/>
      <c r="D674" s="210"/>
      <c r="E674" s="295"/>
      <c r="F674" s="249"/>
      <c r="G674" s="295"/>
    </row>
    <row r="675" spans="1:7">
      <c r="A675" s="178"/>
      <c r="B675" s="295"/>
      <c r="C675" s="212"/>
      <c r="D675" s="210"/>
      <c r="E675" s="295"/>
      <c r="F675" s="249"/>
      <c r="G675" s="295"/>
    </row>
    <row r="676" spans="1:7">
      <c r="A676" s="178"/>
      <c r="B676" s="295"/>
      <c r="C676" s="212"/>
      <c r="D676" s="210"/>
      <c r="E676" s="295"/>
      <c r="F676" s="249"/>
      <c r="G676" s="295"/>
    </row>
    <row r="677" spans="1:7">
      <c r="A677" s="178"/>
      <c r="B677" s="295"/>
      <c r="C677" s="212"/>
      <c r="D677" s="210"/>
      <c r="E677" s="295"/>
      <c r="F677" s="249"/>
      <c r="G677" s="295"/>
    </row>
    <row r="678" spans="1:7">
      <c r="A678" s="178"/>
      <c r="B678" s="295"/>
      <c r="C678" s="212"/>
      <c r="D678" s="210"/>
      <c r="E678" s="295"/>
      <c r="F678" s="249"/>
      <c r="G678" s="295"/>
    </row>
    <row r="679" spans="1:7">
      <c r="A679" s="178"/>
      <c r="B679" s="295"/>
      <c r="C679" s="212"/>
      <c r="D679" s="210"/>
      <c r="E679" s="295"/>
      <c r="F679" s="249"/>
      <c r="G679" s="295"/>
    </row>
    <row r="680" spans="1:7">
      <c r="A680" s="178"/>
      <c r="B680" s="295"/>
      <c r="C680" s="212"/>
      <c r="D680" s="210"/>
      <c r="E680" s="295"/>
      <c r="F680" s="249"/>
      <c r="G680" s="295"/>
    </row>
    <row r="681" spans="1:7">
      <c r="A681" s="178"/>
      <c r="B681" s="295"/>
      <c r="C681" s="212"/>
      <c r="D681" s="210"/>
      <c r="E681" s="295"/>
      <c r="F681" s="249"/>
      <c r="G681" s="295"/>
    </row>
    <row r="682" spans="1:7">
      <c r="A682" s="178"/>
      <c r="B682" s="295"/>
      <c r="C682" s="212"/>
      <c r="D682" s="210"/>
      <c r="E682" s="295"/>
      <c r="F682" s="249"/>
      <c r="G682" s="295"/>
    </row>
    <row r="683" spans="1:7">
      <c r="A683" s="178"/>
      <c r="B683" s="295"/>
      <c r="C683" s="212"/>
      <c r="D683" s="210"/>
      <c r="E683" s="295"/>
      <c r="F683" s="249"/>
      <c r="G683" s="295"/>
    </row>
    <row r="684" spans="1:7">
      <c r="A684" s="178"/>
      <c r="B684" s="295"/>
      <c r="C684" s="212"/>
      <c r="D684" s="210"/>
      <c r="E684" s="295"/>
      <c r="F684" s="249"/>
      <c r="G684" s="295"/>
    </row>
    <row r="685" spans="1:7">
      <c r="A685" s="178"/>
      <c r="B685" s="295"/>
      <c r="C685" s="212"/>
      <c r="D685" s="210"/>
      <c r="E685" s="295"/>
      <c r="F685" s="249"/>
      <c r="G685" s="295"/>
    </row>
    <row r="686" spans="1:7">
      <c r="A686" s="178"/>
      <c r="B686" s="295"/>
      <c r="C686" s="212"/>
      <c r="D686" s="210"/>
      <c r="E686" s="295"/>
      <c r="F686" s="249"/>
      <c r="G686" s="295"/>
    </row>
    <row r="687" spans="1:7">
      <c r="A687" s="178"/>
      <c r="B687" s="295"/>
      <c r="C687" s="212"/>
      <c r="D687" s="210"/>
      <c r="E687" s="295"/>
      <c r="F687" s="249"/>
      <c r="G687" s="295"/>
    </row>
    <row r="688" spans="1:7">
      <c r="A688" s="178"/>
      <c r="B688" s="295"/>
      <c r="C688" s="212"/>
      <c r="D688" s="210"/>
      <c r="E688" s="295"/>
      <c r="F688" s="249"/>
      <c r="G688" s="295"/>
    </row>
    <row r="689" spans="1:7">
      <c r="A689" s="178"/>
      <c r="B689" s="295"/>
      <c r="C689" s="212"/>
      <c r="D689" s="210"/>
      <c r="E689" s="295"/>
      <c r="F689" s="249"/>
      <c r="G689" s="295"/>
    </row>
    <row r="690" spans="1:7">
      <c r="A690" s="178"/>
      <c r="B690" s="295"/>
      <c r="C690" s="212"/>
      <c r="D690" s="210"/>
      <c r="E690" s="295"/>
      <c r="F690" s="249"/>
      <c r="G690" s="295"/>
    </row>
    <row r="691" spans="1:7">
      <c r="A691" s="183"/>
      <c r="B691" s="295"/>
      <c r="C691" s="212"/>
      <c r="D691" s="210"/>
      <c r="E691" s="295"/>
      <c r="F691" s="249"/>
      <c r="G691" s="295"/>
    </row>
    <row r="692" spans="1:7">
      <c r="A692" s="197"/>
      <c r="B692" s="198"/>
      <c r="C692" s="231"/>
      <c r="D692" s="197">
        <f>SUM(D643:D691)</f>
        <v>0</v>
      </c>
      <c r="E692" s="198">
        <f>SUM(E643:E691)</f>
        <v>0</v>
      </c>
      <c r="F692" s="232">
        <f>SUM(F643:F691)</f>
        <v>0</v>
      </c>
      <c r="G692" s="198">
        <f>SUM(G643:G691)</f>
        <v>0</v>
      </c>
    </row>
    <row r="693" spans="1:7">
      <c r="C693" s="691" t="s">
        <v>34</v>
      </c>
      <c r="D693" s="972">
        <f>D692+E692</f>
        <v>0</v>
      </c>
      <c r="E693" s="972"/>
      <c r="F693" s="973">
        <f>F692+G692</f>
        <v>0</v>
      </c>
      <c r="G693" s="972"/>
    </row>
    <row r="694" spans="1:7">
      <c r="C694" s="3"/>
      <c r="D694" s="3"/>
      <c r="E694" s="3"/>
      <c r="F694" s="3"/>
      <c r="G694" s="3"/>
    </row>
    <row r="695" spans="1:7">
      <c r="C695" s="3"/>
      <c r="D695" s="3"/>
      <c r="E695" s="3"/>
      <c r="F695" s="3"/>
      <c r="G695" s="3"/>
    </row>
    <row r="696" spans="1:7">
      <c r="C696" s="3"/>
      <c r="D696" s="3"/>
      <c r="E696" s="3"/>
      <c r="F696" s="3"/>
      <c r="G696" s="3"/>
    </row>
    <row r="697" spans="1:7" ht="25.8" customHeight="1"/>
    <row r="698" spans="1:7" ht="13.2" customHeight="1">
      <c r="A698" s="946" t="s">
        <v>3</v>
      </c>
      <c r="B698" s="947"/>
      <c r="C698" s="950" t="s">
        <v>35</v>
      </c>
      <c r="D698" s="974"/>
      <c r="E698" s="974"/>
      <c r="F698" s="974"/>
      <c r="G698" s="974"/>
    </row>
    <row r="699" spans="1:7">
      <c r="A699" s="948"/>
      <c r="B699" s="949"/>
      <c r="C699" s="951"/>
      <c r="D699" s="5"/>
      <c r="E699" s="862"/>
      <c r="F699" s="5"/>
      <c r="G699" s="5"/>
    </row>
    <row r="700" spans="1:7">
      <c r="A700" s="346">
        <v>1</v>
      </c>
      <c r="B700" s="213">
        <v>31</v>
      </c>
      <c r="C700" s="347">
        <f>D54+E54-F54-G54</f>
        <v>0</v>
      </c>
      <c r="D700" s="3"/>
      <c r="E700" s="3"/>
      <c r="F700" s="3"/>
      <c r="G700" s="3"/>
    </row>
    <row r="701" spans="1:7">
      <c r="A701" s="348">
        <v>2</v>
      </c>
      <c r="B701" s="182">
        <v>28</v>
      </c>
      <c r="C701" s="193">
        <f>D112+E112-F112-G112</f>
        <v>0</v>
      </c>
      <c r="D701" s="3"/>
      <c r="E701" s="3"/>
      <c r="F701" s="3"/>
      <c r="G701" s="3"/>
    </row>
    <row r="702" spans="1:7">
      <c r="A702" s="348">
        <v>3</v>
      </c>
      <c r="B702" s="182">
        <v>31</v>
      </c>
      <c r="C702" s="193">
        <f>D170+E170-F170-G170</f>
        <v>0</v>
      </c>
      <c r="D702" s="3"/>
      <c r="E702" s="3"/>
      <c r="F702" s="3"/>
      <c r="G702" s="3"/>
    </row>
    <row r="703" spans="1:7">
      <c r="A703" s="348">
        <v>4</v>
      </c>
      <c r="B703" s="182">
        <v>30</v>
      </c>
      <c r="C703" s="193">
        <f>D228+E228-F228-G228</f>
        <v>0</v>
      </c>
      <c r="D703" s="3"/>
      <c r="E703" s="3"/>
      <c r="F703" s="3"/>
      <c r="G703" s="3"/>
    </row>
    <row r="704" spans="1:7">
      <c r="A704" s="348">
        <v>5</v>
      </c>
      <c r="B704" s="182">
        <v>31</v>
      </c>
      <c r="C704" s="193">
        <f>D286+E286-F286-G286</f>
        <v>0</v>
      </c>
      <c r="D704" s="3"/>
      <c r="E704" s="3"/>
      <c r="F704" s="3"/>
      <c r="G704" s="3"/>
    </row>
    <row r="705" spans="1:7">
      <c r="A705" s="348">
        <v>6</v>
      </c>
      <c r="B705" s="182">
        <v>30</v>
      </c>
      <c r="C705" s="193">
        <f>D344+E344-F344-G344</f>
        <v>0</v>
      </c>
      <c r="D705" s="3"/>
      <c r="E705" s="3"/>
      <c r="F705" s="3"/>
      <c r="G705" s="3"/>
    </row>
    <row r="706" spans="1:7">
      <c r="A706" s="348">
        <v>7</v>
      </c>
      <c r="B706" s="182">
        <v>31</v>
      </c>
      <c r="C706" s="193">
        <f>D402+E402-F402-G402</f>
        <v>0</v>
      </c>
      <c r="D706" s="3"/>
      <c r="E706" s="3"/>
      <c r="F706" s="3"/>
      <c r="G706" s="3"/>
    </row>
    <row r="707" spans="1:7">
      <c r="A707" s="348">
        <v>8</v>
      </c>
      <c r="B707" s="182">
        <v>31</v>
      </c>
      <c r="C707" s="193">
        <f>D460+E460-F460-G460</f>
        <v>0</v>
      </c>
      <c r="D707" s="3"/>
      <c r="E707" s="3"/>
      <c r="F707" s="3"/>
      <c r="G707" s="3"/>
    </row>
    <row r="708" spans="1:7">
      <c r="A708" s="348">
        <v>9</v>
      </c>
      <c r="B708" s="182">
        <v>30</v>
      </c>
      <c r="C708" s="193">
        <f>D518+E518-F518-G518</f>
        <v>0</v>
      </c>
      <c r="D708" s="3"/>
      <c r="E708" s="3"/>
      <c r="F708" s="3"/>
      <c r="G708" s="3"/>
    </row>
    <row r="709" spans="1:7">
      <c r="A709" s="348">
        <v>10</v>
      </c>
      <c r="B709" s="182">
        <v>31</v>
      </c>
      <c r="C709" s="193">
        <f>D576+E576-F576-G576</f>
        <v>0</v>
      </c>
      <c r="D709" s="3"/>
      <c r="E709" s="3"/>
      <c r="F709" s="3"/>
      <c r="G709" s="3"/>
    </row>
    <row r="710" spans="1:7">
      <c r="A710" s="348">
        <v>11</v>
      </c>
      <c r="B710" s="182">
        <v>30</v>
      </c>
      <c r="C710" s="193">
        <f>D634+E634-F634-G634</f>
        <v>0</v>
      </c>
      <c r="D710" s="3"/>
      <c r="E710" s="3"/>
      <c r="F710" s="3"/>
      <c r="G710" s="3"/>
    </row>
    <row r="711" spans="1:7">
      <c r="A711" s="348">
        <v>12</v>
      </c>
      <c r="B711" s="182">
        <v>31</v>
      </c>
      <c r="C711" s="193">
        <f>D692+E692-F692-G692</f>
        <v>0</v>
      </c>
      <c r="D711" s="3"/>
      <c r="E711" s="3"/>
      <c r="F711" s="3"/>
      <c r="G711" s="3"/>
    </row>
    <row r="712" spans="1:7">
      <c r="A712" s="841"/>
      <c r="B712" s="842"/>
      <c r="C712" s="843"/>
      <c r="D712" s="3"/>
      <c r="E712" s="3"/>
      <c r="F712" s="3"/>
      <c r="G712" s="3"/>
    </row>
    <row r="713" spans="1:7">
      <c r="A713" s="952" t="s">
        <v>10</v>
      </c>
      <c r="B713" s="953"/>
      <c r="C713" s="726">
        <f>SUM(C700:C711)</f>
        <v>0</v>
      </c>
      <c r="D713" s="3"/>
      <c r="E713" s="3"/>
      <c r="F713" s="3"/>
      <c r="G713" s="3"/>
    </row>
    <row r="714" spans="1:7">
      <c r="A714" s="3"/>
      <c r="B714" s="3"/>
      <c r="C714" s="3"/>
      <c r="D714" s="3"/>
      <c r="E714" s="3"/>
      <c r="F714" s="3"/>
      <c r="G714" s="3"/>
    </row>
    <row r="715" spans="1:7">
      <c r="A715" s="3"/>
      <c r="B715" s="3"/>
      <c r="C715" s="3"/>
      <c r="D715" s="3"/>
      <c r="E715" s="3"/>
      <c r="F715" s="3"/>
      <c r="G715" s="3"/>
    </row>
    <row r="716" spans="1:7">
      <c r="A716" s="3"/>
      <c r="B716" s="3"/>
      <c r="C716" s="3"/>
      <c r="D716" s="3"/>
      <c r="E716" s="3"/>
      <c r="F716" s="3"/>
      <c r="G716" s="3"/>
    </row>
    <row r="717" spans="1:7">
      <c r="A717" s="3"/>
      <c r="B717" s="3"/>
      <c r="C717" s="3"/>
      <c r="D717" s="3"/>
      <c r="E717" s="3"/>
      <c r="F717" s="3"/>
      <c r="G717" s="3"/>
    </row>
    <row r="718" spans="1:7">
      <c r="A718" s="3"/>
      <c r="B718" s="3"/>
      <c r="C718" s="3"/>
      <c r="D718" s="3"/>
      <c r="E718" s="3"/>
      <c r="F718" s="3"/>
      <c r="G718" s="3"/>
    </row>
    <row r="719" spans="1:7">
      <c r="A719" s="3"/>
      <c r="B719" s="3"/>
      <c r="C719" s="3"/>
      <c r="D719" s="3"/>
      <c r="E719" s="3"/>
      <c r="F719" s="3"/>
      <c r="G719" s="3"/>
    </row>
    <row r="720" spans="1:7">
      <c r="A720" s="3"/>
      <c r="B720" s="3"/>
      <c r="C720" s="3"/>
      <c r="D720" s="3"/>
      <c r="E720" s="3"/>
      <c r="F720" s="3"/>
      <c r="G720" s="3"/>
    </row>
    <row r="721" spans="1:7">
      <c r="A721" s="3"/>
      <c r="B721" s="3"/>
      <c r="C721" s="3"/>
      <c r="D721" s="3"/>
      <c r="E721" s="3"/>
      <c r="F721" s="3"/>
      <c r="G721" s="3"/>
    </row>
    <row r="722" spans="1:7">
      <c r="A722" s="3"/>
      <c r="B722" s="3"/>
      <c r="C722" s="3"/>
      <c r="D722" s="3"/>
      <c r="E722" s="3"/>
      <c r="F722" s="3"/>
      <c r="G722" s="3"/>
    </row>
    <row r="723" spans="1:7">
      <c r="A723" s="3"/>
      <c r="B723" s="3"/>
      <c r="C723" s="3"/>
      <c r="D723" s="3"/>
      <c r="E723" s="3"/>
      <c r="F723" s="3"/>
      <c r="G723" s="3"/>
    </row>
    <row r="724" spans="1:7">
      <c r="A724" s="3"/>
      <c r="B724" s="3"/>
      <c r="C724" s="3"/>
      <c r="D724" s="3"/>
      <c r="E724" s="3"/>
      <c r="F724" s="3"/>
      <c r="G724" s="3"/>
    </row>
    <row r="725" spans="1:7">
      <c r="A725" s="3"/>
      <c r="B725" s="3"/>
      <c r="C725" s="3"/>
      <c r="D725" s="3"/>
      <c r="E725" s="3"/>
      <c r="F725" s="3"/>
      <c r="G725" s="3"/>
    </row>
    <row r="726" spans="1:7">
      <c r="A726" s="3"/>
      <c r="B726" s="3"/>
      <c r="C726" s="3"/>
      <c r="D726" s="3"/>
      <c r="E726" s="3"/>
      <c r="F726" s="3"/>
      <c r="G726" s="3"/>
    </row>
    <row r="727" spans="1:7">
      <c r="A727" s="3"/>
      <c r="B727" s="3"/>
      <c r="C727" s="3"/>
      <c r="D727" s="3"/>
      <c r="E727" s="3"/>
      <c r="F727" s="3"/>
      <c r="G727" s="3"/>
    </row>
    <row r="728" spans="1:7">
      <c r="A728" s="3"/>
      <c r="B728" s="3"/>
      <c r="C728" s="3"/>
      <c r="D728" s="3"/>
      <c r="E728" s="3"/>
      <c r="F728" s="3"/>
      <c r="G728" s="3"/>
    </row>
    <row r="729" spans="1:7">
      <c r="A729" s="3"/>
      <c r="B729" s="3"/>
      <c r="C729" s="3"/>
      <c r="D729" s="3"/>
      <c r="E729" s="3"/>
      <c r="F729" s="3"/>
      <c r="G729" s="3"/>
    </row>
    <row r="730" spans="1:7">
      <c r="A730" s="3"/>
      <c r="B730" s="3"/>
      <c r="C730" s="3"/>
      <c r="D730" s="3"/>
      <c r="E730" s="3"/>
      <c r="F730" s="3"/>
      <c r="G730" s="3"/>
    </row>
    <row r="731" spans="1:7">
      <c r="A731" s="3"/>
      <c r="B731" s="3"/>
      <c r="C731" s="3"/>
      <c r="D731" s="3"/>
      <c r="E731" s="3"/>
      <c r="F731" s="3"/>
      <c r="G731" s="3"/>
    </row>
    <row r="732" spans="1:7">
      <c r="A732" s="3"/>
      <c r="B732" s="3"/>
      <c r="C732" s="3"/>
      <c r="D732" s="3"/>
      <c r="E732" s="3"/>
      <c r="F732" s="3"/>
      <c r="G732" s="3"/>
    </row>
    <row r="733" spans="1:7">
      <c r="A733" s="3"/>
      <c r="B733" s="3"/>
      <c r="C733" s="3"/>
      <c r="D733" s="3"/>
      <c r="E733" s="3"/>
      <c r="F733" s="3"/>
      <c r="G733" s="3"/>
    </row>
    <row r="734" spans="1:7">
      <c r="A734" s="3"/>
      <c r="B734" s="3"/>
      <c r="C734" s="3"/>
      <c r="D734" s="3"/>
      <c r="E734" s="3"/>
      <c r="F734" s="3"/>
      <c r="G734" s="3"/>
    </row>
    <row r="735" spans="1:7">
      <c r="A735" s="3"/>
      <c r="B735" s="3"/>
      <c r="C735" s="3"/>
      <c r="D735" s="3"/>
      <c r="E735" s="3"/>
      <c r="F735" s="3"/>
      <c r="G735" s="3"/>
    </row>
    <row r="736" spans="1:7">
      <c r="A736" s="3"/>
      <c r="B736" s="3"/>
      <c r="C736" s="3"/>
      <c r="D736" s="3"/>
      <c r="E736" s="3"/>
      <c r="F736" s="3"/>
      <c r="G736" s="3"/>
    </row>
    <row r="737" spans="1:7">
      <c r="A737" s="3"/>
      <c r="B737" s="3"/>
      <c r="C737" s="3"/>
      <c r="D737" s="3"/>
      <c r="E737" s="3"/>
      <c r="F737" s="3"/>
      <c r="G737" s="3"/>
    </row>
    <row r="738" spans="1:7">
      <c r="A738" s="3"/>
      <c r="B738" s="3"/>
      <c r="C738" s="3"/>
      <c r="D738" s="3"/>
      <c r="E738" s="3"/>
      <c r="F738" s="3"/>
      <c r="G738" s="3"/>
    </row>
    <row r="739" spans="1:7">
      <c r="A739" s="3"/>
      <c r="B739" s="3"/>
      <c r="C739" s="3"/>
      <c r="D739" s="3"/>
      <c r="E739" s="3"/>
      <c r="F739" s="3"/>
      <c r="G739" s="3"/>
    </row>
    <row r="740" spans="1:7">
      <c r="A740" s="3"/>
      <c r="B740" s="3"/>
      <c r="C740" s="3"/>
      <c r="D740" s="3"/>
      <c r="E740" s="3"/>
      <c r="F740" s="3"/>
      <c r="G740" s="3"/>
    </row>
    <row r="741" spans="1:7">
      <c r="A741" s="3"/>
      <c r="B741" s="3"/>
      <c r="C741" s="3"/>
      <c r="D741" s="3"/>
      <c r="E741" s="3"/>
      <c r="F741" s="3"/>
      <c r="G741" s="3"/>
    </row>
    <row r="742" spans="1:7">
      <c r="A742" s="3"/>
      <c r="B742" s="3"/>
      <c r="C742" s="3"/>
      <c r="D742" s="3"/>
      <c r="E742" s="3"/>
      <c r="F742" s="3"/>
      <c r="G742" s="3"/>
    </row>
    <row r="743" spans="1:7">
      <c r="A743" s="3"/>
      <c r="B743" s="3"/>
      <c r="C743" s="3"/>
      <c r="D743" s="3"/>
      <c r="E743" s="3"/>
      <c r="F743" s="3"/>
      <c r="G743" s="3"/>
    </row>
    <row r="744" spans="1:7">
      <c r="A744" s="3"/>
      <c r="B744" s="3"/>
      <c r="C744" s="3"/>
      <c r="D744" s="3"/>
      <c r="E744" s="3"/>
      <c r="F744" s="3"/>
      <c r="G744" s="3"/>
    </row>
    <row r="745" spans="1:7">
      <c r="A745" s="3"/>
      <c r="B745" s="3"/>
      <c r="C745" s="3"/>
      <c r="D745" s="3"/>
      <c r="E745" s="3"/>
      <c r="F745" s="3"/>
      <c r="G745" s="3"/>
    </row>
    <row r="746" spans="1:7">
      <c r="A746" s="3"/>
      <c r="B746" s="3"/>
      <c r="C746" s="3"/>
      <c r="D746" s="3"/>
      <c r="E746" s="3"/>
      <c r="F746" s="3"/>
      <c r="G746" s="3"/>
    </row>
    <row r="747" spans="1:7">
      <c r="A747" s="3"/>
      <c r="B747" s="3"/>
      <c r="C747" s="3"/>
      <c r="D747" s="3"/>
      <c r="E747" s="3"/>
      <c r="F747" s="3"/>
      <c r="G747" s="3"/>
    </row>
    <row r="748" spans="1:7">
      <c r="A748" s="3"/>
      <c r="B748" s="3"/>
      <c r="C748" s="3"/>
      <c r="D748" s="3"/>
      <c r="E748" s="3"/>
      <c r="F748" s="3"/>
      <c r="G748" s="3"/>
    </row>
    <row r="749" spans="1:7">
      <c r="A749" s="3"/>
      <c r="B749" s="3"/>
      <c r="C749" s="3"/>
      <c r="D749" s="3"/>
      <c r="E749" s="3"/>
      <c r="F749" s="3"/>
      <c r="G749" s="3"/>
    </row>
    <row r="750" spans="1:7">
      <c r="A750" s="3"/>
      <c r="B750" s="3"/>
      <c r="C750" s="3"/>
      <c r="D750" s="3"/>
      <c r="E750" s="3"/>
      <c r="F750" s="3"/>
      <c r="G750" s="3"/>
    </row>
    <row r="751" spans="1:7">
      <c r="A751" s="3"/>
      <c r="B751" s="3"/>
      <c r="C751" s="3"/>
      <c r="D751" s="3"/>
      <c r="E751" s="3"/>
      <c r="F751" s="3"/>
      <c r="G751" s="3"/>
    </row>
    <row r="752" spans="1:7">
      <c r="A752" s="3"/>
      <c r="B752" s="3"/>
      <c r="C752" s="3"/>
      <c r="D752" s="3"/>
      <c r="E752" s="3"/>
      <c r="F752" s="3"/>
      <c r="G752" s="3"/>
    </row>
    <row r="753" spans="1:7">
      <c r="A753" s="3"/>
      <c r="B753" s="3"/>
      <c r="C753" s="3"/>
      <c r="D753" s="3"/>
      <c r="E753" s="3"/>
      <c r="F753" s="3"/>
      <c r="G753" s="3"/>
    </row>
    <row r="754" spans="1:7">
      <c r="A754" s="3"/>
      <c r="B754" s="3"/>
      <c r="C754" s="3"/>
      <c r="D754" s="3"/>
      <c r="E754" s="3"/>
      <c r="F754" s="3"/>
      <c r="G754" s="3"/>
    </row>
    <row r="755" spans="1:7">
      <c r="A755" s="3"/>
      <c r="B755" s="3"/>
      <c r="C755" s="3"/>
      <c r="D755" s="3"/>
      <c r="E755" s="3"/>
      <c r="F755" s="3"/>
      <c r="G755" s="3"/>
    </row>
  </sheetData>
  <sheetProtection sheet="1" objects="1" scenarios="1"/>
  <mergeCells count="77">
    <mergeCell ref="A713:B713"/>
    <mergeCell ref="A640:B642"/>
    <mergeCell ref="C640:C642"/>
    <mergeCell ref="D640:E640"/>
    <mergeCell ref="D693:E693"/>
    <mergeCell ref="A698:B699"/>
    <mergeCell ref="C698:C699"/>
    <mergeCell ref="D698:E698"/>
    <mergeCell ref="F698:G698"/>
    <mergeCell ref="D577:E577"/>
    <mergeCell ref="F577:G577"/>
    <mergeCell ref="F693:G693"/>
    <mergeCell ref="D635:E635"/>
    <mergeCell ref="F635:G635"/>
    <mergeCell ref="F640:G640"/>
    <mergeCell ref="A466:B468"/>
    <mergeCell ref="C466:C468"/>
    <mergeCell ref="D466:E466"/>
    <mergeCell ref="F466:G466"/>
    <mergeCell ref="A582:B584"/>
    <mergeCell ref="C582:C584"/>
    <mergeCell ref="D582:E582"/>
    <mergeCell ref="F582:G582"/>
    <mergeCell ref="D519:E519"/>
    <mergeCell ref="F519:G519"/>
    <mergeCell ref="A524:B526"/>
    <mergeCell ref="C524:C526"/>
    <mergeCell ref="D524:E524"/>
    <mergeCell ref="F524:G524"/>
    <mergeCell ref="A408:B410"/>
    <mergeCell ref="C408:C410"/>
    <mergeCell ref="D408:E408"/>
    <mergeCell ref="F408:G408"/>
    <mergeCell ref="D461:E461"/>
    <mergeCell ref="F461:G461"/>
    <mergeCell ref="A350:B352"/>
    <mergeCell ref="C350:C352"/>
    <mergeCell ref="D350:E350"/>
    <mergeCell ref="F350:G350"/>
    <mergeCell ref="D403:E403"/>
    <mergeCell ref="F403:G403"/>
    <mergeCell ref="A292:B294"/>
    <mergeCell ref="C292:C294"/>
    <mergeCell ref="D292:E292"/>
    <mergeCell ref="F292:G292"/>
    <mergeCell ref="D345:E345"/>
    <mergeCell ref="F345:G345"/>
    <mergeCell ref="A234:B236"/>
    <mergeCell ref="C234:C236"/>
    <mergeCell ref="D234:E234"/>
    <mergeCell ref="F234:G234"/>
    <mergeCell ref="D287:E287"/>
    <mergeCell ref="F287:G287"/>
    <mergeCell ref="A176:B178"/>
    <mergeCell ref="C176:C178"/>
    <mergeCell ref="D176:E176"/>
    <mergeCell ref="F176:G176"/>
    <mergeCell ref="D229:E229"/>
    <mergeCell ref="F229:G229"/>
    <mergeCell ref="A118:B120"/>
    <mergeCell ref="C118:C120"/>
    <mergeCell ref="D118:E118"/>
    <mergeCell ref="F118:G118"/>
    <mergeCell ref="D171:E171"/>
    <mergeCell ref="F171:G171"/>
    <mergeCell ref="A60:B62"/>
    <mergeCell ref="C60:C62"/>
    <mergeCell ref="D60:E60"/>
    <mergeCell ref="F60:G60"/>
    <mergeCell ref="D113:E113"/>
    <mergeCell ref="F113:G113"/>
    <mergeCell ref="A2:B4"/>
    <mergeCell ref="C2:C4"/>
    <mergeCell ref="D2:E2"/>
    <mergeCell ref="F2:G2"/>
    <mergeCell ref="D55:E55"/>
    <mergeCell ref="F55:G55"/>
  </mergeCells>
  <phoneticPr fontId="2"/>
  <pageMargins left="0.31666666666666665" right="0.32500000000000001" top="0.75" bottom="0.75" header="0.3" footer="0.3"/>
  <pageSetup paperSize="9" orientation="portrait" horizontalDpi="0" verticalDpi="0" r:id="rId1"/>
  <headerFooter>
    <oddHeader>&amp;C&amp;"HG丸ｺﾞｼｯｸM-PRO,標準"&amp;A</oddHeader>
    <oddFooter>&amp;C&amp;"HG丸ｺﾞｼｯｸM-PRO,標準"&amp;P月</oddFooter>
  </headerFooter>
  <rowBreaks count="10" manualBreakCount="10">
    <brk id="58" max="16383" man="1"/>
    <brk id="116" max="16383" man="1"/>
    <brk id="174" max="16383" man="1"/>
    <brk id="232" max="16383" man="1"/>
    <brk id="290" max="16383" man="1"/>
    <brk id="348" max="16383" man="1"/>
    <brk id="406" max="16383" man="1"/>
    <brk id="522" max="16383" man="1"/>
    <brk id="580" max="16383" man="1"/>
    <brk id="638" max="16383" man="1"/>
  </rowBreak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749992370372631"/>
  </sheetPr>
  <dimension ref="A1:I813"/>
  <sheetViews>
    <sheetView view="pageLayout" zoomScaleNormal="100" workbookViewId="0">
      <selection activeCell="G57" sqref="G57"/>
    </sheetView>
  </sheetViews>
  <sheetFormatPr defaultRowHeight="13.2" customHeight="1"/>
  <cols>
    <col min="1" max="2" width="4.44140625" style="29" customWidth="1"/>
    <col min="3" max="3" width="38.109375" style="29" customWidth="1"/>
    <col min="4" max="4" width="5.21875" style="29" bestFit="1" customWidth="1"/>
    <col min="5" max="5" width="9.21875" style="29" bestFit="1" customWidth="1"/>
    <col min="6" max="6" width="12.6640625" style="29" customWidth="1"/>
    <col min="7" max="8" width="12.21875" style="29" customWidth="1"/>
    <col min="9" max="16384" width="8.88671875" style="29"/>
  </cols>
  <sheetData>
    <row r="1" spans="1:9" ht="46.8" customHeight="1"/>
    <row r="2" spans="1:9" ht="13.2" customHeight="1">
      <c r="A2" s="975" t="s">
        <v>3</v>
      </c>
      <c r="B2" s="976"/>
      <c r="C2" s="960" t="s">
        <v>0</v>
      </c>
      <c r="D2" s="958"/>
      <c r="E2" s="979"/>
      <c r="F2" s="980" t="s">
        <v>795</v>
      </c>
      <c r="G2" s="982" t="s">
        <v>597</v>
      </c>
      <c r="H2" s="984" t="s">
        <v>226</v>
      </c>
    </row>
    <row r="3" spans="1:9" ht="13.2" customHeight="1">
      <c r="A3" s="977"/>
      <c r="B3" s="978"/>
      <c r="C3" s="439" t="s">
        <v>598</v>
      </c>
      <c r="D3" s="364" t="s">
        <v>47</v>
      </c>
      <c r="E3" s="445" t="s">
        <v>49</v>
      </c>
      <c r="F3" s="981"/>
      <c r="G3" s="983"/>
      <c r="H3" s="985"/>
    </row>
    <row r="4" spans="1:9" ht="13.2" customHeight="1">
      <c r="A4" s="697"/>
      <c r="B4" s="698"/>
      <c r="C4" s="697"/>
      <c r="D4" s="699"/>
      <c r="E4" s="698"/>
      <c r="F4" s="697">
        <v>588</v>
      </c>
      <c r="G4" s="700"/>
      <c r="H4" s="701">
        <f>IF(OR(F4&lt;&gt;"",G4&lt;&gt;""),F4,"")</f>
        <v>588</v>
      </c>
      <c r="I4" s="1"/>
    </row>
    <row r="5" spans="1:9" ht="13.2" customHeight="1">
      <c r="A5" s="178"/>
      <c r="B5" s="195"/>
      <c r="C5" s="178"/>
      <c r="D5" s="356"/>
      <c r="E5" s="195"/>
      <c r="F5" s="229"/>
      <c r="G5" s="195"/>
      <c r="H5" s="222" t="str">
        <f>IF(OR(F5&lt;&gt;"",G5&lt;&gt;""),H4-G5,"")</f>
        <v/>
      </c>
      <c r="I5" s="1"/>
    </row>
    <row r="6" spans="1:9" ht="13.2" customHeight="1">
      <c r="A6" s="357"/>
      <c r="B6" s="361"/>
      <c r="C6" s="357"/>
      <c r="D6" s="355"/>
      <c r="E6" s="361"/>
      <c r="F6" s="357"/>
      <c r="G6" s="695"/>
      <c r="H6" s="366" t="str">
        <f>IF(OR(F6&lt;&gt;"",G6&lt;&gt;""),F6,"")</f>
        <v/>
      </c>
      <c r="I6" s="1"/>
    </row>
    <row r="7" spans="1:9" ht="13.2" customHeight="1">
      <c r="A7" s="178"/>
      <c r="B7" s="195"/>
      <c r="C7" s="178"/>
      <c r="D7" s="356"/>
      <c r="E7" s="195"/>
      <c r="F7" s="229"/>
      <c r="G7" s="195"/>
      <c r="H7" s="222" t="str">
        <f>IF(OR(F7&lt;&gt;"",G7&lt;&gt;""),H6-G7,"")</f>
        <v/>
      </c>
      <c r="I7" s="1"/>
    </row>
    <row r="8" spans="1:9" ht="13.2" customHeight="1">
      <c r="A8" s="357"/>
      <c r="B8" s="361"/>
      <c r="C8" s="357"/>
      <c r="D8" s="355"/>
      <c r="E8" s="361"/>
      <c r="F8" s="357"/>
      <c r="G8" s="695"/>
      <c r="H8" s="366" t="str">
        <f>IF(OR(F8&lt;&gt;"",G8&lt;&gt;""),F8,"")</f>
        <v/>
      </c>
      <c r="I8" s="1"/>
    </row>
    <row r="9" spans="1:9" ht="13.2" customHeight="1">
      <c r="A9" s="178"/>
      <c r="B9" s="195"/>
      <c r="C9" s="178"/>
      <c r="D9" s="356"/>
      <c r="E9" s="195"/>
      <c r="F9" s="229"/>
      <c r="G9" s="195"/>
      <c r="H9" s="222" t="str">
        <f>IF(OR(F9&lt;&gt;"",G9&lt;&gt;""),H8-G9,"")</f>
        <v/>
      </c>
      <c r="I9" s="1"/>
    </row>
    <row r="10" spans="1:9" ht="13.2" customHeight="1">
      <c r="A10" s="357"/>
      <c r="B10" s="361"/>
      <c r="C10" s="357"/>
      <c r="D10" s="355"/>
      <c r="E10" s="361"/>
      <c r="F10" s="357"/>
      <c r="G10" s="695"/>
      <c r="H10" s="366" t="str">
        <f>IF(OR(F10&lt;&gt;"",G10&lt;&gt;""),F10,"")</f>
        <v/>
      </c>
      <c r="I10" s="1"/>
    </row>
    <row r="11" spans="1:9" ht="13.2" customHeight="1">
      <c r="A11" s="178"/>
      <c r="B11" s="195"/>
      <c r="C11" s="178"/>
      <c r="D11" s="356"/>
      <c r="E11" s="195"/>
      <c r="F11" s="229"/>
      <c r="G11" s="195"/>
      <c r="H11" s="222" t="str">
        <f>IF(OR(F11&lt;&gt;"",G11&lt;&gt;""),H10-G11,"")</f>
        <v/>
      </c>
      <c r="I11" s="1"/>
    </row>
    <row r="12" spans="1:9" ht="13.2" customHeight="1">
      <c r="A12" s="357"/>
      <c r="B12" s="361"/>
      <c r="C12" s="357"/>
      <c r="D12" s="355"/>
      <c r="E12" s="361"/>
      <c r="F12" s="357"/>
      <c r="G12" s="695"/>
      <c r="H12" s="366" t="str">
        <f>IF(OR(F12&lt;&gt;"",G12&lt;&gt;""),F12,"")</f>
        <v/>
      </c>
      <c r="I12" s="1"/>
    </row>
    <row r="13" spans="1:9" ht="13.2" customHeight="1">
      <c r="A13" s="178"/>
      <c r="B13" s="195"/>
      <c r="C13" s="178"/>
      <c r="D13" s="356"/>
      <c r="E13" s="195"/>
      <c r="F13" s="229"/>
      <c r="G13" s="195"/>
      <c r="H13" s="222" t="str">
        <f>IF(OR(F13&lt;&gt;"",G13&lt;&gt;""),H12-G13,"")</f>
        <v/>
      </c>
      <c r="I13" s="1"/>
    </row>
    <row r="14" spans="1:9" ht="13.2" customHeight="1">
      <c r="A14" s="357"/>
      <c r="B14" s="361"/>
      <c r="C14" s="357"/>
      <c r="D14" s="355"/>
      <c r="E14" s="361"/>
      <c r="F14" s="357"/>
      <c r="G14" s="695"/>
      <c r="H14" s="366" t="str">
        <f>IF(OR(F14&lt;&gt;"",G14&lt;&gt;""),F14,"")</f>
        <v/>
      </c>
      <c r="I14" s="1"/>
    </row>
    <row r="15" spans="1:9" ht="13.2" customHeight="1">
      <c r="A15" s="178"/>
      <c r="B15" s="195"/>
      <c r="C15" s="178"/>
      <c r="D15" s="356"/>
      <c r="E15" s="195"/>
      <c r="F15" s="229"/>
      <c r="G15" s="195"/>
      <c r="H15" s="222" t="str">
        <f>IF(OR(F15&lt;&gt;"",G15&lt;&gt;""),H14-G15,"")</f>
        <v/>
      </c>
      <c r="I15" s="1"/>
    </row>
    <row r="16" spans="1:9" ht="13.2" customHeight="1">
      <c r="A16" s="357"/>
      <c r="B16" s="361"/>
      <c r="C16" s="357"/>
      <c r="D16" s="355"/>
      <c r="E16" s="361"/>
      <c r="F16" s="357"/>
      <c r="G16" s="695"/>
      <c r="H16" s="366" t="str">
        <f>IF(OR(F16&lt;&gt;"",G16&lt;&gt;""),F16,"")</f>
        <v/>
      </c>
      <c r="I16" s="1"/>
    </row>
    <row r="17" spans="1:9" ht="13.2" customHeight="1">
      <c r="A17" s="178"/>
      <c r="B17" s="195"/>
      <c r="C17" s="178"/>
      <c r="D17" s="356"/>
      <c r="E17" s="195"/>
      <c r="F17" s="229"/>
      <c r="G17" s="195"/>
      <c r="H17" s="222" t="str">
        <f>IF(OR(F17&lt;&gt;"",G17&lt;&gt;""),H16-G17,"")</f>
        <v/>
      </c>
      <c r="I17" s="1"/>
    </row>
    <row r="18" spans="1:9" ht="13.2" customHeight="1">
      <c r="A18" s="357"/>
      <c r="B18" s="361"/>
      <c r="C18" s="357"/>
      <c r="D18" s="355"/>
      <c r="E18" s="361"/>
      <c r="F18" s="357"/>
      <c r="G18" s="695"/>
      <c r="H18" s="366" t="str">
        <f>IF(OR(F18&lt;&gt;"",G18&lt;&gt;""),F18,"")</f>
        <v/>
      </c>
      <c r="I18" s="1"/>
    </row>
    <row r="19" spans="1:9" ht="13.2" customHeight="1">
      <c r="A19" s="178"/>
      <c r="B19" s="195"/>
      <c r="C19" s="178"/>
      <c r="D19" s="356"/>
      <c r="E19" s="195"/>
      <c r="F19" s="229"/>
      <c r="G19" s="195"/>
      <c r="H19" s="222" t="str">
        <f>IF(OR(F19&lt;&gt;"",G19&lt;&gt;""),H18-G19,"")</f>
        <v/>
      </c>
      <c r="I19" s="1"/>
    </row>
    <row r="20" spans="1:9" ht="13.2" customHeight="1">
      <c r="A20" s="357"/>
      <c r="B20" s="361"/>
      <c r="C20" s="357"/>
      <c r="D20" s="355"/>
      <c r="E20" s="361"/>
      <c r="F20" s="357"/>
      <c r="G20" s="695"/>
      <c r="H20" s="366" t="str">
        <f>IF(OR(F20&lt;&gt;"",G20&lt;&gt;""),F20,"")</f>
        <v/>
      </c>
      <c r="I20" s="1"/>
    </row>
    <row r="21" spans="1:9" ht="13.2" customHeight="1">
      <c r="A21" s="178"/>
      <c r="B21" s="195"/>
      <c r="C21" s="178"/>
      <c r="D21" s="356"/>
      <c r="E21" s="195"/>
      <c r="F21" s="229"/>
      <c r="G21" s="195"/>
      <c r="H21" s="222" t="str">
        <f>IF(OR(F21&lt;&gt;"",G21&lt;&gt;""),H20-G21,"")</f>
        <v/>
      </c>
      <c r="I21" s="1"/>
    </row>
    <row r="22" spans="1:9" ht="13.2" customHeight="1">
      <c r="A22" s="357"/>
      <c r="B22" s="361"/>
      <c r="C22" s="357"/>
      <c r="D22" s="355"/>
      <c r="E22" s="361"/>
      <c r="F22" s="357"/>
      <c r="G22" s="695"/>
      <c r="H22" s="366" t="str">
        <f>IF(OR(F22&lt;&gt;"",G22&lt;&gt;""),F22,"")</f>
        <v/>
      </c>
      <c r="I22" s="1"/>
    </row>
    <row r="23" spans="1:9" ht="13.2" customHeight="1">
      <c r="A23" s="178"/>
      <c r="B23" s="195"/>
      <c r="C23" s="178"/>
      <c r="D23" s="356"/>
      <c r="E23" s="195"/>
      <c r="F23" s="229"/>
      <c r="G23" s="195"/>
      <c r="H23" s="222" t="str">
        <f>IF(OR(F23&lt;&gt;"",G23&lt;&gt;""),H22-G23,"")</f>
        <v/>
      </c>
      <c r="I23" s="1"/>
    </row>
    <row r="24" spans="1:9" ht="13.2" customHeight="1">
      <c r="A24" s="357"/>
      <c r="B24" s="361"/>
      <c r="C24" s="357"/>
      <c r="D24" s="355"/>
      <c r="E24" s="361"/>
      <c r="F24" s="357"/>
      <c r="G24" s="695"/>
      <c r="H24" s="366" t="str">
        <f>IF(OR(F24&lt;&gt;"",G24&lt;&gt;""),F24,"")</f>
        <v/>
      </c>
      <c r="I24" s="1"/>
    </row>
    <row r="25" spans="1:9" ht="13.2" customHeight="1">
      <c r="A25" s="178"/>
      <c r="B25" s="195"/>
      <c r="C25" s="178"/>
      <c r="D25" s="356"/>
      <c r="E25" s="195"/>
      <c r="F25" s="229"/>
      <c r="G25" s="195"/>
      <c r="H25" s="222" t="str">
        <f>IF(OR(F25&lt;&gt;"",G25&lt;&gt;""),H24-G25,"")</f>
        <v/>
      </c>
      <c r="I25" s="1"/>
    </row>
    <row r="26" spans="1:9" ht="13.2" customHeight="1">
      <c r="A26" s="357"/>
      <c r="B26" s="361"/>
      <c r="C26" s="357"/>
      <c r="D26" s="355"/>
      <c r="E26" s="361"/>
      <c r="F26" s="357"/>
      <c r="G26" s="695"/>
      <c r="H26" s="366" t="str">
        <f>IF(OR(F26&lt;&gt;"",G26&lt;&gt;""),F26,"")</f>
        <v/>
      </c>
      <c r="I26" s="1"/>
    </row>
    <row r="27" spans="1:9" ht="13.2" customHeight="1">
      <c r="A27" s="178"/>
      <c r="B27" s="195"/>
      <c r="C27" s="178"/>
      <c r="D27" s="356"/>
      <c r="E27" s="195"/>
      <c r="F27" s="229"/>
      <c r="G27" s="195"/>
      <c r="H27" s="222" t="str">
        <f>IF(OR(F27&lt;&gt;"",G27&lt;&gt;""),H26-G27,"")</f>
        <v/>
      </c>
      <c r="I27" s="1"/>
    </row>
    <row r="28" spans="1:9" ht="13.2" customHeight="1">
      <c r="A28" s="357"/>
      <c r="B28" s="361"/>
      <c r="C28" s="357"/>
      <c r="D28" s="355"/>
      <c r="E28" s="361"/>
      <c r="F28" s="357"/>
      <c r="G28" s="695"/>
      <c r="H28" s="366" t="str">
        <f>IF(OR(F28&lt;&gt;"",G28&lt;&gt;""),F28,"")</f>
        <v/>
      </c>
    </row>
    <row r="29" spans="1:9" ht="13.2" customHeight="1">
      <c r="A29" s="178"/>
      <c r="B29" s="195"/>
      <c r="C29" s="178"/>
      <c r="D29" s="356"/>
      <c r="E29" s="195"/>
      <c r="F29" s="229"/>
      <c r="G29" s="195"/>
      <c r="H29" s="222" t="str">
        <f>IF(OR(F29&lt;&gt;"",G29&lt;&gt;""),H28-G29,"")</f>
        <v/>
      </c>
    </row>
    <row r="30" spans="1:9" ht="13.2" customHeight="1">
      <c r="A30" s="357"/>
      <c r="B30" s="361"/>
      <c r="C30" s="357"/>
      <c r="D30" s="355"/>
      <c r="E30" s="361"/>
      <c r="F30" s="357"/>
      <c r="G30" s="695"/>
      <c r="H30" s="366" t="str">
        <f>IF(OR(F30&lt;&gt;"",G30&lt;&gt;""),F30,"")</f>
        <v/>
      </c>
    </row>
    <row r="31" spans="1:9" ht="13.2" customHeight="1">
      <c r="A31" s="178"/>
      <c r="B31" s="195"/>
      <c r="C31" s="178"/>
      <c r="D31" s="356"/>
      <c r="E31" s="195"/>
      <c r="F31" s="229"/>
      <c r="G31" s="195"/>
      <c r="H31" s="222" t="str">
        <f>IF(OR(F31&lt;&gt;"",G31&lt;&gt;""),H30-G31,"")</f>
        <v/>
      </c>
    </row>
    <row r="32" spans="1:9" ht="13.2" customHeight="1">
      <c r="A32" s="357"/>
      <c r="B32" s="361"/>
      <c r="C32" s="357"/>
      <c r="D32" s="355"/>
      <c r="E32" s="361"/>
      <c r="F32" s="357"/>
      <c r="G32" s="695"/>
      <c r="H32" s="366" t="str">
        <f>IF(OR(F32&lt;&gt;"",G32&lt;&gt;""),F32,"")</f>
        <v/>
      </c>
    </row>
    <row r="33" spans="1:8" ht="13.2" customHeight="1">
      <c r="A33" s="178"/>
      <c r="B33" s="195"/>
      <c r="C33" s="178"/>
      <c r="D33" s="356"/>
      <c r="E33" s="195"/>
      <c r="F33" s="229"/>
      <c r="G33" s="195"/>
      <c r="H33" s="222" t="str">
        <f>IF(OR(F33&lt;&gt;"",G33&lt;&gt;""),H32-G33,"")</f>
        <v/>
      </c>
    </row>
    <row r="34" spans="1:8" ht="13.2" customHeight="1">
      <c r="A34" s="357"/>
      <c r="B34" s="361"/>
      <c r="C34" s="357"/>
      <c r="D34" s="355"/>
      <c r="E34" s="361"/>
      <c r="F34" s="357"/>
      <c r="G34" s="695"/>
      <c r="H34" s="366" t="str">
        <f>IF(OR(F34&lt;&gt;"",G34&lt;&gt;""),F34,"")</f>
        <v/>
      </c>
    </row>
    <row r="35" spans="1:8" ht="13.2" customHeight="1">
      <c r="A35" s="178"/>
      <c r="B35" s="195"/>
      <c r="C35" s="178"/>
      <c r="D35" s="356"/>
      <c r="E35" s="195"/>
      <c r="F35" s="229"/>
      <c r="G35" s="195"/>
      <c r="H35" s="222" t="str">
        <f>IF(OR(F35&lt;&gt;"",G35&lt;&gt;""),H34-G35,"")</f>
        <v/>
      </c>
    </row>
    <row r="36" spans="1:8" ht="13.2" customHeight="1">
      <c r="A36" s="357"/>
      <c r="B36" s="361"/>
      <c r="C36" s="357"/>
      <c r="D36" s="355"/>
      <c r="E36" s="361"/>
      <c r="F36" s="357"/>
      <c r="G36" s="695"/>
      <c r="H36" s="366" t="str">
        <f>IF(OR(F36&lt;&gt;"",G36&lt;&gt;""),F36,"")</f>
        <v/>
      </c>
    </row>
    <row r="37" spans="1:8" ht="13.2" customHeight="1">
      <c r="A37" s="178"/>
      <c r="B37" s="195"/>
      <c r="C37" s="178"/>
      <c r="D37" s="356"/>
      <c r="E37" s="195"/>
      <c r="F37" s="229"/>
      <c r="G37" s="195"/>
      <c r="H37" s="222" t="str">
        <f>IF(OR(F37&lt;&gt;"",G37&lt;&gt;""),H36-G37,"")</f>
        <v/>
      </c>
    </row>
    <row r="38" spans="1:8" ht="13.2" customHeight="1">
      <c r="A38" s="357"/>
      <c r="B38" s="361"/>
      <c r="C38" s="357"/>
      <c r="D38" s="355"/>
      <c r="E38" s="361"/>
      <c r="F38" s="357"/>
      <c r="G38" s="695"/>
      <c r="H38" s="366" t="str">
        <f>IF(OR(F38&lt;&gt;"",G38&lt;&gt;""),F38,"")</f>
        <v/>
      </c>
    </row>
    <row r="39" spans="1:8" ht="13.2" customHeight="1">
      <c r="A39" s="178"/>
      <c r="B39" s="195"/>
      <c r="C39" s="178"/>
      <c r="D39" s="356"/>
      <c r="E39" s="195"/>
      <c r="F39" s="229"/>
      <c r="G39" s="195"/>
      <c r="H39" s="222" t="str">
        <f>IF(OR(F39&lt;&gt;"",G39&lt;&gt;""),H38-G39,"")</f>
        <v/>
      </c>
    </row>
    <row r="40" spans="1:8" ht="13.2" customHeight="1">
      <c r="A40" s="357"/>
      <c r="B40" s="361"/>
      <c r="C40" s="357"/>
      <c r="D40" s="355"/>
      <c r="E40" s="361"/>
      <c r="F40" s="357"/>
      <c r="G40" s="695"/>
      <c r="H40" s="366" t="str">
        <f>IF(OR(F40&lt;&gt;"",G40&lt;&gt;""),F40,"")</f>
        <v/>
      </c>
    </row>
    <row r="41" spans="1:8" ht="13.2" customHeight="1">
      <c r="A41" s="178"/>
      <c r="B41" s="195"/>
      <c r="C41" s="178"/>
      <c r="D41" s="356"/>
      <c r="E41" s="195"/>
      <c r="F41" s="229"/>
      <c r="G41" s="195"/>
      <c r="H41" s="222" t="str">
        <f>IF(OR(F41&lt;&gt;"",G41&lt;&gt;""),H40-G41,"")</f>
        <v/>
      </c>
    </row>
    <row r="42" spans="1:8" ht="13.2" customHeight="1">
      <c r="A42" s="357"/>
      <c r="B42" s="361"/>
      <c r="C42" s="357"/>
      <c r="D42" s="355"/>
      <c r="E42" s="361"/>
      <c r="F42" s="357"/>
      <c r="G42" s="695"/>
      <c r="H42" s="366" t="str">
        <f>IF(OR(F42&lt;&gt;"",G42&lt;&gt;""),F42,"")</f>
        <v/>
      </c>
    </row>
    <row r="43" spans="1:8" ht="13.2" customHeight="1">
      <c r="A43" s="178"/>
      <c r="B43" s="195"/>
      <c r="C43" s="178"/>
      <c r="D43" s="356"/>
      <c r="E43" s="195"/>
      <c r="F43" s="229"/>
      <c r="G43" s="195"/>
      <c r="H43" s="222" t="str">
        <f>IF(OR(F43&lt;&gt;"",G43&lt;&gt;""),H42-G43,"")</f>
        <v/>
      </c>
    </row>
    <row r="44" spans="1:8" ht="13.2" customHeight="1">
      <c r="A44" s="357"/>
      <c r="B44" s="361"/>
      <c r="C44" s="357"/>
      <c r="D44" s="355"/>
      <c r="E44" s="361"/>
      <c r="F44" s="357"/>
      <c r="G44" s="695"/>
      <c r="H44" s="366" t="str">
        <f>IF(OR(F44&lt;&gt;"",G44&lt;&gt;""),F44,"")</f>
        <v/>
      </c>
    </row>
    <row r="45" spans="1:8" ht="13.2" customHeight="1">
      <c r="A45" s="178"/>
      <c r="B45" s="195"/>
      <c r="C45" s="178"/>
      <c r="D45" s="356"/>
      <c r="E45" s="195"/>
      <c r="F45" s="229"/>
      <c r="G45" s="195"/>
      <c r="H45" s="222" t="str">
        <f>IF(OR(F45&lt;&gt;"",G45&lt;&gt;""),H44-G45,"")</f>
        <v/>
      </c>
    </row>
    <row r="46" spans="1:8" ht="13.2" customHeight="1">
      <c r="A46" s="357"/>
      <c r="B46" s="361"/>
      <c r="C46" s="357"/>
      <c r="D46" s="355"/>
      <c r="E46" s="361"/>
      <c r="F46" s="357"/>
      <c r="G46" s="695"/>
      <c r="H46" s="366" t="str">
        <f>IF(OR(F46&lt;&gt;"",G46&lt;&gt;""),F46,"")</f>
        <v/>
      </c>
    </row>
    <row r="47" spans="1:8" ht="13.2" customHeight="1">
      <c r="A47" s="178"/>
      <c r="B47" s="195"/>
      <c r="C47" s="178"/>
      <c r="D47" s="356"/>
      <c r="E47" s="195"/>
      <c r="F47" s="229"/>
      <c r="G47" s="195"/>
      <c r="H47" s="222" t="str">
        <f>IF(OR(F47&lt;&gt;"",G47&lt;&gt;""),H46-G47,"")</f>
        <v/>
      </c>
    </row>
    <row r="48" spans="1:8" ht="13.2" customHeight="1">
      <c r="A48" s="357"/>
      <c r="B48" s="361"/>
      <c r="C48" s="357"/>
      <c r="D48" s="355"/>
      <c r="E48" s="361"/>
      <c r="F48" s="357"/>
      <c r="G48" s="695"/>
      <c r="H48" s="366" t="str">
        <f>IF(OR(F48&lt;&gt;"",G48&lt;&gt;""),F48,"")</f>
        <v/>
      </c>
    </row>
    <row r="49" spans="1:9" ht="13.2" customHeight="1">
      <c r="A49" s="178"/>
      <c r="B49" s="195"/>
      <c r="C49" s="178"/>
      <c r="D49" s="356"/>
      <c r="E49" s="195"/>
      <c r="F49" s="229"/>
      <c r="G49" s="195"/>
      <c r="H49" s="222" t="str">
        <f>IF(OR(F49&lt;&gt;"",G49&lt;&gt;""),H48-G49,"")</f>
        <v/>
      </c>
    </row>
    <row r="50" spans="1:9" ht="13.2" customHeight="1">
      <c r="A50" s="357"/>
      <c r="B50" s="361"/>
      <c r="C50" s="357"/>
      <c r="D50" s="355"/>
      <c r="E50" s="361"/>
      <c r="F50" s="357"/>
      <c r="G50" s="695"/>
      <c r="H50" s="366" t="str">
        <f>IF(OR(F50&lt;&gt;"",G50&lt;&gt;""),F50,"")</f>
        <v/>
      </c>
    </row>
    <row r="51" spans="1:9" ht="13.2" customHeight="1">
      <c r="A51" s="178"/>
      <c r="B51" s="195"/>
      <c r="C51" s="178"/>
      <c r="D51" s="356"/>
      <c r="E51" s="195"/>
      <c r="F51" s="229"/>
      <c r="G51" s="195"/>
      <c r="H51" s="222" t="str">
        <f>IF(OR(F51&lt;&gt;"",G51&lt;&gt;""),H50-G51,"")</f>
        <v/>
      </c>
    </row>
    <row r="52" spans="1:9" ht="13.2" customHeight="1">
      <c r="A52" s="357"/>
      <c r="B52" s="361"/>
      <c r="C52" s="357"/>
      <c r="D52" s="355"/>
      <c r="E52" s="361"/>
      <c r="F52" s="357"/>
      <c r="G52" s="695"/>
      <c r="H52" s="366" t="str">
        <f>IF(OR(F52&lt;&gt;"",G52&lt;&gt;""),F52,"")</f>
        <v/>
      </c>
    </row>
    <row r="53" spans="1:9" ht="13.2" customHeight="1">
      <c r="A53" s="178"/>
      <c r="B53" s="195"/>
      <c r="C53" s="178"/>
      <c r="D53" s="356"/>
      <c r="E53" s="195"/>
      <c r="F53" s="229"/>
      <c r="G53" s="195"/>
      <c r="H53" s="222" t="str">
        <f>IF(OR(F53&lt;&gt;"",G53&lt;&gt;""),H52-G53,"")</f>
        <v/>
      </c>
    </row>
    <row r="54" spans="1:9" ht="13.2" customHeight="1">
      <c r="A54" s="357"/>
      <c r="B54" s="361"/>
      <c r="C54" s="357"/>
      <c r="D54" s="355"/>
      <c r="E54" s="361"/>
      <c r="F54" s="357"/>
      <c r="G54" s="695"/>
      <c r="H54" s="366" t="str">
        <f>IF(OR(F54&lt;&gt;"",G54&lt;&gt;""),F54,"")</f>
        <v/>
      </c>
    </row>
    <row r="55" spans="1:9" ht="13.2" customHeight="1">
      <c r="A55" s="702"/>
      <c r="B55" s="703"/>
      <c r="C55" s="702"/>
      <c r="D55" s="704"/>
      <c r="E55" s="703"/>
      <c r="F55" s="705"/>
      <c r="G55" s="703"/>
      <c r="H55" s="706" t="str">
        <f>IF(OR(F55&lt;&gt;"",G55&lt;&gt;""),H54-G55,"")</f>
        <v/>
      </c>
    </row>
    <row r="56" spans="1:9" ht="13.2" customHeight="1">
      <c r="A56" s="197"/>
      <c r="B56" s="198"/>
      <c r="C56" s="197"/>
      <c r="D56" s="359"/>
      <c r="E56" s="198"/>
      <c r="F56" s="197">
        <f>SUM(F4:F55)</f>
        <v>588</v>
      </c>
      <c r="G56" s="198">
        <f>SUM(G5:G55)</f>
        <v>0</v>
      </c>
      <c r="H56" s="231">
        <f>F56-G56</f>
        <v>588</v>
      </c>
    </row>
    <row r="59" spans="1:9" ht="25.8" customHeight="1">
      <c r="A59" s="1"/>
      <c r="B59" s="1"/>
      <c r="C59" s="1"/>
      <c r="D59" s="1"/>
      <c r="E59" s="1"/>
      <c r="F59" s="1"/>
      <c r="G59" s="1"/>
    </row>
    <row r="60" spans="1:9" ht="13.2" customHeight="1">
      <c r="A60" s="922" t="s">
        <v>3</v>
      </c>
      <c r="B60" s="923"/>
      <c r="C60" s="986" t="s">
        <v>0</v>
      </c>
      <c r="D60" s="987"/>
      <c r="E60" s="988"/>
      <c r="F60" s="989" t="s">
        <v>795</v>
      </c>
      <c r="G60" s="991" t="s">
        <v>597</v>
      </c>
      <c r="H60" s="964" t="s">
        <v>226</v>
      </c>
    </row>
    <row r="61" spans="1:9" ht="13.2" customHeight="1">
      <c r="A61" s="924"/>
      <c r="B61" s="925"/>
      <c r="C61" s="439" t="s">
        <v>599</v>
      </c>
      <c r="D61" s="446" t="s">
        <v>47</v>
      </c>
      <c r="E61" s="447" t="s">
        <v>49</v>
      </c>
      <c r="F61" s="993"/>
      <c r="G61" s="994"/>
      <c r="H61" s="965"/>
    </row>
    <row r="62" spans="1:9" ht="13.2" customHeight="1">
      <c r="A62" s="448">
        <v>1</v>
      </c>
      <c r="B62" s="449">
        <v>1</v>
      </c>
      <c r="C62" s="538" t="s">
        <v>564</v>
      </c>
      <c r="D62" s="450"/>
      <c r="E62" s="449"/>
      <c r="F62" s="448"/>
      <c r="G62" s="449"/>
      <c r="H62" s="452"/>
      <c r="I62" s="1"/>
    </row>
    <row r="63" spans="1:9" ht="13.2" customHeight="1">
      <c r="A63" s="357"/>
      <c r="B63" s="361"/>
      <c r="C63" s="357"/>
      <c r="D63" s="355"/>
      <c r="E63" s="361"/>
      <c r="F63" s="362"/>
      <c r="G63" s="694"/>
      <c r="H63" s="366" t="str">
        <f>IF(OR(F63&lt;&gt;"",G63&lt;&gt;""),F63,"")</f>
        <v/>
      </c>
      <c r="I63" s="1"/>
    </row>
    <row r="64" spans="1:9" ht="13.2" customHeight="1">
      <c r="A64" s="178"/>
      <c r="B64" s="195"/>
      <c r="C64" s="178"/>
      <c r="D64" s="356"/>
      <c r="E64" s="195"/>
      <c r="F64" s="229"/>
      <c r="G64" s="195"/>
      <c r="H64" s="222" t="str">
        <f>IF(OR(F64&lt;&gt;"",G64&lt;&gt;""),H63-G64,"")</f>
        <v/>
      </c>
      <c r="I64" s="1"/>
    </row>
    <row r="65" spans="1:9" ht="13.2" customHeight="1">
      <c r="A65" s="357"/>
      <c r="B65" s="361"/>
      <c r="C65" s="357"/>
      <c r="D65" s="355"/>
      <c r="E65" s="361"/>
      <c r="F65" s="357"/>
      <c r="G65" s="695"/>
      <c r="H65" s="366" t="str">
        <f>IF(OR(F65&lt;&gt;"",G65&lt;&gt;""),F65,"")</f>
        <v/>
      </c>
      <c r="I65" s="1"/>
    </row>
    <row r="66" spans="1:9" ht="13.2" customHeight="1">
      <c r="A66" s="178"/>
      <c r="B66" s="195"/>
      <c r="C66" s="178"/>
      <c r="D66" s="356"/>
      <c r="E66" s="195"/>
      <c r="F66" s="229"/>
      <c r="G66" s="195"/>
      <c r="H66" s="222" t="str">
        <f>IF(OR(F66&lt;&gt;"",G66&lt;&gt;""),H65-G66,"")</f>
        <v/>
      </c>
      <c r="I66" s="1"/>
    </row>
    <row r="67" spans="1:9" ht="13.2" customHeight="1">
      <c r="A67" s="357"/>
      <c r="B67" s="361"/>
      <c r="C67" s="357"/>
      <c r="D67" s="355"/>
      <c r="E67" s="361"/>
      <c r="F67" s="357"/>
      <c r="G67" s="695"/>
      <c r="H67" s="366" t="str">
        <f>IF(OR(F67&lt;&gt;"",G67&lt;&gt;""),F67,"")</f>
        <v/>
      </c>
      <c r="I67" s="1"/>
    </row>
    <row r="68" spans="1:9" ht="13.2" customHeight="1">
      <c r="A68" s="178"/>
      <c r="B68" s="195"/>
      <c r="C68" s="178"/>
      <c r="D68" s="356"/>
      <c r="E68" s="195"/>
      <c r="F68" s="229"/>
      <c r="G68" s="195"/>
      <c r="H68" s="222" t="str">
        <f>IF(OR(F68&lt;&gt;"",G68&lt;&gt;""),H67-G68,"")</f>
        <v/>
      </c>
      <c r="I68" s="1"/>
    </row>
    <row r="69" spans="1:9" ht="13.2" customHeight="1">
      <c r="A69" s="357"/>
      <c r="B69" s="361"/>
      <c r="C69" s="357"/>
      <c r="D69" s="355"/>
      <c r="E69" s="361"/>
      <c r="F69" s="357"/>
      <c r="G69" s="695"/>
      <c r="H69" s="366" t="str">
        <f>IF(OR(F69&lt;&gt;"",G69&lt;&gt;""),F69,"")</f>
        <v/>
      </c>
      <c r="I69" s="1"/>
    </row>
    <row r="70" spans="1:9" ht="13.2" customHeight="1">
      <c r="A70" s="178"/>
      <c r="B70" s="195"/>
      <c r="C70" s="178"/>
      <c r="D70" s="356"/>
      <c r="E70" s="195"/>
      <c r="F70" s="229"/>
      <c r="G70" s="195"/>
      <c r="H70" s="222" t="str">
        <f>IF(OR(F70&lt;&gt;"",G70&lt;&gt;""),H69-G70,"")</f>
        <v/>
      </c>
      <c r="I70" s="1"/>
    </row>
    <row r="71" spans="1:9" ht="13.2" customHeight="1">
      <c r="A71" s="357"/>
      <c r="B71" s="361"/>
      <c r="C71" s="357"/>
      <c r="D71" s="355"/>
      <c r="E71" s="361"/>
      <c r="F71" s="357"/>
      <c r="G71" s="695"/>
      <c r="H71" s="366" t="str">
        <f>IF(OR(F71&lt;&gt;"",G71&lt;&gt;""),F71,"")</f>
        <v/>
      </c>
      <c r="I71" s="1"/>
    </row>
    <row r="72" spans="1:9" ht="13.2" customHeight="1">
      <c r="A72" s="178"/>
      <c r="B72" s="195"/>
      <c r="C72" s="178"/>
      <c r="D72" s="356"/>
      <c r="E72" s="195"/>
      <c r="F72" s="229"/>
      <c r="G72" s="195"/>
      <c r="H72" s="222" t="str">
        <f>IF(OR(F72&lt;&gt;"",G72&lt;&gt;""),H71-G72,"")</f>
        <v/>
      </c>
      <c r="I72" s="1"/>
    </row>
    <row r="73" spans="1:9" ht="13.2" customHeight="1">
      <c r="A73" s="357"/>
      <c r="B73" s="361"/>
      <c r="C73" s="357"/>
      <c r="D73" s="355"/>
      <c r="E73" s="361"/>
      <c r="F73" s="357"/>
      <c r="G73" s="695"/>
      <c r="H73" s="366" t="str">
        <f>IF(OR(F73&lt;&gt;"",G73&lt;&gt;""),F73,"")</f>
        <v/>
      </c>
      <c r="I73" s="1"/>
    </row>
    <row r="74" spans="1:9" ht="13.2" customHeight="1">
      <c r="A74" s="178"/>
      <c r="B74" s="195"/>
      <c r="C74" s="178"/>
      <c r="D74" s="356"/>
      <c r="E74" s="195"/>
      <c r="F74" s="229"/>
      <c r="G74" s="195"/>
      <c r="H74" s="222" t="str">
        <f>IF(OR(F74&lt;&gt;"",G74&lt;&gt;""),H73-G74,"")</f>
        <v/>
      </c>
      <c r="I74" s="1"/>
    </row>
    <row r="75" spans="1:9" ht="13.2" customHeight="1">
      <c r="A75" s="357"/>
      <c r="B75" s="361"/>
      <c r="C75" s="357"/>
      <c r="D75" s="355"/>
      <c r="E75" s="361"/>
      <c r="F75" s="357"/>
      <c r="G75" s="695"/>
      <c r="H75" s="366" t="str">
        <f>IF(OR(F75&lt;&gt;"",G75&lt;&gt;""),F75,"")</f>
        <v/>
      </c>
      <c r="I75" s="1"/>
    </row>
    <row r="76" spans="1:9" ht="13.2" customHeight="1">
      <c r="A76" s="178"/>
      <c r="B76" s="195"/>
      <c r="C76" s="178"/>
      <c r="D76" s="356"/>
      <c r="E76" s="195"/>
      <c r="F76" s="229"/>
      <c r="G76" s="195"/>
      <c r="H76" s="222" t="str">
        <f>IF(OR(F76&lt;&gt;"",G76&lt;&gt;""),H75-G76,"")</f>
        <v/>
      </c>
      <c r="I76" s="1"/>
    </row>
    <row r="77" spans="1:9" ht="13.2" customHeight="1">
      <c r="A77" s="357"/>
      <c r="B77" s="361"/>
      <c r="C77" s="357"/>
      <c r="D77" s="355"/>
      <c r="E77" s="361"/>
      <c r="F77" s="357"/>
      <c r="G77" s="695"/>
      <c r="H77" s="366" t="str">
        <f>IF(OR(F77&lt;&gt;"",G77&lt;&gt;""),F77,"")</f>
        <v/>
      </c>
      <c r="I77" s="1"/>
    </row>
    <row r="78" spans="1:9" ht="13.2" customHeight="1">
      <c r="A78" s="178"/>
      <c r="B78" s="195"/>
      <c r="C78" s="178"/>
      <c r="D78" s="356"/>
      <c r="E78" s="195"/>
      <c r="F78" s="229"/>
      <c r="G78" s="195"/>
      <c r="H78" s="222" t="str">
        <f>IF(OR(F78&lt;&gt;"",G78&lt;&gt;""),H77-G78,"")</f>
        <v/>
      </c>
      <c r="I78" s="1"/>
    </row>
    <row r="79" spans="1:9" ht="13.2" customHeight="1">
      <c r="A79" s="357"/>
      <c r="B79" s="361"/>
      <c r="C79" s="357"/>
      <c r="D79" s="355"/>
      <c r="E79" s="361"/>
      <c r="F79" s="357"/>
      <c r="G79" s="695"/>
      <c r="H79" s="366" t="str">
        <f>IF(OR(F79&lt;&gt;"",G79&lt;&gt;""),F79,"")</f>
        <v/>
      </c>
      <c r="I79" s="1"/>
    </row>
    <row r="80" spans="1:9" ht="13.2" customHeight="1">
      <c r="A80" s="178"/>
      <c r="B80" s="195"/>
      <c r="C80" s="178"/>
      <c r="D80" s="356"/>
      <c r="E80" s="195"/>
      <c r="F80" s="229"/>
      <c r="G80" s="195"/>
      <c r="H80" s="222" t="str">
        <f>IF(OR(F80&lt;&gt;"",G80&lt;&gt;""),H79-G80,"")</f>
        <v/>
      </c>
      <c r="I80" s="1"/>
    </row>
    <row r="81" spans="1:9" ht="13.2" customHeight="1">
      <c r="A81" s="357"/>
      <c r="B81" s="361"/>
      <c r="C81" s="357"/>
      <c r="D81" s="355"/>
      <c r="E81" s="361"/>
      <c r="F81" s="357"/>
      <c r="G81" s="695"/>
      <c r="H81" s="366" t="str">
        <f>IF(OR(F81&lt;&gt;"",G81&lt;&gt;""),F81,"")</f>
        <v/>
      </c>
      <c r="I81" s="1"/>
    </row>
    <row r="82" spans="1:9" ht="13.2" customHeight="1">
      <c r="A82" s="178"/>
      <c r="B82" s="195"/>
      <c r="C82" s="178"/>
      <c r="D82" s="356"/>
      <c r="E82" s="195"/>
      <c r="F82" s="229"/>
      <c r="G82" s="195"/>
      <c r="H82" s="222" t="str">
        <f>IF(OR(F82&lt;&gt;"",G82&lt;&gt;""),H81-G82,"")</f>
        <v/>
      </c>
      <c r="I82" s="1"/>
    </row>
    <row r="83" spans="1:9" ht="13.2" customHeight="1">
      <c r="A83" s="357"/>
      <c r="B83" s="361"/>
      <c r="C83" s="357"/>
      <c r="D83" s="355"/>
      <c r="E83" s="361"/>
      <c r="F83" s="357"/>
      <c r="G83" s="695"/>
      <c r="H83" s="366" t="str">
        <f>IF(OR(F83&lt;&gt;"",G83&lt;&gt;""),F83,"")</f>
        <v/>
      </c>
      <c r="I83" s="1"/>
    </row>
    <row r="84" spans="1:9" ht="13.2" customHeight="1">
      <c r="A84" s="178"/>
      <c r="B84" s="195"/>
      <c r="C84" s="178"/>
      <c r="D84" s="356"/>
      <c r="E84" s="195"/>
      <c r="F84" s="229"/>
      <c r="G84" s="195"/>
      <c r="H84" s="222" t="str">
        <f>IF(OR(F84&lt;&gt;"",G84&lt;&gt;""),H83-G84,"")</f>
        <v/>
      </c>
      <c r="I84" s="1"/>
    </row>
    <row r="85" spans="1:9" ht="13.2" customHeight="1">
      <c r="A85" s="357"/>
      <c r="B85" s="361"/>
      <c r="C85" s="357"/>
      <c r="D85" s="355"/>
      <c r="E85" s="361"/>
      <c r="F85" s="357"/>
      <c r="G85" s="695"/>
      <c r="H85" s="366" t="str">
        <f>IF(OR(F85&lt;&gt;"",G85&lt;&gt;""),F85,"")</f>
        <v/>
      </c>
      <c r="I85" s="1"/>
    </row>
    <row r="86" spans="1:9" ht="13.2" customHeight="1">
      <c r="A86" s="178"/>
      <c r="B86" s="195"/>
      <c r="C86" s="178"/>
      <c r="D86" s="356"/>
      <c r="E86" s="195"/>
      <c r="F86" s="229"/>
      <c r="G86" s="195"/>
      <c r="H86" s="222" t="str">
        <f>IF(OR(F86&lt;&gt;"",G86&lt;&gt;""),H85-G86,"")</f>
        <v/>
      </c>
    </row>
    <row r="87" spans="1:9" ht="13.2" customHeight="1">
      <c r="A87" s="357"/>
      <c r="B87" s="361"/>
      <c r="C87" s="357"/>
      <c r="D87" s="355"/>
      <c r="E87" s="361"/>
      <c r="F87" s="357"/>
      <c r="G87" s="695"/>
      <c r="H87" s="366" t="str">
        <f>IF(OR(F87&lt;&gt;"",G87&lt;&gt;""),F87,"")</f>
        <v/>
      </c>
    </row>
    <row r="88" spans="1:9" ht="13.2" customHeight="1">
      <c r="A88" s="178"/>
      <c r="B88" s="195"/>
      <c r="C88" s="178"/>
      <c r="D88" s="356"/>
      <c r="E88" s="195"/>
      <c r="F88" s="229"/>
      <c r="G88" s="195"/>
      <c r="H88" s="222" t="str">
        <f>IF(OR(F88&lt;&gt;"",G88&lt;&gt;""),H87-G88,"")</f>
        <v/>
      </c>
    </row>
    <row r="89" spans="1:9" ht="13.2" customHeight="1">
      <c r="A89" s="357"/>
      <c r="B89" s="361"/>
      <c r="C89" s="357"/>
      <c r="D89" s="355"/>
      <c r="E89" s="361"/>
      <c r="F89" s="357"/>
      <c r="G89" s="695"/>
      <c r="H89" s="366" t="str">
        <f>IF(OR(F89&lt;&gt;"",G89&lt;&gt;""),F89,"")</f>
        <v/>
      </c>
    </row>
    <row r="90" spans="1:9" ht="13.2" customHeight="1">
      <c r="A90" s="178"/>
      <c r="B90" s="195"/>
      <c r="C90" s="178"/>
      <c r="D90" s="356"/>
      <c r="E90" s="195"/>
      <c r="F90" s="229"/>
      <c r="G90" s="195"/>
      <c r="H90" s="222" t="str">
        <f>IF(OR(F90&lt;&gt;"",G90&lt;&gt;""),H89-G90,"")</f>
        <v/>
      </c>
    </row>
    <row r="91" spans="1:9" ht="13.2" customHeight="1">
      <c r="A91" s="357"/>
      <c r="B91" s="361"/>
      <c r="C91" s="357"/>
      <c r="D91" s="355"/>
      <c r="E91" s="361"/>
      <c r="F91" s="357"/>
      <c r="G91" s="695"/>
      <c r="H91" s="366" t="str">
        <f>IF(OR(F91&lt;&gt;"",G91&lt;&gt;""),F91,"")</f>
        <v/>
      </c>
    </row>
    <row r="92" spans="1:9" ht="13.2" customHeight="1">
      <c r="A92" s="178"/>
      <c r="B92" s="195"/>
      <c r="C92" s="178"/>
      <c r="D92" s="356"/>
      <c r="E92" s="195"/>
      <c r="F92" s="229"/>
      <c r="G92" s="195"/>
      <c r="H92" s="222" t="str">
        <f>IF(OR(F92&lt;&gt;"",G92&lt;&gt;""),H91-G92,"")</f>
        <v/>
      </c>
    </row>
    <row r="93" spans="1:9" ht="13.2" customHeight="1">
      <c r="A93" s="357"/>
      <c r="B93" s="361"/>
      <c r="C93" s="357"/>
      <c r="D93" s="355"/>
      <c r="E93" s="361"/>
      <c r="F93" s="357"/>
      <c r="G93" s="695"/>
      <c r="H93" s="366" t="str">
        <f>IF(OR(F93&lt;&gt;"",G93&lt;&gt;""),F93,"")</f>
        <v/>
      </c>
    </row>
    <row r="94" spans="1:9" ht="13.2" customHeight="1">
      <c r="A94" s="178"/>
      <c r="B94" s="195"/>
      <c r="C94" s="178"/>
      <c r="D94" s="356"/>
      <c r="E94" s="195"/>
      <c r="F94" s="229"/>
      <c r="G94" s="195"/>
      <c r="H94" s="222" t="str">
        <f>IF(OR(F94&lt;&gt;"",G94&lt;&gt;""),H93-G94,"")</f>
        <v/>
      </c>
    </row>
    <row r="95" spans="1:9" ht="13.2" customHeight="1">
      <c r="A95" s="357"/>
      <c r="B95" s="361"/>
      <c r="C95" s="357"/>
      <c r="D95" s="355"/>
      <c r="E95" s="361"/>
      <c r="F95" s="357"/>
      <c r="G95" s="695"/>
      <c r="H95" s="366" t="str">
        <f>IF(OR(F95&lt;&gt;"",G95&lt;&gt;""),F95,"")</f>
        <v/>
      </c>
    </row>
    <row r="96" spans="1:9" ht="13.2" customHeight="1">
      <c r="A96" s="178"/>
      <c r="B96" s="195"/>
      <c r="C96" s="178"/>
      <c r="D96" s="356"/>
      <c r="E96" s="195"/>
      <c r="F96" s="229"/>
      <c r="G96" s="195"/>
      <c r="H96" s="222" t="str">
        <f>IF(OR(F96&lt;&gt;"",G96&lt;&gt;""),H95-G96,"")</f>
        <v/>
      </c>
    </row>
    <row r="97" spans="1:8" ht="13.2" customHeight="1">
      <c r="A97" s="357"/>
      <c r="B97" s="361"/>
      <c r="C97" s="357"/>
      <c r="D97" s="355"/>
      <c r="E97" s="361"/>
      <c r="F97" s="357"/>
      <c r="G97" s="695"/>
      <c r="H97" s="366" t="str">
        <f>IF(OR(F97&lt;&gt;"",G97&lt;&gt;""),F97,"")</f>
        <v/>
      </c>
    </row>
    <row r="98" spans="1:8" ht="13.2" customHeight="1">
      <c r="A98" s="178"/>
      <c r="B98" s="195"/>
      <c r="C98" s="178"/>
      <c r="D98" s="356"/>
      <c r="E98" s="195"/>
      <c r="F98" s="229"/>
      <c r="G98" s="195"/>
      <c r="H98" s="222" t="str">
        <f>IF(OR(F98&lt;&gt;"",G98&lt;&gt;""),H97-G98,"")</f>
        <v/>
      </c>
    </row>
    <row r="99" spans="1:8" ht="13.2" customHeight="1">
      <c r="A99" s="357"/>
      <c r="B99" s="361"/>
      <c r="C99" s="357"/>
      <c r="D99" s="355"/>
      <c r="E99" s="361"/>
      <c r="F99" s="357"/>
      <c r="G99" s="695"/>
      <c r="H99" s="366" t="str">
        <f>IF(OR(F99&lt;&gt;"",G99&lt;&gt;""),F99,"")</f>
        <v/>
      </c>
    </row>
    <row r="100" spans="1:8" ht="13.2" customHeight="1">
      <c r="A100" s="178"/>
      <c r="B100" s="195"/>
      <c r="C100" s="178"/>
      <c r="D100" s="356"/>
      <c r="E100" s="195"/>
      <c r="F100" s="229"/>
      <c r="G100" s="195"/>
      <c r="H100" s="222" t="str">
        <f>IF(OR(F100&lt;&gt;"",G100&lt;&gt;""),H99-G100,"")</f>
        <v/>
      </c>
    </row>
    <row r="101" spans="1:8" ht="13.2" customHeight="1">
      <c r="A101" s="357"/>
      <c r="B101" s="361"/>
      <c r="C101" s="357"/>
      <c r="D101" s="355"/>
      <c r="E101" s="361"/>
      <c r="F101" s="357"/>
      <c r="G101" s="695"/>
      <c r="H101" s="366" t="str">
        <f>IF(OR(F101&lt;&gt;"",G101&lt;&gt;""),F101,"")</f>
        <v/>
      </c>
    </row>
    <row r="102" spans="1:8" ht="13.2" customHeight="1">
      <c r="A102" s="178"/>
      <c r="B102" s="195"/>
      <c r="C102" s="178"/>
      <c r="D102" s="356"/>
      <c r="E102" s="195"/>
      <c r="F102" s="229"/>
      <c r="G102" s="195"/>
      <c r="H102" s="222" t="str">
        <f>IF(OR(F102&lt;&gt;"",G102&lt;&gt;""),H101-G102,"")</f>
        <v/>
      </c>
    </row>
    <row r="103" spans="1:8" ht="13.2" customHeight="1">
      <c r="A103" s="357"/>
      <c r="B103" s="361"/>
      <c r="C103" s="357"/>
      <c r="D103" s="355"/>
      <c r="E103" s="361"/>
      <c r="F103" s="357"/>
      <c r="G103" s="695"/>
      <c r="H103" s="366" t="str">
        <f>IF(OR(F103&lt;&gt;"",G103&lt;&gt;""),F103,"")</f>
        <v/>
      </c>
    </row>
    <row r="104" spans="1:8" ht="13.2" customHeight="1">
      <c r="A104" s="178"/>
      <c r="B104" s="195"/>
      <c r="C104" s="178"/>
      <c r="D104" s="356"/>
      <c r="E104" s="195"/>
      <c r="F104" s="229"/>
      <c r="G104" s="195"/>
      <c r="H104" s="222" t="str">
        <f>IF(OR(F104&lt;&gt;"",G104&lt;&gt;""),H103-G104,"")</f>
        <v/>
      </c>
    </row>
    <row r="105" spans="1:8" ht="13.2" customHeight="1">
      <c r="A105" s="357"/>
      <c r="B105" s="361"/>
      <c r="C105" s="357"/>
      <c r="D105" s="355"/>
      <c r="E105" s="361"/>
      <c r="F105" s="357"/>
      <c r="G105" s="695"/>
      <c r="H105" s="366" t="str">
        <f>IF(OR(F105&lt;&gt;"",G105&lt;&gt;""),F105,"")</f>
        <v/>
      </c>
    </row>
    <row r="106" spans="1:8" ht="13.2" customHeight="1">
      <c r="A106" s="178"/>
      <c r="B106" s="195"/>
      <c r="C106" s="178"/>
      <c r="D106" s="356"/>
      <c r="E106" s="195"/>
      <c r="F106" s="229"/>
      <c r="G106" s="195"/>
      <c r="H106" s="222" t="str">
        <f>IF(OR(F106&lt;&gt;"",G106&lt;&gt;""),H105-G106,"")</f>
        <v/>
      </c>
    </row>
    <row r="107" spans="1:8" ht="13.2" customHeight="1">
      <c r="A107" s="357"/>
      <c r="B107" s="361"/>
      <c r="C107" s="357"/>
      <c r="D107" s="355"/>
      <c r="E107" s="361"/>
      <c r="F107" s="357"/>
      <c r="G107" s="695"/>
      <c r="H107" s="366" t="str">
        <f>IF(OR(F107&lt;&gt;"",G107&lt;&gt;""),F107,"")</f>
        <v/>
      </c>
    </row>
    <row r="108" spans="1:8" ht="13.2" customHeight="1">
      <c r="A108" s="178"/>
      <c r="B108" s="195"/>
      <c r="C108" s="178"/>
      <c r="D108" s="356"/>
      <c r="E108" s="195"/>
      <c r="F108" s="229"/>
      <c r="G108" s="195"/>
      <c r="H108" s="222" t="str">
        <f>IF(OR(F108&lt;&gt;"",G108&lt;&gt;""),H107-G108,"")</f>
        <v/>
      </c>
    </row>
    <row r="109" spans="1:8" ht="13.2" customHeight="1">
      <c r="A109" s="357"/>
      <c r="B109" s="361"/>
      <c r="C109" s="357"/>
      <c r="D109" s="355"/>
      <c r="E109" s="361"/>
      <c r="F109" s="357"/>
      <c r="G109" s="695"/>
      <c r="H109" s="366" t="str">
        <f>IF(OR(F109&lt;&gt;"",G109&lt;&gt;""),F109,"")</f>
        <v/>
      </c>
    </row>
    <row r="110" spans="1:8" ht="13.2" customHeight="1">
      <c r="A110" s="178"/>
      <c r="B110" s="195"/>
      <c r="C110" s="178"/>
      <c r="D110" s="356"/>
      <c r="E110" s="195"/>
      <c r="F110" s="229"/>
      <c r="G110" s="195"/>
      <c r="H110" s="222" t="str">
        <f>IF(OR(F110&lt;&gt;"",G110&lt;&gt;""),H109-G110,"")</f>
        <v/>
      </c>
    </row>
    <row r="111" spans="1:8" ht="13.2" customHeight="1">
      <c r="A111" s="357"/>
      <c r="B111" s="361"/>
      <c r="C111" s="357"/>
      <c r="D111" s="355"/>
      <c r="E111" s="361"/>
      <c r="F111" s="357"/>
      <c r="G111" s="695"/>
      <c r="H111" s="366" t="str">
        <f>IF(OR(F111&lt;&gt;"",G111&lt;&gt;""),F111,"")</f>
        <v/>
      </c>
    </row>
    <row r="112" spans="1:8" ht="13.2" customHeight="1">
      <c r="A112" s="183"/>
      <c r="B112" s="196"/>
      <c r="C112" s="183"/>
      <c r="D112" s="358"/>
      <c r="E112" s="196"/>
      <c r="F112" s="229"/>
      <c r="G112" s="195"/>
      <c r="H112" s="225" t="str">
        <f>IF(OR(F112&lt;&gt;"",G112&lt;&gt;""),H111-G112,"")</f>
        <v/>
      </c>
    </row>
    <row r="113" spans="1:9" ht="13.2" customHeight="1">
      <c r="A113" s="337"/>
      <c r="B113" s="338"/>
      <c r="C113" s="197" t="s">
        <v>600</v>
      </c>
      <c r="D113" s="339"/>
      <c r="E113" s="338"/>
      <c r="F113" s="337">
        <f>SUM(F63:F112)</f>
        <v>0</v>
      </c>
      <c r="G113" s="338">
        <f>SUM(G63:G112)</f>
        <v>0</v>
      </c>
      <c r="H113" s="342">
        <f>F113-G113</f>
        <v>0</v>
      </c>
    </row>
    <row r="114" spans="1:9" ht="13.2" customHeight="1">
      <c r="A114" s="64"/>
      <c r="B114" s="64"/>
      <c r="C114" s="64"/>
      <c r="D114" s="64"/>
      <c r="E114" s="64"/>
      <c r="F114" s="64"/>
      <c r="G114" s="64"/>
      <c r="H114" s="64"/>
    </row>
    <row r="115" spans="1:9" ht="13.2" customHeight="1">
      <c r="A115" s="369"/>
      <c r="B115" s="369"/>
      <c r="C115" s="369" t="s">
        <v>601</v>
      </c>
      <c r="D115" s="369"/>
      <c r="E115" s="369"/>
      <c r="F115" s="369"/>
      <c r="G115" s="369"/>
      <c r="H115" s="370">
        <f>H56+H113</f>
        <v>588</v>
      </c>
    </row>
    <row r="116" spans="1:9" ht="13.2" customHeight="1">
      <c r="A116" s="30"/>
      <c r="B116" s="30"/>
      <c r="C116" s="30"/>
      <c r="D116" s="30"/>
      <c r="E116" s="30"/>
      <c r="F116" s="30"/>
      <c r="G116" s="30"/>
      <c r="H116" s="30"/>
    </row>
    <row r="117" spans="1:9" ht="13.2" customHeight="1">
      <c r="A117" s="30"/>
      <c r="B117" s="30"/>
      <c r="C117" s="30"/>
      <c r="D117" s="30"/>
      <c r="E117" s="30"/>
      <c r="F117" s="30"/>
      <c r="G117" s="30"/>
      <c r="H117" s="30"/>
    </row>
    <row r="118" spans="1:9" ht="13.2" customHeight="1">
      <c r="A118" s="30"/>
      <c r="B118" s="30"/>
      <c r="C118" s="30"/>
      <c r="D118" s="30"/>
      <c r="E118" s="30"/>
      <c r="F118" s="30"/>
      <c r="G118" s="30"/>
      <c r="H118" s="30"/>
    </row>
    <row r="119" spans="1:9" ht="25.8" customHeight="1">
      <c r="A119" s="1"/>
      <c r="B119" s="1"/>
      <c r="C119" s="1"/>
      <c r="D119" s="1"/>
      <c r="E119" s="1"/>
      <c r="F119" s="1"/>
      <c r="G119" s="1"/>
    </row>
    <row r="120" spans="1:9" ht="13.2" customHeight="1">
      <c r="A120" s="922" t="s">
        <v>3</v>
      </c>
      <c r="B120" s="923"/>
      <c r="C120" s="986" t="s">
        <v>0</v>
      </c>
      <c r="D120" s="987"/>
      <c r="E120" s="988"/>
      <c r="F120" s="989" t="s">
        <v>795</v>
      </c>
      <c r="G120" s="991" t="s">
        <v>597</v>
      </c>
      <c r="H120" s="964" t="s">
        <v>226</v>
      </c>
    </row>
    <row r="121" spans="1:9" ht="13.2" customHeight="1">
      <c r="A121" s="924"/>
      <c r="B121" s="925"/>
      <c r="C121" s="439" t="s">
        <v>599</v>
      </c>
      <c r="D121" s="446" t="s">
        <v>47</v>
      </c>
      <c r="E121" s="447" t="s">
        <v>49</v>
      </c>
      <c r="F121" s="990"/>
      <c r="G121" s="992"/>
      <c r="H121" s="966"/>
    </row>
    <row r="122" spans="1:9" ht="13.2" customHeight="1">
      <c r="A122" s="448">
        <v>2</v>
      </c>
      <c r="B122" s="449">
        <v>1</v>
      </c>
      <c r="C122" s="538" t="s">
        <v>564</v>
      </c>
      <c r="D122" s="450"/>
      <c r="E122" s="449"/>
      <c r="F122" s="448"/>
      <c r="G122" s="449"/>
      <c r="H122" s="452"/>
      <c r="I122" s="1"/>
    </row>
    <row r="123" spans="1:9" ht="13.2" customHeight="1">
      <c r="A123" s="357"/>
      <c r="B123" s="361"/>
      <c r="C123" s="357"/>
      <c r="D123" s="355"/>
      <c r="E123" s="361"/>
      <c r="F123" s="362"/>
      <c r="G123" s="694"/>
      <c r="H123" s="366" t="str">
        <f>IF(OR(F123&lt;&gt;"",G123&lt;&gt;""),F123,"")</f>
        <v/>
      </c>
      <c r="I123" s="1"/>
    </row>
    <row r="124" spans="1:9" ht="13.2" customHeight="1">
      <c r="A124" s="178"/>
      <c r="B124" s="195"/>
      <c r="C124" s="178"/>
      <c r="D124" s="356"/>
      <c r="E124" s="195"/>
      <c r="F124" s="229"/>
      <c r="G124" s="195"/>
      <c r="H124" s="222" t="str">
        <f>IF(OR(F124&lt;&gt;"",G124&lt;&gt;""),H123-G124,"")</f>
        <v/>
      </c>
      <c r="I124" s="1"/>
    </row>
    <row r="125" spans="1:9" ht="13.2" customHeight="1">
      <c r="A125" s="357"/>
      <c r="B125" s="361"/>
      <c r="C125" s="357"/>
      <c r="D125" s="355"/>
      <c r="E125" s="361"/>
      <c r="F125" s="357"/>
      <c r="G125" s="695"/>
      <c r="H125" s="366" t="str">
        <f>IF(OR(F125&lt;&gt;"",G125&lt;&gt;""),F125,"")</f>
        <v/>
      </c>
      <c r="I125" s="1"/>
    </row>
    <row r="126" spans="1:9" ht="13.2" customHeight="1">
      <c r="A126" s="178"/>
      <c r="B126" s="195"/>
      <c r="C126" s="178"/>
      <c r="D126" s="356"/>
      <c r="E126" s="195"/>
      <c r="F126" s="229"/>
      <c r="G126" s="195"/>
      <c r="H126" s="222" t="str">
        <f>IF(OR(F126&lt;&gt;"",G126&lt;&gt;""),H125-G126,"")</f>
        <v/>
      </c>
      <c r="I126" s="1"/>
    </row>
    <row r="127" spans="1:9" ht="13.2" customHeight="1">
      <c r="A127" s="357"/>
      <c r="B127" s="361"/>
      <c r="C127" s="357"/>
      <c r="D127" s="355"/>
      <c r="E127" s="361"/>
      <c r="F127" s="357"/>
      <c r="G127" s="695"/>
      <c r="H127" s="366" t="str">
        <f>IF(OR(F127&lt;&gt;"",G127&lt;&gt;""),F127,"")</f>
        <v/>
      </c>
      <c r="I127" s="1"/>
    </row>
    <row r="128" spans="1:9" ht="13.2" customHeight="1">
      <c r="A128" s="178"/>
      <c r="B128" s="195"/>
      <c r="C128" s="178"/>
      <c r="D128" s="356"/>
      <c r="E128" s="195"/>
      <c r="F128" s="229"/>
      <c r="G128" s="195"/>
      <c r="H128" s="222" t="str">
        <f>IF(OR(F128&lt;&gt;"",G128&lt;&gt;""),H127-G128,"")</f>
        <v/>
      </c>
      <c r="I128" s="1"/>
    </row>
    <row r="129" spans="1:9" ht="13.2" customHeight="1">
      <c r="A129" s="357"/>
      <c r="B129" s="361"/>
      <c r="C129" s="357"/>
      <c r="D129" s="355"/>
      <c r="E129" s="361"/>
      <c r="F129" s="357"/>
      <c r="G129" s="695"/>
      <c r="H129" s="366" t="str">
        <f>IF(OR(F129&lt;&gt;"",G129&lt;&gt;""),F129,"")</f>
        <v/>
      </c>
      <c r="I129" s="1"/>
    </row>
    <row r="130" spans="1:9" ht="13.2" customHeight="1">
      <c r="A130" s="178"/>
      <c r="B130" s="195"/>
      <c r="C130" s="178"/>
      <c r="D130" s="356"/>
      <c r="E130" s="195"/>
      <c r="F130" s="229"/>
      <c r="G130" s="195"/>
      <c r="H130" s="222" t="str">
        <f>IF(OR(F130&lt;&gt;"",G130&lt;&gt;""),H129-G130,"")</f>
        <v/>
      </c>
      <c r="I130" s="1"/>
    </row>
    <row r="131" spans="1:9" ht="13.2" customHeight="1">
      <c r="A131" s="357"/>
      <c r="B131" s="361"/>
      <c r="C131" s="357"/>
      <c r="D131" s="355"/>
      <c r="E131" s="361"/>
      <c r="F131" s="357"/>
      <c r="G131" s="695"/>
      <c r="H131" s="366" t="str">
        <f>IF(OR(F131&lt;&gt;"",G131&lt;&gt;""),F131,"")</f>
        <v/>
      </c>
      <c r="I131" s="1"/>
    </row>
    <row r="132" spans="1:9" ht="13.2" customHeight="1">
      <c r="A132" s="178"/>
      <c r="B132" s="195"/>
      <c r="C132" s="178"/>
      <c r="D132" s="356"/>
      <c r="E132" s="195"/>
      <c r="F132" s="229"/>
      <c r="G132" s="195"/>
      <c r="H132" s="222" t="str">
        <f>IF(OR(F132&lt;&gt;"",G132&lt;&gt;""),H131-G132,"")</f>
        <v/>
      </c>
      <c r="I132" s="1"/>
    </row>
    <row r="133" spans="1:9" ht="13.2" customHeight="1">
      <c r="A133" s="357"/>
      <c r="B133" s="361"/>
      <c r="C133" s="357"/>
      <c r="D133" s="355"/>
      <c r="E133" s="361"/>
      <c r="F133" s="357"/>
      <c r="G133" s="695"/>
      <c r="H133" s="366" t="str">
        <f>IF(OR(F133&lt;&gt;"",G133&lt;&gt;""),F133,"")</f>
        <v/>
      </c>
      <c r="I133" s="1"/>
    </row>
    <row r="134" spans="1:9" ht="13.2" customHeight="1">
      <c r="A134" s="178"/>
      <c r="B134" s="195"/>
      <c r="C134" s="178"/>
      <c r="D134" s="356"/>
      <c r="E134" s="195"/>
      <c r="F134" s="229"/>
      <c r="G134" s="195"/>
      <c r="H134" s="222" t="str">
        <f>IF(OR(F134&lt;&gt;"",G134&lt;&gt;""),H133-G134,"")</f>
        <v/>
      </c>
      <c r="I134" s="1"/>
    </row>
    <row r="135" spans="1:9" ht="13.2" customHeight="1">
      <c r="A135" s="357"/>
      <c r="B135" s="361"/>
      <c r="C135" s="357"/>
      <c r="D135" s="355"/>
      <c r="E135" s="361"/>
      <c r="F135" s="357"/>
      <c r="G135" s="695"/>
      <c r="H135" s="366" t="str">
        <f>IF(OR(F135&lt;&gt;"",G135&lt;&gt;""),F135,"")</f>
        <v/>
      </c>
      <c r="I135" s="1"/>
    </row>
    <row r="136" spans="1:9" ht="13.2" customHeight="1">
      <c r="A136" s="178"/>
      <c r="B136" s="195"/>
      <c r="C136" s="178"/>
      <c r="D136" s="356"/>
      <c r="E136" s="195"/>
      <c r="F136" s="229"/>
      <c r="G136" s="195"/>
      <c r="H136" s="222" t="str">
        <f>IF(OR(F136&lt;&gt;"",G136&lt;&gt;""),H135-G136,"")</f>
        <v/>
      </c>
      <c r="I136" s="1"/>
    </row>
    <row r="137" spans="1:9" ht="13.2" customHeight="1">
      <c r="A137" s="357"/>
      <c r="B137" s="361"/>
      <c r="C137" s="357"/>
      <c r="D137" s="355"/>
      <c r="E137" s="361"/>
      <c r="F137" s="357"/>
      <c r="G137" s="695"/>
      <c r="H137" s="366" t="str">
        <f>IF(OR(F137&lt;&gt;"",G137&lt;&gt;""),F137,"")</f>
        <v/>
      </c>
      <c r="I137" s="1"/>
    </row>
    <row r="138" spans="1:9" ht="13.2" customHeight="1">
      <c r="A138" s="178"/>
      <c r="B138" s="195"/>
      <c r="C138" s="178"/>
      <c r="D138" s="356"/>
      <c r="E138" s="195"/>
      <c r="F138" s="229"/>
      <c r="G138" s="195"/>
      <c r="H138" s="222" t="str">
        <f>IF(OR(F138&lt;&gt;"",G138&lt;&gt;""),H137-G138,"")</f>
        <v/>
      </c>
      <c r="I138" s="1"/>
    </row>
    <row r="139" spans="1:9" ht="13.2" customHeight="1">
      <c r="A139" s="357"/>
      <c r="B139" s="361"/>
      <c r="C139" s="357"/>
      <c r="D139" s="355"/>
      <c r="E139" s="361"/>
      <c r="F139" s="357"/>
      <c r="G139" s="695"/>
      <c r="H139" s="366" t="str">
        <f>IF(OR(F139&lt;&gt;"",G139&lt;&gt;""),F139,"")</f>
        <v/>
      </c>
      <c r="I139" s="1"/>
    </row>
    <row r="140" spans="1:9" ht="13.2" customHeight="1">
      <c r="A140" s="178"/>
      <c r="B140" s="195"/>
      <c r="C140" s="178"/>
      <c r="D140" s="356"/>
      <c r="E140" s="195"/>
      <c r="F140" s="229"/>
      <c r="G140" s="195"/>
      <c r="H140" s="222" t="str">
        <f>IF(OR(F140&lt;&gt;"",G140&lt;&gt;""),H139-G140,"")</f>
        <v/>
      </c>
      <c r="I140" s="1"/>
    </row>
    <row r="141" spans="1:9" ht="13.2" customHeight="1">
      <c r="A141" s="357"/>
      <c r="B141" s="361"/>
      <c r="C141" s="357"/>
      <c r="D141" s="355"/>
      <c r="E141" s="361"/>
      <c r="F141" s="357"/>
      <c r="G141" s="695"/>
      <c r="H141" s="366" t="str">
        <f>IF(OR(F141&lt;&gt;"",G141&lt;&gt;""),F141,"")</f>
        <v/>
      </c>
      <c r="I141" s="1"/>
    </row>
    <row r="142" spans="1:9" ht="13.2" customHeight="1">
      <c r="A142" s="178"/>
      <c r="B142" s="195"/>
      <c r="C142" s="178"/>
      <c r="D142" s="356"/>
      <c r="E142" s="195"/>
      <c r="F142" s="229"/>
      <c r="G142" s="195"/>
      <c r="H142" s="222" t="str">
        <f>IF(OR(F142&lt;&gt;"",G142&lt;&gt;""),H141-G142,"")</f>
        <v/>
      </c>
      <c r="I142" s="1"/>
    </row>
    <row r="143" spans="1:9" ht="13.2" customHeight="1">
      <c r="A143" s="357"/>
      <c r="B143" s="361"/>
      <c r="C143" s="357"/>
      <c r="D143" s="355"/>
      <c r="E143" s="361"/>
      <c r="F143" s="357"/>
      <c r="G143" s="695"/>
      <c r="H143" s="366" t="str">
        <f>IF(OR(F143&lt;&gt;"",G143&lt;&gt;""),F143,"")</f>
        <v/>
      </c>
      <c r="I143" s="1"/>
    </row>
    <row r="144" spans="1:9" ht="13.2" customHeight="1">
      <c r="A144" s="178"/>
      <c r="B144" s="195"/>
      <c r="C144" s="178"/>
      <c r="D144" s="356"/>
      <c r="E144" s="195"/>
      <c r="F144" s="229"/>
      <c r="G144" s="195"/>
      <c r="H144" s="222" t="str">
        <f>IF(OR(F144&lt;&gt;"",G144&lt;&gt;""),H143-G144,"")</f>
        <v/>
      </c>
      <c r="I144" s="1"/>
    </row>
    <row r="145" spans="1:9" ht="13.2" customHeight="1">
      <c r="A145" s="357"/>
      <c r="B145" s="361"/>
      <c r="C145" s="357"/>
      <c r="D145" s="355"/>
      <c r="E145" s="361"/>
      <c r="F145" s="357"/>
      <c r="G145" s="695"/>
      <c r="H145" s="366" t="str">
        <f>IF(OR(F145&lt;&gt;"",G145&lt;&gt;""),F145,"")</f>
        <v/>
      </c>
      <c r="I145" s="1"/>
    </row>
    <row r="146" spans="1:9" ht="13.2" customHeight="1">
      <c r="A146" s="178"/>
      <c r="B146" s="195"/>
      <c r="C146" s="178"/>
      <c r="D146" s="356"/>
      <c r="E146" s="195"/>
      <c r="F146" s="229"/>
      <c r="G146" s="195"/>
      <c r="H146" s="222" t="str">
        <f>IF(OR(F146&lt;&gt;"",G146&lt;&gt;""),H145-G146,"")</f>
        <v/>
      </c>
    </row>
    <row r="147" spans="1:9" ht="13.2" customHeight="1">
      <c r="A147" s="357"/>
      <c r="B147" s="361"/>
      <c r="C147" s="357"/>
      <c r="D147" s="355"/>
      <c r="E147" s="361"/>
      <c r="F147" s="357"/>
      <c r="G147" s="695"/>
      <c r="H147" s="366" t="str">
        <f>IF(OR(F147&lt;&gt;"",G147&lt;&gt;""),F147,"")</f>
        <v/>
      </c>
    </row>
    <row r="148" spans="1:9" ht="13.2" customHeight="1">
      <c r="A148" s="178"/>
      <c r="B148" s="195"/>
      <c r="C148" s="178"/>
      <c r="D148" s="356"/>
      <c r="E148" s="195"/>
      <c r="F148" s="229"/>
      <c r="G148" s="195"/>
      <c r="H148" s="222" t="str">
        <f>IF(OR(F148&lt;&gt;"",G148&lt;&gt;""),H147-G148,"")</f>
        <v/>
      </c>
    </row>
    <row r="149" spans="1:9" ht="13.2" customHeight="1">
      <c r="A149" s="357"/>
      <c r="B149" s="361"/>
      <c r="C149" s="357"/>
      <c r="D149" s="355"/>
      <c r="E149" s="361"/>
      <c r="F149" s="357"/>
      <c r="G149" s="695"/>
      <c r="H149" s="366" t="str">
        <f>IF(OR(F149&lt;&gt;"",G149&lt;&gt;""),F149,"")</f>
        <v/>
      </c>
    </row>
    <row r="150" spans="1:9" ht="13.2" customHeight="1">
      <c r="A150" s="178"/>
      <c r="B150" s="195"/>
      <c r="C150" s="178"/>
      <c r="D150" s="356"/>
      <c r="E150" s="195"/>
      <c r="F150" s="229"/>
      <c r="G150" s="195"/>
      <c r="H150" s="222" t="str">
        <f>IF(OR(F150&lt;&gt;"",G150&lt;&gt;""),H149-G150,"")</f>
        <v/>
      </c>
    </row>
    <row r="151" spans="1:9" ht="13.2" customHeight="1">
      <c r="A151" s="357"/>
      <c r="B151" s="361"/>
      <c r="C151" s="357"/>
      <c r="D151" s="355"/>
      <c r="E151" s="361"/>
      <c r="F151" s="357"/>
      <c r="G151" s="695"/>
      <c r="H151" s="366" t="str">
        <f>IF(OR(F151&lt;&gt;"",G151&lt;&gt;""),F151,"")</f>
        <v/>
      </c>
    </row>
    <row r="152" spans="1:9" ht="13.2" customHeight="1">
      <c r="A152" s="178"/>
      <c r="B152" s="195"/>
      <c r="C152" s="178"/>
      <c r="D152" s="356"/>
      <c r="E152" s="195"/>
      <c r="F152" s="229"/>
      <c r="G152" s="195"/>
      <c r="H152" s="222" t="str">
        <f>IF(OR(F152&lt;&gt;"",G152&lt;&gt;""),H151-G152,"")</f>
        <v/>
      </c>
    </row>
    <row r="153" spans="1:9" ht="13.2" customHeight="1">
      <c r="A153" s="357"/>
      <c r="B153" s="361"/>
      <c r="C153" s="357"/>
      <c r="D153" s="355"/>
      <c r="E153" s="361"/>
      <c r="F153" s="357"/>
      <c r="G153" s="695"/>
      <c r="H153" s="366" t="str">
        <f>IF(OR(F153&lt;&gt;"",G153&lt;&gt;""),F153,"")</f>
        <v/>
      </c>
    </row>
    <row r="154" spans="1:9" ht="13.2" customHeight="1">
      <c r="A154" s="178"/>
      <c r="B154" s="195"/>
      <c r="C154" s="178"/>
      <c r="D154" s="356"/>
      <c r="E154" s="195"/>
      <c r="F154" s="229"/>
      <c r="G154" s="195"/>
      <c r="H154" s="222" t="str">
        <f>IF(OR(F154&lt;&gt;"",G154&lt;&gt;""),H153-G154,"")</f>
        <v/>
      </c>
    </row>
    <row r="155" spans="1:9" ht="13.2" customHeight="1">
      <c r="A155" s="357"/>
      <c r="B155" s="361"/>
      <c r="C155" s="357"/>
      <c r="D155" s="355"/>
      <c r="E155" s="361"/>
      <c r="F155" s="357"/>
      <c r="G155" s="695"/>
      <c r="H155" s="366" t="str">
        <f>IF(OR(F155&lt;&gt;"",G155&lt;&gt;""),F155,"")</f>
        <v/>
      </c>
    </row>
    <row r="156" spans="1:9" ht="13.2" customHeight="1">
      <c r="A156" s="178"/>
      <c r="B156" s="195"/>
      <c r="C156" s="178"/>
      <c r="D156" s="356"/>
      <c r="E156" s="195"/>
      <c r="F156" s="229"/>
      <c r="G156" s="195"/>
      <c r="H156" s="222" t="str">
        <f>IF(OR(F156&lt;&gt;"",G156&lt;&gt;""),H155-G156,"")</f>
        <v/>
      </c>
    </row>
    <row r="157" spans="1:9" ht="13.2" customHeight="1">
      <c r="A157" s="357"/>
      <c r="B157" s="361"/>
      <c r="C157" s="357"/>
      <c r="D157" s="355"/>
      <c r="E157" s="361"/>
      <c r="F157" s="357"/>
      <c r="G157" s="695"/>
      <c r="H157" s="366" t="str">
        <f>IF(OR(F157&lt;&gt;"",G157&lt;&gt;""),F157,"")</f>
        <v/>
      </c>
    </row>
    <row r="158" spans="1:9" ht="13.2" customHeight="1">
      <c r="A158" s="178"/>
      <c r="B158" s="195"/>
      <c r="C158" s="178"/>
      <c r="D158" s="356"/>
      <c r="E158" s="195"/>
      <c r="F158" s="229"/>
      <c r="G158" s="195"/>
      <c r="H158" s="222" t="str">
        <f>IF(OR(F158&lt;&gt;"",G158&lt;&gt;""),H157-G158,"")</f>
        <v/>
      </c>
    </row>
    <row r="159" spans="1:9" ht="13.2" customHeight="1">
      <c r="A159" s="357"/>
      <c r="B159" s="361"/>
      <c r="C159" s="357"/>
      <c r="D159" s="355"/>
      <c r="E159" s="361"/>
      <c r="F159" s="357"/>
      <c r="G159" s="695"/>
      <c r="H159" s="366" t="str">
        <f>IF(OR(F159&lt;&gt;"",G159&lt;&gt;""),F159,"")</f>
        <v/>
      </c>
    </row>
    <row r="160" spans="1:9" ht="13.2" customHeight="1">
      <c r="A160" s="178"/>
      <c r="B160" s="195"/>
      <c r="C160" s="178"/>
      <c r="D160" s="356"/>
      <c r="E160" s="195"/>
      <c r="F160" s="229"/>
      <c r="G160" s="195"/>
      <c r="H160" s="222" t="str">
        <f>IF(OR(F160&lt;&gt;"",G160&lt;&gt;""),H159-G160,"")</f>
        <v/>
      </c>
    </row>
    <row r="161" spans="1:8" ht="13.2" customHeight="1">
      <c r="A161" s="357"/>
      <c r="B161" s="361"/>
      <c r="C161" s="357"/>
      <c r="D161" s="355"/>
      <c r="E161" s="361"/>
      <c r="F161" s="357"/>
      <c r="G161" s="695"/>
      <c r="H161" s="366" t="str">
        <f>IF(OR(F161&lt;&gt;"",G161&lt;&gt;""),F161,"")</f>
        <v/>
      </c>
    </row>
    <row r="162" spans="1:8" ht="13.2" customHeight="1">
      <c r="A162" s="178"/>
      <c r="B162" s="195"/>
      <c r="C162" s="178"/>
      <c r="D162" s="356"/>
      <c r="E162" s="195"/>
      <c r="F162" s="229"/>
      <c r="G162" s="195"/>
      <c r="H162" s="222" t="str">
        <f>IF(OR(F162&lt;&gt;"",G162&lt;&gt;""),H161-G162,"")</f>
        <v/>
      </c>
    </row>
    <row r="163" spans="1:8" ht="13.2" customHeight="1">
      <c r="A163" s="357"/>
      <c r="B163" s="361"/>
      <c r="C163" s="357"/>
      <c r="D163" s="355"/>
      <c r="E163" s="361"/>
      <c r="F163" s="357"/>
      <c r="G163" s="695"/>
      <c r="H163" s="366" t="str">
        <f>IF(OR(F163&lt;&gt;"",G163&lt;&gt;""),F163,"")</f>
        <v/>
      </c>
    </row>
    <row r="164" spans="1:8" ht="13.2" customHeight="1">
      <c r="A164" s="178"/>
      <c r="B164" s="195"/>
      <c r="C164" s="178"/>
      <c r="D164" s="356"/>
      <c r="E164" s="195"/>
      <c r="F164" s="229"/>
      <c r="G164" s="195"/>
      <c r="H164" s="222" t="str">
        <f>IF(OR(F164&lt;&gt;"",G164&lt;&gt;""),H163-G164,"")</f>
        <v/>
      </c>
    </row>
    <row r="165" spans="1:8" ht="13.2" customHeight="1">
      <c r="A165" s="357"/>
      <c r="B165" s="361"/>
      <c r="C165" s="357"/>
      <c r="D165" s="355"/>
      <c r="E165" s="361"/>
      <c r="F165" s="357"/>
      <c r="G165" s="695"/>
      <c r="H165" s="366" t="str">
        <f>IF(OR(F165&lt;&gt;"",G165&lt;&gt;""),F165,"")</f>
        <v/>
      </c>
    </row>
    <row r="166" spans="1:8" ht="13.2" customHeight="1">
      <c r="A166" s="178"/>
      <c r="B166" s="195"/>
      <c r="C166" s="178"/>
      <c r="D166" s="356"/>
      <c r="E166" s="195"/>
      <c r="F166" s="229"/>
      <c r="G166" s="195"/>
      <c r="H166" s="222" t="str">
        <f>IF(OR(F166&lt;&gt;"",G166&lt;&gt;""),H165-G166,"")</f>
        <v/>
      </c>
    </row>
    <row r="167" spans="1:8" ht="13.2" customHeight="1">
      <c r="A167" s="357"/>
      <c r="B167" s="361"/>
      <c r="C167" s="357"/>
      <c r="D167" s="355"/>
      <c r="E167" s="361"/>
      <c r="F167" s="357"/>
      <c r="G167" s="695"/>
      <c r="H167" s="366" t="str">
        <f>IF(OR(F167&lt;&gt;"",G167&lt;&gt;""),F167,"")</f>
        <v/>
      </c>
    </row>
    <row r="168" spans="1:8" ht="13.2" customHeight="1">
      <c r="A168" s="178"/>
      <c r="B168" s="195"/>
      <c r="C168" s="178"/>
      <c r="D168" s="356"/>
      <c r="E168" s="195"/>
      <c r="F168" s="229"/>
      <c r="G168" s="195"/>
      <c r="H168" s="222" t="str">
        <f>IF(OR(F168&lt;&gt;"",G168&lt;&gt;""),H167-G168,"")</f>
        <v/>
      </c>
    </row>
    <row r="169" spans="1:8" ht="13.2" customHeight="1">
      <c r="A169" s="357"/>
      <c r="B169" s="361"/>
      <c r="C169" s="357"/>
      <c r="D169" s="355"/>
      <c r="E169" s="361"/>
      <c r="F169" s="357"/>
      <c r="G169" s="695"/>
      <c r="H169" s="366" t="str">
        <f>IF(OR(F169&lt;&gt;"",G169&lt;&gt;""),F169,"")</f>
        <v/>
      </c>
    </row>
    <row r="170" spans="1:8" ht="13.2" customHeight="1">
      <c r="A170" s="178"/>
      <c r="B170" s="195"/>
      <c r="C170" s="178"/>
      <c r="D170" s="356"/>
      <c r="E170" s="195"/>
      <c r="F170" s="229"/>
      <c r="G170" s="195"/>
      <c r="H170" s="222" t="str">
        <f>IF(OR(F170&lt;&gt;"",G170&lt;&gt;""),H169-G170,"")</f>
        <v/>
      </c>
    </row>
    <row r="171" spans="1:8" ht="13.2" customHeight="1">
      <c r="A171" s="357"/>
      <c r="B171" s="361"/>
      <c r="C171" s="357"/>
      <c r="D171" s="355"/>
      <c r="E171" s="361"/>
      <c r="F171" s="357"/>
      <c r="G171" s="695"/>
      <c r="H171" s="366" t="str">
        <f>IF(OR(F171&lt;&gt;"",G171&lt;&gt;""),F171,"")</f>
        <v/>
      </c>
    </row>
    <row r="172" spans="1:8" ht="13.2" customHeight="1">
      <c r="A172" s="183"/>
      <c r="B172" s="196"/>
      <c r="C172" s="183"/>
      <c r="D172" s="358"/>
      <c r="E172" s="196"/>
      <c r="F172" s="229"/>
      <c r="G172" s="195"/>
      <c r="H172" s="225" t="str">
        <f>IF(OR(F172&lt;&gt;"",G172&lt;&gt;""),H171-G172,"")</f>
        <v/>
      </c>
    </row>
    <row r="173" spans="1:8" ht="13.2" customHeight="1">
      <c r="A173" s="337"/>
      <c r="B173" s="338"/>
      <c r="C173" s="197" t="s">
        <v>606</v>
      </c>
      <c r="D173" s="339"/>
      <c r="E173" s="338"/>
      <c r="F173" s="337">
        <f>SUM(F123:F172)</f>
        <v>0</v>
      </c>
      <c r="G173" s="338">
        <f>SUM(G123:G172)</f>
        <v>0</v>
      </c>
      <c r="H173" s="342">
        <f>F173-G173</f>
        <v>0</v>
      </c>
    </row>
    <row r="174" spans="1:8" ht="13.2" customHeight="1" thickBot="1">
      <c r="A174" s="64"/>
      <c r="B174" s="64"/>
      <c r="C174" s="64"/>
      <c r="D174" s="64"/>
      <c r="E174" s="64"/>
      <c r="F174" s="64"/>
      <c r="G174" s="64"/>
      <c r="H174" s="64"/>
    </row>
    <row r="175" spans="1:8" s="42" customFormat="1" ht="13.2" customHeight="1">
      <c r="A175" s="369"/>
      <c r="B175" s="369"/>
      <c r="C175" s="369" t="s">
        <v>607</v>
      </c>
      <c r="D175" s="369"/>
      <c r="E175" s="369"/>
      <c r="F175" s="369"/>
      <c r="G175" s="369"/>
      <c r="H175" s="370">
        <f>H115+H173</f>
        <v>588</v>
      </c>
    </row>
    <row r="176" spans="1:8" s="30" customFormat="1" ht="13.2" customHeight="1"/>
    <row r="177" spans="1:9" s="30" customFormat="1" ht="13.2" customHeight="1"/>
    <row r="178" spans="1:9" ht="25.8" customHeight="1">
      <c r="A178" s="1"/>
      <c r="B178" s="1"/>
      <c r="C178" s="1"/>
      <c r="D178" s="1"/>
      <c r="E178" s="1"/>
      <c r="F178" s="1"/>
      <c r="G178" s="1"/>
    </row>
    <row r="179" spans="1:9" ht="13.2" customHeight="1">
      <c r="A179" s="922" t="s">
        <v>3</v>
      </c>
      <c r="B179" s="995"/>
      <c r="C179" s="986" t="s">
        <v>0</v>
      </c>
      <c r="D179" s="987"/>
      <c r="E179" s="988"/>
      <c r="F179" s="989" t="s">
        <v>795</v>
      </c>
      <c r="G179" s="991" t="s">
        <v>597</v>
      </c>
      <c r="H179" s="964" t="s">
        <v>226</v>
      </c>
    </row>
    <row r="180" spans="1:9" ht="13.2" customHeight="1">
      <c r="A180" s="924"/>
      <c r="B180" s="996"/>
      <c r="C180" s="439" t="s">
        <v>599</v>
      </c>
      <c r="D180" s="446" t="s">
        <v>47</v>
      </c>
      <c r="E180" s="447" t="s">
        <v>49</v>
      </c>
      <c r="F180" s="993"/>
      <c r="G180" s="994"/>
      <c r="H180" s="965"/>
    </row>
    <row r="181" spans="1:9" ht="13.2" customHeight="1">
      <c r="A181" s="448">
        <v>3</v>
      </c>
      <c r="B181" s="449">
        <v>1</v>
      </c>
      <c r="C181" s="538" t="s">
        <v>564</v>
      </c>
      <c r="D181" s="450"/>
      <c r="E181" s="449"/>
      <c r="F181" s="448"/>
      <c r="G181" s="449"/>
      <c r="H181" s="452"/>
      <c r="I181" s="1"/>
    </row>
    <row r="182" spans="1:9" ht="13.2" customHeight="1">
      <c r="A182" s="357"/>
      <c r="B182" s="361"/>
      <c r="C182" s="357"/>
      <c r="D182" s="355"/>
      <c r="E182" s="361"/>
      <c r="F182" s="362"/>
      <c r="G182" s="694"/>
      <c r="H182" s="366" t="str">
        <f>IF(OR(F182&lt;&gt;"",G182&lt;&gt;""),F182,"")</f>
        <v/>
      </c>
      <c r="I182" s="1"/>
    </row>
    <row r="183" spans="1:9" ht="13.2" customHeight="1">
      <c r="A183" s="178"/>
      <c r="B183" s="195"/>
      <c r="C183" s="178"/>
      <c r="D183" s="356"/>
      <c r="E183" s="195"/>
      <c r="F183" s="229"/>
      <c r="G183" s="195"/>
      <c r="H183" s="222" t="str">
        <f>IF(OR(F183&lt;&gt;"",G183&lt;&gt;""),H182-G183,"")</f>
        <v/>
      </c>
      <c r="I183" s="1"/>
    </row>
    <row r="184" spans="1:9" ht="13.2" customHeight="1">
      <c r="A184" s="357"/>
      <c r="B184" s="361"/>
      <c r="C184" s="357"/>
      <c r="D184" s="355"/>
      <c r="E184" s="361"/>
      <c r="F184" s="357"/>
      <c r="G184" s="695"/>
      <c r="H184" s="366" t="str">
        <f>IF(OR(F184&lt;&gt;"",G184&lt;&gt;""),F184,"")</f>
        <v/>
      </c>
      <c r="I184" s="1"/>
    </row>
    <row r="185" spans="1:9" ht="13.2" customHeight="1">
      <c r="A185" s="178"/>
      <c r="B185" s="195"/>
      <c r="C185" s="178"/>
      <c r="D185" s="356"/>
      <c r="E185" s="195"/>
      <c r="F185" s="229"/>
      <c r="G185" s="195"/>
      <c r="H185" s="222" t="str">
        <f>IF(OR(F185&lt;&gt;"",G185&lt;&gt;""),H184-G185,"")</f>
        <v/>
      </c>
      <c r="I185" s="1"/>
    </row>
    <row r="186" spans="1:9" ht="13.2" customHeight="1">
      <c r="A186" s="357"/>
      <c r="B186" s="361"/>
      <c r="C186" s="357"/>
      <c r="D186" s="355"/>
      <c r="E186" s="361"/>
      <c r="F186" s="357"/>
      <c r="G186" s="695"/>
      <c r="H186" s="366" t="str">
        <f>IF(OR(F186&lt;&gt;"",G186&lt;&gt;""),F186,"")</f>
        <v/>
      </c>
      <c r="I186" s="1"/>
    </row>
    <row r="187" spans="1:9" ht="13.2" customHeight="1">
      <c r="A187" s="178"/>
      <c r="B187" s="195"/>
      <c r="C187" s="178"/>
      <c r="D187" s="356"/>
      <c r="E187" s="195"/>
      <c r="F187" s="229"/>
      <c r="G187" s="195"/>
      <c r="H187" s="222" t="str">
        <f>IF(OR(F187&lt;&gt;"",G187&lt;&gt;""),H186-G187,"")</f>
        <v/>
      </c>
      <c r="I187" s="1"/>
    </row>
    <row r="188" spans="1:9" ht="13.2" customHeight="1">
      <c r="A188" s="357"/>
      <c r="B188" s="361"/>
      <c r="C188" s="357"/>
      <c r="D188" s="355"/>
      <c r="E188" s="361"/>
      <c r="F188" s="357"/>
      <c r="G188" s="695"/>
      <c r="H188" s="366" t="str">
        <f>IF(OR(F188&lt;&gt;"",G188&lt;&gt;""),F188,"")</f>
        <v/>
      </c>
      <c r="I188" s="1"/>
    </row>
    <row r="189" spans="1:9" ht="13.2" customHeight="1">
      <c r="A189" s="178"/>
      <c r="B189" s="195"/>
      <c r="C189" s="178"/>
      <c r="D189" s="356"/>
      <c r="E189" s="195"/>
      <c r="F189" s="229"/>
      <c r="G189" s="195"/>
      <c r="H189" s="222" t="str">
        <f>IF(OR(F189&lt;&gt;"",G189&lt;&gt;""),H188-G189,"")</f>
        <v/>
      </c>
      <c r="I189" s="1"/>
    </row>
    <row r="190" spans="1:9" ht="13.2" customHeight="1">
      <c r="A190" s="357"/>
      <c r="B190" s="361"/>
      <c r="C190" s="357"/>
      <c r="D190" s="355"/>
      <c r="E190" s="361"/>
      <c r="F190" s="357"/>
      <c r="G190" s="695"/>
      <c r="H190" s="366" t="str">
        <f>IF(OR(F190&lt;&gt;"",G190&lt;&gt;""),F190,"")</f>
        <v/>
      </c>
      <c r="I190" s="1"/>
    </row>
    <row r="191" spans="1:9" ht="13.2" customHeight="1">
      <c r="A191" s="178"/>
      <c r="B191" s="195"/>
      <c r="C191" s="178"/>
      <c r="D191" s="356"/>
      <c r="E191" s="195"/>
      <c r="F191" s="229"/>
      <c r="G191" s="195"/>
      <c r="H191" s="222" t="str">
        <f>IF(OR(F191&lt;&gt;"",G191&lt;&gt;""),H190-G191,"")</f>
        <v/>
      </c>
      <c r="I191" s="1"/>
    </row>
    <row r="192" spans="1:9" ht="13.2" customHeight="1">
      <c r="A192" s="357"/>
      <c r="B192" s="361"/>
      <c r="C192" s="357"/>
      <c r="D192" s="355"/>
      <c r="E192" s="361"/>
      <c r="F192" s="357"/>
      <c r="G192" s="695"/>
      <c r="H192" s="366" t="str">
        <f>IF(OR(F192&lt;&gt;"",G192&lt;&gt;""),F192,"")</f>
        <v/>
      </c>
      <c r="I192" s="1"/>
    </row>
    <row r="193" spans="1:9" ht="13.2" customHeight="1">
      <c r="A193" s="178"/>
      <c r="B193" s="195"/>
      <c r="C193" s="178"/>
      <c r="D193" s="356"/>
      <c r="E193" s="195"/>
      <c r="F193" s="229"/>
      <c r="G193" s="195"/>
      <c r="H193" s="222" t="str">
        <f>IF(OR(F193&lt;&gt;"",G193&lt;&gt;""),H192-G193,"")</f>
        <v/>
      </c>
      <c r="I193" s="1"/>
    </row>
    <row r="194" spans="1:9" ht="13.2" customHeight="1">
      <c r="A194" s="357"/>
      <c r="B194" s="361"/>
      <c r="C194" s="357"/>
      <c r="D194" s="355"/>
      <c r="E194" s="361"/>
      <c r="F194" s="357"/>
      <c r="G194" s="695"/>
      <c r="H194" s="366" t="str">
        <f>IF(OR(F194&lt;&gt;"",G194&lt;&gt;""),F194,"")</f>
        <v/>
      </c>
      <c r="I194" s="1"/>
    </row>
    <row r="195" spans="1:9" ht="13.2" customHeight="1">
      <c r="A195" s="178"/>
      <c r="B195" s="195"/>
      <c r="C195" s="178"/>
      <c r="D195" s="356"/>
      <c r="E195" s="195"/>
      <c r="F195" s="229"/>
      <c r="G195" s="195"/>
      <c r="H195" s="222" t="str">
        <f>IF(OR(F195&lt;&gt;"",G195&lt;&gt;""),H194-G195,"")</f>
        <v/>
      </c>
      <c r="I195" s="1"/>
    </row>
    <row r="196" spans="1:9" ht="13.2" customHeight="1">
      <c r="A196" s="357"/>
      <c r="B196" s="361"/>
      <c r="C196" s="357"/>
      <c r="D196" s="355"/>
      <c r="E196" s="361"/>
      <c r="F196" s="357"/>
      <c r="G196" s="695"/>
      <c r="H196" s="366" t="str">
        <f>IF(OR(F196&lt;&gt;"",G196&lt;&gt;""),F196,"")</f>
        <v/>
      </c>
      <c r="I196" s="1"/>
    </row>
    <row r="197" spans="1:9" ht="13.2" customHeight="1">
      <c r="A197" s="178"/>
      <c r="B197" s="195"/>
      <c r="C197" s="178"/>
      <c r="D197" s="356"/>
      <c r="E197" s="195"/>
      <c r="F197" s="229"/>
      <c r="G197" s="195"/>
      <c r="H197" s="222" t="str">
        <f>IF(OR(F197&lt;&gt;"",G197&lt;&gt;""),H196-G197,"")</f>
        <v/>
      </c>
      <c r="I197" s="1"/>
    </row>
    <row r="198" spans="1:9" ht="13.2" customHeight="1">
      <c r="A198" s="357"/>
      <c r="B198" s="361"/>
      <c r="C198" s="357"/>
      <c r="D198" s="355"/>
      <c r="E198" s="361"/>
      <c r="F198" s="357"/>
      <c r="G198" s="695"/>
      <c r="H198" s="366" t="str">
        <f>IF(OR(F198&lt;&gt;"",G198&lt;&gt;""),F198,"")</f>
        <v/>
      </c>
      <c r="I198" s="1"/>
    </row>
    <row r="199" spans="1:9" ht="13.2" customHeight="1">
      <c r="A199" s="178"/>
      <c r="B199" s="195"/>
      <c r="C199" s="178"/>
      <c r="D199" s="356"/>
      <c r="E199" s="195"/>
      <c r="F199" s="229"/>
      <c r="G199" s="195"/>
      <c r="H199" s="222" t="str">
        <f>IF(OR(F199&lt;&gt;"",G199&lt;&gt;""),H198-G199,"")</f>
        <v/>
      </c>
      <c r="I199" s="1"/>
    </row>
    <row r="200" spans="1:9" ht="13.2" customHeight="1">
      <c r="A200" s="357"/>
      <c r="B200" s="361"/>
      <c r="C200" s="357"/>
      <c r="D200" s="355"/>
      <c r="E200" s="361"/>
      <c r="F200" s="357"/>
      <c r="G200" s="695"/>
      <c r="H200" s="366" t="str">
        <f>IF(OR(F200&lt;&gt;"",G200&lt;&gt;""),F200,"")</f>
        <v/>
      </c>
      <c r="I200" s="1"/>
    </row>
    <row r="201" spans="1:9" ht="13.2" customHeight="1">
      <c r="A201" s="178"/>
      <c r="B201" s="195"/>
      <c r="C201" s="178"/>
      <c r="D201" s="356"/>
      <c r="E201" s="195"/>
      <c r="F201" s="229"/>
      <c r="G201" s="195"/>
      <c r="H201" s="222" t="str">
        <f>IF(OR(F201&lt;&gt;"",G201&lt;&gt;""),H200-G201,"")</f>
        <v/>
      </c>
      <c r="I201" s="1"/>
    </row>
    <row r="202" spans="1:9" ht="13.2" customHeight="1">
      <c r="A202" s="357"/>
      <c r="B202" s="361"/>
      <c r="C202" s="357"/>
      <c r="D202" s="355"/>
      <c r="E202" s="361"/>
      <c r="F202" s="357"/>
      <c r="G202" s="695"/>
      <c r="H202" s="366" t="str">
        <f>IF(OR(F202&lt;&gt;"",G202&lt;&gt;""),F202,"")</f>
        <v/>
      </c>
      <c r="I202" s="1"/>
    </row>
    <row r="203" spans="1:9" ht="13.2" customHeight="1">
      <c r="A203" s="178"/>
      <c r="B203" s="195"/>
      <c r="C203" s="178"/>
      <c r="D203" s="356"/>
      <c r="E203" s="195"/>
      <c r="F203" s="229"/>
      <c r="G203" s="195"/>
      <c r="H203" s="222" t="str">
        <f>IF(OR(F203&lt;&gt;"",G203&lt;&gt;""),H202-G203,"")</f>
        <v/>
      </c>
      <c r="I203" s="1"/>
    </row>
    <row r="204" spans="1:9" ht="13.2" customHeight="1">
      <c r="A204" s="357"/>
      <c r="B204" s="361"/>
      <c r="C204" s="357"/>
      <c r="D204" s="355"/>
      <c r="E204" s="361"/>
      <c r="F204" s="357"/>
      <c r="G204" s="695"/>
      <c r="H204" s="366" t="str">
        <f>IF(OR(F204&lt;&gt;"",G204&lt;&gt;""),F204,"")</f>
        <v/>
      </c>
      <c r="I204" s="1"/>
    </row>
    <row r="205" spans="1:9" ht="13.2" customHeight="1">
      <c r="A205" s="178"/>
      <c r="B205" s="195"/>
      <c r="C205" s="178"/>
      <c r="D205" s="356"/>
      <c r="E205" s="195"/>
      <c r="F205" s="229"/>
      <c r="G205" s="195"/>
      <c r="H205" s="222" t="str">
        <f>IF(OR(F205&lt;&gt;"",G205&lt;&gt;""),H204-G205,"")</f>
        <v/>
      </c>
    </row>
    <row r="206" spans="1:9" ht="13.2" customHeight="1">
      <c r="A206" s="357"/>
      <c r="B206" s="361"/>
      <c r="C206" s="357"/>
      <c r="D206" s="355"/>
      <c r="E206" s="361"/>
      <c r="F206" s="357"/>
      <c r="G206" s="695"/>
      <c r="H206" s="366" t="str">
        <f>IF(OR(F206&lt;&gt;"",G206&lt;&gt;""),F206,"")</f>
        <v/>
      </c>
    </row>
    <row r="207" spans="1:9" ht="13.2" customHeight="1">
      <c r="A207" s="178"/>
      <c r="B207" s="195"/>
      <c r="C207" s="178"/>
      <c r="D207" s="356"/>
      <c r="E207" s="195"/>
      <c r="F207" s="229"/>
      <c r="G207" s="195"/>
      <c r="H207" s="222" t="str">
        <f>IF(OR(F207&lt;&gt;"",G207&lt;&gt;""),H206-G207,"")</f>
        <v/>
      </c>
    </row>
    <row r="208" spans="1:9" ht="13.2" customHeight="1">
      <c r="A208" s="357"/>
      <c r="B208" s="361"/>
      <c r="C208" s="357"/>
      <c r="D208" s="355"/>
      <c r="E208" s="361"/>
      <c r="F208" s="357"/>
      <c r="G208" s="695"/>
      <c r="H208" s="366" t="str">
        <f>IF(OR(F208&lt;&gt;"",G208&lt;&gt;""),F208,"")</f>
        <v/>
      </c>
    </row>
    <row r="209" spans="1:8" ht="13.2" customHeight="1">
      <c r="A209" s="178"/>
      <c r="B209" s="195"/>
      <c r="C209" s="178"/>
      <c r="D209" s="356"/>
      <c r="E209" s="195"/>
      <c r="F209" s="229"/>
      <c r="G209" s="195"/>
      <c r="H209" s="222" t="str">
        <f>IF(OR(F209&lt;&gt;"",G209&lt;&gt;""),H208-G209,"")</f>
        <v/>
      </c>
    </row>
    <row r="210" spans="1:8" ht="13.2" customHeight="1">
      <c r="A210" s="357"/>
      <c r="B210" s="361"/>
      <c r="C210" s="357"/>
      <c r="D210" s="355"/>
      <c r="E210" s="361"/>
      <c r="F210" s="357"/>
      <c r="G210" s="695"/>
      <c r="H210" s="366" t="str">
        <f>IF(OR(F210&lt;&gt;"",G210&lt;&gt;""),F210,"")</f>
        <v/>
      </c>
    </row>
    <row r="211" spans="1:8" ht="13.2" customHeight="1">
      <c r="A211" s="178"/>
      <c r="B211" s="195"/>
      <c r="C211" s="178"/>
      <c r="D211" s="356"/>
      <c r="E211" s="195"/>
      <c r="F211" s="229"/>
      <c r="G211" s="195"/>
      <c r="H211" s="222" t="str">
        <f>IF(OR(F211&lt;&gt;"",G211&lt;&gt;""),H210-G211,"")</f>
        <v/>
      </c>
    </row>
    <row r="212" spans="1:8" ht="13.2" customHeight="1">
      <c r="A212" s="357"/>
      <c r="B212" s="361"/>
      <c r="C212" s="357"/>
      <c r="D212" s="355"/>
      <c r="E212" s="361"/>
      <c r="F212" s="357"/>
      <c r="G212" s="695"/>
      <c r="H212" s="366" t="str">
        <f>IF(OR(F212&lt;&gt;"",G212&lt;&gt;""),F212,"")</f>
        <v/>
      </c>
    </row>
    <row r="213" spans="1:8" ht="13.2" customHeight="1">
      <c r="A213" s="178"/>
      <c r="B213" s="195"/>
      <c r="C213" s="178"/>
      <c r="D213" s="356"/>
      <c r="E213" s="195"/>
      <c r="F213" s="229"/>
      <c r="G213" s="195"/>
      <c r="H213" s="222" t="str">
        <f>IF(OR(F213&lt;&gt;"",G213&lt;&gt;""),H212-G213,"")</f>
        <v/>
      </c>
    </row>
    <row r="214" spans="1:8" ht="13.2" customHeight="1">
      <c r="A214" s="357"/>
      <c r="B214" s="361"/>
      <c r="C214" s="357"/>
      <c r="D214" s="355"/>
      <c r="E214" s="361"/>
      <c r="F214" s="357"/>
      <c r="G214" s="695"/>
      <c r="H214" s="366" t="str">
        <f>IF(OR(F214&lt;&gt;"",G214&lt;&gt;""),F214,"")</f>
        <v/>
      </c>
    </row>
    <row r="215" spans="1:8" ht="13.2" customHeight="1">
      <c r="A215" s="178"/>
      <c r="B215" s="195"/>
      <c r="C215" s="178"/>
      <c r="D215" s="356"/>
      <c r="E215" s="195"/>
      <c r="F215" s="229"/>
      <c r="G215" s="195"/>
      <c r="H215" s="222" t="str">
        <f>IF(OR(F215&lt;&gt;"",G215&lt;&gt;""),H214-G215,"")</f>
        <v/>
      </c>
    </row>
    <row r="216" spans="1:8" ht="13.2" customHeight="1">
      <c r="A216" s="357"/>
      <c r="B216" s="361"/>
      <c r="C216" s="357"/>
      <c r="D216" s="355"/>
      <c r="E216" s="361"/>
      <c r="F216" s="357"/>
      <c r="G216" s="695"/>
      <c r="H216" s="366" t="str">
        <f>IF(OR(F216&lt;&gt;"",G216&lt;&gt;""),F216,"")</f>
        <v/>
      </c>
    </row>
    <row r="217" spans="1:8" ht="13.2" customHeight="1">
      <c r="A217" s="178"/>
      <c r="B217" s="195"/>
      <c r="C217" s="178"/>
      <c r="D217" s="356"/>
      <c r="E217" s="195"/>
      <c r="F217" s="229"/>
      <c r="G217" s="195"/>
      <c r="H217" s="222" t="str">
        <f>IF(OR(F217&lt;&gt;"",G217&lt;&gt;""),H216-G217,"")</f>
        <v/>
      </c>
    </row>
    <row r="218" spans="1:8" ht="13.2" customHeight="1">
      <c r="A218" s="357"/>
      <c r="B218" s="361"/>
      <c r="C218" s="357"/>
      <c r="D218" s="355"/>
      <c r="E218" s="361"/>
      <c r="F218" s="357"/>
      <c r="G218" s="695"/>
      <c r="H218" s="366" t="str">
        <f>IF(OR(F218&lt;&gt;"",G218&lt;&gt;""),F218,"")</f>
        <v/>
      </c>
    </row>
    <row r="219" spans="1:8" ht="13.2" customHeight="1">
      <c r="A219" s="178"/>
      <c r="B219" s="195"/>
      <c r="C219" s="178"/>
      <c r="D219" s="356"/>
      <c r="E219" s="195"/>
      <c r="F219" s="229"/>
      <c r="G219" s="195"/>
      <c r="H219" s="222" t="str">
        <f>IF(OR(F219&lt;&gt;"",G219&lt;&gt;""),H218-G219,"")</f>
        <v/>
      </c>
    </row>
    <row r="220" spans="1:8" ht="13.2" customHeight="1">
      <c r="A220" s="357"/>
      <c r="B220" s="361"/>
      <c r="C220" s="357"/>
      <c r="D220" s="355"/>
      <c r="E220" s="361"/>
      <c r="F220" s="357"/>
      <c r="G220" s="695"/>
      <c r="H220" s="366" t="str">
        <f>IF(OR(F220&lt;&gt;"",G220&lt;&gt;""),F220,"")</f>
        <v/>
      </c>
    </row>
    <row r="221" spans="1:8" ht="13.2" customHeight="1">
      <c r="A221" s="178"/>
      <c r="B221" s="195"/>
      <c r="C221" s="178"/>
      <c r="D221" s="356"/>
      <c r="E221" s="195"/>
      <c r="F221" s="229"/>
      <c r="G221" s="195"/>
      <c r="H221" s="222" t="str">
        <f>IF(OR(F221&lt;&gt;"",G221&lt;&gt;""),H220-G221,"")</f>
        <v/>
      </c>
    </row>
    <row r="222" spans="1:8" ht="13.2" customHeight="1">
      <c r="A222" s="357"/>
      <c r="B222" s="361"/>
      <c r="C222" s="357"/>
      <c r="D222" s="355"/>
      <c r="E222" s="361"/>
      <c r="F222" s="357"/>
      <c r="G222" s="695"/>
      <c r="H222" s="366" t="str">
        <f>IF(OR(F222&lt;&gt;"",G222&lt;&gt;""),F222,"")</f>
        <v/>
      </c>
    </row>
    <row r="223" spans="1:8" ht="13.2" customHeight="1">
      <c r="A223" s="178"/>
      <c r="B223" s="195"/>
      <c r="C223" s="178"/>
      <c r="D223" s="356"/>
      <c r="E223" s="195"/>
      <c r="F223" s="229"/>
      <c r="G223" s="195"/>
      <c r="H223" s="222" t="str">
        <f>IF(OR(F223&lt;&gt;"",G223&lt;&gt;""),H222-G223,"")</f>
        <v/>
      </c>
    </row>
    <row r="224" spans="1:8" ht="13.2" customHeight="1">
      <c r="A224" s="357"/>
      <c r="B224" s="361"/>
      <c r="C224" s="357"/>
      <c r="D224" s="355"/>
      <c r="E224" s="361"/>
      <c r="F224" s="357"/>
      <c r="G224" s="695"/>
      <c r="H224" s="366" t="str">
        <f>IF(OR(F224&lt;&gt;"",G224&lt;&gt;""),F224,"")</f>
        <v/>
      </c>
    </row>
    <row r="225" spans="1:9" ht="13.2" customHeight="1">
      <c r="A225" s="178"/>
      <c r="B225" s="195"/>
      <c r="C225" s="178"/>
      <c r="D225" s="356"/>
      <c r="E225" s="195"/>
      <c r="F225" s="229"/>
      <c r="G225" s="195"/>
      <c r="H225" s="222" t="str">
        <f>IF(OR(F225&lt;&gt;"",G225&lt;&gt;""),H224-G225,"")</f>
        <v/>
      </c>
    </row>
    <row r="226" spans="1:9" ht="13.2" customHeight="1">
      <c r="A226" s="357"/>
      <c r="B226" s="361"/>
      <c r="C226" s="357"/>
      <c r="D226" s="355"/>
      <c r="E226" s="361"/>
      <c r="F226" s="357"/>
      <c r="G226" s="695"/>
      <c r="H226" s="366" t="str">
        <f>IF(OR(F226&lt;&gt;"",G226&lt;&gt;""),F226,"")</f>
        <v/>
      </c>
    </row>
    <row r="227" spans="1:9" ht="13.2" customHeight="1">
      <c r="A227" s="178"/>
      <c r="B227" s="195"/>
      <c r="C227" s="178"/>
      <c r="D227" s="356"/>
      <c r="E227" s="195"/>
      <c r="F227" s="229"/>
      <c r="G227" s="195"/>
      <c r="H227" s="222" t="str">
        <f>IF(OR(F227&lt;&gt;"",G227&lt;&gt;""),H226-G227,"")</f>
        <v/>
      </c>
    </row>
    <row r="228" spans="1:9" ht="13.2" customHeight="1">
      <c r="A228" s="357"/>
      <c r="B228" s="361"/>
      <c r="C228" s="357"/>
      <c r="D228" s="355"/>
      <c r="E228" s="361"/>
      <c r="F228" s="357"/>
      <c r="G228" s="695"/>
      <c r="H228" s="366" t="str">
        <f>IF(OR(F228&lt;&gt;"",G228&lt;&gt;""),F228,"")</f>
        <v/>
      </c>
    </row>
    <row r="229" spans="1:9" ht="13.2" customHeight="1">
      <c r="A229" s="178"/>
      <c r="B229" s="195"/>
      <c r="C229" s="178"/>
      <c r="D229" s="356"/>
      <c r="E229" s="195"/>
      <c r="F229" s="229"/>
      <c r="G229" s="195"/>
      <c r="H229" s="222" t="str">
        <f>IF(OR(F229&lt;&gt;"",G229&lt;&gt;""),H228-G229,"")</f>
        <v/>
      </c>
    </row>
    <row r="230" spans="1:9" ht="13.2" customHeight="1">
      <c r="A230" s="357"/>
      <c r="B230" s="361"/>
      <c r="C230" s="357"/>
      <c r="D230" s="355"/>
      <c r="E230" s="361"/>
      <c r="F230" s="357"/>
      <c r="G230" s="695"/>
      <c r="H230" s="366" t="str">
        <f>IF(OR(F230&lt;&gt;"",G230&lt;&gt;""),F230,"")</f>
        <v/>
      </c>
    </row>
    <row r="231" spans="1:9" ht="13.2" customHeight="1">
      <c r="A231" s="183"/>
      <c r="B231" s="196"/>
      <c r="C231" s="183"/>
      <c r="D231" s="358"/>
      <c r="E231" s="196"/>
      <c r="F231" s="229"/>
      <c r="G231" s="195"/>
      <c r="H231" s="225" t="str">
        <f>IF(OR(F231&lt;&gt;"",G231&lt;&gt;""),H230-G231,"")</f>
        <v/>
      </c>
    </row>
    <row r="232" spans="1:9" ht="13.2" customHeight="1">
      <c r="A232" s="337"/>
      <c r="B232" s="338"/>
      <c r="C232" s="197" t="s">
        <v>608</v>
      </c>
      <c r="D232" s="339"/>
      <c r="E232" s="338"/>
      <c r="F232" s="337">
        <f>SUM(F182:F231)</f>
        <v>0</v>
      </c>
      <c r="G232" s="338">
        <f>SUM(G182:G231)</f>
        <v>0</v>
      </c>
      <c r="H232" s="342">
        <f>F232-G232</f>
        <v>0</v>
      </c>
    </row>
    <row r="233" spans="1:9" ht="13.2" customHeight="1">
      <c r="A233" s="64"/>
      <c r="B233" s="64"/>
      <c r="C233" s="64"/>
      <c r="D233" s="64"/>
      <c r="E233" s="64"/>
      <c r="F233" s="64"/>
      <c r="G233" s="64"/>
      <c r="H233" s="64"/>
    </row>
    <row r="234" spans="1:9" ht="13.2" customHeight="1">
      <c r="A234" s="369"/>
      <c r="B234" s="369"/>
      <c r="C234" s="369" t="s">
        <v>609</v>
      </c>
      <c r="D234" s="369"/>
      <c r="E234" s="369"/>
      <c r="F234" s="369"/>
      <c r="G234" s="369"/>
      <c r="H234" s="370">
        <f>H175+H232</f>
        <v>588</v>
      </c>
    </row>
    <row r="235" spans="1:9" ht="13.2" customHeight="1">
      <c r="A235" s="30"/>
      <c r="B235" s="30"/>
      <c r="C235" s="30"/>
      <c r="D235" s="30"/>
      <c r="E235" s="30"/>
      <c r="F235" s="30"/>
      <c r="G235" s="30"/>
      <c r="H235" s="30"/>
    </row>
    <row r="236" spans="1:9" ht="13.2" customHeight="1">
      <c r="A236" s="30"/>
      <c r="B236" s="30"/>
      <c r="C236" s="30"/>
      <c r="D236" s="30"/>
      <c r="E236" s="30"/>
      <c r="F236" s="30"/>
      <c r="G236" s="30"/>
      <c r="H236" s="30"/>
    </row>
    <row r="237" spans="1:9" ht="25.8" customHeight="1">
      <c r="A237" s="1"/>
      <c r="B237" s="1"/>
      <c r="C237" s="1"/>
      <c r="D237" s="1"/>
      <c r="E237" s="1"/>
      <c r="F237" s="1"/>
      <c r="G237" s="1"/>
    </row>
    <row r="238" spans="1:9" ht="13.2" customHeight="1">
      <c r="A238" s="922" t="s">
        <v>3</v>
      </c>
      <c r="B238" s="923"/>
      <c r="C238" s="986" t="s">
        <v>0</v>
      </c>
      <c r="D238" s="987"/>
      <c r="E238" s="988"/>
      <c r="F238" s="989" t="s">
        <v>795</v>
      </c>
      <c r="G238" s="991" t="s">
        <v>597</v>
      </c>
      <c r="H238" s="964" t="s">
        <v>226</v>
      </c>
    </row>
    <row r="239" spans="1:9" ht="13.2" customHeight="1">
      <c r="A239" s="924"/>
      <c r="B239" s="925"/>
      <c r="C239" s="439" t="s">
        <v>599</v>
      </c>
      <c r="D239" s="446" t="s">
        <v>47</v>
      </c>
      <c r="E239" s="447" t="s">
        <v>49</v>
      </c>
      <c r="F239" s="993"/>
      <c r="G239" s="994"/>
      <c r="H239" s="965"/>
    </row>
    <row r="240" spans="1:9" ht="13.2" customHeight="1">
      <c r="A240" s="448">
        <v>4</v>
      </c>
      <c r="B240" s="449">
        <v>1</v>
      </c>
      <c r="C240" s="538" t="s">
        <v>564</v>
      </c>
      <c r="D240" s="450"/>
      <c r="E240" s="449"/>
      <c r="F240" s="448"/>
      <c r="G240" s="449"/>
      <c r="H240" s="452"/>
      <c r="I240" s="1"/>
    </row>
    <row r="241" spans="1:9" ht="13.2" customHeight="1">
      <c r="A241" s="357"/>
      <c r="B241" s="361"/>
      <c r="C241" s="357"/>
      <c r="D241" s="355"/>
      <c r="E241" s="361"/>
      <c r="F241" s="362"/>
      <c r="G241" s="694"/>
      <c r="H241" s="366" t="str">
        <f>IF(OR(F241&lt;&gt;"",G241&lt;&gt;""),F241,"")</f>
        <v/>
      </c>
      <c r="I241" s="1"/>
    </row>
    <row r="242" spans="1:9" ht="13.2" customHeight="1">
      <c r="A242" s="178"/>
      <c r="B242" s="195"/>
      <c r="C242" s="178"/>
      <c r="D242" s="356"/>
      <c r="E242" s="195"/>
      <c r="F242" s="229"/>
      <c r="G242" s="195"/>
      <c r="H242" s="222" t="str">
        <f>IF(OR(F242&lt;&gt;"",G242&lt;&gt;""),H241-G242,"")</f>
        <v/>
      </c>
      <c r="I242" s="1"/>
    </row>
    <row r="243" spans="1:9" ht="13.2" customHeight="1">
      <c r="A243" s="357"/>
      <c r="B243" s="361"/>
      <c r="C243" s="357"/>
      <c r="D243" s="355"/>
      <c r="E243" s="361"/>
      <c r="F243" s="357"/>
      <c r="G243" s="695"/>
      <c r="H243" s="366" t="str">
        <f>IF(OR(F243&lt;&gt;"",G243&lt;&gt;""),F243,"")</f>
        <v/>
      </c>
      <c r="I243" s="1"/>
    </row>
    <row r="244" spans="1:9" ht="13.2" customHeight="1">
      <c r="A244" s="178"/>
      <c r="B244" s="195"/>
      <c r="C244" s="178"/>
      <c r="D244" s="356"/>
      <c r="E244" s="195"/>
      <c r="F244" s="229"/>
      <c r="G244" s="195"/>
      <c r="H244" s="222" t="str">
        <f>IF(OR(F244&lt;&gt;"",G244&lt;&gt;""),H243-G244,"")</f>
        <v/>
      </c>
      <c r="I244" s="1"/>
    </row>
    <row r="245" spans="1:9" ht="13.2" customHeight="1">
      <c r="A245" s="357"/>
      <c r="B245" s="361"/>
      <c r="C245" s="357"/>
      <c r="D245" s="355"/>
      <c r="E245" s="361"/>
      <c r="F245" s="357"/>
      <c r="G245" s="695"/>
      <c r="H245" s="366" t="str">
        <f>IF(OR(F245&lt;&gt;"",G245&lt;&gt;""),F245,"")</f>
        <v/>
      </c>
      <c r="I245" s="1"/>
    </row>
    <row r="246" spans="1:9" ht="13.2" customHeight="1">
      <c r="A246" s="178"/>
      <c r="B246" s="195"/>
      <c r="C246" s="178"/>
      <c r="D246" s="356"/>
      <c r="E246" s="195"/>
      <c r="F246" s="229"/>
      <c r="G246" s="195"/>
      <c r="H246" s="222" t="str">
        <f>IF(OR(F246&lt;&gt;"",G246&lt;&gt;""),H245-G246,"")</f>
        <v/>
      </c>
      <c r="I246" s="1"/>
    </row>
    <row r="247" spans="1:9" ht="13.2" customHeight="1">
      <c r="A247" s="357"/>
      <c r="B247" s="361"/>
      <c r="C247" s="357"/>
      <c r="D247" s="355"/>
      <c r="E247" s="361"/>
      <c r="F247" s="357"/>
      <c r="G247" s="695"/>
      <c r="H247" s="366" t="str">
        <f>IF(OR(F247&lt;&gt;"",G247&lt;&gt;""),F247,"")</f>
        <v/>
      </c>
      <c r="I247" s="1"/>
    </row>
    <row r="248" spans="1:9" ht="13.2" customHeight="1">
      <c r="A248" s="178"/>
      <c r="B248" s="195"/>
      <c r="C248" s="178"/>
      <c r="D248" s="356"/>
      <c r="E248" s="195"/>
      <c r="F248" s="229"/>
      <c r="G248" s="195"/>
      <c r="H248" s="222" t="str">
        <f>IF(OR(F248&lt;&gt;"",G248&lt;&gt;""),H247-G248,"")</f>
        <v/>
      </c>
      <c r="I248" s="1"/>
    </row>
    <row r="249" spans="1:9" ht="13.2" customHeight="1">
      <c r="A249" s="357"/>
      <c r="B249" s="361"/>
      <c r="C249" s="357"/>
      <c r="D249" s="355"/>
      <c r="E249" s="361"/>
      <c r="F249" s="357"/>
      <c r="G249" s="695"/>
      <c r="H249" s="366" t="str">
        <f>IF(OR(F249&lt;&gt;"",G249&lt;&gt;""),F249,"")</f>
        <v/>
      </c>
      <c r="I249" s="1"/>
    </row>
    <row r="250" spans="1:9" ht="13.2" customHeight="1">
      <c r="A250" s="178"/>
      <c r="B250" s="195"/>
      <c r="C250" s="178"/>
      <c r="D250" s="356"/>
      <c r="E250" s="195"/>
      <c r="F250" s="229"/>
      <c r="G250" s="195"/>
      <c r="H250" s="222" t="str">
        <f>IF(OR(F250&lt;&gt;"",G250&lt;&gt;""),H249-G250,"")</f>
        <v/>
      </c>
      <c r="I250" s="1"/>
    </row>
    <row r="251" spans="1:9" ht="13.2" customHeight="1">
      <c r="A251" s="357"/>
      <c r="B251" s="361"/>
      <c r="C251" s="357"/>
      <c r="D251" s="355"/>
      <c r="E251" s="361"/>
      <c r="F251" s="357"/>
      <c r="G251" s="695"/>
      <c r="H251" s="366" t="str">
        <f>IF(OR(F251&lt;&gt;"",G251&lt;&gt;""),F251,"")</f>
        <v/>
      </c>
      <c r="I251" s="1"/>
    </row>
    <row r="252" spans="1:9" ht="13.2" customHeight="1">
      <c r="A252" s="178"/>
      <c r="B252" s="195"/>
      <c r="C252" s="178"/>
      <c r="D252" s="356"/>
      <c r="E252" s="195"/>
      <c r="F252" s="229"/>
      <c r="G252" s="195"/>
      <c r="H252" s="222" t="str">
        <f>IF(OR(F252&lt;&gt;"",G252&lt;&gt;""),H251-G252,"")</f>
        <v/>
      </c>
      <c r="I252" s="1"/>
    </row>
    <row r="253" spans="1:9" ht="13.2" customHeight="1">
      <c r="A253" s="357"/>
      <c r="B253" s="361"/>
      <c r="C253" s="357"/>
      <c r="D253" s="355"/>
      <c r="E253" s="361"/>
      <c r="F253" s="357"/>
      <c r="G253" s="695"/>
      <c r="H253" s="366" t="str">
        <f>IF(OR(F253&lt;&gt;"",G253&lt;&gt;""),F253,"")</f>
        <v/>
      </c>
      <c r="I253" s="1"/>
    </row>
    <row r="254" spans="1:9" ht="13.2" customHeight="1">
      <c r="A254" s="178"/>
      <c r="B254" s="195"/>
      <c r="C254" s="178"/>
      <c r="D254" s="356"/>
      <c r="E254" s="195"/>
      <c r="F254" s="229"/>
      <c r="G254" s="195"/>
      <c r="H254" s="222" t="str">
        <f>IF(OR(F254&lt;&gt;"",G254&lt;&gt;""),H253-G254,"")</f>
        <v/>
      </c>
      <c r="I254" s="1"/>
    </row>
    <row r="255" spans="1:9" ht="13.2" customHeight="1">
      <c r="A255" s="357"/>
      <c r="B255" s="361"/>
      <c r="C255" s="357"/>
      <c r="D255" s="355"/>
      <c r="E255" s="361"/>
      <c r="F255" s="357"/>
      <c r="G255" s="695"/>
      <c r="H255" s="366" t="str">
        <f>IF(OR(F255&lt;&gt;"",G255&lt;&gt;""),F255,"")</f>
        <v/>
      </c>
      <c r="I255" s="1"/>
    </row>
    <row r="256" spans="1:9" ht="13.2" customHeight="1">
      <c r="A256" s="178"/>
      <c r="B256" s="195"/>
      <c r="C256" s="178"/>
      <c r="D256" s="356"/>
      <c r="E256" s="195"/>
      <c r="F256" s="229"/>
      <c r="G256" s="195"/>
      <c r="H256" s="222" t="str">
        <f>IF(OR(F256&lt;&gt;"",G256&lt;&gt;""),H255-G256,"")</f>
        <v/>
      </c>
      <c r="I256" s="1"/>
    </row>
    <row r="257" spans="1:9" ht="13.2" customHeight="1">
      <c r="A257" s="357"/>
      <c r="B257" s="361"/>
      <c r="C257" s="357"/>
      <c r="D257" s="355"/>
      <c r="E257" s="361"/>
      <c r="F257" s="357"/>
      <c r="G257" s="695"/>
      <c r="H257" s="366" t="str">
        <f>IF(OR(F257&lt;&gt;"",G257&lt;&gt;""),F257,"")</f>
        <v/>
      </c>
      <c r="I257" s="1"/>
    </row>
    <row r="258" spans="1:9" ht="13.2" customHeight="1">
      <c r="A258" s="178"/>
      <c r="B258" s="195"/>
      <c r="C258" s="178"/>
      <c r="D258" s="356"/>
      <c r="E258" s="195"/>
      <c r="F258" s="229"/>
      <c r="G258" s="195"/>
      <c r="H258" s="222" t="str">
        <f>IF(OR(F258&lt;&gt;"",G258&lt;&gt;""),H257-G258,"")</f>
        <v/>
      </c>
      <c r="I258" s="1"/>
    </row>
    <row r="259" spans="1:9" ht="13.2" customHeight="1">
      <c r="A259" s="357"/>
      <c r="B259" s="361"/>
      <c r="C259" s="357"/>
      <c r="D259" s="355"/>
      <c r="E259" s="361"/>
      <c r="F259" s="357"/>
      <c r="G259" s="695"/>
      <c r="H259" s="366" t="str">
        <f>IF(OR(F259&lt;&gt;"",G259&lt;&gt;""),F259,"")</f>
        <v/>
      </c>
      <c r="I259" s="1"/>
    </row>
    <row r="260" spans="1:9" ht="13.2" customHeight="1">
      <c r="A260" s="178"/>
      <c r="B260" s="195"/>
      <c r="C260" s="178"/>
      <c r="D260" s="356"/>
      <c r="E260" s="195"/>
      <c r="F260" s="229"/>
      <c r="G260" s="195"/>
      <c r="H260" s="222" t="str">
        <f>IF(OR(F260&lt;&gt;"",G260&lt;&gt;""),H259-G260,"")</f>
        <v/>
      </c>
      <c r="I260" s="1"/>
    </row>
    <row r="261" spans="1:9" ht="13.2" customHeight="1">
      <c r="A261" s="357"/>
      <c r="B261" s="361"/>
      <c r="C261" s="357"/>
      <c r="D261" s="355"/>
      <c r="E261" s="361"/>
      <c r="F261" s="357"/>
      <c r="G261" s="695"/>
      <c r="H261" s="366" t="str">
        <f>IF(OR(F261&lt;&gt;"",G261&lt;&gt;""),F261,"")</f>
        <v/>
      </c>
      <c r="I261" s="1"/>
    </row>
    <row r="262" spans="1:9" ht="13.2" customHeight="1">
      <c r="A262" s="178"/>
      <c r="B262" s="195"/>
      <c r="C262" s="178"/>
      <c r="D262" s="356"/>
      <c r="E262" s="195"/>
      <c r="F262" s="229"/>
      <c r="G262" s="195"/>
      <c r="H262" s="222" t="str">
        <f>IF(OR(F262&lt;&gt;"",G262&lt;&gt;""),H261-G262,"")</f>
        <v/>
      </c>
      <c r="I262" s="1"/>
    </row>
    <row r="263" spans="1:9" ht="13.2" customHeight="1">
      <c r="A263" s="357"/>
      <c r="B263" s="361"/>
      <c r="C263" s="357"/>
      <c r="D263" s="355"/>
      <c r="E263" s="361"/>
      <c r="F263" s="357"/>
      <c r="G263" s="695"/>
      <c r="H263" s="366" t="str">
        <f>IF(OR(F263&lt;&gt;"",G263&lt;&gt;""),F263,"")</f>
        <v/>
      </c>
      <c r="I263" s="1"/>
    </row>
    <row r="264" spans="1:9" ht="13.2" customHeight="1">
      <c r="A264" s="178"/>
      <c r="B264" s="195"/>
      <c r="C264" s="178"/>
      <c r="D264" s="356"/>
      <c r="E264" s="195"/>
      <c r="F264" s="229"/>
      <c r="G264" s="195"/>
      <c r="H264" s="222" t="str">
        <f>IF(OR(F264&lt;&gt;"",G264&lt;&gt;""),H263-G264,"")</f>
        <v/>
      </c>
    </row>
    <row r="265" spans="1:9" ht="13.2" customHeight="1">
      <c r="A265" s="357"/>
      <c r="B265" s="361"/>
      <c r="C265" s="357"/>
      <c r="D265" s="355"/>
      <c r="E265" s="361"/>
      <c r="F265" s="357"/>
      <c r="G265" s="695"/>
      <c r="H265" s="366" t="str">
        <f>IF(OR(F265&lt;&gt;"",G265&lt;&gt;""),F265,"")</f>
        <v/>
      </c>
    </row>
    <row r="266" spans="1:9" ht="13.2" customHeight="1">
      <c r="A266" s="178"/>
      <c r="B266" s="195"/>
      <c r="C266" s="178"/>
      <c r="D266" s="356"/>
      <c r="E266" s="195"/>
      <c r="F266" s="229"/>
      <c r="G266" s="195"/>
      <c r="H266" s="222" t="str">
        <f>IF(OR(F266&lt;&gt;"",G266&lt;&gt;""),H265-G266,"")</f>
        <v/>
      </c>
    </row>
    <row r="267" spans="1:9" ht="13.2" customHeight="1">
      <c r="A267" s="357"/>
      <c r="B267" s="361"/>
      <c r="C267" s="357"/>
      <c r="D267" s="355"/>
      <c r="E267" s="361"/>
      <c r="F267" s="357"/>
      <c r="G267" s="695"/>
      <c r="H267" s="366" t="str">
        <f>IF(OR(F267&lt;&gt;"",G267&lt;&gt;""),F267,"")</f>
        <v/>
      </c>
    </row>
    <row r="268" spans="1:9" ht="13.2" customHeight="1">
      <c r="A268" s="178"/>
      <c r="B268" s="195"/>
      <c r="C268" s="178"/>
      <c r="D268" s="356"/>
      <c r="E268" s="195"/>
      <c r="F268" s="229"/>
      <c r="G268" s="195"/>
      <c r="H268" s="222" t="str">
        <f>IF(OR(F268&lt;&gt;"",G268&lt;&gt;""),H267-G268,"")</f>
        <v/>
      </c>
    </row>
    <row r="269" spans="1:9" ht="13.2" customHeight="1">
      <c r="A269" s="357"/>
      <c r="B269" s="361"/>
      <c r="C269" s="357"/>
      <c r="D269" s="355"/>
      <c r="E269" s="361"/>
      <c r="F269" s="357"/>
      <c r="G269" s="695"/>
      <c r="H269" s="366" t="str">
        <f>IF(OR(F269&lt;&gt;"",G269&lt;&gt;""),F269,"")</f>
        <v/>
      </c>
    </row>
    <row r="270" spans="1:9" ht="13.2" customHeight="1">
      <c r="A270" s="178"/>
      <c r="B270" s="195"/>
      <c r="C270" s="178"/>
      <c r="D270" s="356"/>
      <c r="E270" s="195"/>
      <c r="F270" s="229"/>
      <c r="G270" s="195"/>
      <c r="H270" s="222" t="str">
        <f>IF(OR(F270&lt;&gt;"",G270&lt;&gt;""),H269-G270,"")</f>
        <v/>
      </c>
    </row>
    <row r="271" spans="1:9" ht="13.2" customHeight="1">
      <c r="A271" s="357"/>
      <c r="B271" s="361"/>
      <c r="C271" s="357"/>
      <c r="D271" s="355"/>
      <c r="E271" s="361"/>
      <c r="F271" s="357"/>
      <c r="G271" s="695"/>
      <c r="H271" s="366" t="str">
        <f>IF(OR(F271&lt;&gt;"",G271&lt;&gt;""),F271,"")</f>
        <v/>
      </c>
    </row>
    <row r="272" spans="1:9" ht="13.2" customHeight="1">
      <c r="A272" s="178"/>
      <c r="B272" s="195"/>
      <c r="C272" s="178"/>
      <c r="D272" s="356"/>
      <c r="E272" s="195"/>
      <c r="F272" s="229"/>
      <c r="G272" s="195"/>
      <c r="H272" s="222" t="str">
        <f>IF(OR(F272&lt;&gt;"",G272&lt;&gt;""),H271-G272,"")</f>
        <v/>
      </c>
    </row>
    <row r="273" spans="1:8" ht="13.2" customHeight="1">
      <c r="A273" s="357"/>
      <c r="B273" s="361"/>
      <c r="C273" s="357"/>
      <c r="D273" s="355"/>
      <c r="E273" s="361"/>
      <c r="F273" s="357"/>
      <c r="G273" s="695"/>
      <c r="H273" s="366" t="str">
        <f>IF(OR(F273&lt;&gt;"",G273&lt;&gt;""),F273,"")</f>
        <v/>
      </c>
    </row>
    <row r="274" spans="1:8" ht="13.2" customHeight="1">
      <c r="A274" s="178"/>
      <c r="B274" s="195"/>
      <c r="C274" s="178"/>
      <c r="D274" s="356"/>
      <c r="E274" s="195"/>
      <c r="F274" s="229"/>
      <c r="G274" s="195"/>
      <c r="H274" s="222" t="str">
        <f>IF(OR(F274&lt;&gt;"",G274&lt;&gt;""),H273-G274,"")</f>
        <v/>
      </c>
    </row>
    <row r="275" spans="1:8" ht="13.2" customHeight="1">
      <c r="A275" s="357"/>
      <c r="B275" s="361"/>
      <c r="C275" s="357"/>
      <c r="D275" s="355"/>
      <c r="E275" s="361"/>
      <c r="F275" s="357"/>
      <c r="G275" s="695"/>
      <c r="H275" s="366" t="str">
        <f>IF(OR(F275&lt;&gt;"",G275&lt;&gt;""),F275,"")</f>
        <v/>
      </c>
    </row>
    <row r="276" spans="1:8" ht="13.2" customHeight="1">
      <c r="A276" s="178"/>
      <c r="B276" s="195"/>
      <c r="C276" s="178"/>
      <c r="D276" s="356"/>
      <c r="E276" s="195"/>
      <c r="F276" s="229"/>
      <c r="G276" s="195"/>
      <c r="H276" s="222" t="str">
        <f>IF(OR(F276&lt;&gt;"",G276&lt;&gt;""),H275-G276,"")</f>
        <v/>
      </c>
    </row>
    <row r="277" spans="1:8" ht="13.2" customHeight="1">
      <c r="A277" s="357"/>
      <c r="B277" s="361"/>
      <c r="C277" s="357"/>
      <c r="D277" s="355"/>
      <c r="E277" s="361"/>
      <c r="F277" s="357"/>
      <c r="G277" s="695"/>
      <c r="H277" s="366" t="str">
        <f>IF(OR(F277&lt;&gt;"",G277&lt;&gt;""),F277,"")</f>
        <v/>
      </c>
    </row>
    <row r="278" spans="1:8" ht="13.2" customHeight="1">
      <c r="A278" s="178"/>
      <c r="B278" s="195"/>
      <c r="C278" s="178"/>
      <c r="D278" s="356"/>
      <c r="E278" s="195"/>
      <c r="F278" s="229"/>
      <c r="G278" s="195"/>
      <c r="H278" s="222" t="str">
        <f>IF(OR(F278&lt;&gt;"",G278&lt;&gt;""),H277-G278,"")</f>
        <v/>
      </c>
    </row>
    <row r="279" spans="1:8" ht="13.2" customHeight="1">
      <c r="A279" s="357"/>
      <c r="B279" s="361"/>
      <c r="C279" s="357"/>
      <c r="D279" s="355"/>
      <c r="E279" s="361"/>
      <c r="F279" s="357"/>
      <c r="G279" s="695"/>
      <c r="H279" s="366" t="str">
        <f>IF(OR(F279&lt;&gt;"",G279&lt;&gt;""),F279,"")</f>
        <v/>
      </c>
    </row>
    <row r="280" spans="1:8" ht="13.2" customHeight="1">
      <c r="A280" s="178"/>
      <c r="B280" s="195"/>
      <c r="C280" s="178"/>
      <c r="D280" s="356"/>
      <c r="E280" s="195"/>
      <c r="F280" s="229"/>
      <c r="G280" s="195"/>
      <c r="H280" s="222" t="str">
        <f>IF(OR(F280&lt;&gt;"",G280&lt;&gt;""),H279-G280,"")</f>
        <v/>
      </c>
    </row>
    <row r="281" spans="1:8" ht="13.2" customHeight="1">
      <c r="A281" s="357"/>
      <c r="B281" s="361"/>
      <c r="C281" s="357"/>
      <c r="D281" s="355"/>
      <c r="E281" s="361"/>
      <c r="F281" s="357"/>
      <c r="G281" s="695"/>
      <c r="H281" s="366" t="str">
        <f>IF(OR(F281&lt;&gt;"",G281&lt;&gt;""),F281,"")</f>
        <v/>
      </c>
    </row>
    <row r="282" spans="1:8" ht="13.2" customHeight="1">
      <c r="A282" s="178"/>
      <c r="B282" s="195"/>
      <c r="C282" s="178"/>
      <c r="D282" s="356"/>
      <c r="E282" s="195"/>
      <c r="F282" s="229"/>
      <c r="G282" s="195"/>
      <c r="H282" s="222" t="str">
        <f>IF(OR(F282&lt;&gt;"",G282&lt;&gt;""),H281-G282,"")</f>
        <v/>
      </c>
    </row>
    <row r="283" spans="1:8" ht="13.2" customHeight="1">
      <c r="A283" s="357"/>
      <c r="B283" s="361"/>
      <c r="C283" s="357"/>
      <c r="D283" s="355"/>
      <c r="E283" s="361"/>
      <c r="F283" s="357"/>
      <c r="G283" s="695"/>
      <c r="H283" s="366" t="str">
        <f>IF(OR(F283&lt;&gt;"",G283&lt;&gt;""),F283,"")</f>
        <v/>
      </c>
    </row>
    <row r="284" spans="1:8" ht="13.2" customHeight="1">
      <c r="A284" s="178"/>
      <c r="B284" s="195"/>
      <c r="C284" s="178"/>
      <c r="D284" s="356"/>
      <c r="E284" s="195"/>
      <c r="F284" s="229"/>
      <c r="G284" s="195"/>
      <c r="H284" s="222" t="str">
        <f>IF(OR(F284&lt;&gt;"",G284&lt;&gt;""),H283-G284,"")</f>
        <v/>
      </c>
    </row>
    <row r="285" spans="1:8" ht="13.2" customHeight="1">
      <c r="A285" s="357"/>
      <c r="B285" s="361"/>
      <c r="C285" s="357"/>
      <c r="D285" s="355"/>
      <c r="E285" s="361"/>
      <c r="F285" s="357"/>
      <c r="G285" s="695"/>
      <c r="H285" s="366" t="str">
        <f>IF(OR(F285&lt;&gt;"",G285&lt;&gt;""),F285,"")</f>
        <v/>
      </c>
    </row>
    <row r="286" spans="1:8" ht="13.2" customHeight="1">
      <c r="A286" s="178"/>
      <c r="B286" s="195"/>
      <c r="C286" s="178"/>
      <c r="D286" s="356"/>
      <c r="E286" s="195"/>
      <c r="F286" s="229"/>
      <c r="G286" s="195"/>
      <c r="H286" s="222" t="str">
        <f>IF(OR(F286&lt;&gt;"",G286&lt;&gt;""),H285-G286,"")</f>
        <v/>
      </c>
    </row>
    <row r="287" spans="1:8" ht="13.2" customHeight="1">
      <c r="A287" s="357"/>
      <c r="B287" s="361"/>
      <c r="C287" s="357"/>
      <c r="D287" s="355"/>
      <c r="E287" s="361"/>
      <c r="F287" s="357"/>
      <c r="G287" s="695"/>
      <c r="H287" s="366" t="str">
        <f>IF(OR(F287&lt;&gt;"",G287&lt;&gt;""),F287,"")</f>
        <v/>
      </c>
    </row>
    <row r="288" spans="1:8" ht="13.2" customHeight="1">
      <c r="A288" s="178"/>
      <c r="B288" s="195"/>
      <c r="C288" s="178"/>
      <c r="D288" s="356"/>
      <c r="E288" s="195"/>
      <c r="F288" s="229"/>
      <c r="G288" s="195"/>
      <c r="H288" s="222" t="str">
        <f>IF(OR(F288&lt;&gt;"",G288&lt;&gt;""),H287-G288,"")</f>
        <v/>
      </c>
    </row>
    <row r="289" spans="1:9" ht="13.2" customHeight="1">
      <c r="A289" s="357"/>
      <c r="B289" s="361"/>
      <c r="C289" s="357"/>
      <c r="D289" s="355"/>
      <c r="E289" s="361"/>
      <c r="F289" s="357"/>
      <c r="G289" s="695"/>
      <c r="H289" s="366" t="str">
        <f>IF(OR(F289&lt;&gt;"",G289&lt;&gt;""),F289,"")</f>
        <v/>
      </c>
    </row>
    <row r="290" spans="1:9" ht="13.2" customHeight="1">
      <c r="A290" s="183"/>
      <c r="B290" s="196"/>
      <c r="C290" s="183"/>
      <c r="D290" s="358"/>
      <c r="E290" s="196"/>
      <c r="F290" s="229"/>
      <c r="G290" s="195"/>
      <c r="H290" s="225" t="str">
        <f>IF(OR(F290&lt;&gt;"",G290&lt;&gt;""),H289-G290,"")</f>
        <v/>
      </c>
    </row>
    <row r="291" spans="1:9" ht="13.2" customHeight="1">
      <c r="A291" s="337"/>
      <c r="B291" s="338"/>
      <c r="C291" s="197" t="s">
        <v>610</v>
      </c>
      <c r="D291" s="339"/>
      <c r="E291" s="338"/>
      <c r="F291" s="337">
        <f>SUM(F241:F290)</f>
        <v>0</v>
      </c>
      <c r="G291" s="338">
        <f>SUM(G241:G290)</f>
        <v>0</v>
      </c>
      <c r="H291" s="342">
        <f>F291-G291</f>
        <v>0</v>
      </c>
    </row>
    <row r="292" spans="1:9" ht="13.2" customHeight="1">
      <c r="A292" s="64"/>
      <c r="B292" s="64"/>
      <c r="C292" s="64"/>
      <c r="D292" s="64"/>
      <c r="E292" s="64"/>
      <c r="F292" s="64"/>
      <c r="G292" s="64"/>
      <c r="H292" s="64"/>
    </row>
    <row r="293" spans="1:9" ht="13.2" customHeight="1">
      <c r="A293" s="369"/>
      <c r="B293" s="369"/>
      <c r="C293" s="369" t="s">
        <v>611</v>
      </c>
      <c r="D293" s="369"/>
      <c r="E293" s="369"/>
      <c r="F293" s="369"/>
      <c r="G293" s="369"/>
      <c r="H293" s="370">
        <f>H234+H291</f>
        <v>588</v>
      </c>
    </row>
    <row r="294" spans="1:9" ht="13.2" customHeight="1">
      <c r="A294" s="30"/>
      <c r="B294" s="30"/>
      <c r="C294" s="30"/>
      <c r="D294" s="30"/>
      <c r="E294" s="30"/>
      <c r="F294" s="30"/>
      <c r="G294" s="30"/>
      <c r="H294" s="30"/>
    </row>
    <row r="295" spans="1:9" ht="13.2" customHeight="1">
      <c r="A295" s="30"/>
      <c r="B295" s="30"/>
      <c r="C295" s="30"/>
      <c r="D295" s="30"/>
      <c r="E295" s="30"/>
      <c r="F295" s="30"/>
      <c r="G295" s="30"/>
      <c r="H295" s="30"/>
    </row>
    <row r="296" spans="1:9" ht="25.8" customHeight="1">
      <c r="A296" s="1"/>
      <c r="B296" s="1"/>
      <c r="C296" s="1"/>
      <c r="D296" s="1"/>
      <c r="E296" s="1"/>
      <c r="F296" s="1"/>
      <c r="G296" s="1"/>
    </row>
    <row r="297" spans="1:9" ht="13.2" customHeight="1">
      <c r="A297" s="922" t="s">
        <v>3</v>
      </c>
      <c r="B297" s="998"/>
      <c r="C297" s="987" t="s">
        <v>0</v>
      </c>
      <c r="D297" s="987"/>
      <c r="E297" s="987"/>
      <c r="F297" s="1000" t="s">
        <v>795</v>
      </c>
      <c r="G297" s="1000" t="s">
        <v>597</v>
      </c>
      <c r="H297" s="962" t="s">
        <v>226</v>
      </c>
    </row>
    <row r="298" spans="1:9" ht="13.2" customHeight="1">
      <c r="A298" s="924"/>
      <c r="B298" s="999"/>
      <c r="C298" s="364" t="s">
        <v>599</v>
      </c>
      <c r="D298" s="446" t="s">
        <v>47</v>
      </c>
      <c r="E298" s="446" t="s">
        <v>49</v>
      </c>
      <c r="F298" s="1001"/>
      <c r="G298" s="1001"/>
      <c r="H298" s="997"/>
    </row>
    <row r="299" spans="1:9" ht="13.2" customHeight="1">
      <c r="A299" s="448">
        <v>5</v>
      </c>
      <c r="B299" s="449">
        <v>1</v>
      </c>
      <c r="C299" s="538" t="s">
        <v>564</v>
      </c>
      <c r="D299" s="450"/>
      <c r="E299" s="453"/>
      <c r="F299" s="448"/>
      <c r="G299" s="449"/>
      <c r="H299" s="454"/>
      <c r="I299" s="1"/>
    </row>
    <row r="300" spans="1:9" ht="13.2" customHeight="1">
      <c r="A300" s="357"/>
      <c r="B300" s="361"/>
      <c r="C300" s="357"/>
      <c r="D300" s="355"/>
      <c r="E300" s="361"/>
      <c r="F300" s="362"/>
      <c r="G300" s="694"/>
      <c r="H300" s="455" t="str">
        <f>IF(OR(F300&lt;&gt;"",G300&lt;&gt;""),F300,"")</f>
        <v/>
      </c>
      <c r="I300" s="1"/>
    </row>
    <row r="301" spans="1:9" ht="13.2" customHeight="1">
      <c r="A301" s="178"/>
      <c r="B301" s="195"/>
      <c r="C301" s="178"/>
      <c r="D301" s="356"/>
      <c r="E301" s="195"/>
      <c r="F301" s="229"/>
      <c r="G301" s="195"/>
      <c r="H301" s="456" t="str">
        <f>IF(OR(F301&lt;&gt;"",G301&lt;&gt;""),H300-G301,"")</f>
        <v/>
      </c>
      <c r="I301" s="1"/>
    </row>
    <row r="302" spans="1:9" ht="13.2" customHeight="1">
      <c r="A302" s="357"/>
      <c r="B302" s="361"/>
      <c r="C302" s="357"/>
      <c r="D302" s="355"/>
      <c r="E302" s="361"/>
      <c r="F302" s="357"/>
      <c r="G302" s="695"/>
      <c r="H302" s="455" t="str">
        <f>IF(OR(F302&lt;&gt;"",G302&lt;&gt;""),F302,"")</f>
        <v/>
      </c>
      <c r="I302" s="1"/>
    </row>
    <row r="303" spans="1:9" ht="13.2" customHeight="1">
      <c r="A303" s="178"/>
      <c r="B303" s="195"/>
      <c r="C303" s="178"/>
      <c r="D303" s="356"/>
      <c r="E303" s="195"/>
      <c r="F303" s="229"/>
      <c r="G303" s="195"/>
      <c r="H303" s="456" t="str">
        <f>IF(OR(F303&lt;&gt;"",G303&lt;&gt;""),H302-G303,"")</f>
        <v/>
      </c>
      <c r="I303" s="1"/>
    </row>
    <row r="304" spans="1:9" ht="13.2" customHeight="1">
      <c r="A304" s="357"/>
      <c r="B304" s="361"/>
      <c r="C304" s="357"/>
      <c r="D304" s="355"/>
      <c r="E304" s="361"/>
      <c r="F304" s="357"/>
      <c r="G304" s="695"/>
      <c r="H304" s="455" t="str">
        <f>IF(OR(F304&lt;&gt;"",G304&lt;&gt;""),F304,"")</f>
        <v/>
      </c>
      <c r="I304" s="1"/>
    </row>
    <row r="305" spans="1:9" ht="13.2" customHeight="1">
      <c r="A305" s="178"/>
      <c r="B305" s="195"/>
      <c r="C305" s="178"/>
      <c r="D305" s="356"/>
      <c r="E305" s="195"/>
      <c r="F305" s="229"/>
      <c r="G305" s="195"/>
      <c r="H305" s="456" t="str">
        <f>IF(OR(F305&lt;&gt;"",G305&lt;&gt;""),H304-G305,"")</f>
        <v/>
      </c>
      <c r="I305" s="1"/>
    </row>
    <row r="306" spans="1:9" ht="13.2" customHeight="1">
      <c r="A306" s="357"/>
      <c r="B306" s="361"/>
      <c r="C306" s="357"/>
      <c r="D306" s="355"/>
      <c r="E306" s="361"/>
      <c r="F306" s="357"/>
      <c r="G306" s="695"/>
      <c r="H306" s="455" t="str">
        <f>IF(OR(F306&lt;&gt;"",G306&lt;&gt;""),F306,"")</f>
        <v/>
      </c>
      <c r="I306" s="1"/>
    </row>
    <row r="307" spans="1:9" ht="13.2" customHeight="1">
      <c r="A307" s="178"/>
      <c r="B307" s="195"/>
      <c r="C307" s="178"/>
      <c r="D307" s="356"/>
      <c r="E307" s="195"/>
      <c r="F307" s="229"/>
      <c r="G307" s="195"/>
      <c r="H307" s="456" t="str">
        <f>IF(OR(F307&lt;&gt;"",G307&lt;&gt;""),H306-G307,"")</f>
        <v/>
      </c>
      <c r="I307" s="1"/>
    </row>
    <row r="308" spans="1:9" ht="13.2" customHeight="1">
      <c r="A308" s="357"/>
      <c r="B308" s="361"/>
      <c r="C308" s="357"/>
      <c r="D308" s="355"/>
      <c r="E308" s="361"/>
      <c r="F308" s="357"/>
      <c r="G308" s="695"/>
      <c r="H308" s="455" t="str">
        <f>IF(OR(F308&lt;&gt;"",G308&lt;&gt;""),F308,"")</f>
        <v/>
      </c>
      <c r="I308" s="1"/>
    </row>
    <row r="309" spans="1:9" ht="13.2" customHeight="1">
      <c r="A309" s="178"/>
      <c r="B309" s="195"/>
      <c r="C309" s="178"/>
      <c r="D309" s="356"/>
      <c r="E309" s="195"/>
      <c r="F309" s="229"/>
      <c r="G309" s="195"/>
      <c r="H309" s="456" t="str">
        <f>IF(OR(F309&lt;&gt;"",G309&lt;&gt;""),H308-G309,"")</f>
        <v/>
      </c>
      <c r="I309" s="1"/>
    </row>
    <row r="310" spans="1:9" ht="13.2" customHeight="1">
      <c r="A310" s="357"/>
      <c r="B310" s="361"/>
      <c r="C310" s="357"/>
      <c r="D310" s="355"/>
      <c r="E310" s="361"/>
      <c r="F310" s="357"/>
      <c r="G310" s="695"/>
      <c r="H310" s="455" t="str">
        <f>IF(OR(F310&lt;&gt;"",G310&lt;&gt;""),F310,"")</f>
        <v/>
      </c>
      <c r="I310" s="1"/>
    </row>
    <row r="311" spans="1:9" ht="13.2" customHeight="1">
      <c r="A311" s="178"/>
      <c r="B311" s="195"/>
      <c r="C311" s="178"/>
      <c r="D311" s="356"/>
      <c r="E311" s="195"/>
      <c r="F311" s="229"/>
      <c r="G311" s="195"/>
      <c r="H311" s="456" t="str">
        <f>IF(OR(F311&lt;&gt;"",G311&lt;&gt;""),H310-G311,"")</f>
        <v/>
      </c>
      <c r="I311" s="1"/>
    </row>
    <row r="312" spans="1:9" ht="13.2" customHeight="1">
      <c r="A312" s="357"/>
      <c r="B312" s="361"/>
      <c r="C312" s="357"/>
      <c r="D312" s="355"/>
      <c r="E312" s="361"/>
      <c r="F312" s="357"/>
      <c r="G312" s="695"/>
      <c r="H312" s="455" t="str">
        <f>IF(OR(F312&lt;&gt;"",G312&lt;&gt;""),F312,"")</f>
        <v/>
      </c>
      <c r="I312" s="1"/>
    </row>
    <row r="313" spans="1:9" ht="13.2" customHeight="1">
      <c r="A313" s="178"/>
      <c r="B313" s="195"/>
      <c r="C313" s="178"/>
      <c r="D313" s="356"/>
      <c r="E313" s="195"/>
      <c r="F313" s="229"/>
      <c r="G313" s="195"/>
      <c r="H313" s="456" t="str">
        <f>IF(OR(F313&lt;&gt;"",G313&lt;&gt;""),H312-G313,"")</f>
        <v/>
      </c>
      <c r="I313" s="1"/>
    </row>
    <row r="314" spans="1:9" ht="13.2" customHeight="1">
      <c r="A314" s="357"/>
      <c r="B314" s="361"/>
      <c r="C314" s="357"/>
      <c r="D314" s="355"/>
      <c r="E314" s="361"/>
      <c r="F314" s="357"/>
      <c r="G314" s="695"/>
      <c r="H314" s="455" t="str">
        <f>IF(OR(F314&lt;&gt;"",G314&lt;&gt;""),F314,"")</f>
        <v/>
      </c>
      <c r="I314" s="1"/>
    </row>
    <row r="315" spans="1:9" ht="13.2" customHeight="1">
      <c r="A315" s="178"/>
      <c r="B315" s="195"/>
      <c r="C315" s="178"/>
      <c r="D315" s="356"/>
      <c r="E315" s="195"/>
      <c r="F315" s="229"/>
      <c r="G315" s="195"/>
      <c r="H315" s="456" t="str">
        <f>IF(OR(F315&lt;&gt;"",G315&lt;&gt;""),H314-G315,"")</f>
        <v/>
      </c>
      <c r="I315" s="1"/>
    </row>
    <row r="316" spans="1:9" ht="13.2" customHeight="1">
      <c r="A316" s="357"/>
      <c r="B316" s="361"/>
      <c r="C316" s="357"/>
      <c r="D316" s="355"/>
      <c r="E316" s="361"/>
      <c r="F316" s="357"/>
      <c r="G316" s="695"/>
      <c r="H316" s="455" t="str">
        <f>IF(OR(F316&lt;&gt;"",G316&lt;&gt;""),F316,"")</f>
        <v/>
      </c>
      <c r="I316" s="1"/>
    </row>
    <row r="317" spans="1:9" ht="13.2" customHeight="1">
      <c r="A317" s="178"/>
      <c r="B317" s="195"/>
      <c r="C317" s="178"/>
      <c r="D317" s="356"/>
      <c r="E317" s="195"/>
      <c r="F317" s="229"/>
      <c r="G317" s="195"/>
      <c r="H317" s="456" t="str">
        <f>IF(OR(F317&lt;&gt;"",G317&lt;&gt;""),H316-G317,"")</f>
        <v/>
      </c>
      <c r="I317" s="1"/>
    </row>
    <row r="318" spans="1:9" ht="13.2" customHeight="1">
      <c r="A318" s="357"/>
      <c r="B318" s="361"/>
      <c r="C318" s="357"/>
      <c r="D318" s="355"/>
      <c r="E318" s="361"/>
      <c r="F318" s="357"/>
      <c r="G318" s="695"/>
      <c r="H318" s="455" t="str">
        <f>IF(OR(F318&lt;&gt;"",G318&lt;&gt;""),F318,"")</f>
        <v/>
      </c>
      <c r="I318" s="1"/>
    </row>
    <row r="319" spans="1:9" ht="13.2" customHeight="1">
      <c r="A319" s="178"/>
      <c r="B319" s="195"/>
      <c r="C319" s="178"/>
      <c r="D319" s="356"/>
      <c r="E319" s="195"/>
      <c r="F319" s="229"/>
      <c r="G319" s="195"/>
      <c r="H319" s="456" t="str">
        <f>IF(OR(F319&lt;&gt;"",G319&lt;&gt;""),H318-G319,"")</f>
        <v/>
      </c>
      <c r="I319" s="1"/>
    </row>
    <row r="320" spans="1:9" ht="13.2" customHeight="1">
      <c r="A320" s="357"/>
      <c r="B320" s="361"/>
      <c r="C320" s="357"/>
      <c r="D320" s="355"/>
      <c r="E320" s="361"/>
      <c r="F320" s="357"/>
      <c r="G320" s="695"/>
      <c r="H320" s="455" t="str">
        <f>IF(OR(F320&lt;&gt;"",G320&lt;&gt;""),F320,"")</f>
        <v/>
      </c>
      <c r="I320" s="1"/>
    </row>
    <row r="321" spans="1:9" ht="13.2" customHeight="1">
      <c r="A321" s="178"/>
      <c r="B321" s="195"/>
      <c r="C321" s="178"/>
      <c r="D321" s="356"/>
      <c r="E321" s="195"/>
      <c r="F321" s="229"/>
      <c r="G321" s="195"/>
      <c r="H321" s="456" t="str">
        <f>IF(OR(F321&lt;&gt;"",G321&lt;&gt;""),H320-G321,"")</f>
        <v/>
      </c>
      <c r="I321" s="1"/>
    </row>
    <row r="322" spans="1:9" ht="13.2" customHeight="1">
      <c r="A322" s="357"/>
      <c r="B322" s="361"/>
      <c r="C322" s="357"/>
      <c r="D322" s="355"/>
      <c r="E322" s="361"/>
      <c r="F322" s="357"/>
      <c r="G322" s="695"/>
      <c r="H322" s="455" t="str">
        <f>IF(OR(F322&lt;&gt;"",G322&lt;&gt;""),F322,"")</f>
        <v/>
      </c>
      <c r="I322" s="1"/>
    </row>
    <row r="323" spans="1:9" ht="13.2" customHeight="1">
      <c r="A323" s="178"/>
      <c r="B323" s="195"/>
      <c r="C323" s="178"/>
      <c r="D323" s="356"/>
      <c r="E323" s="195"/>
      <c r="F323" s="229"/>
      <c r="G323" s="195"/>
      <c r="H323" s="456" t="str">
        <f>IF(OR(F323&lt;&gt;"",G323&lt;&gt;""),H322-G323,"")</f>
        <v/>
      </c>
    </row>
    <row r="324" spans="1:9" ht="13.2" customHeight="1">
      <c r="A324" s="357"/>
      <c r="B324" s="361"/>
      <c r="C324" s="357"/>
      <c r="D324" s="355"/>
      <c r="E324" s="361"/>
      <c r="F324" s="357"/>
      <c r="G324" s="695"/>
      <c r="H324" s="455" t="str">
        <f>IF(OR(F324&lt;&gt;"",G324&lt;&gt;""),F324,"")</f>
        <v/>
      </c>
    </row>
    <row r="325" spans="1:9" ht="13.2" customHeight="1">
      <c r="A325" s="178"/>
      <c r="B325" s="195"/>
      <c r="C325" s="178"/>
      <c r="D325" s="356"/>
      <c r="E325" s="195"/>
      <c r="F325" s="229"/>
      <c r="G325" s="195"/>
      <c r="H325" s="456" t="str">
        <f>IF(OR(F325&lt;&gt;"",G325&lt;&gt;""),H324-G325,"")</f>
        <v/>
      </c>
    </row>
    <row r="326" spans="1:9" ht="13.2" customHeight="1">
      <c r="A326" s="357"/>
      <c r="B326" s="361"/>
      <c r="C326" s="357"/>
      <c r="D326" s="355"/>
      <c r="E326" s="361"/>
      <c r="F326" s="357"/>
      <c r="G326" s="695"/>
      <c r="H326" s="455" t="str">
        <f>IF(OR(F326&lt;&gt;"",G326&lt;&gt;""),F326,"")</f>
        <v/>
      </c>
    </row>
    <row r="327" spans="1:9" ht="13.2" customHeight="1">
      <c r="A327" s="178"/>
      <c r="B327" s="195"/>
      <c r="C327" s="178"/>
      <c r="D327" s="356"/>
      <c r="E327" s="195"/>
      <c r="F327" s="229"/>
      <c r="G327" s="195"/>
      <c r="H327" s="456" t="str">
        <f>IF(OR(F327&lt;&gt;"",G327&lt;&gt;""),H326-G327,"")</f>
        <v/>
      </c>
    </row>
    <row r="328" spans="1:9" ht="13.2" customHeight="1">
      <c r="A328" s="357"/>
      <c r="B328" s="361"/>
      <c r="C328" s="357"/>
      <c r="D328" s="355"/>
      <c r="E328" s="361"/>
      <c r="F328" s="357"/>
      <c r="G328" s="695"/>
      <c r="H328" s="455" t="str">
        <f>IF(OR(F328&lt;&gt;"",G328&lt;&gt;""),F328,"")</f>
        <v/>
      </c>
    </row>
    <row r="329" spans="1:9" ht="13.2" customHeight="1">
      <c r="A329" s="178"/>
      <c r="B329" s="195"/>
      <c r="C329" s="178"/>
      <c r="D329" s="356"/>
      <c r="E329" s="195"/>
      <c r="F329" s="229"/>
      <c r="G329" s="195"/>
      <c r="H329" s="456" t="str">
        <f>IF(OR(F329&lt;&gt;"",G329&lt;&gt;""),H328-G329,"")</f>
        <v/>
      </c>
    </row>
    <row r="330" spans="1:9" ht="13.2" customHeight="1">
      <c r="A330" s="357"/>
      <c r="B330" s="361"/>
      <c r="C330" s="357"/>
      <c r="D330" s="355"/>
      <c r="E330" s="361"/>
      <c r="F330" s="357"/>
      <c r="G330" s="695"/>
      <c r="H330" s="455" t="str">
        <f>IF(OR(F330&lt;&gt;"",G330&lt;&gt;""),F330,"")</f>
        <v/>
      </c>
    </row>
    <row r="331" spans="1:9" ht="13.2" customHeight="1">
      <c r="A331" s="178"/>
      <c r="B331" s="195"/>
      <c r="C331" s="178"/>
      <c r="D331" s="356"/>
      <c r="E331" s="195"/>
      <c r="F331" s="229"/>
      <c r="G331" s="195"/>
      <c r="H331" s="456" t="str">
        <f>IF(OR(F331&lt;&gt;"",G331&lt;&gt;""),H330-G331,"")</f>
        <v/>
      </c>
    </row>
    <row r="332" spans="1:9" ht="13.2" customHeight="1">
      <c r="A332" s="357"/>
      <c r="B332" s="361"/>
      <c r="C332" s="357"/>
      <c r="D332" s="355"/>
      <c r="E332" s="361"/>
      <c r="F332" s="357"/>
      <c r="G332" s="695"/>
      <c r="H332" s="455" t="str">
        <f>IF(OR(F332&lt;&gt;"",G332&lt;&gt;""),F332,"")</f>
        <v/>
      </c>
    </row>
    <row r="333" spans="1:9" ht="13.2" customHeight="1">
      <c r="A333" s="178"/>
      <c r="B333" s="195"/>
      <c r="C333" s="178"/>
      <c r="D333" s="356"/>
      <c r="E333" s="195"/>
      <c r="F333" s="229"/>
      <c r="G333" s="195"/>
      <c r="H333" s="456" t="str">
        <f>IF(OR(F333&lt;&gt;"",G333&lt;&gt;""),H332-G333,"")</f>
        <v/>
      </c>
    </row>
    <row r="334" spans="1:9" ht="13.2" customHeight="1">
      <c r="A334" s="357"/>
      <c r="B334" s="361"/>
      <c r="C334" s="357"/>
      <c r="D334" s="355"/>
      <c r="E334" s="361"/>
      <c r="F334" s="357"/>
      <c r="G334" s="695"/>
      <c r="H334" s="455" t="str">
        <f>IF(OR(F334&lt;&gt;"",G334&lt;&gt;""),F334,"")</f>
        <v/>
      </c>
    </row>
    <row r="335" spans="1:9" ht="13.2" customHeight="1">
      <c r="A335" s="178"/>
      <c r="B335" s="195"/>
      <c r="C335" s="178"/>
      <c r="D335" s="356"/>
      <c r="E335" s="195"/>
      <c r="F335" s="229"/>
      <c r="G335" s="195"/>
      <c r="H335" s="456" t="str">
        <f>IF(OR(F335&lt;&gt;"",G335&lt;&gt;""),H334-G335,"")</f>
        <v/>
      </c>
    </row>
    <row r="336" spans="1:9" ht="13.2" customHeight="1">
      <c r="A336" s="357"/>
      <c r="B336" s="361"/>
      <c r="C336" s="357"/>
      <c r="D336" s="355"/>
      <c r="E336" s="361"/>
      <c r="F336" s="357"/>
      <c r="G336" s="695"/>
      <c r="H336" s="455" t="str">
        <f>IF(OR(F336&lt;&gt;"",G336&lt;&gt;""),F336,"")</f>
        <v/>
      </c>
    </row>
    <row r="337" spans="1:8" ht="13.2" customHeight="1">
      <c r="A337" s="178"/>
      <c r="B337" s="195"/>
      <c r="C337" s="178"/>
      <c r="D337" s="356"/>
      <c r="E337" s="195"/>
      <c r="F337" s="229"/>
      <c r="G337" s="195"/>
      <c r="H337" s="456" t="str">
        <f>IF(OR(F337&lt;&gt;"",G337&lt;&gt;""),H336-G337,"")</f>
        <v/>
      </c>
    </row>
    <row r="338" spans="1:8" ht="13.2" customHeight="1">
      <c r="A338" s="357"/>
      <c r="B338" s="361"/>
      <c r="C338" s="357"/>
      <c r="D338" s="355"/>
      <c r="E338" s="361"/>
      <c r="F338" s="357"/>
      <c r="G338" s="695"/>
      <c r="H338" s="455" t="str">
        <f>IF(OR(F338&lt;&gt;"",G338&lt;&gt;""),F338,"")</f>
        <v/>
      </c>
    </row>
    <row r="339" spans="1:8" ht="13.2" customHeight="1">
      <c r="A339" s="178"/>
      <c r="B339" s="195"/>
      <c r="C339" s="178"/>
      <c r="D339" s="356"/>
      <c r="E339" s="195"/>
      <c r="F339" s="229"/>
      <c r="G339" s="195"/>
      <c r="H339" s="456" t="str">
        <f>IF(OR(F339&lt;&gt;"",G339&lt;&gt;""),H338-G339,"")</f>
        <v/>
      </c>
    </row>
    <row r="340" spans="1:8" ht="13.2" customHeight="1">
      <c r="A340" s="357"/>
      <c r="B340" s="361"/>
      <c r="C340" s="357"/>
      <c r="D340" s="355"/>
      <c r="E340" s="361"/>
      <c r="F340" s="357"/>
      <c r="G340" s="695"/>
      <c r="H340" s="455" t="str">
        <f>IF(OR(F340&lt;&gt;"",G340&lt;&gt;""),F340,"")</f>
        <v/>
      </c>
    </row>
    <row r="341" spans="1:8" ht="13.2" customHeight="1">
      <c r="A341" s="178"/>
      <c r="B341" s="195"/>
      <c r="C341" s="178"/>
      <c r="D341" s="356"/>
      <c r="E341" s="195"/>
      <c r="F341" s="229"/>
      <c r="G341" s="195"/>
      <c r="H341" s="456" t="str">
        <f>IF(OR(F341&lt;&gt;"",G341&lt;&gt;""),H340-G341,"")</f>
        <v/>
      </c>
    </row>
    <row r="342" spans="1:8" ht="13.2" customHeight="1">
      <c r="A342" s="357"/>
      <c r="B342" s="361"/>
      <c r="C342" s="357"/>
      <c r="D342" s="355"/>
      <c r="E342" s="361"/>
      <c r="F342" s="357"/>
      <c r="G342" s="695"/>
      <c r="H342" s="455" t="str">
        <f>IF(OR(F342&lt;&gt;"",G342&lt;&gt;""),F342,"")</f>
        <v/>
      </c>
    </row>
    <row r="343" spans="1:8" ht="13.2" customHeight="1">
      <c r="A343" s="178"/>
      <c r="B343" s="195"/>
      <c r="C343" s="178"/>
      <c r="D343" s="356"/>
      <c r="E343" s="195"/>
      <c r="F343" s="229"/>
      <c r="G343" s="195"/>
      <c r="H343" s="456" t="str">
        <f>IF(OR(F343&lt;&gt;"",G343&lt;&gt;""),H342-G343,"")</f>
        <v/>
      </c>
    </row>
    <row r="344" spans="1:8" ht="13.2" customHeight="1">
      <c r="A344" s="357"/>
      <c r="B344" s="361"/>
      <c r="C344" s="357"/>
      <c r="D344" s="355"/>
      <c r="E344" s="361"/>
      <c r="F344" s="357"/>
      <c r="G344" s="695"/>
      <c r="H344" s="455" t="str">
        <f>IF(OR(F344&lt;&gt;"",G344&lt;&gt;""),F344,"")</f>
        <v/>
      </c>
    </row>
    <row r="345" spans="1:8" ht="13.2" customHeight="1">
      <c r="A345" s="178"/>
      <c r="B345" s="195"/>
      <c r="C345" s="178"/>
      <c r="D345" s="356"/>
      <c r="E345" s="195"/>
      <c r="F345" s="229"/>
      <c r="G345" s="195"/>
      <c r="H345" s="456" t="str">
        <f>IF(OR(F345&lt;&gt;"",G345&lt;&gt;""),H344-G345,"")</f>
        <v/>
      </c>
    </row>
    <row r="346" spans="1:8" ht="13.2" customHeight="1">
      <c r="A346" s="357"/>
      <c r="B346" s="361"/>
      <c r="C346" s="357"/>
      <c r="D346" s="355"/>
      <c r="E346" s="361"/>
      <c r="F346" s="357"/>
      <c r="G346" s="695"/>
      <c r="H346" s="455" t="str">
        <f>IF(OR(F346&lt;&gt;"",G346&lt;&gt;""),F346,"")</f>
        <v/>
      </c>
    </row>
    <row r="347" spans="1:8" ht="13.2" customHeight="1">
      <c r="A347" s="178"/>
      <c r="B347" s="195"/>
      <c r="C347" s="178"/>
      <c r="D347" s="356"/>
      <c r="E347" s="195"/>
      <c r="F347" s="229"/>
      <c r="G347" s="195"/>
      <c r="H347" s="456" t="str">
        <f>IF(OR(F347&lt;&gt;"",G347&lt;&gt;""),H346-G347,"")</f>
        <v/>
      </c>
    </row>
    <row r="348" spans="1:8" ht="13.2" customHeight="1">
      <c r="A348" s="357"/>
      <c r="B348" s="361"/>
      <c r="C348" s="357"/>
      <c r="D348" s="355"/>
      <c r="E348" s="361"/>
      <c r="F348" s="357"/>
      <c r="G348" s="695"/>
      <c r="H348" s="455" t="str">
        <f>IF(OR(F348&lt;&gt;"",G348&lt;&gt;""),F348,"")</f>
        <v/>
      </c>
    </row>
    <row r="349" spans="1:8" ht="13.2" customHeight="1">
      <c r="A349" s="183"/>
      <c r="B349" s="196"/>
      <c r="C349" s="183"/>
      <c r="D349" s="358"/>
      <c r="E349" s="196"/>
      <c r="F349" s="229"/>
      <c r="G349" s="195"/>
      <c r="H349" s="457" t="str">
        <f>IF(OR(F349&lt;&gt;"",G349&lt;&gt;""),H348-G349,"")</f>
        <v/>
      </c>
    </row>
    <row r="350" spans="1:8" ht="13.2" customHeight="1">
      <c r="A350" s="337"/>
      <c r="B350" s="341"/>
      <c r="C350" s="197" t="s">
        <v>612</v>
      </c>
      <c r="D350" s="339"/>
      <c r="E350" s="338"/>
      <c r="F350" s="337">
        <f>SUM(F300:F349)</f>
        <v>0</v>
      </c>
      <c r="G350" s="338">
        <f>SUM(G300:G349)</f>
        <v>0</v>
      </c>
      <c r="H350" s="458">
        <f>F350-G350</f>
        <v>0</v>
      </c>
    </row>
    <row r="351" spans="1:8" ht="13.2" customHeight="1">
      <c r="A351" s="64"/>
      <c r="B351" s="64"/>
      <c r="C351" s="64"/>
      <c r="D351" s="64"/>
      <c r="E351" s="64"/>
      <c r="F351" s="64"/>
      <c r="G351" s="64"/>
      <c r="H351" s="64"/>
    </row>
    <row r="352" spans="1:8" ht="13.2" customHeight="1">
      <c r="A352" s="369"/>
      <c r="B352" s="369"/>
      <c r="C352" s="369" t="s">
        <v>613</v>
      </c>
      <c r="D352" s="369"/>
      <c r="E352" s="369"/>
      <c r="F352" s="369"/>
      <c r="G352" s="369"/>
      <c r="H352" s="370">
        <f>H293+H350</f>
        <v>588</v>
      </c>
    </row>
    <row r="353" spans="1:9" s="30" customFormat="1" ht="13.2" customHeight="1"/>
    <row r="354" spans="1:9" s="30" customFormat="1" ht="13.2" customHeight="1"/>
    <row r="355" spans="1:9" ht="25.8" customHeight="1">
      <c r="A355" s="1"/>
      <c r="B355" s="1"/>
      <c r="C355" s="1"/>
      <c r="D355" s="1"/>
      <c r="E355" s="1"/>
      <c r="F355" s="1"/>
      <c r="G355" s="1"/>
    </row>
    <row r="356" spans="1:9" ht="13.2" customHeight="1">
      <c r="A356" s="922" t="s">
        <v>3</v>
      </c>
      <c r="B356" s="998"/>
      <c r="C356" s="987" t="s">
        <v>0</v>
      </c>
      <c r="D356" s="987"/>
      <c r="E356" s="987"/>
      <c r="F356" s="1000" t="s">
        <v>795</v>
      </c>
      <c r="G356" s="1000" t="s">
        <v>597</v>
      </c>
      <c r="H356" s="962" t="s">
        <v>226</v>
      </c>
    </row>
    <row r="357" spans="1:9" ht="13.2" customHeight="1">
      <c r="A357" s="924"/>
      <c r="B357" s="999"/>
      <c r="C357" s="364" t="s">
        <v>599</v>
      </c>
      <c r="D357" s="446" t="s">
        <v>47</v>
      </c>
      <c r="E357" s="446" t="s">
        <v>49</v>
      </c>
      <c r="F357" s="1001"/>
      <c r="G357" s="1001"/>
      <c r="H357" s="997"/>
    </row>
    <row r="358" spans="1:9" ht="13.2" customHeight="1">
      <c r="A358" s="448">
        <v>6</v>
      </c>
      <c r="B358" s="449">
        <v>1</v>
      </c>
      <c r="C358" s="538" t="s">
        <v>564</v>
      </c>
      <c r="D358" s="450"/>
      <c r="E358" s="449"/>
      <c r="F358" s="448"/>
      <c r="G358" s="449"/>
      <c r="H358" s="454"/>
      <c r="I358" s="1"/>
    </row>
    <row r="359" spans="1:9" ht="13.2" customHeight="1">
      <c r="A359" s="357"/>
      <c r="B359" s="361"/>
      <c r="C359" s="357"/>
      <c r="D359" s="355"/>
      <c r="E359" s="361"/>
      <c r="F359" s="362"/>
      <c r="G359" s="694"/>
      <c r="H359" s="455" t="str">
        <f>IF(OR(F359&lt;&gt;"",G359&lt;&gt;""),F359,"")</f>
        <v/>
      </c>
      <c r="I359" s="1"/>
    </row>
    <row r="360" spans="1:9" ht="13.2" customHeight="1">
      <c r="A360" s="178"/>
      <c r="B360" s="195"/>
      <c r="C360" s="178"/>
      <c r="D360" s="356"/>
      <c r="E360" s="195"/>
      <c r="F360" s="229"/>
      <c r="G360" s="195"/>
      <c r="H360" s="456" t="str">
        <f>IF(OR(F360&lt;&gt;"",G360&lt;&gt;""),H359-G360,"")</f>
        <v/>
      </c>
      <c r="I360" s="1"/>
    </row>
    <row r="361" spans="1:9" ht="13.2" customHeight="1">
      <c r="A361" s="357"/>
      <c r="B361" s="361"/>
      <c r="C361" s="357"/>
      <c r="D361" s="355"/>
      <c r="E361" s="361"/>
      <c r="F361" s="357"/>
      <c r="G361" s="695"/>
      <c r="H361" s="455" t="str">
        <f>IF(OR(F361&lt;&gt;"",G361&lt;&gt;""),F361,"")</f>
        <v/>
      </c>
      <c r="I361" s="1"/>
    </row>
    <row r="362" spans="1:9" ht="13.2" customHeight="1">
      <c r="A362" s="178"/>
      <c r="B362" s="195"/>
      <c r="C362" s="178"/>
      <c r="D362" s="356"/>
      <c r="E362" s="195"/>
      <c r="F362" s="229"/>
      <c r="G362" s="195"/>
      <c r="H362" s="456" t="str">
        <f>IF(OR(F362&lt;&gt;"",G362&lt;&gt;""),H361-G362,"")</f>
        <v/>
      </c>
      <c r="I362" s="1"/>
    </row>
    <row r="363" spans="1:9" ht="13.2" customHeight="1">
      <c r="A363" s="357"/>
      <c r="B363" s="361"/>
      <c r="C363" s="357"/>
      <c r="D363" s="355"/>
      <c r="E363" s="361"/>
      <c r="F363" s="357"/>
      <c r="G363" s="695"/>
      <c r="H363" s="455" t="str">
        <f>IF(OR(F363&lt;&gt;"",G363&lt;&gt;""),F363,"")</f>
        <v/>
      </c>
      <c r="I363" s="1"/>
    </row>
    <row r="364" spans="1:9" ht="13.2" customHeight="1">
      <c r="A364" s="178"/>
      <c r="B364" s="195"/>
      <c r="C364" s="178"/>
      <c r="D364" s="356"/>
      <c r="E364" s="195"/>
      <c r="F364" s="229"/>
      <c r="G364" s="195"/>
      <c r="H364" s="456" t="str">
        <f>IF(OR(F364&lt;&gt;"",G364&lt;&gt;""),H363-G364,"")</f>
        <v/>
      </c>
      <c r="I364" s="1"/>
    </row>
    <row r="365" spans="1:9" ht="13.2" customHeight="1">
      <c r="A365" s="357"/>
      <c r="B365" s="361"/>
      <c r="C365" s="357"/>
      <c r="D365" s="355"/>
      <c r="E365" s="361"/>
      <c r="F365" s="357"/>
      <c r="G365" s="695"/>
      <c r="H365" s="455" t="str">
        <f>IF(OR(F365&lt;&gt;"",G365&lt;&gt;""),F365,"")</f>
        <v/>
      </c>
      <c r="I365" s="1"/>
    </row>
    <row r="366" spans="1:9" ht="13.2" customHeight="1">
      <c r="A366" s="178"/>
      <c r="B366" s="195"/>
      <c r="C366" s="178"/>
      <c r="D366" s="356"/>
      <c r="E366" s="195"/>
      <c r="F366" s="229"/>
      <c r="G366" s="195"/>
      <c r="H366" s="456" t="str">
        <f>IF(OR(F366&lt;&gt;"",G366&lt;&gt;""),H365-G366,"")</f>
        <v/>
      </c>
      <c r="I366" s="1"/>
    </row>
    <row r="367" spans="1:9" ht="13.2" customHeight="1">
      <c r="A367" s="357"/>
      <c r="B367" s="361"/>
      <c r="C367" s="357"/>
      <c r="D367" s="355"/>
      <c r="E367" s="361"/>
      <c r="F367" s="357"/>
      <c r="G367" s="695"/>
      <c r="H367" s="455" t="str">
        <f>IF(OR(F367&lt;&gt;"",G367&lt;&gt;""),F367,"")</f>
        <v/>
      </c>
      <c r="I367" s="1"/>
    </row>
    <row r="368" spans="1:9" ht="13.2" customHeight="1">
      <c r="A368" s="178"/>
      <c r="B368" s="195"/>
      <c r="C368" s="178"/>
      <c r="D368" s="356"/>
      <c r="E368" s="195"/>
      <c r="F368" s="229"/>
      <c r="G368" s="195"/>
      <c r="H368" s="456" t="str">
        <f>IF(OR(F368&lt;&gt;"",G368&lt;&gt;""),H367-G368,"")</f>
        <v/>
      </c>
      <c r="I368" s="1"/>
    </row>
    <row r="369" spans="1:9" ht="13.2" customHeight="1">
      <c r="A369" s="357"/>
      <c r="B369" s="361"/>
      <c r="C369" s="357"/>
      <c r="D369" s="355"/>
      <c r="E369" s="361"/>
      <c r="F369" s="357"/>
      <c r="G369" s="695"/>
      <c r="H369" s="455" t="str">
        <f>IF(OR(F369&lt;&gt;"",G369&lt;&gt;""),F369,"")</f>
        <v/>
      </c>
      <c r="I369" s="1"/>
    </row>
    <row r="370" spans="1:9" ht="13.2" customHeight="1">
      <c r="A370" s="178"/>
      <c r="B370" s="195"/>
      <c r="C370" s="178"/>
      <c r="D370" s="356"/>
      <c r="E370" s="195"/>
      <c r="F370" s="229"/>
      <c r="G370" s="195"/>
      <c r="H370" s="456" t="str">
        <f>IF(OR(F370&lt;&gt;"",G370&lt;&gt;""),H369-G370,"")</f>
        <v/>
      </c>
      <c r="I370" s="1"/>
    </row>
    <row r="371" spans="1:9" ht="13.2" customHeight="1">
      <c r="A371" s="357"/>
      <c r="B371" s="361"/>
      <c r="C371" s="357"/>
      <c r="D371" s="355"/>
      <c r="E371" s="361"/>
      <c r="F371" s="357"/>
      <c r="G371" s="695"/>
      <c r="H371" s="455" t="str">
        <f>IF(OR(F371&lt;&gt;"",G371&lt;&gt;""),F371,"")</f>
        <v/>
      </c>
      <c r="I371" s="1"/>
    </row>
    <row r="372" spans="1:9" ht="13.2" customHeight="1">
      <c r="A372" s="178"/>
      <c r="B372" s="195"/>
      <c r="C372" s="178"/>
      <c r="D372" s="356"/>
      <c r="E372" s="195"/>
      <c r="F372" s="229"/>
      <c r="G372" s="195"/>
      <c r="H372" s="456" t="str">
        <f>IF(OR(F372&lt;&gt;"",G372&lt;&gt;""),H371-G372,"")</f>
        <v/>
      </c>
      <c r="I372" s="1"/>
    </row>
    <row r="373" spans="1:9" ht="13.2" customHeight="1">
      <c r="A373" s="357"/>
      <c r="B373" s="361"/>
      <c r="C373" s="357"/>
      <c r="D373" s="355"/>
      <c r="E373" s="361"/>
      <c r="F373" s="357"/>
      <c r="G373" s="695"/>
      <c r="H373" s="455" t="str">
        <f>IF(OR(F373&lt;&gt;"",G373&lt;&gt;""),F373,"")</f>
        <v/>
      </c>
      <c r="I373" s="1"/>
    </row>
    <row r="374" spans="1:9" ht="13.2" customHeight="1">
      <c r="A374" s="178"/>
      <c r="B374" s="195"/>
      <c r="C374" s="178"/>
      <c r="D374" s="356"/>
      <c r="E374" s="195"/>
      <c r="F374" s="229"/>
      <c r="G374" s="195"/>
      <c r="H374" s="456" t="str">
        <f>IF(OR(F374&lt;&gt;"",G374&lt;&gt;""),H373-G374,"")</f>
        <v/>
      </c>
      <c r="I374" s="1"/>
    </row>
    <row r="375" spans="1:9" ht="13.2" customHeight="1">
      <c r="A375" s="357"/>
      <c r="B375" s="361"/>
      <c r="C375" s="357"/>
      <c r="D375" s="355"/>
      <c r="E375" s="361"/>
      <c r="F375" s="357"/>
      <c r="G375" s="695"/>
      <c r="H375" s="455" t="str">
        <f>IF(OR(F375&lt;&gt;"",G375&lt;&gt;""),F375,"")</f>
        <v/>
      </c>
      <c r="I375" s="1"/>
    </row>
    <row r="376" spans="1:9" ht="13.2" customHeight="1">
      <c r="A376" s="178"/>
      <c r="B376" s="195"/>
      <c r="C376" s="178"/>
      <c r="D376" s="356"/>
      <c r="E376" s="195"/>
      <c r="F376" s="229"/>
      <c r="G376" s="195"/>
      <c r="H376" s="456" t="str">
        <f>IF(OR(F376&lt;&gt;"",G376&lt;&gt;""),H375-G376,"")</f>
        <v/>
      </c>
      <c r="I376" s="1"/>
    </row>
    <row r="377" spans="1:9" ht="13.2" customHeight="1">
      <c r="A377" s="357"/>
      <c r="B377" s="361"/>
      <c r="C377" s="357"/>
      <c r="D377" s="355"/>
      <c r="E377" s="361"/>
      <c r="F377" s="357"/>
      <c r="G377" s="695"/>
      <c r="H377" s="455" t="str">
        <f>IF(OR(F377&lt;&gt;"",G377&lt;&gt;""),F377,"")</f>
        <v/>
      </c>
      <c r="I377" s="1"/>
    </row>
    <row r="378" spans="1:9" ht="13.2" customHeight="1">
      <c r="A378" s="178"/>
      <c r="B378" s="195"/>
      <c r="C378" s="178"/>
      <c r="D378" s="356"/>
      <c r="E378" s="195"/>
      <c r="F378" s="229"/>
      <c r="G378" s="195"/>
      <c r="H378" s="456" t="str">
        <f>IF(OR(F378&lt;&gt;"",G378&lt;&gt;""),H377-G378,"")</f>
        <v/>
      </c>
      <c r="I378" s="1"/>
    </row>
    <row r="379" spans="1:9" ht="13.2" customHeight="1">
      <c r="A379" s="357"/>
      <c r="B379" s="361"/>
      <c r="C379" s="357"/>
      <c r="D379" s="355"/>
      <c r="E379" s="361"/>
      <c r="F379" s="357"/>
      <c r="G379" s="695"/>
      <c r="H379" s="455" t="str">
        <f>IF(OR(F379&lt;&gt;"",G379&lt;&gt;""),F379,"")</f>
        <v/>
      </c>
      <c r="I379" s="1"/>
    </row>
    <row r="380" spans="1:9" ht="13.2" customHeight="1">
      <c r="A380" s="178"/>
      <c r="B380" s="195"/>
      <c r="C380" s="178"/>
      <c r="D380" s="356"/>
      <c r="E380" s="195"/>
      <c r="F380" s="229"/>
      <c r="G380" s="195"/>
      <c r="H380" s="456" t="str">
        <f>IF(OR(F380&lt;&gt;"",G380&lt;&gt;""),H379-G380,"")</f>
        <v/>
      </c>
      <c r="I380" s="1"/>
    </row>
    <row r="381" spans="1:9" ht="13.2" customHeight="1">
      <c r="A381" s="357"/>
      <c r="B381" s="361"/>
      <c r="C381" s="357"/>
      <c r="D381" s="355"/>
      <c r="E381" s="361"/>
      <c r="F381" s="357"/>
      <c r="G381" s="695"/>
      <c r="H381" s="455" t="str">
        <f>IF(OR(F381&lt;&gt;"",G381&lt;&gt;""),F381,"")</f>
        <v/>
      </c>
      <c r="I381" s="1"/>
    </row>
    <row r="382" spans="1:9" ht="13.2" customHeight="1">
      <c r="A382" s="178"/>
      <c r="B382" s="195"/>
      <c r="C382" s="178"/>
      <c r="D382" s="356"/>
      <c r="E382" s="195"/>
      <c r="F382" s="229"/>
      <c r="G382" s="195"/>
      <c r="H382" s="456" t="str">
        <f>IF(OR(F382&lt;&gt;"",G382&lt;&gt;""),H381-G382,"")</f>
        <v/>
      </c>
    </row>
    <row r="383" spans="1:9" ht="13.2" customHeight="1">
      <c r="A383" s="357"/>
      <c r="B383" s="361"/>
      <c r="C383" s="357"/>
      <c r="D383" s="355"/>
      <c r="E383" s="361"/>
      <c r="F383" s="357"/>
      <c r="G383" s="695"/>
      <c r="H383" s="455" t="str">
        <f>IF(OR(F383&lt;&gt;"",G383&lt;&gt;""),F383,"")</f>
        <v/>
      </c>
    </row>
    <row r="384" spans="1:9" ht="13.2" customHeight="1">
      <c r="A384" s="178"/>
      <c r="B384" s="195"/>
      <c r="C384" s="178"/>
      <c r="D384" s="356"/>
      <c r="E384" s="195"/>
      <c r="F384" s="229"/>
      <c r="G384" s="195"/>
      <c r="H384" s="456" t="str">
        <f>IF(OR(F384&lt;&gt;"",G384&lt;&gt;""),H383-G384,"")</f>
        <v/>
      </c>
    </row>
    <row r="385" spans="1:8" ht="13.2" customHeight="1">
      <c r="A385" s="357"/>
      <c r="B385" s="361"/>
      <c r="C385" s="357"/>
      <c r="D385" s="355"/>
      <c r="E385" s="361"/>
      <c r="F385" s="357"/>
      <c r="G385" s="695"/>
      <c r="H385" s="455" t="str">
        <f>IF(OR(F385&lt;&gt;"",G385&lt;&gt;""),F385,"")</f>
        <v/>
      </c>
    </row>
    <row r="386" spans="1:8" ht="13.2" customHeight="1">
      <c r="A386" s="178"/>
      <c r="B386" s="195"/>
      <c r="C386" s="178"/>
      <c r="D386" s="356"/>
      <c r="E386" s="195"/>
      <c r="F386" s="229"/>
      <c r="G386" s="195"/>
      <c r="H386" s="456" t="str">
        <f>IF(OR(F386&lt;&gt;"",G386&lt;&gt;""),H385-G386,"")</f>
        <v/>
      </c>
    </row>
    <row r="387" spans="1:8" ht="13.2" customHeight="1">
      <c r="A387" s="357"/>
      <c r="B387" s="361"/>
      <c r="C387" s="357"/>
      <c r="D387" s="355"/>
      <c r="E387" s="361"/>
      <c r="F387" s="357"/>
      <c r="G387" s="695"/>
      <c r="H387" s="455" t="str">
        <f>IF(OR(F387&lt;&gt;"",G387&lt;&gt;""),F387,"")</f>
        <v/>
      </c>
    </row>
    <row r="388" spans="1:8" ht="13.2" customHeight="1">
      <c r="A388" s="178"/>
      <c r="B388" s="195"/>
      <c r="C388" s="178"/>
      <c r="D388" s="356"/>
      <c r="E388" s="195"/>
      <c r="F388" s="229"/>
      <c r="G388" s="195"/>
      <c r="H388" s="456" t="str">
        <f>IF(OR(F388&lt;&gt;"",G388&lt;&gt;""),H387-G388,"")</f>
        <v/>
      </c>
    </row>
    <row r="389" spans="1:8" ht="13.2" customHeight="1">
      <c r="A389" s="357"/>
      <c r="B389" s="361"/>
      <c r="C389" s="357"/>
      <c r="D389" s="355"/>
      <c r="E389" s="361"/>
      <c r="F389" s="357"/>
      <c r="G389" s="695"/>
      <c r="H389" s="455" t="str">
        <f>IF(OR(F389&lt;&gt;"",G389&lt;&gt;""),F389,"")</f>
        <v/>
      </c>
    </row>
    <row r="390" spans="1:8" ht="13.2" customHeight="1">
      <c r="A390" s="178"/>
      <c r="B390" s="195"/>
      <c r="C390" s="178"/>
      <c r="D390" s="356"/>
      <c r="E390" s="195"/>
      <c r="F390" s="229"/>
      <c r="G390" s="195"/>
      <c r="H390" s="456" t="str">
        <f>IF(OR(F390&lt;&gt;"",G390&lt;&gt;""),H389-G390,"")</f>
        <v/>
      </c>
    </row>
    <row r="391" spans="1:8" ht="13.2" customHeight="1">
      <c r="A391" s="357"/>
      <c r="B391" s="361"/>
      <c r="C391" s="357"/>
      <c r="D391" s="355"/>
      <c r="E391" s="361"/>
      <c r="F391" s="357"/>
      <c r="G391" s="695"/>
      <c r="H391" s="455" t="str">
        <f>IF(OR(F391&lt;&gt;"",G391&lt;&gt;""),F391,"")</f>
        <v/>
      </c>
    </row>
    <row r="392" spans="1:8" ht="13.2" customHeight="1">
      <c r="A392" s="178"/>
      <c r="B392" s="195"/>
      <c r="C392" s="178"/>
      <c r="D392" s="356"/>
      <c r="E392" s="195"/>
      <c r="F392" s="229"/>
      <c r="G392" s="195"/>
      <c r="H392" s="456" t="str">
        <f>IF(OR(F392&lt;&gt;"",G392&lt;&gt;""),H391-G392,"")</f>
        <v/>
      </c>
    </row>
    <row r="393" spans="1:8" ht="13.2" customHeight="1">
      <c r="A393" s="357"/>
      <c r="B393" s="361"/>
      <c r="C393" s="357"/>
      <c r="D393" s="355"/>
      <c r="E393" s="361"/>
      <c r="F393" s="357"/>
      <c r="G393" s="695"/>
      <c r="H393" s="455" t="str">
        <f>IF(OR(F393&lt;&gt;"",G393&lt;&gt;""),F393,"")</f>
        <v/>
      </c>
    </row>
    <row r="394" spans="1:8" ht="13.2" customHeight="1">
      <c r="A394" s="178"/>
      <c r="B394" s="195"/>
      <c r="C394" s="178"/>
      <c r="D394" s="356"/>
      <c r="E394" s="195"/>
      <c r="F394" s="229"/>
      <c r="G394" s="195"/>
      <c r="H394" s="456" t="str">
        <f>IF(OR(F394&lt;&gt;"",G394&lt;&gt;""),H393-G394,"")</f>
        <v/>
      </c>
    </row>
    <row r="395" spans="1:8" ht="13.2" customHeight="1">
      <c r="A395" s="357"/>
      <c r="B395" s="361"/>
      <c r="C395" s="357"/>
      <c r="D395" s="355"/>
      <c r="E395" s="361"/>
      <c r="F395" s="357"/>
      <c r="G395" s="695"/>
      <c r="H395" s="455" t="str">
        <f>IF(OR(F395&lt;&gt;"",G395&lt;&gt;""),F395,"")</f>
        <v/>
      </c>
    </row>
    <row r="396" spans="1:8" ht="13.2" customHeight="1">
      <c r="A396" s="178"/>
      <c r="B396" s="195"/>
      <c r="C396" s="178"/>
      <c r="D396" s="356"/>
      <c r="E396" s="195"/>
      <c r="F396" s="229"/>
      <c r="G396" s="195"/>
      <c r="H396" s="456" t="str">
        <f>IF(OR(F396&lt;&gt;"",G396&lt;&gt;""),H395-G396,"")</f>
        <v/>
      </c>
    </row>
    <row r="397" spans="1:8" ht="13.2" customHeight="1">
      <c r="A397" s="357"/>
      <c r="B397" s="361"/>
      <c r="C397" s="357"/>
      <c r="D397" s="355"/>
      <c r="E397" s="361"/>
      <c r="F397" s="357"/>
      <c r="G397" s="695"/>
      <c r="H397" s="455" t="str">
        <f>IF(OR(F397&lt;&gt;"",G397&lt;&gt;""),F397,"")</f>
        <v/>
      </c>
    </row>
    <row r="398" spans="1:8" ht="13.2" customHeight="1">
      <c r="A398" s="178"/>
      <c r="B398" s="195"/>
      <c r="C398" s="178"/>
      <c r="D398" s="356"/>
      <c r="E398" s="195"/>
      <c r="F398" s="229"/>
      <c r="G398" s="195"/>
      <c r="H398" s="456" t="str">
        <f>IF(OR(F398&lt;&gt;"",G398&lt;&gt;""),H397-G398,"")</f>
        <v/>
      </c>
    </row>
    <row r="399" spans="1:8" ht="13.2" customHeight="1">
      <c r="A399" s="357"/>
      <c r="B399" s="361"/>
      <c r="C399" s="357"/>
      <c r="D399" s="355"/>
      <c r="E399" s="361"/>
      <c r="F399" s="357"/>
      <c r="G399" s="695"/>
      <c r="H399" s="455" t="str">
        <f>IF(OR(F399&lt;&gt;"",G399&lt;&gt;""),F399,"")</f>
        <v/>
      </c>
    </row>
    <row r="400" spans="1:8" ht="13.2" customHeight="1">
      <c r="A400" s="178"/>
      <c r="B400" s="195"/>
      <c r="C400" s="178"/>
      <c r="D400" s="356"/>
      <c r="E400" s="195"/>
      <c r="F400" s="229"/>
      <c r="G400" s="195"/>
      <c r="H400" s="456" t="str">
        <f>IF(OR(F400&lt;&gt;"",G400&lt;&gt;""),H399-G400,"")</f>
        <v/>
      </c>
    </row>
    <row r="401" spans="1:8" ht="13.2" customHeight="1">
      <c r="A401" s="357"/>
      <c r="B401" s="361"/>
      <c r="C401" s="357"/>
      <c r="D401" s="355"/>
      <c r="E401" s="361"/>
      <c r="F401" s="357"/>
      <c r="G401" s="695"/>
      <c r="H401" s="455" t="str">
        <f>IF(OR(F401&lt;&gt;"",G401&lt;&gt;""),F401,"")</f>
        <v/>
      </c>
    </row>
    <row r="402" spans="1:8" ht="13.2" customHeight="1">
      <c r="A402" s="178"/>
      <c r="B402" s="195"/>
      <c r="C402" s="178"/>
      <c r="D402" s="356"/>
      <c r="E402" s="195"/>
      <c r="F402" s="229"/>
      <c r="G402" s="195"/>
      <c r="H402" s="456" t="str">
        <f>IF(OR(F402&lt;&gt;"",G402&lt;&gt;""),H401-G402,"")</f>
        <v/>
      </c>
    </row>
    <row r="403" spans="1:8" ht="13.2" customHeight="1">
      <c r="A403" s="357"/>
      <c r="B403" s="361"/>
      <c r="C403" s="357"/>
      <c r="D403" s="355"/>
      <c r="E403" s="361"/>
      <c r="F403" s="357"/>
      <c r="G403" s="695"/>
      <c r="H403" s="455" t="str">
        <f>IF(OR(F403&lt;&gt;"",G403&lt;&gt;""),F403,"")</f>
        <v/>
      </c>
    </row>
    <row r="404" spans="1:8" ht="13.2" customHeight="1">
      <c r="A404" s="178"/>
      <c r="B404" s="195"/>
      <c r="C404" s="178"/>
      <c r="D404" s="356"/>
      <c r="E404" s="195"/>
      <c r="F404" s="229"/>
      <c r="G404" s="195"/>
      <c r="H404" s="456" t="str">
        <f>IF(OR(F404&lt;&gt;"",G404&lt;&gt;""),H403-G404,"")</f>
        <v/>
      </c>
    </row>
    <row r="405" spans="1:8" ht="13.2" customHeight="1">
      <c r="A405" s="357"/>
      <c r="B405" s="361"/>
      <c r="C405" s="357"/>
      <c r="D405" s="355"/>
      <c r="E405" s="361"/>
      <c r="F405" s="357"/>
      <c r="G405" s="695"/>
      <c r="H405" s="455" t="str">
        <f>IF(OR(F405&lt;&gt;"",G405&lt;&gt;""),F405,"")</f>
        <v/>
      </c>
    </row>
    <row r="406" spans="1:8" ht="13.2" customHeight="1">
      <c r="A406" s="178"/>
      <c r="B406" s="195"/>
      <c r="C406" s="178"/>
      <c r="D406" s="356"/>
      <c r="E406" s="195"/>
      <c r="F406" s="229"/>
      <c r="G406" s="195"/>
      <c r="H406" s="456" t="str">
        <f>IF(OR(F406&lt;&gt;"",G406&lt;&gt;""),H405-G406,"")</f>
        <v/>
      </c>
    </row>
    <row r="407" spans="1:8" ht="13.2" customHeight="1">
      <c r="A407" s="357"/>
      <c r="B407" s="361"/>
      <c r="C407" s="357"/>
      <c r="D407" s="355"/>
      <c r="E407" s="361"/>
      <c r="F407" s="357"/>
      <c r="G407" s="695"/>
      <c r="H407" s="455" t="str">
        <f>IF(OR(F407&lt;&gt;"",G407&lt;&gt;""),F407,"")</f>
        <v/>
      </c>
    </row>
    <row r="408" spans="1:8" ht="13.2" customHeight="1">
      <c r="A408" s="183"/>
      <c r="B408" s="196"/>
      <c r="C408" s="183"/>
      <c r="D408" s="358"/>
      <c r="E408" s="196"/>
      <c r="F408" s="229"/>
      <c r="G408" s="195"/>
      <c r="H408" s="457" t="str">
        <f>IF(OR(F408&lt;&gt;"",G408&lt;&gt;""),H407-G408,"")</f>
        <v/>
      </c>
    </row>
    <row r="409" spans="1:8" ht="13.2" customHeight="1">
      <c r="A409" s="337"/>
      <c r="B409" s="338"/>
      <c r="C409" s="197" t="s">
        <v>614</v>
      </c>
      <c r="D409" s="339"/>
      <c r="E409" s="338"/>
      <c r="F409" s="337">
        <f>SUM(F359:F408)</f>
        <v>0</v>
      </c>
      <c r="G409" s="338">
        <f>SUM(G359:G408)</f>
        <v>0</v>
      </c>
      <c r="H409" s="458">
        <f>F409-G409</f>
        <v>0</v>
      </c>
    </row>
    <row r="410" spans="1:8" ht="13.2" customHeight="1">
      <c r="A410" s="64"/>
      <c r="B410" s="64"/>
      <c r="C410" s="64"/>
      <c r="D410" s="64"/>
      <c r="E410" s="64"/>
      <c r="F410" s="64"/>
      <c r="G410" s="64"/>
      <c r="H410" s="64"/>
    </row>
    <row r="411" spans="1:8" ht="13.2" customHeight="1">
      <c r="A411" s="369"/>
      <c r="B411" s="369"/>
      <c r="C411" s="369" t="s">
        <v>615</v>
      </c>
      <c r="D411" s="369"/>
      <c r="E411" s="369"/>
      <c r="F411" s="369"/>
      <c r="G411" s="369"/>
      <c r="H411" s="370">
        <f>H352+H409</f>
        <v>588</v>
      </c>
    </row>
    <row r="412" spans="1:8" ht="13.2" customHeight="1">
      <c r="A412" s="30"/>
      <c r="B412" s="30"/>
      <c r="C412" s="30"/>
      <c r="D412" s="30"/>
      <c r="E412" s="30"/>
      <c r="F412" s="30"/>
      <c r="G412" s="30"/>
      <c r="H412" s="30"/>
    </row>
    <row r="413" spans="1:8" s="30" customFormat="1" ht="13.2" customHeight="1"/>
    <row r="414" spans="1:8" s="30" customFormat="1" ht="13.2" customHeight="1"/>
    <row r="415" spans="1:8" ht="25.8" customHeight="1">
      <c r="A415" s="1"/>
      <c r="B415" s="1"/>
      <c r="C415" s="1"/>
      <c r="D415" s="1"/>
      <c r="E415" s="1"/>
      <c r="F415" s="1"/>
      <c r="G415" s="1"/>
    </row>
    <row r="416" spans="1:8" ht="13.2" customHeight="1">
      <c r="A416" s="922" t="s">
        <v>3</v>
      </c>
      <c r="B416" s="923"/>
      <c r="C416" s="986" t="s">
        <v>0</v>
      </c>
      <c r="D416" s="987"/>
      <c r="E416" s="988"/>
      <c r="F416" s="989" t="s">
        <v>795</v>
      </c>
      <c r="G416" s="991" t="s">
        <v>597</v>
      </c>
      <c r="H416" s="964" t="s">
        <v>226</v>
      </c>
    </row>
    <row r="417" spans="1:9" ht="13.2" customHeight="1">
      <c r="A417" s="924"/>
      <c r="B417" s="925"/>
      <c r="C417" s="439" t="s">
        <v>599</v>
      </c>
      <c r="D417" s="446" t="s">
        <v>47</v>
      </c>
      <c r="E417" s="447" t="s">
        <v>49</v>
      </c>
      <c r="F417" s="993"/>
      <c r="G417" s="994"/>
      <c r="H417" s="965"/>
    </row>
    <row r="418" spans="1:9" ht="13.2" customHeight="1">
      <c r="A418" s="448">
        <v>7</v>
      </c>
      <c r="B418" s="449">
        <v>1</v>
      </c>
      <c r="C418" s="538" t="s">
        <v>564</v>
      </c>
      <c r="D418" s="450"/>
      <c r="E418" s="449"/>
      <c r="F418" s="448"/>
      <c r="G418" s="449"/>
      <c r="H418" s="454"/>
      <c r="I418" s="1"/>
    </row>
    <row r="419" spans="1:9" ht="13.2" customHeight="1">
      <c r="A419" s="357"/>
      <c r="B419" s="361"/>
      <c r="C419" s="357"/>
      <c r="D419" s="355"/>
      <c r="E419" s="361"/>
      <c r="F419" s="362"/>
      <c r="G419" s="694"/>
      <c r="H419" s="455" t="str">
        <f>IF(OR(F419&lt;&gt;"",G419&lt;&gt;""),F419,"")</f>
        <v/>
      </c>
      <c r="I419" s="1"/>
    </row>
    <row r="420" spans="1:9" ht="13.2" customHeight="1">
      <c r="A420" s="178"/>
      <c r="B420" s="195"/>
      <c r="C420" s="178"/>
      <c r="D420" s="356"/>
      <c r="E420" s="195"/>
      <c r="F420" s="229"/>
      <c r="G420" s="195"/>
      <c r="H420" s="456" t="str">
        <f>IF(OR(F420&lt;&gt;"",G420&lt;&gt;""),H419-G420,"")</f>
        <v/>
      </c>
      <c r="I420" s="1"/>
    </row>
    <row r="421" spans="1:9" ht="13.2" customHeight="1">
      <c r="A421" s="357"/>
      <c r="B421" s="361"/>
      <c r="C421" s="357"/>
      <c r="D421" s="355"/>
      <c r="E421" s="361"/>
      <c r="F421" s="357"/>
      <c r="G421" s="695"/>
      <c r="H421" s="455" t="str">
        <f>IF(OR(F421&lt;&gt;"",G421&lt;&gt;""),F421,"")</f>
        <v/>
      </c>
      <c r="I421" s="1"/>
    </row>
    <row r="422" spans="1:9" ht="13.2" customHeight="1">
      <c r="A422" s="178"/>
      <c r="B422" s="195"/>
      <c r="C422" s="178"/>
      <c r="D422" s="356"/>
      <c r="E422" s="195"/>
      <c r="F422" s="229"/>
      <c r="G422" s="195"/>
      <c r="H422" s="456" t="str">
        <f>IF(OR(F422&lt;&gt;"",G422&lt;&gt;""),H421-G422,"")</f>
        <v/>
      </c>
      <c r="I422" s="1"/>
    </row>
    <row r="423" spans="1:9" ht="13.2" customHeight="1">
      <c r="A423" s="357"/>
      <c r="B423" s="361"/>
      <c r="C423" s="357"/>
      <c r="D423" s="355"/>
      <c r="E423" s="361"/>
      <c r="F423" s="357"/>
      <c r="G423" s="695"/>
      <c r="H423" s="455" t="str">
        <f>IF(OR(F423&lt;&gt;"",G423&lt;&gt;""),F423,"")</f>
        <v/>
      </c>
      <c r="I423" s="1"/>
    </row>
    <row r="424" spans="1:9" ht="13.2" customHeight="1">
      <c r="A424" s="178"/>
      <c r="B424" s="195"/>
      <c r="C424" s="178"/>
      <c r="D424" s="356"/>
      <c r="E424" s="195"/>
      <c r="F424" s="229"/>
      <c r="G424" s="195"/>
      <c r="H424" s="456" t="str">
        <f>IF(OR(F424&lt;&gt;"",G424&lt;&gt;""),H423-G424,"")</f>
        <v/>
      </c>
      <c r="I424" s="1"/>
    </row>
    <row r="425" spans="1:9" ht="13.2" customHeight="1">
      <c r="A425" s="357"/>
      <c r="B425" s="361"/>
      <c r="C425" s="357"/>
      <c r="D425" s="355"/>
      <c r="E425" s="361"/>
      <c r="F425" s="357"/>
      <c r="G425" s="695"/>
      <c r="H425" s="455" t="str">
        <f>IF(OR(F425&lt;&gt;"",G425&lt;&gt;""),F425,"")</f>
        <v/>
      </c>
      <c r="I425" s="1"/>
    </row>
    <row r="426" spans="1:9" ht="13.2" customHeight="1">
      <c r="A426" s="178"/>
      <c r="B426" s="195"/>
      <c r="C426" s="178"/>
      <c r="D426" s="356"/>
      <c r="E426" s="195"/>
      <c r="F426" s="229"/>
      <c r="G426" s="195"/>
      <c r="H426" s="456" t="str">
        <f>IF(OR(F426&lt;&gt;"",G426&lt;&gt;""),H425-G426,"")</f>
        <v/>
      </c>
      <c r="I426" s="1"/>
    </row>
    <row r="427" spans="1:9" ht="13.2" customHeight="1">
      <c r="A427" s="357"/>
      <c r="B427" s="361"/>
      <c r="C427" s="357"/>
      <c r="D427" s="355"/>
      <c r="E427" s="361"/>
      <c r="F427" s="357"/>
      <c r="G427" s="695"/>
      <c r="H427" s="455" t="str">
        <f>IF(OR(F427&lt;&gt;"",G427&lt;&gt;""),F427,"")</f>
        <v/>
      </c>
      <c r="I427" s="1"/>
    </row>
    <row r="428" spans="1:9" ht="13.2" customHeight="1">
      <c r="A428" s="178"/>
      <c r="B428" s="195"/>
      <c r="C428" s="178"/>
      <c r="D428" s="356"/>
      <c r="E428" s="195"/>
      <c r="F428" s="229"/>
      <c r="G428" s="195"/>
      <c r="H428" s="456" t="str">
        <f>IF(OR(F428&lt;&gt;"",G428&lt;&gt;""),H427-G428,"")</f>
        <v/>
      </c>
      <c r="I428" s="1"/>
    </row>
    <row r="429" spans="1:9" ht="13.2" customHeight="1">
      <c r="A429" s="357"/>
      <c r="B429" s="361"/>
      <c r="C429" s="357"/>
      <c r="D429" s="355"/>
      <c r="E429" s="361"/>
      <c r="F429" s="357"/>
      <c r="G429" s="695"/>
      <c r="H429" s="455" t="str">
        <f>IF(OR(F429&lt;&gt;"",G429&lt;&gt;""),F429,"")</f>
        <v/>
      </c>
      <c r="I429" s="1"/>
    </row>
    <row r="430" spans="1:9" ht="13.2" customHeight="1">
      <c r="A430" s="178"/>
      <c r="B430" s="195"/>
      <c r="C430" s="178"/>
      <c r="D430" s="356"/>
      <c r="E430" s="195"/>
      <c r="F430" s="229"/>
      <c r="G430" s="195"/>
      <c r="H430" s="456" t="str">
        <f>IF(OR(F430&lt;&gt;"",G430&lt;&gt;""),H429-G430,"")</f>
        <v/>
      </c>
      <c r="I430" s="1"/>
    </row>
    <row r="431" spans="1:9" ht="13.2" customHeight="1">
      <c r="A431" s="357"/>
      <c r="B431" s="361"/>
      <c r="C431" s="357"/>
      <c r="D431" s="355"/>
      <c r="E431" s="361"/>
      <c r="F431" s="357"/>
      <c r="G431" s="695"/>
      <c r="H431" s="455" t="str">
        <f>IF(OR(F431&lt;&gt;"",G431&lt;&gt;""),F431,"")</f>
        <v/>
      </c>
      <c r="I431" s="1"/>
    </row>
    <row r="432" spans="1:9" ht="13.2" customHeight="1">
      <c r="A432" s="178"/>
      <c r="B432" s="195"/>
      <c r="C432" s="178"/>
      <c r="D432" s="356"/>
      <c r="E432" s="195"/>
      <c r="F432" s="229"/>
      <c r="G432" s="195"/>
      <c r="H432" s="456" t="str">
        <f>IF(OR(F432&lt;&gt;"",G432&lt;&gt;""),H431-G432,"")</f>
        <v/>
      </c>
      <c r="I432" s="1"/>
    </row>
    <row r="433" spans="1:9" ht="13.2" customHeight="1">
      <c r="A433" s="357"/>
      <c r="B433" s="361"/>
      <c r="C433" s="357"/>
      <c r="D433" s="355"/>
      <c r="E433" s="361"/>
      <c r="F433" s="357"/>
      <c r="G433" s="695"/>
      <c r="H433" s="455" t="str">
        <f>IF(OR(F433&lt;&gt;"",G433&lt;&gt;""),F433,"")</f>
        <v/>
      </c>
      <c r="I433" s="1"/>
    </row>
    <row r="434" spans="1:9" ht="13.2" customHeight="1">
      <c r="A434" s="178"/>
      <c r="B434" s="195"/>
      <c r="C434" s="178"/>
      <c r="D434" s="356"/>
      <c r="E434" s="195"/>
      <c r="F434" s="229"/>
      <c r="G434" s="195"/>
      <c r="H434" s="456" t="str">
        <f>IF(OR(F434&lt;&gt;"",G434&lt;&gt;""),H433-G434,"")</f>
        <v/>
      </c>
      <c r="I434" s="1"/>
    </row>
    <row r="435" spans="1:9" ht="13.2" customHeight="1">
      <c r="A435" s="357"/>
      <c r="B435" s="361"/>
      <c r="C435" s="357"/>
      <c r="D435" s="355"/>
      <c r="E435" s="361"/>
      <c r="F435" s="357"/>
      <c r="G435" s="695"/>
      <c r="H435" s="455" t="str">
        <f>IF(OR(F435&lt;&gt;"",G435&lt;&gt;""),F435,"")</f>
        <v/>
      </c>
      <c r="I435" s="1"/>
    </row>
    <row r="436" spans="1:9" ht="13.2" customHeight="1">
      <c r="A436" s="178"/>
      <c r="B436" s="195"/>
      <c r="C436" s="178"/>
      <c r="D436" s="356"/>
      <c r="E436" s="195"/>
      <c r="F436" s="229"/>
      <c r="G436" s="195"/>
      <c r="H436" s="456" t="str">
        <f>IF(OR(F436&lt;&gt;"",G436&lt;&gt;""),H435-G436,"")</f>
        <v/>
      </c>
      <c r="I436" s="1"/>
    </row>
    <row r="437" spans="1:9" ht="13.2" customHeight="1">
      <c r="A437" s="357"/>
      <c r="B437" s="361"/>
      <c r="C437" s="357"/>
      <c r="D437" s="355"/>
      <c r="E437" s="361"/>
      <c r="F437" s="357"/>
      <c r="G437" s="695"/>
      <c r="H437" s="455" t="str">
        <f>IF(OR(F437&lt;&gt;"",G437&lt;&gt;""),F437,"")</f>
        <v/>
      </c>
      <c r="I437" s="1"/>
    </row>
    <row r="438" spans="1:9" ht="13.2" customHeight="1">
      <c r="A438" s="178"/>
      <c r="B438" s="195"/>
      <c r="C438" s="178"/>
      <c r="D438" s="356"/>
      <c r="E438" s="195"/>
      <c r="F438" s="229"/>
      <c r="G438" s="195"/>
      <c r="H438" s="456" t="str">
        <f>IF(OR(F438&lt;&gt;"",G438&lt;&gt;""),H437-G438,"")</f>
        <v/>
      </c>
      <c r="I438" s="1"/>
    </row>
    <row r="439" spans="1:9" ht="13.2" customHeight="1">
      <c r="A439" s="357"/>
      <c r="B439" s="361"/>
      <c r="C439" s="357"/>
      <c r="D439" s="355"/>
      <c r="E439" s="361"/>
      <c r="F439" s="357"/>
      <c r="G439" s="695"/>
      <c r="H439" s="455" t="str">
        <f>IF(OR(F439&lt;&gt;"",G439&lt;&gt;""),F439,"")</f>
        <v/>
      </c>
      <c r="I439" s="1"/>
    </row>
    <row r="440" spans="1:9" ht="13.2" customHeight="1">
      <c r="A440" s="178"/>
      <c r="B440" s="195"/>
      <c r="C440" s="178"/>
      <c r="D440" s="356"/>
      <c r="E440" s="195"/>
      <c r="F440" s="229"/>
      <c r="G440" s="195"/>
      <c r="H440" s="456" t="str">
        <f>IF(OR(F440&lt;&gt;"",G440&lt;&gt;""),H439-G440,"")</f>
        <v/>
      </c>
      <c r="I440" s="1"/>
    </row>
    <row r="441" spans="1:9" ht="13.2" customHeight="1">
      <c r="A441" s="357"/>
      <c r="B441" s="361"/>
      <c r="C441" s="357"/>
      <c r="D441" s="355"/>
      <c r="E441" s="361"/>
      <c r="F441" s="357"/>
      <c r="G441" s="695"/>
      <c r="H441" s="455" t="str">
        <f>IF(OR(F441&lt;&gt;"",G441&lt;&gt;""),F441,"")</f>
        <v/>
      </c>
      <c r="I441" s="1"/>
    </row>
    <row r="442" spans="1:9" ht="13.2" customHeight="1">
      <c r="A442" s="178"/>
      <c r="B442" s="195"/>
      <c r="C442" s="178"/>
      <c r="D442" s="356"/>
      <c r="E442" s="195"/>
      <c r="F442" s="229"/>
      <c r="G442" s="195"/>
      <c r="H442" s="456" t="str">
        <f>IF(OR(F442&lt;&gt;"",G442&lt;&gt;""),H441-G442,"")</f>
        <v/>
      </c>
    </row>
    <row r="443" spans="1:9" ht="13.2" customHeight="1">
      <c r="A443" s="357"/>
      <c r="B443" s="361"/>
      <c r="C443" s="357"/>
      <c r="D443" s="355"/>
      <c r="E443" s="361"/>
      <c r="F443" s="357"/>
      <c r="G443" s="695"/>
      <c r="H443" s="455" t="str">
        <f>IF(OR(F443&lt;&gt;"",G443&lt;&gt;""),F443,"")</f>
        <v/>
      </c>
    </row>
    <row r="444" spans="1:9" ht="13.2" customHeight="1">
      <c r="A444" s="178"/>
      <c r="B444" s="195"/>
      <c r="C444" s="178"/>
      <c r="D444" s="356"/>
      <c r="E444" s="195"/>
      <c r="F444" s="229"/>
      <c r="G444" s="195"/>
      <c r="H444" s="456" t="str">
        <f>IF(OR(F444&lt;&gt;"",G444&lt;&gt;""),H443-G444,"")</f>
        <v/>
      </c>
    </row>
    <row r="445" spans="1:9" ht="13.2" customHeight="1">
      <c r="A445" s="357"/>
      <c r="B445" s="361"/>
      <c r="C445" s="357"/>
      <c r="D445" s="355"/>
      <c r="E445" s="361"/>
      <c r="F445" s="357"/>
      <c r="G445" s="695"/>
      <c r="H445" s="455" t="str">
        <f>IF(OR(F445&lt;&gt;"",G445&lt;&gt;""),F445,"")</f>
        <v/>
      </c>
    </row>
    <row r="446" spans="1:9" ht="13.2" customHeight="1">
      <c r="A446" s="178"/>
      <c r="B446" s="195"/>
      <c r="C446" s="178"/>
      <c r="D446" s="356"/>
      <c r="E446" s="195"/>
      <c r="F446" s="229"/>
      <c r="G446" s="195"/>
      <c r="H446" s="456" t="str">
        <f>IF(OR(F446&lt;&gt;"",G446&lt;&gt;""),H445-G446,"")</f>
        <v/>
      </c>
    </row>
    <row r="447" spans="1:9" ht="13.2" customHeight="1">
      <c r="A447" s="357"/>
      <c r="B447" s="361"/>
      <c r="C447" s="357"/>
      <c r="D447" s="355"/>
      <c r="E447" s="361"/>
      <c r="F447" s="357"/>
      <c r="G447" s="695"/>
      <c r="H447" s="455" t="str">
        <f>IF(OR(F447&lt;&gt;"",G447&lt;&gt;""),F447,"")</f>
        <v/>
      </c>
    </row>
    <row r="448" spans="1:9" ht="13.2" customHeight="1">
      <c r="A448" s="178"/>
      <c r="B448" s="195"/>
      <c r="C448" s="178"/>
      <c r="D448" s="356"/>
      <c r="E448" s="195"/>
      <c r="F448" s="229"/>
      <c r="G448" s="195"/>
      <c r="H448" s="456" t="str">
        <f>IF(OR(F448&lt;&gt;"",G448&lt;&gt;""),H447-G448,"")</f>
        <v/>
      </c>
    </row>
    <row r="449" spans="1:8" ht="13.2" customHeight="1">
      <c r="A449" s="357"/>
      <c r="B449" s="361"/>
      <c r="C449" s="357"/>
      <c r="D449" s="355"/>
      <c r="E449" s="361"/>
      <c r="F449" s="357"/>
      <c r="G449" s="695"/>
      <c r="H449" s="455" t="str">
        <f>IF(OR(F449&lt;&gt;"",G449&lt;&gt;""),F449,"")</f>
        <v/>
      </c>
    </row>
    <row r="450" spans="1:8" ht="13.2" customHeight="1">
      <c r="A450" s="178"/>
      <c r="B450" s="195"/>
      <c r="C450" s="178"/>
      <c r="D450" s="356"/>
      <c r="E450" s="195"/>
      <c r="F450" s="229"/>
      <c r="G450" s="195"/>
      <c r="H450" s="456" t="str">
        <f>IF(OR(F450&lt;&gt;"",G450&lt;&gt;""),H449-G450,"")</f>
        <v/>
      </c>
    </row>
    <row r="451" spans="1:8" ht="13.2" customHeight="1">
      <c r="A451" s="357"/>
      <c r="B451" s="361"/>
      <c r="C451" s="357"/>
      <c r="D451" s="355"/>
      <c r="E451" s="361"/>
      <c r="F451" s="357"/>
      <c r="G451" s="695"/>
      <c r="H451" s="455" t="str">
        <f>IF(OR(F451&lt;&gt;"",G451&lt;&gt;""),F451,"")</f>
        <v/>
      </c>
    </row>
    <row r="452" spans="1:8" ht="13.2" customHeight="1">
      <c r="A452" s="178"/>
      <c r="B452" s="195"/>
      <c r="C452" s="178"/>
      <c r="D452" s="356"/>
      <c r="E452" s="195"/>
      <c r="F452" s="229"/>
      <c r="G452" s="195"/>
      <c r="H452" s="456" t="str">
        <f>IF(OR(F452&lt;&gt;"",G452&lt;&gt;""),H451-G452,"")</f>
        <v/>
      </c>
    </row>
    <row r="453" spans="1:8" ht="13.2" customHeight="1">
      <c r="A453" s="357"/>
      <c r="B453" s="361"/>
      <c r="C453" s="357"/>
      <c r="D453" s="355"/>
      <c r="E453" s="361"/>
      <c r="F453" s="357"/>
      <c r="G453" s="695"/>
      <c r="H453" s="455" t="str">
        <f>IF(OR(F453&lt;&gt;"",G453&lt;&gt;""),F453,"")</f>
        <v/>
      </c>
    </row>
    <row r="454" spans="1:8" ht="13.2" customHeight="1">
      <c r="A454" s="178"/>
      <c r="B454" s="195"/>
      <c r="C454" s="178"/>
      <c r="D454" s="356"/>
      <c r="E454" s="195"/>
      <c r="F454" s="229"/>
      <c r="G454" s="195"/>
      <c r="H454" s="456" t="str">
        <f>IF(OR(F454&lt;&gt;"",G454&lt;&gt;""),H453-G454,"")</f>
        <v/>
      </c>
    </row>
    <row r="455" spans="1:8" ht="13.2" customHeight="1">
      <c r="A455" s="357"/>
      <c r="B455" s="361"/>
      <c r="C455" s="357"/>
      <c r="D455" s="355"/>
      <c r="E455" s="361"/>
      <c r="F455" s="357"/>
      <c r="G455" s="695"/>
      <c r="H455" s="455" t="str">
        <f>IF(OR(F455&lt;&gt;"",G455&lt;&gt;""),F455,"")</f>
        <v/>
      </c>
    </row>
    <row r="456" spans="1:8" ht="13.2" customHeight="1">
      <c r="A456" s="178"/>
      <c r="B456" s="195"/>
      <c r="C456" s="178"/>
      <c r="D456" s="356"/>
      <c r="E456" s="195"/>
      <c r="F456" s="229"/>
      <c r="G456" s="195"/>
      <c r="H456" s="456" t="str">
        <f>IF(OR(F456&lt;&gt;"",G456&lt;&gt;""),H455-G456,"")</f>
        <v/>
      </c>
    </row>
    <row r="457" spans="1:8" ht="13.2" customHeight="1">
      <c r="A457" s="357"/>
      <c r="B457" s="361"/>
      <c r="C457" s="357"/>
      <c r="D457" s="355"/>
      <c r="E457" s="361"/>
      <c r="F457" s="357"/>
      <c r="G457" s="695"/>
      <c r="H457" s="455" t="str">
        <f>IF(OR(F457&lt;&gt;"",G457&lt;&gt;""),F457,"")</f>
        <v/>
      </c>
    </row>
    <row r="458" spans="1:8" ht="13.2" customHeight="1">
      <c r="A458" s="178"/>
      <c r="B458" s="195"/>
      <c r="C458" s="178"/>
      <c r="D458" s="356"/>
      <c r="E458" s="195"/>
      <c r="F458" s="229"/>
      <c r="G458" s="195"/>
      <c r="H458" s="456" t="str">
        <f>IF(OR(F458&lt;&gt;"",G458&lt;&gt;""),H457-G458,"")</f>
        <v/>
      </c>
    </row>
    <row r="459" spans="1:8" ht="13.2" customHeight="1">
      <c r="A459" s="357"/>
      <c r="B459" s="361"/>
      <c r="C459" s="357"/>
      <c r="D459" s="355"/>
      <c r="E459" s="361"/>
      <c r="F459" s="357"/>
      <c r="G459" s="695"/>
      <c r="H459" s="455" t="str">
        <f>IF(OR(F459&lt;&gt;"",G459&lt;&gt;""),F459,"")</f>
        <v/>
      </c>
    </row>
    <row r="460" spans="1:8" ht="13.2" customHeight="1">
      <c r="A460" s="178"/>
      <c r="B460" s="195"/>
      <c r="C460" s="178"/>
      <c r="D460" s="356"/>
      <c r="E460" s="195"/>
      <c r="F460" s="229"/>
      <c r="G460" s="195"/>
      <c r="H460" s="456" t="str">
        <f>IF(OR(F460&lt;&gt;"",G460&lt;&gt;""),H459-G460,"")</f>
        <v/>
      </c>
    </row>
    <row r="461" spans="1:8" ht="13.2" customHeight="1">
      <c r="A461" s="357"/>
      <c r="B461" s="361"/>
      <c r="C461" s="357"/>
      <c r="D461" s="355"/>
      <c r="E461" s="361"/>
      <c r="F461" s="357"/>
      <c r="G461" s="695"/>
      <c r="H461" s="455" t="str">
        <f>IF(OR(F461&lt;&gt;"",G461&lt;&gt;""),F461,"")</f>
        <v/>
      </c>
    </row>
    <row r="462" spans="1:8" ht="13.2" customHeight="1">
      <c r="A462" s="178"/>
      <c r="B462" s="195"/>
      <c r="C462" s="178"/>
      <c r="D462" s="356"/>
      <c r="E462" s="195"/>
      <c r="F462" s="229"/>
      <c r="G462" s="195"/>
      <c r="H462" s="456" t="str">
        <f>IF(OR(F462&lt;&gt;"",G462&lt;&gt;""),H461-G462,"")</f>
        <v/>
      </c>
    </row>
    <row r="463" spans="1:8" ht="13.2" customHeight="1">
      <c r="A463" s="357"/>
      <c r="B463" s="361"/>
      <c r="C463" s="357"/>
      <c r="D463" s="355"/>
      <c r="E463" s="361"/>
      <c r="F463" s="357"/>
      <c r="G463" s="695"/>
      <c r="H463" s="455" t="str">
        <f>IF(OR(F463&lt;&gt;"",G463&lt;&gt;""),F463,"")</f>
        <v/>
      </c>
    </row>
    <row r="464" spans="1:8" ht="13.2" customHeight="1">
      <c r="A464" s="178"/>
      <c r="B464" s="195"/>
      <c r="C464" s="178"/>
      <c r="D464" s="356"/>
      <c r="E464" s="195"/>
      <c r="F464" s="229"/>
      <c r="G464" s="195"/>
      <c r="H464" s="456" t="str">
        <f>IF(OR(F464&lt;&gt;"",G464&lt;&gt;""),H463-G464,"")</f>
        <v/>
      </c>
    </row>
    <row r="465" spans="1:9" ht="13.2" customHeight="1">
      <c r="A465" s="357"/>
      <c r="B465" s="361"/>
      <c r="C465" s="357"/>
      <c r="D465" s="355"/>
      <c r="E465" s="361"/>
      <c r="F465" s="357"/>
      <c r="G465" s="695"/>
      <c r="H465" s="455" t="str">
        <f>IF(OR(F465&lt;&gt;"",G465&lt;&gt;""),F465,"")</f>
        <v/>
      </c>
    </row>
    <row r="466" spans="1:9" ht="13.2" customHeight="1">
      <c r="A466" s="178"/>
      <c r="B466" s="195"/>
      <c r="C466" s="178"/>
      <c r="D466" s="356"/>
      <c r="E466" s="195"/>
      <c r="F466" s="229"/>
      <c r="G466" s="195"/>
      <c r="H466" s="456" t="str">
        <f>IF(OR(F466&lt;&gt;"",G466&lt;&gt;""),H465-G466,"")</f>
        <v/>
      </c>
    </row>
    <row r="467" spans="1:9" ht="13.2" customHeight="1">
      <c r="A467" s="357"/>
      <c r="B467" s="361"/>
      <c r="C467" s="357"/>
      <c r="D467" s="355"/>
      <c r="E467" s="361"/>
      <c r="F467" s="357"/>
      <c r="G467" s="695"/>
      <c r="H467" s="455" t="str">
        <f>IF(OR(F467&lt;&gt;"",G467&lt;&gt;""),F467,"")</f>
        <v/>
      </c>
    </row>
    <row r="468" spans="1:9" ht="13.2" customHeight="1">
      <c r="A468" s="183"/>
      <c r="B468" s="196"/>
      <c r="C468" s="183"/>
      <c r="D468" s="358"/>
      <c r="E468" s="196"/>
      <c r="F468" s="229"/>
      <c r="G468" s="195"/>
      <c r="H468" s="457" t="str">
        <f>IF(OR(F468&lt;&gt;"",G468&lt;&gt;""),H467-G468,"")</f>
        <v/>
      </c>
    </row>
    <row r="469" spans="1:9" ht="13.2" customHeight="1">
      <c r="A469" s="337"/>
      <c r="B469" s="338"/>
      <c r="C469" s="197" t="s">
        <v>616</v>
      </c>
      <c r="D469" s="339"/>
      <c r="E469" s="338"/>
      <c r="F469" s="337">
        <f>SUM(F419:F468)</f>
        <v>0</v>
      </c>
      <c r="G469" s="338">
        <f>SUM(G419:G468)</f>
        <v>0</v>
      </c>
      <c r="H469" s="458">
        <f>F469-G469</f>
        <v>0</v>
      </c>
    </row>
    <row r="470" spans="1:9" ht="13.2" customHeight="1">
      <c r="A470" s="64"/>
      <c r="B470" s="64"/>
      <c r="C470" s="64"/>
      <c r="D470" s="64"/>
      <c r="E470" s="64"/>
      <c r="F470" s="64"/>
      <c r="G470" s="64"/>
      <c r="H470" s="64"/>
    </row>
    <row r="471" spans="1:9" ht="13.2" customHeight="1">
      <c r="A471" s="369"/>
      <c r="B471" s="369"/>
      <c r="C471" s="369" t="s">
        <v>617</v>
      </c>
      <c r="D471" s="369"/>
      <c r="E471" s="369"/>
      <c r="F471" s="369"/>
      <c r="G471" s="369"/>
      <c r="H471" s="370">
        <f>H411+H469</f>
        <v>588</v>
      </c>
    </row>
    <row r="472" spans="1:9" s="30" customFormat="1" ht="13.2" customHeight="1"/>
    <row r="473" spans="1:9" s="30" customFormat="1" ht="13.2" customHeight="1"/>
    <row r="474" spans="1:9" s="30" customFormat="1" ht="13.2" customHeight="1"/>
    <row r="475" spans="1:9" s="30" customFormat="1" ht="25.8" customHeight="1">
      <c r="A475" s="1"/>
      <c r="B475" s="1"/>
      <c r="C475" s="1"/>
      <c r="D475" s="1"/>
      <c r="E475" s="1"/>
      <c r="F475" s="1"/>
      <c r="G475" s="1"/>
      <c r="H475" s="29"/>
    </row>
    <row r="476" spans="1:9" ht="13.2" customHeight="1">
      <c r="A476" s="922" t="s">
        <v>3</v>
      </c>
      <c r="B476" s="923"/>
      <c r="C476" s="986" t="s">
        <v>0</v>
      </c>
      <c r="D476" s="987"/>
      <c r="E476" s="988"/>
      <c r="F476" s="989" t="s">
        <v>795</v>
      </c>
      <c r="G476" s="991" t="s">
        <v>597</v>
      </c>
      <c r="H476" s="964" t="s">
        <v>226</v>
      </c>
    </row>
    <row r="477" spans="1:9" ht="13.2" customHeight="1">
      <c r="A477" s="924"/>
      <c r="B477" s="925"/>
      <c r="C477" s="439" t="s">
        <v>599</v>
      </c>
      <c r="D477" s="446" t="s">
        <v>47</v>
      </c>
      <c r="E477" s="447" t="s">
        <v>49</v>
      </c>
      <c r="F477" s="993"/>
      <c r="G477" s="994"/>
      <c r="H477" s="965"/>
    </row>
    <row r="478" spans="1:9" ht="13.2" customHeight="1">
      <c r="A478" s="448">
        <v>8</v>
      </c>
      <c r="B478" s="449">
        <v>1</v>
      </c>
      <c r="C478" s="538" t="s">
        <v>564</v>
      </c>
      <c r="D478" s="450"/>
      <c r="E478" s="449"/>
      <c r="F478" s="448"/>
      <c r="G478" s="449"/>
      <c r="H478" s="454"/>
      <c r="I478" s="1"/>
    </row>
    <row r="479" spans="1:9" ht="13.2" customHeight="1">
      <c r="A479" s="357"/>
      <c r="B479" s="361"/>
      <c r="C479" s="357"/>
      <c r="D479" s="355"/>
      <c r="E479" s="361"/>
      <c r="F479" s="362"/>
      <c r="G479" s="694"/>
      <c r="H479" s="455" t="str">
        <f>IF(OR(F479&lt;&gt;"",G479&lt;&gt;""),F479,"")</f>
        <v/>
      </c>
      <c r="I479" s="1"/>
    </row>
    <row r="480" spans="1:9" ht="13.2" customHeight="1">
      <c r="A480" s="178"/>
      <c r="B480" s="195"/>
      <c r="C480" s="178"/>
      <c r="D480" s="356"/>
      <c r="E480" s="195"/>
      <c r="F480" s="229"/>
      <c r="G480" s="195"/>
      <c r="H480" s="456" t="str">
        <f>IF(OR(F480&lt;&gt;"",G480&lt;&gt;""),H479-G480,"")</f>
        <v/>
      </c>
      <c r="I480" s="1"/>
    </row>
    <row r="481" spans="1:9" ht="13.2" customHeight="1">
      <c r="A481" s="357"/>
      <c r="B481" s="361"/>
      <c r="C481" s="357"/>
      <c r="D481" s="355"/>
      <c r="E481" s="361"/>
      <c r="F481" s="357"/>
      <c r="G481" s="695"/>
      <c r="H481" s="455" t="str">
        <f>IF(OR(F481&lt;&gt;"",G481&lt;&gt;""),F481,"")</f>
        <v/>
      </c>
      <c r="I481" s="1"/>
    </row>
    <row r="482" spans="1:9" ht="13.2" customHeight="1">
      <c r="A482" s="178"/>
      <c r="B482" s="195"/>
      <c r="C482" s="178"/>
      <c r="D482" s="356"/>
      <c r="E482" s="195"/>
      <c r="F482" s="229"/>
      <c r="G482" s="195"/>
      <c r="H482" s="456" t="str">
        <f>IF(OR(F482&lt;&gt;"",G482&lt;&gt;""),H481-G482,"")</f>
        <v/>
      </c>
      <c r="I482" s="1"/>
    </row>
    <row r="483" spans="1:9" ht="13.2" customHeight="1">
      <c r="A483" s="357"/>
      <c r="B483" s="361"/>
      <c r="C483" s="357"/>
      <c r="D483" s="355"/>
      <c r="E483" s="361"/>
      <c r="F483" s="357"/>
      <c r="G483" s="695"/>
      <c r="H483" s="455" t="str">
        <f>IF(OR(F483&lt;&gt;"",G483&lt;&gt;""),F483,"")</f>
        <v/>
      </c>
      <c r="I483" s="1"/>
    </row>
    <row r="484" spans="1:9" ht="13.2" customHeight="1">
      <c r="A484" s="178"/>
      <c r="B484" s="195"/>
      <c r="C484" s="178"/>
      <c r="D484" s="356"/>
      <c r="E484" s="195"/>
      <c r="F484" s="229"/>
      <c r="G484" s="195"/>
      <c r="H484" s="456" t="str">
        <f>IF(OR(F484&lt;&gt;"",G484&lt;&gt;""),H483-G484,"")</f>
        <v/>
      </c>
      <c r="I484" s="1"/>
    </row>
    <row r="485" spans="1:9" ht="13.2" customHeight="1">
      <c r="A485" s="357"/>
      <c r="B485" s="361"/>
      <c r="C485" s="357"/>
      <c r="D485" s="355"/>
      <c r="E485" s="361"/>
      <c r="F485" s="357"/>
      <c r="G485" s="695"/>
      <c r="H485" s="455" t="str">
        <f>IF(OR(F485&lt;&gt;"",G485&lt;&gt;""),F485,"")</f>
        <v/>
      </c>
      <c r="I485" s="1"/>
    </row>
    <row r="486" spans="1:9" ht="13.2" customHeight="1">
      <c r="A486" s="178"/>
      <c r="B486" s="195"/>
      <c r="C486" s="178"/>
      <c r="D486" s="356"/>
      <c r="E486" s="195"/>
      <c r="F486" s="229"/>
      <c r="G486" s="195"/>
      <c r="H486" s="456" t="str">
        <f>IF(OR(F486&lt;&gt;"",G486&lt;&gt;""),H485-G486,"")</f>
        <v/>
      </c>
      <c r="I486" s="1"/>
    </row>
    <row r="487" spans="1:9" ht="13.2" customHeight="1">
      <c r="A487" s="357"/>
      <c r="B487" s="361"/>
      <c r="C487" s="357"/>
      <c r="D487" s="355"/>
      <c r="E487" s="361"/>
      <c r="F487" s="357"/>
      <c r="G487" s="695"/>
      <c r="H487" s="455" t="str">
        <f>IF(OR(F487&lt;&gt;"",G487&lt;&gt;""),F487,"")</f>
        <v/>
      </c>
      <c r="I487" s="1"/>
    </row>
    <row r="488" spans="1:9" ht="13.2" customHeight="1">
      <c r="A488" s="178"/>
      <c r="B488" s="195"/>
      <c r="C488" s="178"/>
      <c r="D488" s="356"/>
      <c r="E488" s="195"/>
      <c r="F488" s="229"/>
      <c r="G488" s="195"/>
      <c r="H488" s="456" t="str">
        <f>IF(OR(F488&lt;&gt;"",G488&lt;&gt;""),H487-G488,"")</f>
        <v/>
      </c>
      <c r="I488" s="1"/>
    </row>
    <row r="489" spans="1:9" ht="13.2" customHeight="1">
      <c r="A489" s="357"/>
      <c r="B489" s="361"/>
      <c r="C489" s="357"/>
      <c r="D489" s="355"/>
      <c r="E489" s="361"/>
      <c r="F489" s="357"/>
      <c r="G489" s="695"/>
      <c r="H489" s="455" t="str">
        <f>IF(OR(F489&lt;&gt;"",G489&lt;&gt;""),F489,"")</f>
        <v/>
      </c>
      <c r="I489" s="1"/>
    </row>
    <row r="490" spans="1:9" ht="13.2" customHeight="1">
      <c r="A490" s="178"/>
      <c r="B490" s="195"/>
      <c r="C490" s="178"/>
      <c r="D490" s="356"/>
      <c r="E490" s="195"/>
      <c r="F490" s="229"/>
      <c r="G490" s="195"/>
      <c r="H490" s="456" t="str">
        <f>IF(OR(F490&lt;&gt;"",G490&lt;&gt;""),H489-G490,"")</f>
        <v/>
      </c>
      <c r="I490" s="1"/>
    </row>
    <row r="491" spans="1:9" ht="13.2" customHeight="1">
      <c r="A491" s="357"/>
      <c r="B491" s="361"/>
      <c r="C491" s="357"/>
      <c r="D491" s="355"/>
      <c r="E491" s="361"/>
      <c r="F491" s="357"/>
      <c r="G491" s="695"/>
      <c r="H491" s="455" t="str">
        <f>IF(OR(F491&lt;&gt;"",G491&lt;&gt;""),F491,"")</f>
        <v/>
      </c>
      <c r="I491" s="1"/>
    </row>
    <row r="492" spans="1:9" ht="13.2" customHeight="1">
      <c r="A492" s="178"/>
      <c r="B492" s="195"/>
      <c r="C492" s="178"/>
      <c r="D492" s="356"/>
      <c r="E492" s="195"/>
      <c r="F492" s="229"/>
      <c r="G492" s="195"/>
      <c r="H492" s="456" t="str">
        <f>IF(OR(F492&lt;&gt;"",G492&lt;&gt;""),H491-G492,"")</f>
        <v/>
      </c>
      <c r="I492" s="1"/>
    </row>
    <row r="493" spans="1:9" ht="13.2" customHeight="1">
      <c r="A493" s="357"/>
      <c r="B493" s="361"/>
      <c r="C493" s="357"/>
      <c r="D493" s="355"/>
      <c r="E493" s="361"/>
      <c r="F493" s="357"/>
      <c r="G493" s="695"/>
      <c r="H493" s="455" t="str">
        <f>IF(OR(F493&lt;&gt;"",G493&lt;&gt;""),F493,"")</f>
        <v/>
      </c>
      <c r="I493" s="1"/>
    </row>
    <row r="494" spans="1:9" ht="13.2" customHeight="1">
      <c r="A494" s="178"/>
      <c r="B494" s="195"/>
      <c r="C494" s="178"/>
      <c r="D494" s="356"/>
      <c r="E494" s="195"/>
      <c r="F494" s="229"/>
      <c r="G494" s="195"/>
      <c r="H494" s="456" t="str">
        <f>IF(OR(F494&lt;&gt;"",G494&lt;&gt;""),H493-G494,"")</f>
        <v/>
      </c>
      <c r="I494" s="1"/>
    </row>
    <row r="495" spans="1:9" ht="13.2" customHeight="1">
      <c r="A495" s="357"/>
      <c r="B495" s="361"/>
      <c r="C495" s="357"/>
      <c r="D495" s="355"/>
      <c r="E495" s="361"/>
      <c r="F495" s="357"/>
      <c r="G495" s="695"/>
      <c r="H495" s="455" t="str">
        <f>IF(OR(F495&lt;&gt;"",G495&lt;&gt;""),F495,"")</f>
        <v/>
      </c>
      <c r="I495" s="1"/>
    </row>
    <row r="496" spans="1:9" ht="13.2" customHeight="1">
      <c r="A496" s="178"/>
      <c r="B496" s="195"/>
      <c r="C496" s="178"/>
      <c r="D496" s="356"/>
      <c r="E496" s="195"/>
      <c r="F496" s="229"/>
      <c r="G496" s="195"/>
      <c r="H496" s="456" t="str">
        <f>IF(OR(F496&lt;&gt;"",G496&lt;&gt;""),H495-G496,"")</f>
        <v/>
      </c>
      <c r="I496" s="1"/>
    </row>
    <row r="497" spans="1:9" ht="13.2" customHeight="1">
      <c r="A497" s="357"/>
      <c r="B497" s="361"/>
      <c r="C497" s="357"/>
      <c r="D497" s="355"/>
      <c r="E497" s="361"/>
      <c r="F497" s="357"/>
      <c r="G497" s="695"/>
      <c r="H497" s="455" t="str">
        <f>IF(OR(F497&lt;&gt;"",G497&lt;&gt;""),F497,"")</f>
        <v/>
      </c>
      <c r="I497" s="1"/>
    </row>
    <row r="498" spans="1:9" ht="13.2" customHeight="1">
      <c r="A498" s="178"/>
      <c r="B498" s="195"/>
      <c r="C498" s="178"/>
      <c r="D498" s="356"/>
      <c r="E498" s="195"/>
      <c r="F498" s="229"/>
      <c r="G498" s="195"/>
      <c r="H498" s="456" t="str">
        <f>IF(OR(F498&lt;&gt;"",G498&lt;&gt;""),H497-G498,"")</f>
        <v/>
      </c>
      <c r="I498" s="1"/>
    </row>
    <row r="499" spans="1:9" ht="13.2" customHeight="1">
      <c r="A499" s="357"/>
      <c r="B499" s="361"/>
      <c r="C499" s="357"/>
      <c r="D499" s="355"/>
      <c r="E499" s="361"/>
      <c r="F499" s="357"/>
      <c r="G499" s="695"/>
      <c r="H499" s="455" t="str">
        <f>IF(OR(F499&lt;&gt;"",G499&lt;&gt;""),F499,"")</f>
        <v/>
      </c>
      <c r="I499" s="1"/>
    </row>
    <row r="500" spans="1:9" ht="13.2" customHeight="1">
      <c r="A500" s="178"/>
      <c r="B500" s="195"/>
      <c r="C500" s="178"/>
      <c r="D500" s="356"/>
      <c r="E500" s="195"/>
      <c r="F500" s="229"/>
      <c r="G500" s="195"/>
      <c r="H500" s="456" t="str">
        <f>IF(OR(F500&lt;&gt;"",G500&lt;&gt;""),H499-G500,"")</f>
        <v/>
      </c>
      <c r="I500" s="1"/>
    </row>
    <row r="501" spans="1:9" ht="13.2" customHeight="1">
      <c r="A501" s="357"/>
      <c r="B501" s="361"/>
      <c r="C501" s="357"/>
      <c r="D501" s="355"/>
      <c r="E501" s="361"/>
      <c r="F501" s="357"/>
      <c r="G501" s="695"/>
      <c r="H501" s="455" t="str">
        <f>IF(OR(F501&lt;&gt;"",G501&lt;&gt;""),F501,"")</f>
        <v/>
      </c>
      <c r="I501" s="1"/>
    </row>
    <row r="502" spans="1:9" ht="13.2" customHeight="1">
      <c r="A502" s="178"/>
      <c r="B502" s="195"/>
      <c r="C502" s="178"/>
      <c r="D502" s="356"/>
      <c r="E502" s="195"/>
      <c r="F502" s="229"/>
      <c r="G502" s="195"/>
      <c r="H502" s="456" t="str">
        <f>IF(OR(F502&lt;&gt;"",G502&lt;&gt;""),H501-G502,"")</f>
        <v/>
      </c>
    </row>
    <row r="503" spans="1:9" ht="13.2" customHeight="1">
      <c r="A503" s="357"/>
      <c r="B503" s="361"/>
      <c r="C503" s="357"/>
      <c r="D503" s="355"/>
      <c r="E503" s="361"/>
      <c r="F503" s="357"/>
      <c r="G503" s="695"/>
      <c r="H503" s="455" t="str">
        <f>IF(OR(F503&lt;&gt;"",G503&lt;&gt;""),F503,"")</f>
        <v/>
      </c>
    </row>
    <row r="504" spans="1:9" ht="13.2" customHeight="1">
      <c r="A504" s="178"/>
      <c r="B504" s="195"/>
      <c r="C504" s="178"/>
      <c r="D504" s="356"/>
      <c r="E504" s="195"/>
      <c r="F504" s="229"/>
      <c r="G504" s="195"/>
      <c r="H504" s="456" t="str">
        <f>IF(OR(F504&lt;&gt;"",G504&lt;&gt;""),H503-G504,"")</f>
        <v/>
      </c>
    </row>
    <row r="505" spans="1:9" ht="13.2" customHeight="1">
      <c r="A505" s="357"/>
      <c r="B505" s="361"/>
      <c r="C505" s="357"/>
      <c r="D505" s="355"/>
      <c r="E505" s="361"/>
      <c r="F505" s="357"/>
      <c r="G505" s="695"/>
      <c r="H505" s="455" t="str">
        <f>IF(OR(F505&lt;&gt;"",G505&lt;&gt;""),F505,"")</f>
        <v/>
      </c>
    </row>
    <row r="506" spans="1:9" ht="13.2" customHeight="1">
      <c r="A506" s="178"/>
      <c r="B506" s="195"/>
      <c r="C506" s="178"/>
      <c r="D506" s="356"/>
      <c r="E506" s="195"/>
      <c r="F506" s="229"/>
      <c r="G506" s="195"/>
      <c r="H506" s="456" t="str">
        <f>IF(OR(F506&lt;&gt;"",G506&lt;&gt;""),H505-G506,"")</f>
        <v/>
      </c>
    </row>
    <row r="507" spans="1:9" ht="13.2" customHeight="1">
      <c r="A507" s="357"/>
      <c r="B507" s="361"/>
      <c r="C507" s="357"/>
      <c r="D507" s="355"/>
      <c r="E507" s="361"/>
      <c r="F507" s="357"/>
      <c r="G507" s="695"/>
      <c r="H507" s="455" t="str">
        <f>IF(OR(F507&lt;&gt;"",G507&lt;&gt;""),F507,"")</f>
        <v/>
      </c>
    </row>
    <row r="508" spans="1:9" ht="13.2" customHeight="1">
      <c r="A508" s="178"/>
      <c r="B508" s="195"/>
      <c r="C508" s="178"/>
      <c r="D508" s="356"/>
      <c r="E508" s="195"/>
      <c r="F508" s="229"/>
      <c r="G508" s="195"/>
      <c r="H508" s="456" t="str">
        <f>IF(OR(F508&lt;&gt;"",G508&lt;&gt;""),H507-G508,"")</f>
        <v/>
      </c>
    </row>
    <row r="509" spans="1:9" ht="13.2" customHeight="1">
      <c r="A509" s="357"/>
      <c r="B509" s="361"/>
      <c r="C509" s="357"/>
      <c r="D509" s="355"/>
      <c r="E509" s="361"/>
      <c r="F509" s="357"/>
      <c r="G509" s="695"/>
      <c r="H509" s="455" t="str">
        <f>IF(OR(F509&lt;&gt;"",G509&lt;&gt;""),F509,"")</f>
        <v/>
      </c>
    </row>
    <row r="510" spans="1:9" ht="13.2" customHeight="1">
      <c r="A510" s="178"/>
      <c r="B510" s="195"/>
      <c r="C510" s="178"/>
      <c r="D510" s="356"/>
      <c r="E510" s="195"/>
      <c r="F510" s="229"/>
      <c r="G510" s="195"/>
      <c r="H510" s="456" t="str">
        <f>IF(OR(F510&lt;&gt;"",G510&lt;&gt;""),H509-G510,"")</f>
        <v/>
      </c>
    </row>
    <row r="511" spans="1:9" ht="13.2" customHeight="1">
      <c r="A511" s="357"/>
      <c r="B511" s="361"/>
      <c r="C511" s="357"/>
      <c r="D511" s="355"/>
      <c r="E511" s="361"/>
      <c r="F511" s="357"/>
      <c r="G511" s="695"/>
      <c r="H511" s="455" t="str">
        <f>IF(OR(F511&lt;&gt;"",G511&lt;&gt;""),F511,"")</f>
        <v/>
      </c>
    </row>
    <row r="512" spans="1:9" ht="13.2" customHeight="1">
      <c r="A512" s="178"/>
      <c r="B512" s="195"/>
      <c r="C512" s="178"/>
      <c r="D512" s="356"/>
      <c r="E512" s="195"/>
      <c r="F512" s="229"/>
      <c r="G512" s="195"/>
      <c r="H512" s="456" t="str">
        <f>IF(OR(F512&lt;&gt;"",G512&lt;&gt;""),H511-G512,"")</f>
        <v/>
      </c>
    </row>
    <row r="513" spans="1:8" ht="13.2" customHeight="1">
      <c r="A513" s="357"/>
      <c r="B513" s="361"/>
      <c r="C513" s="357"/>
      <c r="D513" s="355"/>
      <c r="E513" s="361"/>
      <c r="F513" s="357"/>
      <c r="G513" s="695"/>
      <c r="H513" s="455" t="str">
        <f>IF(OR(F513&lt;&gt;"",G513&lt;&gt;""),F513,"")</f>
        <v/>
      </c>
    </row>
    <row r="514" spans="1:8" ht="13.2" customHeight="1">
      <c r="A514" s="178"/>
      <c r="B514" s="195"/>
      <c r="C514" s="178"/>
      <c r="D514" s="356"/>
      <c r="E514" s="195"/>
      <c r="F514" s="229"/>
      <c r="G514" s="195"/>
      <c r="H514" s="456" t="str">
        <f>IF(OR(F514&lt;&gt;"",G514&lt;&gt;""),H513-G514,"")</f>
        <v/>
      </c>
    </row>
    <row r="515" spans="1:8" ht="13.2" customHeight="1">
      <c r="A515" s="357"/>
      <c r="B515" s="361"/>
      <c r="C515" s="357"/>
      <c r="D515" s="355"/>
      <c r="E515" s="361"/>
      <c r="F515" s="357"/>
      <c r="G515" s="695"/>
      <c r="H515" s="455" t="str">
        <f>IF(OR(F515&lt;&gt;"",G515&lt;&gt;""),F515,"")</f>
        <v/>
      </c>
    </row>
    <row r="516" spans="1:8" ht="13.2" customHeight="1">
      <c r="A516" s="178"/>
      <c r="B516" s="195"/>
      <c r="C516" s="178"/>
      <c r="D516" s="356"/>
      <c r="E516" s="195"/>
      <c r="F516" s="229"/>
      <c r="G516" s="195"/>
      <c r="H516" s="456" t="str">
        <f>IF(OR(F516&lt;&gt;"",G516&lt;&gt;""),H515-G516,"")</f>
        <v/>
      </c>
    </row>
    <row r="517" spans="1:8" ht="13.2" customHeight="1">
      <c r="A517" s="357"/>
      <c r="B517" s="361"/>
      <c r="C517" s="357"/>
      <c r="D517" s="355"/>
      <c r="E517" s="361"/>
      <c r="F517" s="357"/>
      <c r="G517" s="695"/>
      <c r="H517" s="455" t="str">
        <f>IF(OR(F517&lt;&gt;"",G517&lt;&gt;""),F517,"")</f>
        <v/>
      </c>
    </row>
    <row r="518" spans="1:8" ht="13.2" customHeight="1">
      <c r="A518" s="178"/>
      <c r="B518" s="195"/>
      <c r="C518" s="178"/>
      <c r="D518" s="356"/>
      <c r="E518" s="195"/>
      <c r="F518" s="229"/>
      <c r="G518" s="195"/>
      <c r="H518" s="456" t="str">
        <f>IF(OR(F518&lt;&gt;"",G518&lt;&gt;""),H517-G518,"")</f>
        <v/>
      </c>
    </row>
    <row r="519" spans="1:8" ht="13.2" customHeight="1">
      <c r="A519" s="357"/>
      <c r="B519" s="361"/>
      <c r="C519" s="357"/>
      <c r="D519" s="355"/>
      <c r="E519" s="361"/>
      <c r="F519" s="357"/>
      <c r="G519" s="695"/>
      <c r="H519" s="455" t="str">
        <f>IF(OR(F519&lt;&gt;"",G519&lt;&gt;""),F519,"")</f>
        <v/>
      </c>
    </row>
    <row r="520" spans="1:8" ht="13.2" customHeight="1">
      <c r="A520" s="178"/>
      <c r="B520" s="195"/>
      <c r="C520" s="178"/>
      <c r="D520" s="356"/>
      <c r="E520" s="195"/>
      <c r="F520" s="229"/>
      <c r="G520" s="195"/>
      <c r="H520" s="456" t="str">
        <f>IF(OR(F520&lt;&gt;"",G520&lt;&gt;""),H519-G520,"")</f>
        <v/>
      </c>
    </row>
    <row r="521" spans="1:8" ht="13.2" customHeight="1">
      <c r="A521" s="357"/>
      <c r="B521" s="361"/>
      <c r="C521" s="357"/>
      <c r="D521" s="355"/>
      <c r="E521" s="361"/>
      <c r="F521" s="357"/>
      <c r="G521" s="695"/>
      <c r="H521" s="455" t="str">
        <f>IF(OR(F521&lt;&gt;"",G521&lt;&gt;""),F521,"")</f>
        <v/>
      </c>
    </row>
    <row r="522" spans="1:8" ht="13.2" customHeight="1">
      <c r="A522" s="178"/>
      <c r="B522" s="195"/>
      <c r="C522" s="178"/>
      <c r="D522" s="356"/>
      <c r="E522" s="195"/>
      <c r="F522" s="229"/>
      <c r="G522" s="195"/>
      <c r="H522" s="456" t="str">
        <f>IF(OR(F522&lt;&gt;"",G522&lt;&gt;""),H521-G522,"")</f>
        <v/>
      </c>
    </row>
    <row r="523" spans="1:8" ht="13.2" customHeight="1">
      <c r="A523" s="357"/>
      <c r="B523" s="361"/>
      <c r="C523" s="357"/>
      <c r="D523" s="355"/>
      <c r="E523" s="361"/>
      <c r="F523" s="357"/>
      <c r="G523" s="695"/>
      <c r="H523" s="455" t="str">
        <f>IF(OR(F523&lt;&gt;"",G523&lt;&gt;""),F523,"")</f>
        <v/>
      </c>
    </row>
    <row r="524" spans="1:8" ht="13.2" customHeight="1">
      <c r="A524" s="178"/>
      <c r="B524" s="195"/>
      <c r="C524" s="178"/>
      <c r="D524" s="356"/>
      <c r="E524" s="195"/>
      <c r="F524" s="229"/>
      <c r="G524" s="195"/>
      <c r="H524" s="456" t="str">
        <f>IF(OR(F524&lt;&gt;"",G524&lt;&gt;""),H523-G524,"")</f>
        <v/>
      </c>
    </row>
    <row r="525" spans="1:8" ht="13.2" customHeight="1">
      <c r="A525" s="357"/>
      <c r="B525" s="361"/>
      <c r="C525" s="357"/>
      <c r="D525" s="355"/>
      <c r="E525" s="361"/>
      <c r="F525" s="357"/>
      <c r="G525" s="695"/>
      <c r="H525" s="455" t="str">
        <f>IF(OR(F525&lt;&gt;"",G525&lt;&gt;""),F525,"")</f>
        <v/>
      </c>
    </row>
    <row r="526" spans="1:8" ht="13.2" customHeight="1">
      <c r="A526" s="178"/>
      <c r="B526" s="195"/>
      <c r="C526" s="178"/>
      <c r="D526" s="356"/>
      <c r="E526" s="195"/>
      <c r="F526" s="229"/>
      <c r="G526" s="195"/>
      <c r="H526" s="456" t="str">
        <f>IF(OR(F526&lt;&gt;"",G526&lt;&gt;""),H525-G526,"")</f>
        <v/>
      </c>
    </row>
    <row r="527" spans="1:8" ht="13.2" customHeight="1">
      <c r="A527" s="357"/>
      <c r="B527" s="361"/>
      <c r="C527" s="357"/>
      <c r="D527" s="355"/>
      <c r="E527" s="361"/>
      <c r="F527" s="357"/>
      <c r="G527" s="695"/>
      <c r="H527" s="455" t="str">
        <f>IF(OR(F527&lt;&gt;"",G527&lt;&gt;""),F527,"")</f>
        <v/>
      </c>
    </row>
    <row r="528" spans="1:8" ht="13.2" customHeight="1">
      <c r="A528" s="183"/>
      <c r="B528" s="196"/>
      <c r="C528" s="183"/>
      <c r="D528" s="358"/>
      <c r="E528" s="196"/>
      <c r="F528" s="229"/>
      <c r="G528" s="195"/>
      <c r="H528" s="457" t="str">
        <f>IF(OR(F528&lt;&gt;"",G528&lt;&gt;""),H527-G528,"")</f>
        <v/>
      </c>
    </row>
    <row r="529" spans="1:9" ht="13.2" customHeight="1">
      <c r="A529" s="337"/>
      <c r="B529" s="338"/>
      <c r="C529" s="197" t="s">
        <v>618</v>
      </c>
      <c r="D529" s="339"/>
      <c r="E529" s="338"/>
      <c r="F529" s="337">
        <f>SUM(F479:F528)</f>
        <v>0</v>
      </c>
      <c r="G529" s="338">
        <f>SUM(G479:G528)</f>
        <v>0</v>
      </c>
      <c r="H529" s="458">
        <f>F529-G529</f>
        <v>0</v>
      </c>
    </row>
    <row r="530" spans="1:9" ht="13.2" customHeight="1">
      <c r="A530" s="64"/>
      <c r="B530" s="64"/>
      <c r="C530" s="64"/>
      <c r="D530" s="64"/>
      <c r="E530" s="64"/>
      <c r="F530" s="64"/>
      <c r="G530" s="64"/>
      <c r="H530" s="64"/>
    </row>
    <row r="531" spans="1:9" ht="13.2" customHeight="1">
      <c r="A531" s="369"/>
      <c r="B531" s="369"/>
      <c r="C531" s="369" t="s">
        <v>619</v>
      </c>
      <c r="D531" s="369"/>
      <c r="E531" s="369"/>
      <c r="F531" s="369"/>
      <c r="G531" s="369"/>
      <c r="H531" s="370">
        <f>H471+H529</f>
        <v>588</v>
      </c>
    </row>
    <row r="532" spans="1:9" ht="13.2" customHeight="1">
      <c r="A532" s="30"/>
      <c r="B532" s="30"/>
      <c r="C532" s="30"/>
      <c r="D532" s="30"/>
      <c r="E532" s="30"/>
      <c r="F532" s="30"/>
      <c r="G532" s="30"/>
      <c r="H532" s="30"/>
    </row>
    <row r="533" spans="1:9" ht="13.2" customHeight="1">
      <c r="A533" s="30"/>
      <c r="B533" s="30"/>
      <c r="C533" s="30"/>
      <c r="D533" s="30"/>
      <c r="E533" s="30"/>
      <c r="F533" s="30"/>
      <c r="G533" s="30"/>
      <c r="H533" s="30"/>
    </row>
    <row r="534" spans="1:9" ht="13.2" customHeight="1">
      <c r="A534" s="30"/>
      <c r="B534" s="30"/>
      <c r="C534" s="30"/>
      <c r="D534" s="30"/>
      <c r="E534" s="30"/>
      <c r="F534" s="30"/>
      <c r="G534" s="30"/>
      <c r="H534" s="30"/>
    </row>
    <row r="535" spans="1:9" ht="25.8" customHeight="1">
      <c r="A535" s="1"/>
      <c r="B535" s="1"/>
      <c r="C535" s="1"/>
      <c r="D535" s="1"/>
      <c r="E535" s="1"/>
      <c r="F535" s="1"/>
      <c r="G535" s="1"/>
    </row>
    <row r="536" spans="1:9" ht="13.2" customHeight="1">
      <c r="A536" s="922" t="s">
        <v>3</v>
      </c>
      <c r="B536" s="923"/>
      <c r="C536" s="986" t="s">
        <v>0</v>
      </c>
      <c r="D536" s="987"/>
      <c r="E536" s="988"/>
      <c r="F536" s="989" t="s">
        <v>795</v>
      </c>
      <c r="G536" s="991" t="s">
        <v>597</v>
      </c>
      <c r="H536" s="964" t="s">
        <v>226</v>
      </c>
    </row>
    <row r="537" spans="1:9" ht="13.2" customHeight="1">
      <c r="A537" s="924"/>
      <c r="B537" s="925"/>
      <c r="C537" s="439" t="s">
        <v>599</v>
      </c>
      <c r="D537" s="446" t="s">
        <v>47</v>
      </c>
      <c r="E537" s="447" t="s">
        <v>49</v>
      </c>
      <c r="F537" s="993"/>
      <c r="G537" s="994"/>
      <c r="H537" s="965"/>
    </row>
    <row r="538" spans="1:9" ht="13.2" customHeight="1">
      <c r="A538" s="448">
        <v>9</v>
      </c>
      <c r="B538" s="449">
        <v>1</v>
      </c>
      <c r="C538" s="538" t="s">
        <v>564</v>
      </c>
      <c r="D538" s="450"/>
      <c r="E538" s="449"/>
      <c r="F538" s="448"/>
      <c r="G538" s="449"/>
      <c r="H538" s="454"/>
      <c r="I538" s="1"/>
    </row>
    <row r="539" spans="1:9" ht="13.2" customHeight="1">
      <c r="A539" s="357"/>
      <c r="B539" s="361"/>
      <c r="C539" s="357"/>
      <c r="D539" s="355"/>
      <c r="E539" s="361"/>
      <c r="F539" s="362"/>
      <c r="G539" s="694"/>
      <c r="H539" s="455" t="str">
        <f>IF(OR(F539&lt;&gt;"",G539&lt;&gt;""),F539,"")</f>
        <v/>
      </c>
      <c r="I539" s="1"/>
    </row>
    <row r="540" spans="1:9" ht="13.2" customHeight="1">
      <c r="A540" s="178"/>
      <c r="B540" s="195"/>
      <c r="C540" s="178"/>
      <c r="D540" s="356"/>
      <c r="E540" s="195"/>
      <c r="F540" s="229"/>
      <c r="G540" s="195"/>
      <c r="H540" s="456" t="str">
        <f>IF(OR(F540&lt;&gt;"",G540&lt;&gt;""),H539-G540,"")</f>
        <v/>
      </c>
      <c r="I540" s="1"/>
    </row>
    <row r="541" spans="1:9" ht="13.2" customHeight="1">
      <c r="A541" s="357"/>
      <c r="B541" s="361"/>
      <c r="C541" s="357"/>
      <c r="D541" s="355"/>
      <c r="E541" s="361"/>
      <c r="F541" s="357"/>
      <c r="G541" s="695"/>
      <c r="H541" s="455" t="str">
        <f>IF(OR(F541&lt;&gt;"",G541&lt;&gt;""),F541,"")</f>
        <v/>
      </c>
      <c r="I541" s="1"/>
    </row>
    <row r="542" spans="1:9" ht="13.2" customHeight="1">
      <c r="A542" s="178"/>
      <c r="B542" s="195"/>
      <c r="C542" s="178"/>
      <c r="D542" s="356"/>
      <c r="E542" s="195"/>
      <c r="F542" s="229"/>
      <c r="G542" s="195"/>
      <c r="H542" s="456" t="str">
        <f>IF(OR(F542&lt;&gt;"",G542&lt;&gt;""),H541-G542,"")</f>
        <v/>
      </c>
      <c r="I542" s="1"/>
    </row>
    <row r="543" spans="1:9" ht="13.2" customHeight="1">
      <c r="A543" s="357"/>
      <c r="B543" s="361"/>
      <c r="C543" s="357"/>
      <c r="D543" s="355"/>
      <c r="E543" s="361"/>
      <c r="F543" s="357"/>
      <c r="G543" s="695"/>
      <c r="H543" s="455" t="str">
        <f>IF(OR(F543&lt;&gt;"",G543&lt;&gt;""),F543,"")</f>
        <v/>
      </c>
      <c r="I543" s="1"/>
    </row>
    <row r="544" spans="1:9" ht="13.2" customHeight="1">
      <c r="A544" s="178"/>
      <c r="B544" s="195"/>
      <c r="C544" s="178"/>
      <c r="D544" s="356"/>
      <c r="E544" s="195"/>
      <c r="F544" s="229"/>
      <c r="G544" s="195"/>
      <c r="H544" s="456" t="str">
        <f>IF(OR(F544&lt;&gt;"",G544&lt;&gt;""),H543-G544,"")</f>
        <v/>
      </c>
      <c r="I544" s="1"/>
    </row>
    <row r="545" spans="1:9" ht="13.2" customHeight="1">
      <c r="A545" s="357"/>
      <c r="B545" s="361"/>
      <c r="C545" s="357"/>
      <c r="D545" s="355"/>
      <c r="E545" s="361"/>
      <c r="F545" s="357"/>
      <c r="G545" s="695"/>
      <c r="H545" s="455" t="str">
        <f>IF(OR(F545&lt;&gt;"",G545&lt;&gt;""),F545,"")</f>
        <v/>
      </c>
      <c r="I545" s="1"/>
    </row>
    <row r="546" spans="1:9" ht="13.2" customHeight="1">
      <c r="A546" s="178"/>
      <c r="B546" s="195"/>
      <c r="C546" s="178"/>
      <c r="D546" s="356"/>
      <c r="E546" s="195"/>
      <c r="F546" s="229"/>
      <c r="G546" s="195"/>
      <c r="H546" s="456" t="str">
        <f>IF(OR(F546&lt;&gt;"",G546&lt;&gt;""),H545-G546,"")</f>
        <v/>
      </c>
      <c r="I546" s="1"/>
    </row>
    <row r="547" spans="1:9" ht="13.2" customHeight="1">
      <c r="A547" s="357"/>
      <c r="B547" s="361"/>
      <c r="C547" s="357"/>
      <c r="D547" s="355"/>
      <c r="E547" s="361"/>
      <c r="F547" s="357"/>
      <c r="G547" s="695"/>
      <c r="H547" s="455" t="str">
        <f>IF(OR(F547&lt;&gt;"",G547&lt;&gt;""),F547,"")</f>
        <v/>
      </c>
      <c r="I547" s="1"/>
    </row>
    <row r="548" spans="1:9" ht="13.2" customHeight="1">
      <c r="A548" s="178"/>
      <c r="B548" s="195"/>
      <c r="C548" s="178"/>
      <c r="D548" s="356"/>
      <c r="E548" s="195"/>
      <c r="F548" s="229"/>
      <c r="G548" s="195"/>
      <c r="H548" s="456" t="str">
        <f>IF(OR(F548&lt;&gt;"",G548&lt;&gt;""),H547-G548,"")</f>
        <v/>
      </c>
      <c r="I548" s="1"/>
    </row>
    <row r="549" spans="1:9" ht="13.2" customHeight="1">
      <c r="A549" s="357"/>
      <c r="B549" s="361"/>
      <c r="C549" s="357"/>
      <c r="D549" s="355"/>
      <c r="E549" s="361"/>
      <c r="F549" s="357"/>
      <c r="G549" s="695"/>
      <c r="H549" s="455" t="str">
        <f>IF(OR(F549&lt;&gt;"",G549&lt;&gt;""),F549,"")</f>
        <v/>
      </c>
      <c r="I549" s="1"/>
    </row>
    <row r="550" spans="1:9" ht="13.2" customHeight="1">
      <c r="A550" s="178"/>
      <c r="B550" s="195"/>
      <c r="C550" s="178"/>
      <c r="D550" s="356"/>
      <c r="E550" s="195"/>
      <c r="F550" s="229"/>
      <c r="G550" s="195"/>
      <c r="H550" s="456" t="str">
        <f>IF(OR(F550&lt;&gt;"",G550&lt;&gt;""),H549-G550,"")</f>
        <v/>
      </c>
      <c r="I550" s="1"/>
    </row>
    <row r="551" spans="1:9" ht="13.2" customHeight="1">
      <c r="A551" s="357"/>
      <c r="B551" s="361"/>
      <c r="C551" s="357"/>
      <c r="D551" s="355"/>
      <c r="E551" s="361"/>
      <c r="F551" s="357"/>
      <c r="G551" s="695"/>
      <c r="H551" s="455" t="str">
        <f>IF(OR(F551&lt;&gt;"",G551&lt;&gt;""),F551,"")</f>
        <v/>
      </c>
      <c r="I551" s="1"/>
    </row>
    <row r="552" spans="1:9" ht="13.2" customHeight="1">
      <c r="A552" s="178"/>
      <c r="B552" s="195"/>
      <c r="C552" s="178"/>
      <c r="D552" s="356"/>
      <c r="E552" s="195"/>
      <c r="F552" s="229"/>
      <c r="G552" s="195"/>
      <c r="H552" s="456" t="str">
        <f>IF(OR(F552&lt;&gt;"",G552&lt;&gt;""),H551-G552,"")</f>
        <v/>
      </c>
      <c r="I552" s="1"/>
    </row>
    <row r="553" spans="1:9" ht="13.2" customHeight="1">
      <c r="A553" s="357"/>
      <c r="B553" s="361"/>
      <c r="C553" s="357"/>
      <c r="D553" s="355"/>
      <c r="E553" s="361"/>
      <c r="F553" s="357"/>
      <c r="G553" s="695"/>
      <c r="H553" s="455" t="str">
        <f>IF(OR(F553&lt;&gt;"",G553&lt;&gt;""),F553,"")</f>
        <v/>
      </c>
      <c r="I553" s="1"/>
    </row>
    <row r="554" spans="1:9" ht="13.2" customHeight="1">
      <c r="A554" s="178"/>
      <c r="B554" s="195"/>
      <c r="C554" s="178"/>
      <c r="D554" s="356"/>
      <c r="E554" s="195"/>
      <c r="F554" s="229"/>
      <c r="G554" s="195"/>
      <c r="H554" s="456" t="str">
        <f>IF(OR(F554&lt;&gt;"",G554&lt;&gt;""),H553-G554,"")</f>
        <v/>
      </c>
      <c r="I554" s="1"/>
    </row>
    <row r="555" spans="1:9" ht="13.2" customHeight="1">
      <c r="A555" s="357"/>
      <c r="B555" s="361"/>
      <c r="C555" s="357"/>
      <c r="D555" s="355"/>
      <c r="E555" s="361"/>
      <c r="F555" s="357"/>
      <c r="G555" s="695"/>
      <c r="H555" s="455" t="str">
        <f>IF(OR(F555&lt;&gt;"",G555&lt;&gt;""),F555,"")</f>
        <v/>
      </c>
      <c r="I555" s="1"/>
    </row>
    <row r="556" spans="1:9" ht="13.2" customHeight="1">
      <c r="A556" s="178"/>
      <c r="B556" s="195"/>
      <c r="C556" s="178"/>
      <c r="D556" s="356"/>
      <c r="E556" s="195"/>
      <c r="F556" s="229"/>
      <c r="G556" s="195"/>
      <c r="H556" s="456" t="str">
        <f>IF(OR(F556&lt;&gt;"",G556&lt;&gt;""),H555-G556,"")</f>
        <v/>
      </c>
      <c r="I556" s="1"/>
    </row>
    <row r="557" spans="1:9" ht="13.2" customHeight="1">
      <c r="A557" s="357"/>
      <c r="B557" s="361"/>
      <c r="C557" s="357"/>
      <c r="D557" s="355"/>
      <c r="E557" s="361"/>
      <c r="F557" s="357"/>
      <c r="G557" s="695"/>
      <c r="H557" s="455" t="str">
        <f>IF(OR(F557&lt;&gt;"",G557&lt;&gt;""),F557,"")</f>
        <v/>
      </c>
      <c r="I557" s="1"/>
    </row>
    <row r="558" spans="1:9" ht="13.2" customHeight="1">
      <c r="A558" s="178"/>
      <c r="B558" s="195"/>
      <c r="C558" s="178"/>
      <c r="D558" s="356"/>
      <c r="E558" s="195"/>
      <c r="F558" s="229"/>
      <c r="G558" s="195"/>
      <c r="H558" s="456" t="str">
        <f>IF(OR(F558&lt;&gt;"",G558&lt;&gt;""),H557-G558,"")</f>
        <v/>
      </c>
      <c r="I558" s="1"/>
    </row>
    <row r="559" spans="1:9" ht="13.2" customHeight="1">
      <c r="A559" s="357"/>
      <c r="B559" s="361"/>
      <c r="C559" s="357"/>
      <c r="D559" s="355"/>
      <c r="E559" s="361"/>
      <c r="F559" s="357"/>
      <c r="G559" s="695"/>
      <c r="H559" s="455" t="str">
        <f>IF(OR(F559&lt;&gt;"",G559&lt;&gt;""),F559,"")</f>
        <v/>
      </c>
      <c r="I559" s="1"/>
    </row>
    <row r="560" spans="1:9" ht="13.2" customHeight="1">
      <c r="A560" s="178"/>
      <c r="B560" s="195"/>
      <c r="C560" s="178"/>
      <c r="D560" s="356"/>
      <c r="E560" s="195"/>
      <c r="F560" s="229"/>
      <c r="G560" s="195"/>
      <c r="H560" s="456" t="str">
        <f>IF(OR(F560&lt;&gt;"",G560&lt;&gt;""),H559-G560,"")</f>
        <v/>
      </c>
      <c r="I560" s="1"/>
    </row>
    <row r="561" spans="1:9" ht="13.2" customHeight="1">
      <c r="A561" s="357"/>
      <c r="B561" s="361"/>
      <c r="C561" s="357"/>
      <c r="D561" s="355"/>
      <c r="E561" s="361"/>
      <c r="F561" s="357"/>
      <c r="G561" s="695"/>
      <c r="H561" s="455" t="str">
        <f>IF(OR(F561&lt;&gt;"",G561&lt;&gt;""),F561,"")</f>
        <v/>
      </c>
      <c r="I561" s="1"/>
    </row>
    <row r="562" spans="1:9" ht="13.2" customHeight="1">
      <c r="A562" s="178"/>
      <c r="B562" s="195"/>
      <c r="C562" s="178"/>
      <c r="D562" s="356"/>
      <c r="E562" s="195"/>
      <c r="F562" s="229"/>
      <c r="G562" s="195"/>
      <c r="H562" s="456" t="str">
        <f>IF(OR(F562&lt;&gt;"",G562&lt;&gt;""),H561-G562,"")</f>
        <v/>
      </c>
    </row>
    <row r="563" spans="1:9" ht="13.2" customHeight="1">
      <c r="A563" s="357"/>
      <c r="B563" s="361"/>
      <c r="C563" s="357"/>
      <c r="D563" s="355"/>
      <c r="E563" s="361"/>
      <c r="F563" s="357"/>
      <c r="G563" s="695"/>
      <c r="H563" s="455" t="str">
        <f>IF(OR(F563&lt;&gt;"",G563&lt;&gt;""),F563,"")</f>
        <v/>
      </c>
    </row>
    <row r="564" spans="1:9" ht="13.2" customHeight="1">
      <c r="A564" s="178"/>
      <c r="B564" s="195"/>
      <c r="C564" s="178"/>
      <c r="D564" s="356"/>
      <c r="E564" s="195"/>
      <c r="F564" s="229"/>
      <c r="G564" s="195"/>
      <c r="H564" s="456" t="str">
        <f>IF(OR(F564&lt;&gt;"",G564&lt;&gt;""),H563-G564,"")</f>
        <v/>
      </c>
    </row>
    <row r="565" spans="1:9" ht="13.2" customHeight="1">
      <c r="A565" s="357"/>
      <c r="B565" s="361"/>
      <c r="C565" s="357"/>
      <c r="D565" s="355"/>
      <c r="E565" s="361"/>
      <c r="F565" s="357"/>
      <c r="G565" s="695"/>
      <c r="H565" s="455" t="str">
        <f>IF(OR(F565&lt;&gt;"",G565&lt;&gt;""),F565,"")</f>
        <v/>
      </c>
    </row>
    <row r="566" spans="1:9" ht="13.2" customHeight="1">
      <c r="A566" s="178"/>
      <c r="B566" s="195"/>
      <c r="C566" s="178"/>
      <c r="D566" s="356"/>
      <c r="E566" s="195"/>
      <c r="F566" s="229"/>
      <c r="G566" s="195"/>
      <c r="H566" s="456" t="str">
        <f>IF(OR(F566&lt;&gt;"",G566&lt;&gt;""),H565-G566,"")</f>
        <v/>
      </c>
    </row>
    <row r="567" spans="1:9" ht="13.2" customHeight="1">
      <c r="A567" s="357"/>
      <c r="B567" s="361"/>
      <c r="C567" s="357"/>
      <c r="D567" s="355"/>
      <c r="E567" s="361"/>
      <c r="F567" s="357"/>
      <c r="G567" s="695"/>
      <c r="H567" s="455" t="str">
        <f>IF(OR(F567&lt;&gt;"",G567&lt;&gt;""),F567,"")</f>
        <v/>
      </c>
    </row>
    <row r="568" spans="1:9" ht="13.2" customHeight="1">
      <c r="A568" s="178"/>
      <c r="B568" s="195"/>
      <c r="C568" s="178"/>
      <c r="D568" s="356"/>
      <c r="E568" s="195"/>
      <c r="F568" s="229"/>
      <c r="G568" s="195"/>
      <c r="H568" s="456" t="str">
        <f>IF(OR(F568&lt;&gt;"",G568&lt;&gt;""),H567-G568,"")</f>
        <v/>
      </c>
    </row>
    <row r="569" spans="1:9" ht="13.2" customHeight="1">
      <c r="A569" s="357"/>
      <c r="B569" s="361"/>
      <c r="C569" s="357"/>
      <c r="D569" s="355"/>
      <c r="E569" s="361"/>
      <c r="F569" s="357"/>
      <c r="G569" s="695"/>
      <c r="H569" s="455" t="str">
        <f>IF(OR(F569&lt;&gt;"",G569&lt;&gt;""),F569,"")</f>
        <v/>
      </c>
    </row>
    <row r="570" spans="1:9" ht="13.2" customHeight="1">
      <c r="A570" s="178"/>
      <c r="B570" s="195"/>
      <c r="C570" s="178"/>
      <c r="D570" s="356"/>
      <c r="E570" s="195"/>
      <c r="F570" s="229"/>
      <c r="G570" s="195"/>
      <c r="H570" s="456" t="str">
        <f>IF(OR(F570&lt;&gt;"",G570&lt;&gt;""),H569-G570,"")</f>
        <v/>
      </c>
    </row>
    <row r="571" spans="1:9" ht="13.2" customHeight="1">
      <c r="A571" s="357"/>
      <c r="B571" s="361"/>
      <c r="C571" s="357"/>
      <c r="D571" s="355"/>
      <c r="E571" s="361"/>
      <c r="F571" s="357"/>
      <c r="G571" s="695"/>
      <c r="H571" s="455" t="str">
        <f>IF(OR(F571&lt;&gt;"",G571&lt;&gt;""),F571,"")</f>
        <v/>
      </c>
    </row>
    <row r="572" spans="1:9" ht="13.2" customHeight="1">
      <c r="A572" s="178"/>
      <c r="B572" s="195"/>
      <c r="C572" s="178"/>
      <c r="D572" s="356"/>
      <c r="E572" s="195"/>
      <c r="F572" s="229"/>
      <c r="G572" s="195"/>
      <c r="H572" s="456" t="str">
        <f>IF(OR(F572&lt;&gt;"",G572&lt;&gt;""),H571-G572,"")</f>
        <v/>
      </c>
    </row>
    <row r="573" spans="1:9" ht="13.2" customHeight="1">
      <c r="A573" s="357"/>
      <c r="B573" s="361"/>
      <c r="C573" s="357"/>
      <c r="D573" s="355"/>
      <c r="E573" s="361"/>
      <c r="F573" s="357"/>
      <c r="G573" s="695"/>
      <c r="H573" s="455" t="str">
        <f>IF(OR(F573&lt;&gt;"",G573&lt;&gt;""),F573,"")</f>
        <v/>
      </c>
    </row>
    <row r="574" spans="1:9" ht="13.2" customHeight="1">
      <c r="A574" s="178"/>
      <c r="B574" s="195"/>
      <c r="C574" s="178"/>
      <c r="D574" s="356"/>
      <c r="E574" s="195"/>
      <c r="F574" s="229"/>
      <c r="G574" s="195"/>
      <c r="H574" s="456" t="str">
        <f>IF(OR(F574&lt;&gt;"",G574&lt;&gt;""),H573-G574,"")</f>
        <v/>
      </c>
    </row>
    <row r="575" spans="1:9" ht="13.2" customHeight="1">
      <c r="A575" s="357"/>
      <c r="B575" s="361"/>
      <c r="C575" s="357"/>
      <c r="D575" s="355"/>
      <c r="E575" s="361"/>
      <c r="F575" s="357"/>
      <c r="G575" s="695"/>
      <c r="H575" s="455" t="str">
        <f>IF(OR(F575&lt;&gt;"",G575&lt;&gt;""),F575,"")</f>
        <v/>
      </c>
    </row>
    <row r="576" spans="1:9" ht="13.2" customHeight="1">
      <c r="A576" s="178"/>
      <c r="B576" s="195"/>
      <c r="C576" s="178"/>
      <c r="D576" s="356"/>
      <c r="E576" s="195"/>
      <c r="F576" s="229"/>
      <c r="G576" s="195"/>
      <c r="H576" s="456" t="str">
        <f>IF(OR(F576&lt;&gt;"",G576&lt;&gt;""),H575-G576,"")</f>
        <v/>
      </c>
    </row>
    <row r="577" spans="1:8" ht="13.2" customHeight="1">
      <c r="A577" s="357"/>
      <c r="B577" s="361"/>
      <c r="C577" s="357"/>
      <c r="D577" s="355"/>
      <c r="E577" s="361"/>
      <c r="F577" s="357"/>
      <c r="G577" s="695"/>
      <c r="H577" s="455" t="str">
        <f>IF(OR(F577&lt;&gt;"",G577&lt;&gt;""),F577,"")</f>
        <v/>
      </c>
    </row>
    <row r="578" spans="1:8" ht="13.2" customHeight="1">
      <c r="A578" s="178"/>
      <c r="B578" s="195"/>
      <c r="C578" s="178"/>
      <c r="D578" s="356"/>
      <c r="E578" s="195"/>
      <c r="F578" s="229"/>
      <c r="G578" s="195"/>
      <c r="H578" s="456" t="str">
        <f>IF(OR(F578&lt;&gt;"",G578&lt;&gt;""),H577-G578,"")</f>
        <v/>
      </c>
    </row>
    <row r="579" spans="1:8" ht="13.2" customHeight="1">
      <c r="A579" s="357"/>
      <c r="B579" s="361"/>
      <c r="C579" s="357"/>
      <c r="D579" s="355"/>
      <c r="E579" s="361"/>
      <c r="F579" s="357"/>
      <c r="G579" s="695"/>
      <c r="H579" s="455" t="str">
        <f>IF(OR(F579&lt;&gt;"",G579&lt;&gt;""),F579,"")</f>
        <v/>
      </c>
    </row>
    <row r="580" spans="1:8" ht="13.2" customHeight="1">
      <c r="A580" s="178"/>
      <c r="B580" s="195"/>
      <c r="C580" s="178"/>
      <c r="D580" s="356"/>
      <c r="E580" s="195"/>
      <c r="F580" s="229"/>
      <c r="G580" s="195"/>
      <c r="H580" s="456" t="str">
        <f>IF(OR(F580&lt;&gt;"",G580&lt;&gt;""),H579-G580,"")</f>
        <v/>
      </c>
    </row>
    <row r="581" spans="1:8" ht="13.2" customHeight="1">
      <c r="A581" s="357"/>
      <c r="B581" s="361"/>
      <c r="C581" s="357"/>
      <c r="D581" s="355"/>
      <c r="E581" s="361"/>
      <c r="F581" s="357"/>
      <c r="G581" s="695"/>
      <c r="H581" s="455" t="str">
        <f>IF(OR(F581&lt;&gt;"",G581&lt;&gt;""),F581,"")</f>
        <v/>
      </c>
    </row>
    <row r="582" spans="1:8" ht="13.2" customHeight="1">
      <c r="A582" s="178"/>
      <c r="B582" s="195"/>
      <c r="C582" s="178"/>
      <c r="D582" s="356"/>
      <c r="E582" s="195"/>
      <c r="F582" s="229"/>
      <c r="G582" s="195"/>
      <c r="H582" s="456" t="str">
        <f>IF(OR(F582&lt;&gt;"",G582&lt;&gt;""),H581-G582,"")</f>
        <v/>
      </c>
    </row>
    <row r="583" spans="1:8" ht="13.2" customHeight="1">
      <c r="A583" s="357"/>
      <c r="B583" s="361"/>
      <c r="C583" s="357"/>
      <c r="D583" s="355"/>
      <c r="E583" s="361"/>
      <c r="F583" s="357"/>
      <c r="G583" s="695"/>
      <c r="H583" s="455" t="str">
        <f>IF(OR(F583&lt;&gt;"",G583&lt;&gt;""),F583,"")</f>
        <v/>
      </c>
    </row>
    <row r="584" spans="1:8" ht="13.2" customHeight="1">
      <c r="A584" s="178"/>
      <c r="B584" s="195"/>
      <c r="C584" s="178"/>
      <c r="D584" s="356"/>
      <c r="E584" s="195"/>
      <c r="F584" s="229"/>
      <c r="G584" s="195"/>
      <c r="H584" s="456" t="str">
        <f>IF(OR(F584&lt;&gt;"",G584&lt;&gt;""),H583-G584,"")</f>
        <v/>
      </c>
    </row>
    <row r="585" spans="1:8" ht="13.2" customHeight="1">
      <c r="A585" s="357"/>
      <c r="B585" s="361"/>
      <c r="C585" s="357"/>
      <c r="D585" s="355"/>
      <c r="E585" s="361"/>
      <c r="F585" s="357"/>
      <c r="G585" s="695"/>
      <c r="H585" s="455" t="str">
        <f>IF(OR(F585&lt;&gt;"",G585&lt;&gt;""),F585,"")</f>
        <v/>
      </c>
    </row>
    <row r="586" spans="1:8" ht="13.2" customHeight="1">
      <c r="A586" s="178"/>
      <c r="B586" s="195"/>
      <c r="C586" s="178"/>
      <c r="D586" s="356"/>
      <c r="E586" s="195"/>
      <c r="F586" s="229"/>
      <c r="G586" s="195"/>
      <c r="H586" s="456" t="str">
        <f>IF(OR(F586&lt;&gt;"",G586&lt;&gt;""),H585-G586,"")</f>
        <v/>
      </c>
    </row>
    <row r="587" spans="1:8" ht="13.2" customHeight="1">
      <c r="A587" s="357"/>
      <c r="B587" s="361"/>
      <c r="C587" s="357"/>
      <c r="D587" s="355"/>
      <c r="E587" s="361"/>
      <c r="F587" s="357"/>
      <c r="G587" s="695"/>
      <c r="H587" s="455" t="str">
        <f>IF(OR(F587&lt;&gt;"",G587&lt;&gt;""),F587,"")</f>
        <v/>
      </c>
    </row>
    <row r="588" spans="1:8" ht="13.2" customHeight="1">
      <c r="A588" s="183"/>
      <c r="B588" s="196"/>
      <c r="C588" s="183"/>
      <c r="D588" s="358"/>
      <c r="E588" s="196"/>
      <c r="F588" s="229"/>
      <c r="G588" s="195"/>
      <c r="H588" s="457" t="str">
        <f>IF(OR(F588&lt;&gt;"",G588&lt;&gt;""),H587-G588,"")</f>
        <v/>
      </c>
    </row>
    <row r="589" spans="1:8" ht="13.2" customHeight="1">
      <c r="A589" s="337"/>
      <c r="B589" s="338"/>
      <c r="C589" s="197" t="s">
        <v>620</v>
      </c>
      <c r="D589" s="339"/>
      <c r="E589" s="338"/>
      <c r="F589" s="337">
        <f>SUM(F539:F588)</f>
        <v>0</v>
      </c>
      <c r="G589" s="338">
        <f>SUM(G539:G588)</f>
        <v>0</v>
      </c>
      <c r="H589" s="458">
        <f>F589-G589</f>
        <v>0</v>
      </c>
    </row>
    <row r="590" spans="1:8" ht="13.2" customHeight="1">
      <c r="A590" s="64"/>
      <c r="B590" s="64"/>
      <c r="C590" s="64"/>
      <c r="D590" s="64"/>
      <c r="E590" s="64"/>
      <c r="F590" s="64"/>
      <c r="G590" s="64"/>
      <c r="H590" s="64"/>
    </row>
    <row r="591" spans="1:8" ht="13.2" customHeight="1">
      <c r="A591" s="369"/>
      <c r="B591" s="369"/>
      <c r="C591" s="369" t="s">
        <v>621</v>
      </c>
      <c r="D591" s="369"/>
      <c r="E591" s="369"/>
      <c r="F591" s="369"/>
      <c r="G591" s="369"/>
      <c r="H591" s="370">
        <f>H531+H589</f>
        <v>588</v>
      </c>
    </row>
    <row r="592" spans="1:8" customFormat="1" ht="13.2" customHeight="1"/>
    <row r="593" spans="1:9" customFormat="1" ht="13.2" customHeight="1"/>
    <row r="594" spans="1:9" customFormat="1" ht="13.2" customHeight="1"/>
    <row r="595" spans="1:9" customFormat="1" ht="25.8" customHeight="1">
      <c r="A595" s="1"/>
      <c r="B595" s="1"/>
      <c r="C595" s="1"/>
      <c r="D595" s="1"/>
      <c r="E595" s="1"/>
      <c r="F595" s="1"/>
      <c r="G595" s="1"/>
      <c r="H595" s="29"/>
    </row>
    <row r="596" spans="1:9" ht="13.2" customHeight="1">
      <c r="A596" s="922" t="s">
        <v>3</v>
      </c>
      <c r="B596" s="923"/>
      <c r="C596" s="986" t="s">
        <v>0</v>
      </c>
      <c r="D596" s="987"/>
      <c r="E596" s="988"/>
      <c r="F596" s="989" t="s">
        <v>795</v>
      </c>
      <c r="G596" s="991" t="s">
        <v>597</v>
      </c>
      <c r="H596" s="964" t="s">
        <v>226</v>
      </c>
    </row>
    <row r="597" spans="1:9" ht="13.2" customHeight="1">
      <c r="A597" s="924"/>
      <c r="B597" s="925"/>
      <c r="C597" s="439" t="s">
        <v>599</v>
      </c>
      <c r="D597" s="446" t="s">
        <v>47</v>
      </c>
      <c r="E597" s="447" t="s">
        <v>49</v>
      </c>
      <c r="F597" s="993"/>
      <c r="G597" s="994"/>
      <c r="H597" s="965"/>
    </row>
    <row r="598" spans="1:9" ht="13.2" customHeight="1">
      <c r="A598" s="448">
        <v>10</v>
      </c>
      <c r="B598" s="449">
        <v>1</v>
      </c>
      <c r="C598" s="538" t="s">
        <v>564</v>
      </c>
      <c r="D598" s="450"/>
      <c r="E598" s="449"/>
      <c r="F598" s="448"/>
      <c r="G598" s="449"/>
      <c r="H598" s="454"/>
      <c r="I598" s="1"/>
    </row>
    <row r="599" spans="1:9" ht="13.2" customHeight="1">
      <c r="A599" s="357"/>
      <c r="B599" s="361"/>
      <c r="C599" s="357"/>
      <c r="D599" s="355"/>
      <c r="E599" s="361"/>
      <c r="F599" s="362"/>
      <c r="G599" s="694"/>
      <c r="H599" s="455" t="str">
        <f>IF(OR(F599&lt;&gt;"",G599&lt;&gt;""),F599,"")</f>
        <v/>
      </c>
      <c r="I599" s="1"/>
    </row>
    <row r="600" spans="1:9" ht="13.2" customHeight="1">
      <c r="A600" s="178"/>
      <c r="B600" s="195"/>
      <c r="C600" s="178"/>
      <c r="D600" s="356"/>
      <c r="E600" s="195"/>
      <c r="F600" s="229"/>
      <c r="G600" s="195"/>
      <c r="H600" s="456" t="str">
        <f>IF(OR(F600&lt;&gt;"",G600&lt;&gt;""),H599-G600,"")</f>
        <v/>
      </c>
      <c r="I600" s="1"/>
    </row>
    <row r="601" spans="1:9" ht="13.2" customHeight="1">
      <c r="A601" s="357"/>
      <c r="B601" s="361"/>
      <c r="C601" s="357"/>
      <c r="D601" s="355"/>
      <c r="E601" s="361"/>
      <c r="F601" s="357"/>
      <c r="G601" s="695"/>
      <c r="H601" s="455" t="str">
        <f>IF(OR(F601&lt;&gt;"",G601&lt;&gt;""),F601,"")</f>
        <v/>
      </c>
      <c r="I601" s="1"/>
    </row>
    <row r="602" spans="1:9" ht="13.2" customHeight="1">
      <c r="A602" s="178"/>
      <c r="B602" s="195"/>
      <c r="C602" s="178"/>
      <c r="D602" s="356"/>
      <c r="E602" s="195"/>
      <c r="F602" s="229"/>
      <c r="G602" s="195"/>
      <c r="H602" s="456" t="str">
        <f>IF(OR(F602&lt;&gt;"",G602&lt;&gt;""),H601-G602,"")</f>
        <v/>
      </c>
      <c r="I602" s="1"/>
    </row>
    <row r="603" spans="1:9" ht="13.2" customHeight="1">
      <c r="A603" s="357"/>
      <c r="B603" s="361"/>
      <c r="C603" s="357"/>
      <c r="D603" s="355"/>
      <c r="E603" s="361"/>
      <c r="F603" s="357"/>
      <c r="G603" s="695"/>
      <c r="H603" s="455" t="str">
        <f>IF(OR(F603&lt;&gt;"",G603&lt;&gt;""),F603,"")</f>
        <v/>
      </c>
      <c r="I603" s="1"/>
    </row>
    <row r="604" spans="1:9" ht="13.2" customHeight="1">
      <c r="A604" s="178"/>
      <c r="B604" s="195"/>
      <c r="C604" s="178"/>
      <c r="D604" s="356"/>
      <c r="E604" s="195"/>
      <c r="F604" s="229"/>
      <c r="G604" s="195"/>
      <c r="H604" s="456" t="str">
        <f>IF(OR(F604&lt;&gt;"",G604&lt;&gt;""),H603-G604,"")</f>
        <v/>
      </c>
      <c r="I604" s="1"/>
    </row>
    <row r="605" spans="1:9" ht="13.2" customHeight="1">
      <c r="A605" s="357"/>
      <c r="B605" s="361"/>
      <c r="C605" s="357"/>
      <c r="D605" s="355"/>
      <c r="E605" s="361"/>
      <c r="F605" s="357"/>
      <c r="G605" s="695"/>
      <c r="H605" s="455" t="str">
        <f>IF(OR(F605&lt;&gt;"",G605&lt;&gt;""),F605,"")</f>
        <v/>
      </c>
      <c r="I605" s="1"/>
    </row>
    <row r="606" spans="1:9" ht="13.2" customHeight="1">
      <c r="A606" s="178"/>
      <c r="B606" s="195"/>
      <c r="C606" s="178"/>
      <c r="D606" s="356"/>
      <c r="E606" s="195"/>
      <c r="F606" s="229"/>
      <c r="G606" s="195"/>
      <c r="H606" s="456" t="str">
        <f>IF(OR(F606&lt;&gt;"",G606&lt;&gt;""),H605-G606,"")</f>
        <v/>
      </c>
      <c r="I606" s="1"/>
    </row>
    <row r="607" spans="1:9" ht="13.2" customHeight="1">
      <c r="A607" s="357"/>
      <c r="B607" s="361"/>
      <c r="C607" s="357"/>
      <c r="D607" s="355"/>
      <c r="E607" s="361"/>
      <c r="F607" s="357"/>
      <c r="G607" s="695"/>
      <c r="H607" s="455" t="str">
        <f>IF(OR(F607&lt;&gt;"",G607&lt;&gt;""),F607,"")</f>
        <v/>
      </c>
      <c r="I607" s="1"/>
    </row>
    <row r="608" spans="1:9" ht="13.2" customHeight="1">
      <c r="A608" s="178"/>
      <c r="B608" s="195"/>
      <c r="C608" s="178"/>
      <c r="D608" s="356"/>
      <c r="E608" s="195"/>
      <c r="F608" s="229"/>
      <c r="G608" s="195"/>
      <c r="H608" s="456" t="str">
        <f>IF(OR(F608&lt;&gt;"",G608&lt;&gt;""),H607-G608,"")</f>
        <v/>
      </c>
      <c r="I608" s="1"/>
    </row>
    <row r="609" spans="1:9" ht="13.2" customHeight="1">
      <c r="A609" s="357"/>
      <c r="B609" s="361"/>
      <c r="C609" s="357"/>
      <c r="D609" s="355"/>
      <c r="E609" s="361"/>
      <c r="F609" s="357"/>
      <c r="G609" s="695"/>
      <c r="H609" s="455" t="str">
        <f>IF(OR(F609&lt;&gt;"",G609&lt;&gt;""),F609,"")</f>
        <v/>
      </c>
      <c r="I609" s="1"/>
    </row>
    <row r="610" spans="1:9" ht="13.2" customHeight="1">
      <c r="A610" s="178"/>
      <c r="B610" s="195"/>
      <c r="C610" s="178"/>
      <c r="D610" s="356"/>
      <c r="E610" s="195"/>
      <c r="F610" s="229"/>
      <c r="G610" s="195"/>
      <c r="H610" s="456" t="str">
        <f>IF(OR(F610&lt;&gt;"",G610&lt;&gt;""),H609-G610,"")</f>
        <v/>
      </c>
      <c r="I610" s="1"/>
    </row>
    <row r="611" spans="1:9" ht="13.2" customHeight="1">
      <c r="A611" s="357"/>
      <c r="B611" s="361"/>
      <c r="C611" s="357"/>
      <c r="D611" s="355"/>
      <c r="E611" s="361"/>
      <c r="F611" s="357"/>
      <c r="G611" s="695"/>
      <c r="H611" s="455" t="str">
        <f>IF(OR(F611&lt;&gt;"",G611&lt;&gt;""),F611,"")</f>
        <v/>
      </c>
      <c r="I611" s="1"/>
    </row>
    <row r="612" spans="1:9" ht="13.2" customHeight="1">
      <c r="A612" s="178"/>
      <c r="B612" s="195"/>
      <c r="C612" s="178"/>
      <c r="D612" s="356"/>
      <c r="E612" s="195"/>
      <c r="F612" s="229"/>
      <c r="G612" s="195"/>
      <c r="H612" s="456" t="str">
        <f>IF(OR(F612&lt;&gt;"",G612&lt;&gt;""),H611-G612,"")</f>
        <v/>
      </c>
      <c r="I612" s="1"/>
    </row>
    <row r="613" spans="1:9" ht="13.2" customHeight="1">
      <c r="A613" s="357"/>
      <c r="B613" s="361"/>
      <c r="C613" s="357"/>
      <c r="D613" s="355"/>
      <c r="E613" s="361"/>
      <c r="F613" s="357"/>
      <c r="G613" s="695"/>
      <c r="H613" s="455" t="str">
        <f>IF(OR(F613&lt;&gt;"",G613&lt;&gt;""),F613,"")</f>
        <v/>
      </c>
      <c r="I613" s="1"/>
    </row>
    <row r="614" spans="1:9" ht="13.2" customHeight="1">
      <c r="A614" s="178"/>
      <c r="B614" s="195"/>
      <c r="C614" s="178"/>
      <c r="D614" s="356"/>
      <c r="E614" s="195"/>
      <c r="F614" s="229"/>
      <c r="G614" s="195"/>
      <c r="H614" s="456" t="str">
        <f>IF(OR(F614&lt;&gt;"",G614&lt;&gt;""),H613-G614,"")</f>
        <v/>
      </c>
      <c r="I614" s="1"/>
    </row>
    <row r="615" spans="1:9" ht="13.2" customHeight="1">
      <c r="A615" s="357"/>
      <c r="B615" s="361"/>
      <c r="C615" s="357"/>
      <c r="D615" s="355"/>
      <c r="E615" s="361"/>
      <c r="F615" s="357"/>
      <c r="G615" s="695"/>
      <c r="H615" s="455" t="str">
        <f>IF(OR(F615&lt;&gt;"",G615&lt;&gt;""),F615,"")</f>
        <v/>
      </c>
      <c r="I615" s="1"/>
    </row>
    <row r="616" spans="1:9" ht="13.2" customHeight="1">
      <c r="A616" s="178"/>
      <c r="B616" s="195"/>
      <c r="C616" s="178"/>
      <c r="D616" s="356"/>
      <c r="E616" s="195"/>
      <c r="F616" s="229"/>
      <c r="G616" s="195"/>
      <c r="H616" s="456" t="str">
        <f>IF(OR(F616&lt;&gt;"",G616&lt;&gt;""),H615-G616,"")</f>
        <v/>
      </c>
      <c r="I616" s="1"/>
    </row>
    <row r="617" spans="1:9" ht="13.2" customHeight="1">
      <c r="A617" s="357"/>
      <c r="B617" s="361"/>
      <c r="C617" s="357"/>
      <c r="D617" s="355"/>
      <c r="E617" s="361"/>
      <c r="F617" s="357"/>
      <c r="G617" s="695"/>
      <c r="H617" s="455" t="str">
        <f>IF(OR(F617&lt;&gt;"",G617&lt;&gt;""),F617,"")</f>
        <v/>
      </c>
      <c r="I617" s="1"/>
    </row>
    <row r="618" spans="1:9" ht="13.2" customHeight="1">
      <c r="A618" s="178"/>
      <c r="B618" s="195"/>
      <c r="C618" s="178"/>
      <c r="D618" s="356"/>
      <c r="E618" s="195"/>
      <c r="F618" s="229"/>
      <c r="G618" s="195"/>
      <c r="H618" s="456" t="str">
        <f>IF(OR(F618&lt;&gt;"",G618&lt;&gt;""),H617-G618,"")</f>
        <v/>
      </c>
      <c r="I618" s="1"/>
    </row>
    <row r="619" spans="1:9" ht="13.2" customHeight="1">
      <c r="A619" s="357"/>
      <c r="B619" s="361"/>
      <c r="C619" s="357"/>
      <c r="D619" s="355"/>
      <c r="E619" s="361"/>
      <c r="F619" s="357"/>
      <c r="G619" s="695"/>
      <c r="H619" s="455" t="str">
        <f>IF(OR(F619&lt;&gt;"",G619&lt;&gt;""),F619,"")</f>
        <v/>
      </c>
      <c r="I619" s="1"/>
    </row>
    <row r="620" spans="1:9" ht="13.2" customHeight="1">
      <c r="A620" s="178"/>
      <c r="B620" s="195"/>
      <c r="C620" s="178"/>
      <c r="D620" s="356"/>
      <c r="E620" s="195"/>
      <c r="F620" s="229"/>
      <c r="G620" s="195"/>
      <c r="H620" s="456" t="str">
        <f>IF(OR(F620&lt;&gt;"",G620&lt;&gt;""),H619-G620,"")</f>
        <v/>
      </c>
      <c r="I620" s="1"/>
    </row>
    <row r="621" spans="1:9" ht="13.2" customHeight="1">
      <c r="A621" s="357"/>
      <c r="B621" s="361"/>
      <c r="C621" s="357"/>
      <c r="D621" s="355"/>
      <c r="E621" s="361"/>
      <c r="F621" s="357"/>
      <c r="G621" s="695"/>
      <c r="H621" s="455" t="str">
        <f>IF(OR(F621&lt;&gt;"",G621&lt;&gt;""),F621,"")</f>
        <v/>
      </c>
      <c r="I621" s="1"/>
    </row>
    <row r="622" spans="1:9" ht="13.2" customHeight="1">
      <c r="A622" s="178"/>
      <c r="B622" s="195"/>
      <c r="C622" s="178"/>
      <c r="D622" s="356"/>
      <c r="E622" s="195"/>
      <c r="F622" s="229"/>
      <c r="G622" s="195"/>
      <c r="H622" s="456" t="str">
        <f>IF(OR(F622&lt;&gt;"",G622&lt;&gt;""),H621-G622,"")</f>
        <v/>
      </c>
    </row>
    <row r="623" spans="1:9" ht="13.2" customHeight="1">
      <c r="A623" s="357"/>
      <c r="B623" s="361"/>
      <c r="C623" s="357"/>
      <c r="D623" s="355"/>
      <c r="E623" s="361"/>
      <c r="F623" s="357"/>
      <c r="G623" s="695"/>
      <c r="H623" s="455" t="str">
        <f>IF(OR(F623&lt;&gt;"",G623&lt;&gt;""),F623,"")</f>
        <v/>
      </c>
    </row>
    <row r="624" spans="1:9" ht="13.2" customHeight="1">
      <c r="A624" s="178"/>
      <c r="B624" s="195"/>
      <c r="C624" s="178"/>
      <c r="D624" s="356"/>
      <c r="E624" s="195"/>
      <c r="F624" s="229"/>
      <c r="G624" s="195"/>
      <c r="H624" s="456" t="str">
        <f>IF(OR(F624&lt;&gt;"",G624&lt;&gt;""),H623-G624,"")</f>
        <v/>
      </c>
    </row>
    <row r="625" spans="1:8" ht="13.2" customHeight="1">
      <c r="A625" s="357"/>
      <c r="B625" s="361"/>
      <c r="C625" s="357"/>
      <c r="D625" s="355"/>
      <c r="E625" s="361"/>
      <c r="F625" s="357"/>
      <c r="G625" s="695"/>
      <c r="H625" s="455" t="str">
        <f>IF(OR(F625&lt;&gt;"",G625&lt;&gt;""),F625,"")</f>
        <v/>
      </c>
    </row>
    <row r="626" spans="1:8" ht="13.2" customHeight="1">
      <c r="A626" s="178"/>
      <c r="B626" s="195"/>
      <c r="C626" s="178"/>
      <c r="D626" s="356"/>
      <c r="E626" s="195"/>
      <c r="F626" s="229"/>
      <c r="G626" s="195"/>
      <c r="H626" s="456" t="str">
        <f>IF(OR(F626&lt;&gt;"",G626&lt;&gt;""),H625-G626,"")</f>
        <v/>
      </c>
    </row>
    <row r="627" spans="1:8" ht="13.2" customHeight="1">
      <c r="A627" s="357"/>
      <c r="B627" s="361"/>
      <c r="C627" s="357"/>
      <c r="D627" s="355"/>
      <c r="E627" s="361"/>
      <c r="F627" s="357"/>
      <c r="G627" s="695"/>
      <c r="H627" s="455" t="str">
        <f>IF(OR(F627&lt;&gt;"",G627&lt;&gt;""),F627,"")</f>
        <v/>
      </c>
    </row>
    <row r="628" spans="1:8" ht="13.2" customHeight="1">
      <c r="A628" s="178"/>
      <c r="B628" s="195"/>
      <c r="C628" s="178"/>
      <c r="D628" s="356"/>
      <c r="E628" s="195"/>
      <c r="F628" s="229"/>
      <c r="G628" s="195"/>
      <c r="H628" s="456" t="str">
        <f>IF(OR(F628&lt;&gt;"",G628&lt;&gt;""),H627-G628,"")</f>
        <v/>
      </c>
    </row>
    <row r="629" spans="1:8" ht="13.2" customHeight="1">
      <c r="A629" s="357"/>
      <c r="B629" s="361"/>
      <c r="C629" s="357"/>
      <c r="D629" s="355"/>
      <c r="E629" s="361"/>
      <c r="F629" s="357"/>
      <c r="G629" s="695"/>
      <c r="H629" s="455" t="str">
        <f>IF(OR(F629&lt;&gt;"",G629&lt;&gt;""),F629,"")</f>
        <v/>
      </c>
    </row>
    <row r="630" spans="1:8" ht="13.2" customHeight="1">
      <c r="A630" s="178"/>
      <c r="B630" s="195"/>
      <c r="C630" s="178"/>
      <c r="D630" s="356"/>
      <c r="E630" s="195"/>
      <c r="F630" s="229"/>
      <c r="G630" s="195"/>
      <c r="H630" s="456" t="str">
        <f>IF(OR(F630&lt;&gt;"",G630&lt;&gt;""),H629-G630,"")</f>
        <v/>
      </c>
    </row>
    <row r="631" spans="1:8" ht="13.2" customHeight="1">
      <c r="A631" s="357"/>
      <c r="B631" s="361"/>
      <c r="C631" s="357"/>
      <c r="D631" s="355"/>
      <c r="E631" s="361"/>
      <c r="F631" s="357"/>
      <c r="G631" s="695"/>
      <c r="H631" s="455" t="str">
        <f>IF(OR(F631&lt;&gt;"",G631&lt;&gt;""),F631,"")</f>
        <v/>
      </c>
    </row>
    <row r="632" spans="1:8" ht="13.2" customHeight="1">
      <c r="A632" s="178"/>
      <c r="B632" s="195"/>
      <c r="C632" s="178"/>
      <c r="D632" s="356"/>
      <c r="E632" s="195"/>
      <c r="F632" s="229"/>
      <c r="G632" s="195"/>
      <c r="H632" s="456" t="str">
        <f>IF(OR(F632&lt;&gt;"",G632&lt;&gt;""),H631-G632,"")</f>
        <v/>
      </c>
    </row>
    <row r="633" spans="1:8" ht="13.2" customHeight="1">
      <c r="A633" s="357"/>
      <c r="B633" s="361"/>
      <c r="C633" s="357"/>
      <c r="D633" s="355"/>
      <c r="E633" s="361"/>
      <c r="F633" s="357"/>
      <c r="G633" s="695"/>
      <c r="H633" s="455" t="str">
        <f>IF(OR(F633&lt;&gt;"",G633&lt;&gt;""),F633,"")</f>
        <v/>
      </c>
    </row>
    <row r="634" spans="1:8" ht="13.2" customHeight="1">
      <c r="A634" s="178"/>
      <c r="B634" s="195"/>
      <c r="C634" s="178"/>
      <c r="D634" s="356"/>
      <c r="E634" s="195"/>
      <c r="F634" s="229"/>
      <c r="G634" s="195"/>
      <c r="H634" s="456" t="str">
        <f>IF(OR(F634&lt;&gt;"",G634&lt;&gt;""),H633-G634,"")</f>
        <v/>
      </c>
    </row>
    <row r="635" spans="1:8" ht="13.2" customHeight="1">
      <c r="A635" s="357"/>
      <c r="B635" s="361"/>
      <c r="C635" s="357"/>
      <c r="D635" s="355"/>
      <c r="E635" s="361"/>
      <c r="F635" s="357"/>
      <c r="G635" s="695"/>
      <c r="H635" s="455" t="str">
        <f>IF(OR(F635&lt;&gt;"",G635&lt;&gt;""),F635,"")</f>
        <v/>
      </c>
    </row>
    <row r="636" spans="1:8" ht="13.2" customHeight="1">
      <c r="A636" s="178"/>
      <c r="B636" s="195"/>
      <c r="C636" s="178"/>
      <c r="D636" s="356"/>
      <c r="E636" s="195"/>
      <c r="F636" s="229"/>
      <c r="G636" s="195"/>
      <c r="H636" s="456" t="str">
        <f>IF(OR(F636&lt;&gt;"",G636&lt;&gt;""),H635-G636,"")</f>
        <v/>
      </c>
    </row>
    <row r="637" spans="1:8" ht="13.2" customHeight="1">
      <c r="A637" s="357"/>
      <c r="B637" s="361"/>
      <c r="C637" s="357"/>
      <c r="D637" s="355"/>
      <c r="E637" s="361"/>
      <c r="F637" s="357"/>
      <c r="G637" s="695"/>
      <c r="H637" s="455" t="str">
        <f>IF(OR(F637&lt;&gt;"",G637&lt;&gt;""),F637,"")</f>
        <v/>
      </c>
    </row>
    <row r="638" spans="1:8" ht="13.2" customHeight="1">
      <c r="A638" s="178"/>
      <c r="B638" s="195"/>
      <c r="C638" s="178"/>
      <c r="D638" s="356"/>
      <c r="E638" s="195"/>
      <c r="F638" s="229"/>
      <c r="G638" s="195"/>
      <c r="H638" s="456" t="str">
        <f>IF(OR(F638&lt;&gt;"",G638&lt;&gt;""),H637-G638,"")</f>
        <v/>
      </c>
    </row>
    <row r="639" spans="1:8" ht="13.2" customHeight="1">
      <c r="A639" s="357"/>
      <c r="B639" s="361"/>
      <c r="C639" s="357"/>
      <c r="D639" s="355"/>
      <c r="E639" s="361"/>
      <c r="F639" s="357"/>
      <c r="G639" s="695"/>
      <c r="H639" s="455" t="str">
        <f>IF(OR(F639&lt;&gt;"",G639&lt;&gt;""),F639,"")</f>
        <v/>
      </c>
    </row>
    <row r="640" spans="1:8" ht="13.2" customHeight="1">
      <c r="A640" s="178"/>
      <c r="B640" s="195"/>
      <c r="C640" s="178"/>
      <c r="D640" s="356"/>
      <c r="E640" s="195"/>
      <c r="F640" s="229"/>
      <c r="G640" s="195"/>
      <c r="H640" s="456" t="str">
        <f>IF(OR(F640&lt;&gt;"",G640&lt;&gt;""),H639-G640,"")</f>
        <v/>
      </c>
    </row>
    <row r="641" spans="1:8" ht="13.2" customHeight="1">
      <c r="A641" s="357"/>
      <c r="B641" s="361"/>
      <c r="C641" s="357"/>
      <c r="D641" s="355"/>
      <c r="E641" s="361"/>
      <c r="F641" s="357"/>
      <c r="G641" s="695"/>
      <c r="H641" s="455" t="str">
        <f>IF(OR(F641&lt;&gt;"",G641&lt;&gt;""),F641,"")</f>
        <v/>
      </c>
    </row>
    <row r="642" spans="1:8" ht="13.2" customHeight="1">
      <c r="A642" s="178"/>
      <c r="B642" s="195"/>
      <c r="C642" s="178"/>
      <c r="D642" s="356"/>
      <c r="E642" s="195"/>
      <c r="F642" s="229"/>
      <c r="G642" s="195"/>
      <c r="H642" s="456" t="str">
        <f>IF(OR(F642&lt;&gt;"",G642&lt;&gt;""),H641-G642,"")</f>
        <v/>
      </c>
    </row>
    <row r="643" spans="1:8" ht="13.2" customHeight="1">
      <c r="A643" s="357"/>
      <c r="B643" s="361"/>
      <c r="C643" s="357"/>
      <c r="D643" s="355"/>
      <c r="E643" s="361"/>
      <c r="F643" s="357"/>
      <c r="G643" s="695"/>
      <c r="H643" s="455" t="str">
        <f>IF(OR(F643&lt;&gt;"",G643&lt;&gt;""),F643,"")</f>
        <v/>
      </c>
    </row>
    <row r="644" spans="1:8" ht="13.2" customHeight="1">
      <c r="A644" s="178"/>
      <c r="B644" s="195"/>
      <c r="C644" s="178"/>
      <c r="D644" s="356"/>
      <c r="E644" s="195"/>
      <c r="F644" s="229"/>
      <c r="G644" s="195"/>
      <c r="H644" s="456" t="str">
        <f>IF(OR(F644&lt;&gt;"",G644&lt;&gt;""),H643-G644,"")</f>
        <v/>
      </c>
    </row>
    <row r="645" spans="1:8" ht="13.2" customHeight="1">
      <c r="A645" s="357"/>
      <c r="B645" s="361"/>
      <c r="C645" s="357"/>
      <c r="D645" s="355"/>
      <c r="E645" s="361"/>
      <c r="F645" s="357"/>
      <c r="G645" s="695"/>
      <c r="H645" s="455" t="str">
        <f>IF(OR(F645&lt;&gt;"",G645&lt;&gt;""),F645,"")</f>
        <v/>
      </c>
    </row>
    <row r="646" spans="1:8" ht="13.2" customHeight="1">
      <c r="A646" s="178"/>
      <c r="B646" s="195"/>
      <c r="C646" s="178"/>
      <c r="D646" s="356"/>
      <c r="E646" s="195"/>
      <c r="F646" s="229"/>
      <c r="G646" s="195"/>
      <c r="H646" s="456" t="str">
        <f>IF(OR(F646&lt;&gt;"",G646&lt;&gt;""),H645-G646,"")</f>
        <v/>
      </c>
    </row>
    <row r="647" spans="1:8" ht="13.2" customHeight="1">
      <c r="A647" s="357"/>
      <c r="B647" s="361"/>
      <c r="C647" s="357"/>
      <c r="D647" s="355"/>
      <c r="E647" s="361"/>
      <c r="F647" s="357"/>
      <c r="G647" s="695"/>
      <c r="H647" s="455" t="str">
        <f>IF(OR(F647&lt;&gt;"",G647&lt;&gt;""),F647,"")</f>
        <v/>
      </c>
    </row>
    <row r="648" spans="1:8" ht="13.2" customHeight="1">
      <c r="A648" s="183"/>
      <c r="B648" s="196"/>
      <c r="C648" s="183"/>
      <c r="D648" s="358"/>
      <c r="E648" s="196"/>
      <c r="F648" s="229"/>
      <c r="G648" s="195"/>
      <c r="H648" s="457" t="str">
        <f>IF(OR(F648&lt;&gt;"",G648&lt;&gt;""),H647-G648,"")</f>
        <v/>
      </c>
    </row>
    <row r="649" spans="1:8" ht="13.2" customHeight="1">
      <c r="A649" s="337"/>
      <c r="B649" s="338"/>
      <c r="C649" s="197" t="s">
        <v>622</v>
      </c>
      <c r="D649" s="339"/>
      <c r="E649" s="338"/>
      <c r="F649" s="337">
        <f>SUM(F599:F648)</f>
        <v>0</v>
      </c>
      <c r="G649" s="338">
        <f>SUM(G599:G648)</f>
        <v>0</v>
      </c>
      <c r="H649" s="458">
        <f>F649-G649</f>
        <v>0</v>
      </c>
    </row>
    <row r="650" spans="1:8" ht="13.2" customHeight="1">
      <c r="A650" s="64"/>
      <c r="B650" s="64"/>
      <c r="C650" s="64"/>
      <c r="D650" s="64"/>
      <c r="E650" s="64"/>
      <c r="F650" s="64"/>
      <c r="G650" s="64"/>
      <c r="H650" s="64"/>
    </row>
    <row r="651" spans="1:8" ht="13.2" customHeight="1">
      <c r="A651" s="369"/>
      <c r="B651" s="369"/>
      <c r="C651" s="369" t="s">
        <v>623</v>
      </c>
      <c r="D651" s="369"/>
      <c r="E651" s="369"/>
      <c r="F651" s="369"/>
      <c r="G651" s="369"/>
      <c r="H651" s="370">
        <f>H591+H649</f>
        <v>588</v>
      </c>
    </row>
    <row r="652" spans="1:8" customFormat="1" ht="13.2" customHeight="1"/>
    <row r="653" spans="1:8" customFormat="1" ht="13.2" customHeight="1"/>
    <row r="654" spans="1:8" customFormat="1" ht="13.2" customHeight="1"/>
    <row r="655" spans="1:8" customFormat="1" ht="25.8" customHeight="1">
      <c r="A655" s="1"/>
      <c r="B655" s="1"/>
      <c r="C655" s="1"/>
      <c r="D655" s="1"/>
      <c r="E655" s="1"/>
      <c r="F655" s="1"/>
      <c r="G655" s="1"/>
      <c r="H655" s="29"/>
    </row>
    <row r="656" spans="1:8" ht="13.2" customHeight="1">
      <c r="A656" s="922" t="s">
        <v>3</v>
      </c>
      <c r="B656" s="923"/>
      <c r="C656" s="986" t="s">
        <v>0</v>
      </c>
      <c r="D656" s="987"/>
      <c r="E656" s="988"/>
      <c r="F656" s="989" t="s">
        <v>795</v>
      </c>
      <c r="G656" s="991" t="s">
        <v>597</v>
      </c>
      <c r="H656" s="964" t="s">
        <v>226</v>
      </c>
    </row>
    <row r="657" spans="1:9" ht="13.2" customHeight="1">
      <c r="A657" s="924"/>
      <c r="B657" s="925"/>
      <c r="C657" s="439" t="s">
        <v>599</v>
      </c>
      <c r="D657" s="446" t="s">
        <v>47</v>
      </c>
      <c r="E657" s="447" t="s">
        <v>49</v>
      </c>
      <c r="F657" s="993"/>
      <c r="G657" s="994"/>
      <c r="H657" s="965"/>
    </row>
    <row r="658" spans="1:9" ht="13.2" customHeight="1">
      <c r="A658" s="448">
        <v>11</v>
      </c>
      <c r="B658" s="449">
        <v>1</v>
      </c>
      <c r="C658" s="538" t="s">
        <v>564</v>
      </c>
      <c r="D658" s="450"/>
      <c r="E658" s="449"/>
      <c r="F658" s="448"/>
      <c r="G658" s="449"/>
      <c r="H658" s="454"/>
      <c r="I658" s="1"/>
    </row>
    <row r="659" spans="1:9" ht="13.2" customHeight="1">
      <c r="A659" s="357"/>
      <c r="B659" s="361"/>
      <c r="C659" s="357"/>
      <c r="D659" s="355"/>
      <c r="E659" s="361"/>
      <c r="F659" s="362"/>
      <c r="G659" s="694"/>
      <c r="H659" s="455" t="str">
        <f>IF(OR(F659&lt;&gt;"",G659&lt;&gt;""),F659,"")</f>
        <v/>
      </c>
      <c r="I659" s="1"/>
    </row>
    <row r="660" spans="1:9" ht="13.2" customHeight="1">
      <c r="A660" s="178"/>
      <c r="B660" s="195"/>
      <c r="C660" s="178"/>
      <c r="D660" s="356"/>
      <c r="E660" s="195"/>
      <c r="F660" s="229"/>
      <c r="G660" s="195"/>
      <c r="H660" s="456" t="str">
        <f>IF(OR(F660&lt;&gt;"",G660&lt;&gt;""),H659-G660,"")</f>
        <v/>
      </c>
      <c r="I660" s="1"/>
    </row>
    <row r="661" spans="1:9" ht="13.2" customHeight="1">
      <c r="A661" s="357"/>
      <c r="B661" s="361"/>
      <c r="C661" s="357"/>
      <c r="D661" s="355"/>
      <c r="E661" s="361"/>
      <c r="F661" s="357"/>
      <c r="G661" s="695"/>
      <c r="H661" s="455" t="str">
        <f>IF(OR(F661&lt;&gt;"",G661&lt;&gt;""),F661,"")</f>
        <v/>
      </c>
      <c r="I661" s="1"/>
    </row>
    <row r="662" spans="1:9" ht="13.2" customHeight="1">
      <c r="A662" s="178"/>
      <c r="B662" s="195"/>
      <c r="C662" s="178"/>
      <c r="D662" s="356"/>
      <c r="E662" s="195"/>
      <c r="F662" s="229"/>
      <c r="G662" s="195"/>
      <c r="H662" s="456" t="str">
        <f>IF(OR(F662&lt;&gt;"",G662&lt;&gt;""),H661-G662,"")</f>
        <v/>
      </c>
      <c r="I662" s="1"/>
    </row>
    <row r="663" spans="1:9" ht="13.2" customHeight="1">
      <c r="A663" s="357"/>
      <c r="B663" s="361"/>
      <c r="C663" s="357"/>
      <c r="D663" s="355"/>
      <c r="E663" s="361"/>
      <c r="F663" s="357"/>
      <c r="G663" s="695"/>
      <c r="H663" s="455" t="str">
        <f>IF(OR(F663&lt;&gt;"",G663&lt;&gt;""),F663,"")</f>
        <v/>
      </c>
      <c r="I663" s="1"/>
    </row>
    <row r="664" spans="1:9" ht="13.2" customHeight="1">
      <c r="A664" s="178"/>
      <c r="B664" s="195"/>
      <c r="C664" s="178"/>
      <c r="D664" s="356"/>
      <c r="E664" s="195"/>
      <c r="F664" s="229"/>
      <c r="G664" s="195"/>
      <c r="H664" s="456" t="str">
        <f>IF(OR(F664&lt;&gt;"",G664&lt;&gt;""),H663-G664,"")</f>
        <v/>
      </c>
      <c r="I664" s="1"/>
    </row>
    <row r="665" spans="1:9" ht="13.2" customHeight="1">
      <c r="A665" s="357"/>
      <c r="B665" s="361"/>
      <c r="C665" s="357"/>
      <c r="D665" s="355"/>
      <c r="E665" s="361"/>
      <c r="F665" s="357"/>
      <c r="G665" s="695"/>
      <c r="H665" s="455" t="str">
        <f>IF(OR(F665&lt;&gt;"",G665&lt;&gt;""),F665,"")</f>
        <v/>
      </c>
      <c r="I665" s="1"/>
    </row>
    <row r="666" spans="1:9" ht="13.2" customHeight="1">
      <c r="A666" s="178"/>
      <c r="B666" s="195"/>
      <c r="C666" s="178"/>
      <c r="D666" s="356"/>
      <c r="E666" s="195"/>
      <c r="F666" s="229"/>
      <c r="G666" s="195"/>
      <c r="H666" s="456" t="str">
        <f>IF(OR(F666&lt;&gt;"",G666&lt;&gt;""),H665-G666,"")</f>
        <v/>
      </c>
      <c r="I666" s="1"/>
    </row>
    <row r="667" spans="1:9" ht="13.2" customHeight="1">
      <c r="A667" s="357"/>
      <c r="B667" s="361"/>
      <c r="C667" s="357"/>
      <c r="D667" s="355"/>
      <c r="E667" s="361"/>
      <c r="F667" s="357"/>
      <c r="G667" s="695"/>
      <c r="H667" s="455" t="str">
        <f>IF(OR(F667&lt;&gt;"",G667&lt;&gt;""),F667,"")</f>
        <v/>
      </c>
      <c r="I667" s="1"/>
    </row>
    <row r="668" spans="1:9" ht="13.2" customHeight="1">
      <c r="A668" s="178"/>
      <c r="B668" s="195"/>
      <c r="C668" s="178"/>
      <c r="D668" s="356"/>
      <c r="E668" s="195"/>
      <c r="F668" s="229"/>
      <c r="G668" s="195"/>
      <c r="H668" s="456" t="str">
        <f>IF(OR(F668&lt;&gt;"",G668&lt;&gt;""),H667-G668,"")</f>
        <v/>
      </c>
      <c r="I668" s="1"/>
    </row>
    <row r="669" spans="1:9" ht="13.2" customHeight="1">
      <c r="A669" s="357"/>
      <c r="B669" s="361"/>
      <c r="C669" s="357"/>
      <c r="D669" s="355"/>
      <c r="E669" s="361"/>
      <c r="F669" s="357"/>
      <c r="G669" s="695"/>
      <c r="H669" s="455" t="str">
        <f>IF(OR(F669&lt;&gt;"",G669&lt;&gt;""),F669,"")</f>
        <v/>
      </c>
      <c r="I669" s="1"/>
    </row>
    <row r="670" spans="1:9" ht="13.2" customHeight="1">
      <c r="A670" s="178"/>
      <c r="B670" s="195"/>
      <c r="C670" s="178"/>
      <c r="D670" s="356"/>
      <c r="E670" s="195"/>
      <c r="F670" s="229"/>
      <c r="G670" s="195"/>
      <c r="H670" s="456" t="str">
        <f>IF(OR(F670&lt;&gt;"",G670&lt;&gt;""),H669-G670,"")</f>
        <v/>
      </c>
      <c r="I670" s="1"/>
    </row>
    <row r="671" spans="1:9" ht="13.2" customHeight="1">
      <c r="A671" s="357"/>
      <c r="B671" s="361"/>
      <c r="C671" s="357"/>
      <c r="D671" s="355"/>
      <c r="E671" s="361"/>
      <c r="F671" s="357"/>
      <c r="G671" s="695"/>
      <c r="H671" s="455" t="str">
        <f>IF(OR(F671&lt;&gt;"",G671&lt;&gt;""),F671,"")</f>
        <v/>
      </c>
      <c r="I671" s="1"/>
    </row>
    <row r="672" spans="1:9" ht="13.2" customHeight="1">
      <c r="A672" s="178"/>
      <c r="B672" s="195"/>
      <c r="C672" s="178"/>
      <c r="D672" s="356"/>
      <c r="E672" s="195"/>
      <c r="F672" s="229"/>
      <c r="G672" s="195"/>
      <c r="H672" s="456" t="str">
        <f>IF(OR(F672&lt;&gt;"",G672&lt;&gt;""),H671-G672,"")</f>
        <v/>
      </c>
      <c r="I672" s="1"/>
    </row>
    <row r="673" spans="1:9" ht="13.2" customHeight="1">
      <c r="A673" s="357"/>
      <c r="B673" s="361"/>
      <c r="C673" s="357"/>
      <c r="D673" s="355"/>
      <c r="E673" s="361"/>
      <c r="F673" s="357"/>
      <c r="G673" s="695"/>
      <c r="H673" s="455" t="str">
        <f>IF(OR(F673&lt;&gt;"",G673&lt;&gt;""),F673,"")</f>
        <v/>
      </c>
      <c r="I673" s="1"/>
    </row>
    <row r="674" spans="1:9" ht="13.2" customHeight="1">
      <c r="A674" s="178"/>
      <c r="B674" s="195"/>
      <c r="C674" s="178"/>
      <c r="D674" s="356"/>
      <c r="E674" s="195"/>
      <c r="F674" s="229"/>
      <c r="G674" s="195"/>
      <c r="H674" s="456" t="str">
        <f>IF(OR(F674&lt;&gt;"",G674&lt;&gt;""),H673-G674,"")</f>
        <v/>
      </c>
      <c r="I674" s="1"/>
    </row>
    <row r="675" spans="1:9" ht="13.2" customHeight="1">
      <c r="A675" s="357"/>
      <c r="B675" s="361"/>
      <c r="C675" s="357"/>
      <c r="D675" s="355"/>
      <c r="E675" s="361"/>
      <c r="F675" s="357"/>
      <c r="G675" s="695"/>
      <c r="H675" s="455" t="str">
        <f>IF(OR(F675&lt;&gt;"",G675&lt;&gt;""),F675,"")</f>
        <v/>
      </c>
      <c r="I675" s="1"/>
    </row>
    <row r="676" spans="1:9" ht="13.2" customHeight="1">
      <c r="A676" s="178"/>
      <c r="B676" s="195"/>
      <c r="C676" s="178"/>
      <c r="D676" s="356"/>
      <c r="E676" s="195"/>
      <c r="F676" s="229"/>
      <c r="G676" s="195"/>
      <c r="H676" s="456" t="str">
        <f>IF(OR(F676&lt;&gt;"",G676&lt;&gt;""),H675-G676,"")</f>
        <v/>
      </c>
      <c r="I676" s="1"/>
    </row>
    <row r="677" spans="1:9" ht="13.2" customHeight="1">
      <c r="A677" s="357"/>
      <c r="B677" s="361"/>
      <c r="C677" s="357"/>
      <c r="D677" s="355"/>
      <c r="E677" s="361"/>
      <c r="F677" s="357"/>
      <c r="G677" s="695"/>
      <c r="H677" s="455" t="str">
        <f>IF(OR(F677&lt;&gt;"",G677&lt;&gt;""),F677,"")</f>
        <v/>
      </c>
      <c r="I677" s="1"/>
    </row>
    <row r="678" spans="1:9" ht="13.2" customHeight="1">
      <c r="A678" s="178"/>
      <c r="B678" s="195"/>
      <c r="C678" s="178"/>
      <c r="D678" s="356"/>
      <c r="E678" s="195"/>
      <c r="F678" s="229"/>
      <c r="G678" s="195"/>
      <c r="H678" s="456" t="str">
        <f>IF(OR(F678&lt;&gt;"",G678&lt;&gt;""),H677-G678,"")</f>
        <v/>
      </c>
      <c r="I678" s="1"/>
    </row>
    <row r="679" spans="1:9" ht="13.2" customHeight="1">
      <c r="A679" s="357"/>
      <c r="B679" s="361"/>
      <c r="C679" s="357"/>
      <c r="D679" s="355"/>
      <c r="E679" s="361"/>
      <c r="F679" s="357"/>
      <c r="G679" s="695"/>
      <c r="H679" s="455" t="str">
        <f>IF(OR(F679&lt;&gt;"",G679&lt;&gt;""),F679,"")</f>
        <v/>
      </c>
      <c r="I679" s="1"/>
    </row>
    <row r="680" spans="1:9" ht="13.2" customHeight="1">
      <c r="A680" s="178"/>
      <c r="B680" s="195"/>
      <c r="C680" s="178"/>
      <c r="D680" s="356"/>
      <c r="E680" s="195"/>
      <c r="F680" s="229"/>
      <c r="G680" s="195"/>
      <c r="H680" s="456" t="str">
        <f>IF(OR(F680&lt;&gt;"",G680&lt;&gt;""),H679-G680,"")</f>
        <v/>
      </c>
      <c r="I680" s="1"/>
    </row>
    <row r="681" spans="1:9" ht="13.2" customHeight="1">
      <c r="A681" s="357"/>
      <c r="B681" s="361"/>
      <c r="C681" s="357"/>
      <c r="D681" s="355"/>
      <c r="E681" s="361"/>
      <c r="F681" s="357"/>
      <c r="G681" s="695"/>
      <c r="H681" s="455" t="str">
        <f>IF(OR(F681&lt;&gt;"",G681&lt;&gt;""),F681,"")</f>
        <v/>
      </c>
      <c r="I681" s="1"/>
    </row>
    <row r="682" spans="1:9" ht="13.2" customHeight="1">
      <c r="A682" s="178"/>
      <c r="B682" s="195"/>
      <c r="C682" s="178"/>
      <c r="D682" s="356"/>
      <c r="E682" s="195"/>
      <c r="F682" s="229"/>
      <c r="G682" s="195"/>
      <c r="H682" s="456" t="str">
        <f>IF(OR(F682&lt;&gt;"",G682&lt;&gt;""),H681-G682,"")</f>
        <v/>
      </c>
    </row>
    <row r="683" spans="1:9" ht="13.2" customHeight="1">
      <c r="A683" s="357"/>
      <c r="B683" s="361"/>
      <c r="C683" s="357"/>
      <c r="D683" s="355"/>
      <c r="E683" s="361"/>
      <c r="F683" s="357"/>
      <c r="G683" s="695"/>
      <c r="H683" s="455" t="str">
        <f>IF(OR(F683&lt;&gt;"",G683&lt;&gt;""),F683,"")</f>
        <v/>
      </c>
    </row>
    <row r="684" spans="1:9" ht="13.2" customHeight="1">
      <c r="A684" s="178"/>
      <c r="B684" s="195"/>
      <c r="C684" s="178"/>
      <c r="D684" s="356"/>
      <c r="E684" s="195"/>
      <c r="F684" s="229"/>
      <c r="G684" s="195"/>
      <c r="H684" s="456" t="str">
        <f>IF(OR(F684&lt;&gt;"",G684&lt;&gt;""),H683-G684,"")</f>
        <v/>
      </c>
    </row>
    <row r="685" spans="1:9" ht="13.2" customHeight="1">
      <c r="A685" s="357"/>
      <c r="B685" s="361"/>
      <c r="C685" s="357"/>
      <c r="D685" s="355"/>
      <c r="E685" s="361"/>
      <c r="F685" s="357"/>
      <c r="G685" s="695"/>
      <c r="H685" s="455" t="str">
        <f>IF(OR(F685&lt;&gt;"",G685&lt;&gt;""),F685,"")</f>
        <v/>
      </c>
    </row>
    <row r="686" spans="1:9" ht="13.2" customHeight="1">
      <c r="A686" s="178"/>
      <c r="B686" s="195"/>
      <c r="C686" s="178"/>
      <c r="D686" s="356"/>
      <c r="E686" s="195"/>
      <c r="F686" s="229"/>
      <c r="G686" s="195"/>
      <c r="H686" s="456" t="str">
        <f>IF(OR(F686&lt;&gt;"",G686&lt;&gt;""),H685-G686,"")</f>
        <v/>
      </c>
    </row>
    <row r="687" spans="1:9" ht="13.2" customHeight="1">
      <c r="A687" s="357"/>
      <c r="B687" s="361"/>
      <c r="C687" s="357"/>
      <c r="D687" s="355"/>
      <c r="E687" s="361"/>
      <c r="F687" s="357"/>
      <c r="G687" s="695"/>
      <c r="H687" s="455" t="str">
        <f>IF(OR(F687&lt;&gt;"",G687&lt;&gt;""),F687,"")</f>
        <v/>
      </c>
    </row>
    <row r="688" spans="1:9" ht="13.2" customHeight="1">
      <c r="A688" s="178"/>
      <c r="B688" s="195"/>
      <c r="C688" s="178"/>
      <c r="D688" s="356"/>
      <c r="E688" s="195"/>
      <c r="F688" s="229"/>
      <c r="G688" s="195"/>
      <c r="H688" s="456" t="str">
        <f>IF(OR(F688&lt;&gt;"",G688&lt;&gt;""),H687-G688,"")</f>
        <v/>
      </c>
    </row>
    <row r="689" spans="1:8" ht="13.2" customHeight="1">
      <c r="A689" s="357"/>
      <c r="B689" s="361"/>
      <c r="C689" s="357"/>
      <c r="D689" s="355"/>
      <c r="E689" s="361"/>
      <c r="F689" s="357"/>
      <c r="G689" s="695"/>
      <c r="H689" s="455" t="str">
        <f>IF(OR(F689&lt;&gt;"",G689&lt;&gt;""),F689,"")</f>
        <v/>
      </c>
    </row>
    <row r="690" spans="1:8" ht="13.2" customHeight="1">
      <c r="A690" s="178"/>
      <c r="B690" s="195"/>
      <c r="C690" s="178"/>
      <c r="D690" s="356"/>
      <c r="E690" s="195"/>
      <c r="F690" s="229"/>
      <c r="G690" s="195"/>
      <c r="H690" s="456" t="str">
        <f>IF(OR(F690&lt;&gt;"",G690&lt;&gt;""),H689-G690,"")</f>
        <v/>
      </c>
    </row>
    <row r="691" spans="1:8" ht="13.2" customHeight="1">
      <c r="A691" s="357"/>
      <c r="B691" s="361"/>
      <c r="C691" s="357"/>
      <c r="D691" s="355"/>
      <c r="E691" s="361"/>
      <c r="F691" s="357"/>
      <c r="G691" s="695"/>
      <c r="H691" s="455" t="str">
        <f>IF(OR(F691&lt;&gt;"",G691&lt;&gt;""),F691,"")</f>
        <v/>
      </c>
    </row>
    <row r="692" spans="1:8" ht="13.2" customHeight="1">
      <c r="A692" s="178"/>
      <c r="B692" s="195"/>
      <c r="C692" s="178"/>
      <c r="D692" s="356"/>
      <c r="E692" s="195"/>
      <c r="F692" s="229"/>
      <c r="G692" s="195"/>
      <c r="H692" s="456" t="str">
        <f>IF(OR(F692&lt;&gt;"",G692&lt;&gt;""),H691-G692,"")</f>
        <v/>
      </c>
    </row>
    <row r="693" spans="1:8" ht="13.2" customHeight="1">
      <c r="A693" s="357"/>
      <c r="B693" s="361"/>
      <c r="C693" s="357"/>
      <c r="D693" s="355"/>
      <c r="E693" s="361"/>
      <c r="F693" s="357"/>
      <c r="G693" s="695"/>
      <c r="H693" s="455" t="str">
        <f>IF(OR(F693&lt;&gt;"",G693&lt;&gt;""),F693,"")</f>
        <v/>
      </c>
    </row>
    <row r="694" spans="1:8" ht="13.2" customHeight="1">
      <c r="A694" s="178"/>
      <c r="B694" s="195"/>
      <c r="C694" s="178"/>
      <c r="D694" s="356"/>
      <c r="E694" s="195"/>
      <c r="F694" s="229"/>
      <c r="G694" s="195"/>
      <c r="H694" s="456" t="str">
        <f>IF(OR(F694&lt;&gt;"",G694&lt;&gt;""),H693-G694,"")</f>
        <v/>
      </c>
    </row>
    <row r="695" spans="1:8" ht="13.2" customHeight="1">
      <c r="A695" s="357"/>
      <c r="B695" s="361"/>
      <c r="C695" s="357"/>
      <c r="D695" s="355"/>
      <c r="E695" s="361"/>
      <c r="F695" s="357"/>
      <c r="G695" s="695"/>
      <c r="H695" s="455" t="str">
        <f>IF(OR(F695&lt;&gt;"",G695&lt;&gt;""),F695,"")</f>
        <v/>
      </c>
    </row>
    <row r="696" spans="1:8" ht="13.2" customHeight="1">
      <c r="A696" s="178"/>
      <c r="B696" s="195"/>
      <c r="C696" s="178"/>
      <c r="D696" s="356"/>
      <c r="E696" s="195"/>
      <c r="F696" s="229"/>
      <c r="G696" s="195"/>
      <c r="H696" s="456" t="str">
        <f>IF(OR(F696&lt;&gt;"",G696&lt;&gt;""),H695-G696,"")</f>
        <v/>
      </c>
    </row>
    <row r="697" spans="1:8" ht="13.2" customHeight="1">
      <c r="A697" s="357"/>
      <c r="B697" s="361"/>
      <c r="C697" s="357"/>
      <c r="D697" s="355"/>
      <c r="E697" s="361"/>
      <c r="F697" s="357"/>
      <c r="G697" s="695"/>
      <c r="H697" s="455" t="str">
        <f>IF(OR(F697&lt;&gt;"",G697&lt;&gt;""),F697,"")</f>
        <v/>
      </c>
    </row>
    <row r="698" spans="1:8" ht="13.2" customHeight="1">
      <c r="A698" s="178"/>
      <c r="B698" s="195"/>
      <c r="C698" s="178"/>
      <c r="D698" s="356"/>
      <c r="E698" s="195"/>
      <c r="F698" s="229"/>
      <c r="G698" s="195"/>
      <c r="H698" s="456" t="str">
        <f>IF(OR(F698&lt;&gt;"",G698&lt;&gt;""),H697-G698,"")</f>
        <v/>
      </c>
    </row>
    <row r="699" spans="1:8" ht="13.2" customHeight="1">
      <c r="A699" s="357"/>
      <c r="B699" s="361"/>
      <c r="C699" s="357"/>
      <c r="D699" s="355"/>
      <c r="E699" s="361"/>
      <c r="F699" s="357"/>
      <c r="G699" s="695"/>
      <c r="H699" s="455" t="str">
        <f>IF(OR(F699&lt;&gt;"",G699&lt;&gt;""),F699,"")</f>
        <v/>
      </c>
    </row>
    <row r="700" spans="1:8" ht="13.2" customHeight="1">
      <c r="A700" s="178"/>
      <c r="B700" s="195"/>
      <c r="C700" s="178"/>
      <c r="D700" s="356"/>
      <c r="E700" s="195"/>
      <c r="F700" s="229"/>
      <c r="G700" s="195"/>
      <c r="H700" s="456" t="str">
        <f>IF(OR(F700&lt;&gt;"",G700&lt;&gt;""),H699-G700,"")</f>
        <v/>
      </c>
    </row>
    <row r="701" spans="1:8" ht="13.2" customHeight="1">
      <c r="A701" s="357"/>
      <c r="B701" s="361"/>
      <c r="C701" s="357"/>
      <c r="D701" s="355"/>
      <c r="E701" s="361"/>
      <c r="F701" s="357"/>
      <c r="G701" s="695"/>
      <c r="H701" s="455" t="str">
        <f>IF(OR(F701&lt;&gt;"",G701&lt;&gt;""),F701,"")</f>
        <v/>
      </c>
    </row>
    <row r="702" spans="1:8" ht="13.2" customHeight="1">
      <c r="A702" s="178"/>
      <c r="B702" s="195"/>
      <c r="C702" s="178"/>
      <c r="D702" s="356"/>
      <c r="E702" s="195"/>
      <c r="F702" s="229"/>
      <c r="G702" s="195"/>
      <c r="H702" s="456" t="str">
        <f>IF(OR(F702&lt;&gt;"",G702&lt;&gt;""),H701-G702,"")</f>
        <v/>
      </c>
    </row>
    <row r="703" spans="1:8" ht="13.2" customHeight="1">
      <c r="A703" s="357"/>
      <c r="B703" s="361"/>
      <c r="C703" s="357"/>
      <c r="D703" s="355"/>
      <c r="E703" s="361"/>
      <c r="F703" s="357"/>
      <c r="G703" s="695"/>
      <c r="H703" s="455" t="str">
        <f>IF(OR(F703&lt;&gt;"",G703&lt;&gt;""),F703,"")</f>
        <v/>
      </c>
    </row>
    <row r="704" spans="1:8" ht="13.2" customHeight="1">
      <c r="A704" s="178"/>
      <c r="B704" s="195"/>
      <c r="C704" s="178"/>
      <c r="D704" s="356"/>
      <c r="E704" s="195"/>
      <c r="F704" s="229"/>
      <c r="G704" s="195"/>
      <c r="H704" s="456" t="str">
        <f>IF(OR(F704&lt;&gt;"",G704&lt;&gt;""),H703-G704,"")</f>
        <v/>
      </c>
    </row>
    <row r="705" spans="1:9" ht="13.2" customHeight="1">
      <c r="A705" s="357"/>
      <c r="B705" s="361"/>
      <c r="C705" s="357"/>
      <c r="D705" s="355"/>
      <c r="E705" s="361"/>
      <c r="F705" s="357"/>
      <c r="G705" s="695"/>
      <c r="H705" s="455" t="str">
        <f>IF(OR(F705&lt;&gt;"",G705&lt;&gt;""),F705,"")</f>
        <v/>
      </c>
    </row>
    <row r="706" spans="1:9" ht="13.2" customHeight="1">
      <c r="A706" s="178"/>
      <c r="B706" s="195"/>
      <c r="C706" s="178"/>
      <c r="D706" s="356"/>
      <c r="E706" s="195"/>
      <c r="F706" s="229"/>
      <c r="G706" s="195"/>
      <c r="H706" s="456" t="str">
        <f>IF(OR(F706&lt;&gt;"",G706&lt;&gt;""),H705-G706,"")</f>
        <v/>
      </c>
    </row>
    <row r="707" spans="1:9" ht="13.2" customHeight="1">
      <c r="A707" s="357"/>
      <c r="B707" s="361"/>
      <c r="C707" s="357"/>
      <c r="D707" s="355"/>
      <c r="E707" s="361"/>
      <c r="F707" s="357"/>
      <c r="G707" s="695"/>
      <c r="H707" s="455" t="str">
        <f>IF(OR(F707&lt;&gt;"",G707&lt;&gt;""),F707,"")</f>
        <v/>
      </c>
    </row>
    <row r="708" spans="1:9" ht="13.2" customHeight="1">
      <c r="A708" s="183"/>
      <c r="B708" s="196"/>
      <c r="C708" s="183"/>
      <c r="D708" s="358"/>
      <c r="E708" s="196"/>
      <c r="F708" s="229"/>
      <c r="G708" s="195"/>
      <c r="H708" s="457" t="str">
        <f>IF(OR(F708&lt;&gt;"",G708&lt;&gt;""),H707-G708,"")</f>
        <v/>
      </c>
    </row>
    <row r="709" spans="1:9" ht="13.2" customHeight="1">
      <c r="A709" s="337"/>
      <c r="B709" s="338"/>
      <c r="C709" s="197" t="s">
        <v>604</v>
      </c>
      <c r="D709" s="339"/>
      <c r="E709" s="338"/>
      <c r="F709" s="337">
        <f>SUM(F659:F708)</f>
        <v>0</v>
      </c>
      <c r="G709" s="338">
        <f>SUM(G659:G708)</f>
        <v>0</v>
      </c>
      <c r="H709" s="458">
        <f>F709-G709</f>
        <v>0</v>
      </c>
    </row>
    <row r="710" spans="1:9" ht="13.2" customHeight="1">
      <c r="A710" s="64"/>
      <c r="B710" s="64"/>
      <c r="C710" s="64"/>
      <c r="D710" s="64"/>
      <c r="E710" s="64"/>
      <c r="F710" s="64"/>
      <c r="G710" s="64"/>
      <c r="H710" s="64"/>
    </row>
    <row r="711" spans="1:9" ht="13.2" customHeight="1">
      <c r="A711" s="369"/>
      <c r="B711" s="369"/>
      <c r="C711" s="369" t="s">
        <v>605</v>
      </c>
      <c r="D711" s="369"/>
      <c r="E711" s="369"/>
      <c r="F711" s="369"/>
      <c r="G711" s="369"/>
      <c r="H711" s="370">
        <f>H651+H709</f>
        <v>588</v>
      </c>
    </row>
    <row r="712" spans="1:9" customFormat="1" ht="13.2" customHeight="1"/>
    <row r="713" spans="1:9" customFormat="1" ht="13.2" customHeight="1"/>
    <row r="714" spans="1:9" customFormat="1" ht="13.2" customHeight="1"/>
    <row r="715" spans="1:9" customFormat="1" ht="25.8" customHeight="1">
      <c r="A715" s="1"/>
      <c r="B715" s="1"/>
      <c r="C715" s="1"/>
      <c r="D715" s="1"/>
      <c r="E715" s="1"/>
      <c r="F715" s="1"/>
      <c r="G715" s="1"/>
      <c r="H715" s="29"/>
    </row>
    <row r="716" spans="1:9" ht="13.2" customHeight="1">
      <c r="A716" s="922" t="s">
        <v>3</v>
      </c>
      <c r="B716" s="923"/>
      <c r="C716" s="986" t="s">
        <v>0</v>
      </c>
      <c r="D716" s="987"/>
      <c r="E716" s="988"/>
      <c r="F716" s="989" t="s">
        <v>795</v>
      </c>
      <c r="G716" s="991" t="s">
        <v>597</v>
      </c>
      <c r="H716" s="964" t="s">
        <v>226</v>
      </c>
    </row>
    <row r="717" spans="1:9" ht="13.2" customHeight="1">
      <c r="A717" s="924"/>
      <c r="B717" s="925"/>
      <c r="C717" s="439" t="s">
        <v>599</v>
      </c>
      <c r="D717" s="446" t="s">
        <v>47</v>
      </c>
      <c r="E717" s="447" t="s">
        <v>49</v>
      </c>
      <c r="F717" s="993"/>
      <c r="G717" s="994"/>
      <c r="H717" s="965"/>
    </row>
    <row r="718" spans="1:9" ht="13.2" customHeight="1">
      <c r="A718" s="448">
        <v>12</v>
      </c>
      <c r="B718" s="449">
        <v>1</v>
      </c>
      <c r="C718" s="538" t="s">
        <v>564</v>
      </c>
      <c r="D718" s="450"/>
      <c r="E718" s="449"/>
      <c r="F718" s="448"/>
      <c r="G718" s="449"/>
      <c r="H718" s="454"/>
      <c r="I718" s="1"/>
    </row>
    <row r="719" spans="1:9" ht="13.2" customHeight="1">
      <c r="A719" s="357"/>
      <c r="B719" s="361"/>
      <c r="C719" s="357"/>
      <c r="D719" s="355"/>
      <c r="E719" s="361"/>
      <c r="F719" s="362"/>
      <c r="G719" s="694"/>
      <c r="H719" s="455" t="str">
        <f>IF(OR(F719&lt;&gt;"",G719&lt;&gt;""),F719,"")</f>
        <v/>
      </c>
      <c r="I719" s="1"/>
    </row>
    <row r="720" spans="1:9" ht="13.2" customHeight="1">
      <c r="A720" s="178"/>
      <c r="B720" s="195"/>
      <c r="C720" s="178"/>
      <c r="D720" s="356"/>
      <c r="E720" s="195"/>
      <c r="F720" s="229"/>
      <c r="G720" s="195"/>
      <c r="H720" s="456" t="str">
        <f>IF(OR(F720&lt;&gt;"",G720&lt;&gt;""),H719-G720,"")</f>
        <v/>
      </c>
      <c r="I720" s="1"/>
    </row>
    <row r="721" spans="1:9" ht="13.2" customHeight="1">
      <c r="A721" s="357"/>
      <c r="B721" s="361"/>
      <c r="C721" s="357"/>
      <c r="D721" s="355"/>
      <c r="E721" s="361"/>
      <c r="F721" s="357"/>
      <c r="G721" s="695"/>
      <c r="H721" s="455" t="str">
        <f>IF(OR(F721&lt;&gt;"",G721&lt;&gt;""),F721,"")</f>
        <v/>
      </c>
      <c r="I721" s="1"/>
    </row>
    <row r="722" spans="1:9" ht="13.2" customHeight="1">
      <c r="A722" s="178"/>
      <c r="B722" s="195"/>
      <c r="C722" s="178"/>
      <c r="D722" s="356"/>
      <c r="E722" s="195"/>
      <c r="F722" s="229"/>
      <c r="G722" s="195"/>
      <c r="H722" s="456" t="str">
        <f>IF(OR(F722&lt;&gt;"",G722&lt;&gt;""),H721-G722,"")</f>
        <v/>
      </c>
      <c r="I722" s="1"/>
    </row>
    <row r="723" spans="1:9" ht="13.2" customHeight="1">
      <c r="A723" s="357"/>
      <c r="B723" s="361"/>
      <c r="C723" s="357"/>
      <c r="D723" s="355"/>
      <c r="E723" s="361"/>
      <c r="F723" s="357"/>
      <c r="G723" s="695"/>
      <c r="H723" s="455" t="str">
        <f>IF(OR(F723&lt;&gt;"",G723&lt;&gt;""),F723,"")</f>
        <v/>
      </c>
      <c r="I723" s="1"/>
    </row>
    <row r="724" spans="1:9" ht="13.2" customHeight="1">
      <c r="A724" s="178"/>
      <c r="B724" s="195"/>
      <c r="C724" s="178"/>
      <c r="D724" s="356"/>
      <c r="E724" s="195"/>
      <c r="F724" s="229"/>
      <c r="G724" s="195"/>
      <c r="H724" s="456" t="str">
        <f>IF(OR(F724&lt;&gt;"",G724&lt;&gt;""),H723-G724,"")</f>
        <v/>
      </c>
      <c r="I724" s="1"/>
    </row>
    <row r="725" spans="1:9" ht="13.2" customHeight="1">
      <c r="A725" s="357"/>
      <c r="B725" s="361"/>
      <c r="C725" s="357"/>
      <c r="D725" s="355"/>
      <c r="E725" s="361"/>
      <c r="F725" s="357"/>
      <c r="G725" s="695"/>
      <c r="H725" s="455" t="str">
        <f>IF(OR(F725&lt;&gt;"",G725&lt;&gt;""),F725,"")</f>
        <v/>
      </c>
      <c r="I725" s="1"/>
    </row>
    <row r="726" spans="1:9" ht="13.2" customHeight="1">
      <c r="A726" s="178"/>
      <c r="B726" s="195"/>
      <c r="C726" s="178"/>
      <c r="D726" s="356"/>
      <c r="E726" s="195"/>
      <c r="F726" s="229"/>
      <c r="G726" s="195"/>
      <c r="H726" s="456" t="str">
        <f>IF(OR(F726&lt;&gt;"",G726&lt;&gt;""),H725-G726,"")</f>
        <v/>
      </c>
      <c r="I726" s="1"/>
    </row>
    <row r="727" spans="1:9" ht="13.2" customHeight="1">
      <c r="A727" s="357"/>
      <c r="B727" s="361"/>
      <c r="C727" s="357"/>
      <c r="D727" s="355"/>
      <c r="E727" s="361"/>
      <c r="F727" s="357"/>
      <c r="G727" s="695"/>
      <c r="H727" s="455" t="str">
        <f>IF(OR(F727&lt;&gt;"",G727&lt;&gt;""),F727,"")</f>
        <v/>
      </c>
      <c r="I727" s="1"/>
    </row>
    <row r="728" spans="1:9" ht="13.2" customHeight="1">
      <c r="A728" s="178"/>
      <c r="B728" s="195"/>
      <c r="C728" s="178"/>
      <c r="D728" s="356"/>
      <c r="E728" s="195"/>
      <c r="F728" s="229"/>
      <c r="G728" s="195"/>
      <c r="H728" s="456" t="str">
        <f>IF(OR(F728&lt;&gt;"",G728&lt;&gt;""),H727-G728,"")</f>
        <v/>
      </c>
      <c r="I728" s="1"/>
    </row>
    <row r="729" spans="1:9" ht="13.2" customHeight="1">
      <c r="A729" s="357"/>
      <c r="B729" s="361"/>
      <c r="C729" s="357"/>
      <c r="D729" s="355"/>
      <c r="E729" s="361"/>
      <c r="F729" s="357"/>
      <c r="G729" s="695"/>
      <c r="H729" s="455" t="str">
        <f>IF(OR(F729&lt;&gt;"",G729&lt;&gt;""),F729,"")</f>
        <v/>
      </c>
      <c r="I729" s="1"/>
    </row>
    <row r="730" spans="1:9" ht="13.2" customHeight="1">
      <c r="A730" s="178"/>
      <c r="B730" s="195"/>
      <c r="C730" s="178"/>
      <c r="D730" s="356"/>
      <c r="E730" s="195"/>
      <c r="F730" s="229"/>
      <c r="G730" s="195"/>
      <c r="H730" s="456" t="str">
        <f>IF(OR(F730&lt;&gt;"",G730&lt;&gt;""),H729-G730,"")</f>
        <v/>
      </c>
      <c r="I730" s="1"/>
    </row>
    <row r="731" spans="1:9" ht="13.2" customHeight="1">
      <c r="A731" s="357"/>
      <c r="B731" s="361"/>
      <c r="C731" s="357"/>
      <c r="D731" s="355"/>
      <c r="E731" s="361"/>
      <c r="F731" s="357"/>
      <c r="G731" s="695"/>
      <c r="H731" s="455" t="str">
        <f>IF(OR(F731&lt;&gt;"",G731&lt;&gt;""),F731,"")</f>
        <v/>
      </c>
      <c r="I731" s="1"/>
    </row>
    <row r="732" spans="1:9" ht="13.2" customHeight="1">
      <c r="A732" s="178"/>
      <c r="B732" s="195"/>
      <c r="C732" s="178"/>
      <c r="D732" s="356"/>
      <c r="E732" s="195"/>
      <c r="F732" s="229"/>
      <c r="G732" s="195"/>
      <c r="H732" s="456" t="str">
        <f>IF(OR(F732&lt;&gt;"",G732&lt;&gt;""),H731-G732,"")</f>
        <v/>
      </c>
      <c r="I732" s="1"/>
    </row>
    <row r="733" spans="1:9" ht="13.2" customHeight="1">
      <c r="A733" s="357"/>
      <c r="B733" s="361"/>
      <c r="C733" s="357"/>
      <c r="D733" s="355"/>
      <c r="E733" s="361"/>
      <c r="F733" s="357"/>
      <c r="G733" s="695"/>
      <c r="H733" s="455" t="str">
        <f>IF(OR(F733&lt;&gt;"",G733&lt;&gt;""),F733,"")</f>
        <v/>
      </c>
      <c r="I733" s="1"/>
    </row>
    <row r="734" spans="1:9" ht="13.2" customHeight="1">
      <c r="A734" s="178"/>
      <c r="B734" s="195"/>
      <c r="C734" s="178"/>
      <c r="D734" s="356"/>
      <c r="E734" s="195"/>
      <c r="F734" s="229"/>
      <c r="G734" s="195"/>
      <c r="H734" s="456" t="str">
        <f>IF(OR(F734&lt;&gt;"",G734&lt;&gt;""),H733-G734,"")</f>
        <v/>
      </c>
      <c r="I734" s="1"/>
    </row>
    <row r="735" spans="1:9" ht="13.2" customHeight="1">
      <c r="A735" s="357"/>
      <c r="B735" s="361"/>
      <c r="C735" s="357"/>
      <c r="D735" s="355"/>
      <c r="E735" s="361"/>
      <c r="F735" s="357"/>
      <c r="G735" s="695"/>
      <c r="H735" s="455" t="str">
        <f>IF(OR(F735&lt;&gt;"",G735&lt;&gt;""),F735,"")</f>
        <v/>
      </c>
      <c r="I735" s="1"/>
    </row>
    <row r="736" spans="1:9" ht="13.2" customHeight="1">
      <c r="A736" s="178"/>
      <c r="B736" s="195"/>
      <c r="C736" s="178"/>
      <c r="D736" s="356"/>
      <c r="E736" s="195"/>
      <c r="F736" s="229"/>
      <c r="G736" s="195"/>
      <c r="H736" s="456" t="str">
        <f>IF(OR(F736&lt;&gt;"",G736&lt;&gt;""),H735-G736,"")</f>
        <v/>
      </c>
      <c r="I736" s="1"/>
    </row>
    <row r="737" spans="1:9" ht="13.2" customHeight="1">
      <c r="A737" s="357"/>
      <c r="B737" s="361"/>
      <c r="C737" s="357"/>
      <c r="D737" s="355"/>
      <c r="E737" s="361"/>
      <c r="F737" s="357"/>
      <c r="G737" s="695"/>
      <c r="H737" s="455" t="str">
        <f>IF(OR(F737&lt;&gt;"",G737&lt;&gt;""),F737,"")</f>
        <v/>
      </c>
      <c r="I737" s="1"/>
    </row>
    <row r="738" spans="1:9" ht="13.2" customHeight="1">
      <c r="A738" s="178"/>
      <c r="B738" s="195"/>
      <c r="C738" s="178"/>
      <c r="D738" s="356"/>
      <c r="E738" s="195"/>
      <c r="F738" s="229"/>
      <c r="G738" s="195"/>
      <c r="H738" s="456" t="str">
        <f>IF(OR(F738&lt;&gt;"",G738&lt;&gt;""),H737-G738,"")</f>
        <v/>
      </c>
      <c r="I738" s="1"/>
    </row>
    <row r="739" spans="1:9" ht="13.2" customHeight="1">
      <c r="A739" s="357"/>
      <c r="B739" s="361"/>
      <c r="C739" s="357"/>
      <c r="D739" s="355"/>
      <c r="E739" s="361"/>
      <c r="F739" s="357"/>
      <c r="G739" s="695"/>
      <c r="H739" s="455" t="str">
        <f>IF(OR(F739&lt;&gt;"",G739&lt;&gt;""),F739,"")</f>
        <v/>
      </c>
      <c r="I739" s="1"/>
    </row>
    <row r="740" spans="1:9" ht="13.2" customHeight="1">
      <c r="A740" s="178"/>
      <c r="B740" s="195"/>
      <c r="C740" s="178"/>
      <c r="D740" s="356"/>
      <c r="E740" s="195"/>
      <c r="F740" s="229"/>
      <c r="G740" s="195"/>
      <c r="H740" s="456" t="str">
        <f>IF(OR(F740&lt;&gt;"",G740&lt;&gt;""),H739-G740,"")</f>
        <v/>
      </c>
      <c r="I740" s="1"/>
    </row>
    <row r="741" spans="1:9" ht="13.2" customHeight="1">
      <c r="A741" s="357"/>
      <c r="B741" s="361"/>
      <c r="C741" s="357"/>
      <c r="D741" s="355"/>
      <c r="E741" s="361"/>
      <c r="F741" s="357"/>
      <c r="G741" s="695"/>
      <c r="H741" s="455" t="str">
        <f>IF(OR(F741&lt;&gt;"",G741&lt;&gt;""),F741,"")</f>
        <v/>
      </c>
      <c r="I741" s="1"/>
    </row>
    <row r="742" spans="1:9" ht="13.2" customHeight="1">
      <c r="A742" s="178"/>
      <c r="B742" s="195"/>
      <c r="C742" s="178"/>
      <c r="D742" s="356"/>
      <c r="E742" s="195"/>
      <c r="F742" s="229"/>
      <c r="G742" s="195"/>
      <c r="H742" s="456" t="str">
        <f>IF(OR(F742&lt;&gt;"",G742&lt;&gt;""),H741-G742,"")</f>
        <v/>
      </c>
    </row>
    <row r="743" spans="1:9" ht="13.2" customHeight="1">
      <c r="A743" s="357"/>
      <c r="B743" s="361"/>
      <c r="C743" s="357"/>
      <c r="D743" s="355"/>
      <c r="E743" s="361"/>
      <c r="F743" s="357"/>
      <c r="G743" s="695"/>
      <c r="H743" s="455" t="str">
        <f>IF(OR(F743&lt;&gt;"",G743&lt;&gt;""),F743,"")</f>
        <v/>
      </c>
    </row>
    <row r="744" spans="1:9" ht="13.2" customHeight="1">
      <c r="A744" s="178"/>
      <c r="B744" s="195"/>
      <c r="C744" s="178"/>
      <c r="D744" s="356"/>
      <c r="E744" s="195"/>
      <c r="F744" s="229"/>
      <c r="G744" s="195"/>
      <c r="H744" s="456" t="str">
        <f>IF(OR(F744&lt;&gt;"",G744&lt;&gt;""),H743-G744,"")</f>
        <v/>
      </c>
    </row>
    <row r="745" spans="1:9" ht="13.2" customHeight="1">
      <c r="A745" s="357"/>
      <c r="B745" s="361"/>
      <c r="C745" s="357"/>
      <c r="D745" s="355"/>
      <c r="E745" s="361"/>
      <c r="F745" s="357"/>
      <c r="G745" s="695"/>
      <c r="H745" s="455" t="str">
        <f>IF(OR(F745&lt;&gt;"",G745&lt;&gt;""),F745,"")</f>
        <v/>
      </c>
    </row>
    <row r="746" spans="1:9" ht="13.2" customHeight="1">
      <c r="A746" s="178"/>
      <c r="B746" s="195"/>
      <c r="C746" s="178"/>
      <c r="D746" s="356"/>
      <c r="E746" s="195"/>
      <c r="F746" s="229"/>
      <c r="G746" s="195"/>
      <c r="H746" s="456" t="str">
        <f>IF(OR(F746&lt;&gt;"",G746&lt;&gt;""),H745-G746,"")</f>
        <v/>
      </c>
    </row>
    <row r="747" spans="1:9" ht="13.2" customHeight="1">
      <c r="A747" s="357"/>
      <c r="B747" s="361"/>
      <c r="C747" s="357"/>
      <c r="D747" s="355"/>
      <c r="E747" s="361"/>
      <c r="F747" s="357"/>
      <c r="G747" s="695"/>
      <c r="H747" s="455" t="str">
        <f>IF(OR(F747&lt;&gt;"",G747&lt;&gt;""),F747,"")</f>
        <v/>
      </c>
    </row>
    <row r="748" spans="1:9" ht="13.2" customHeight="1">
      <c r="A748" s="178"/>
      <c r="B748" s="195"/>
      <c r="C748" s="178"/>
      <c r="D748" s="356"/>
      <c r="E748" s="195"/>
      <c r="F748" s="229"/>
      <c r="G748" s="195"/>
      <c r="H748" s="456" t="str">
        <f>IF(OR(F748&lt;&gt;"",G748&lt;&gt;""),H747-G748,"")</f>
        <v/>
      </c>
    </row>
    <row r="749" spans="1:9" ht="13.2" customHeight="1">
      <c r="A749" s="357"/>
      <c r="B749" s="361"/>
      <c r="C749" s="357"/>
      <c r="D749" s="355"/>
      <c r="E749" s="361"/>
      <c r="F749" s="357"/>
      <c r="G749" s="695"/>
      <c r="H749" s="455" t="str">
        <f>IF(OR(F749&lt;&gt;"",G749&lt;&gt;""),F749,"")</f>
        <v/>
      </c>
    </row>
    <row r="750" spans="1:9" ht="13.2" customHeight="1">
      <c r="A750" s="178"/>
      <c r="B750" s="195"/>
      <c r="C750" s="178"/>
      <c r="D750" s="356"/>
      <c r="E750" s="195"/>
      <c r="F750" s="229"/>
      <c r="G750" s="195"/>
      <c r="H750" s="456" t="str">
        <f>IF(OR(F750&lt;&gt;"",G750&lt;&gt;""),H749-G750,"")</f>
        <v/>
      </c>
    </row>
    <row r="751" spans="1:9" ht="13.2" customHeight="1">
      <c r="A751" s="357"/>
      <c r="B751" s="361"/>
      <c r="C751" s="357"/>
      <c r="D751" s="355"/>
      <c r="E751" s="361"/>
      <c r="F751" s="357"/>
      <c r="G751" s="695"/>
      <c r="H751" s="455" t="str">
        <f>IF(OR(F751&lt;&gt;"",G751&lt;&gt;""),F751,"")</f>
        <v/>
      </c>
    </row>
    <row r="752" spans="1:9" ht="13.2" customHeight="1">
      <c r="A752" s="178"/>
      <c r="B752" s="195"/>
      <c r="C752" s="178"/>
      <c r="D752" s="356"/>
      <c r="E752" s="195"/>
      <c r="F752" s="229"/>
      <c r="G752" s="195"/>
      <c r="H752" s="456" t="str">
        <f>IF(OR(F752&lt;&gt;"",G752&lt;&gt;""),H751-G752,"")</f>
        <v/>
      </c>
    </row>
    <row r="753" spans="1:8" ht="13.2" customHeight="1">
      <c r="A753" s="357"/>
      <c r="B753" s="361"/>
      <c r="C753" s="357"/>
      <c r="D753" s="355"/>
      <c r="E753" s="361"/>
      <c r="F753" s="357"/>
      <c r="G753" s="695"/>
      <c r="H753" s="455" t="str">
        <f>IF(OR(F753&lt;&gt;"",G753&lt;&gt;""),F753,"")</f>
        <v/>
      </c>
    </row>
    <row r="754" spans="1:8" ht="13.2" customHeight="1">
      <c r="A754" s="178"/>
      <c r="B754" s="195"/>
      <c r="C754" s="178"/>
      <c r="D754" s="356"/>
      <c r="E754" s="195"/>
      <c r="F754" s="229"/>
      <c r="G754" s="195"/>
      <c r="H754" s="456" t="str">
        <f>IF(OR(F754&lt;&gt;"",G754&lt;&gt;""),H753-G754,"")</f>
        <v/>
      </c>
    </row>
    <row r="755" spans="1:8" ht="13.2" customHeight="1">
      <c r="A755" s="357"/>
      <c r="B755" s="361"/>
      <c r="C755" s="357"/>
      <c r="D755" s="355"/>
      <c r="E755" s="361"/>
      <c r="F755" s="357"/>
      <c r="G755" s="695"/>
      <c r="H755" s="455" t="str">
        <f>IF(OR(F755&lt;&gt;"",G755&lt;&gt;""),F755,"")</f>
        <v/>
      </c>
    </row>
    <row r="756" spans="1:8" ht="13.2" customHeight="1">
      <c r="A756" s="178"/>
      <c r="B756" s="195"/>
      <c r="C756" s="178"/>
      <c r="D756" s="356"/>
      <c r="E756" s="195"/>
      <c r="F756" s="229"/>
      <c r="G756" s="195"/>
      <c r="H756" s="456" t="str">
        <f>IF(OR(F756&lt;&gt;"",G756&lt;&gt;""),H755-G756,"")</f>
        <v/>
      </c>
    </row>
    <row r="757" spans="1:8" ht="13.2" customHeight="1">
      <c r="A757" s="357"/>
      <c r="B757" s="361"/>
      <c r="C757" s="357"/>
      <c r="D757" s="355"/>
      <c r="E757" s="361"/>
      <c r="F757" s="357"/>
      <c r="G757" s="695"/>
      <c r="H757" s="455" t="str">
        <f>IF(OR(F757&lt;&gt;"",G757&lt;&gt;""),F757,"")</f>
        <v/>
      </c>
    </row>
    <row r="758" spans="1:8" ht="13.2" customHeight="1">
      <c r="A758" s="178"/>
      <c r="B758" s="195"/>
      <c r="C758" s="178"/>
      <c r="D758" s="356"/>
      <c r="E758" s="195"/>
      <c r="F758" s="229"/>
      <c r="G758" s="195"/>
      <c r="H758" s="456" t="str">
        <f>IF(OR(F758&lt;&gt;"",G758&lt;&gt;""),H757-G758,"")</f>
        <v/>
      </c>
    </row>
    <row r="759" spans="1:8" ht="13.2" customHeight="1">
      <c r="A759" s="357"/>
      <c r="B759" s="361"/>
      <c r="C759" s="357"/>
      <c r="D759" s="355"/>
      <c r="E759" s="361"/>
      <c r="F759" s="357"/>
      <c r="G759" s="695"/>
      <c r="H759" s="455" t="str">
        <f>IF(OR(F759&lt;&gt;"",G759&lt;&gt;""),F759,"")</f>
        <v/>
      </c>
    </row>
    <row r="760" spans="1:8" ht="13.2" customHeight="1">
      <c r="A760" s="178"/>
      <c r="B760" s="195"/>
      <c r="C760" s="178"/>
      <c r="D760" s="356"/>
      <c r="E760" s="195"/>
      <c r="F760" s="229"/>
      <c r="G760" s="195"/>
      <c r="H760" s="456" t="str">
        <f>IF(OR(F760&lt;&gt;"",G760&lt;&gt;""),H759-G760,"")</f>
        <v/>
      </c>
    </row>
    <row r="761" spans="1:8" ht="13.2" customHeight="1">
      <c r="A761" s="357"/>
      <c r="B761" s="361"/>
      <c r="C761" s="357"/>
      <c r="D761" s="355"/>
      <c r="E761" s="361"/>
      <c r="F761" s="357"/>
      <c r="G761" s="695"/>
      <c r="H761" s="455" t="str">
        <f>IF(OR(F761&lt;&gt;"",G761&lt;&gt;""),F761,"")</f>
        <v/>
      </c>
    </row>
    <row r="762" spans="1:8" ht="13.2" customHeight="1">
      <c r="A762" s="178"/>
      <c r="B762" s="195"/>
      <c r="C762" s="178"/>
      <c r="D762" s="356"/>
      <c r="E762" s="195"/>
      <c r="F762" s="229"/>
      <c r="G762" s="195"/>
      <c r="H762" s="456" t="str">
        <f>IF(OR(F762&lt;&gt;"",G762&lt;&gt;""),H761-G762,"")</f>
        <v/>
      </c>
    </row>
    <row r="763" spans="1:8" ht="13.2" customHeight="1">
      <c r="A763" s="357"/>
      <c r="B763" s="361"/>
      <c r="C763" s="357"/>
      <c r="D763" s="355"/>
      <c r="E763" s="361"/>
      <c r="F763" s="357"/>
      <c r="G763" s="695"/>
      <c r="H763" s="455" t="str">
        <f>IF(OR(F763&lt;&gt;"",G763&lt;&gt;""),F763,"")</f>
        <v/>
      </c>
    </row>
    <row r="764" spans="1:8" ht="13.2" customHeight="1">
      <c r="A764" s="178"/>
      <c r="B764" s="195"/>
      <c r="C764" s="178"/>
      <c r="D764" s="356"/>
      <c r="E764" s="195"/>
      <c r="F764" s="229"/>
      <c r="G764" s="195"/>
      <c r="H764" s="456" t="str">
        <f>IF(OR(F764&lt;&gt;"",G764&lt;&gt;""),H763-G764,"")</f>
        <v/>
      </c>
    </row>
    <row r="765" spans="1:8" ht="13.2" customHeight="1">
      <c r="A765" s="357"/>
      <c r="B765" s="361"/>
      <c r="C765" s="357"/>
      <c r="D765" s="355"/>
      <c r="E765" s="361"/>
      <c r="F765" s="357"/>
      <c r="G765" s="695"/>
      <c r="H765" s="455" t="str">
        <f>IF(OR(F765&lt;&gt;"",G765&lt;&gt;""),F765,"")</f>
        <v/>
      </c>
    </row>
    <row r="766" spans="1:8" ht="13.2" customHeight="1">
      <c r="A766" s="178"/>
      <c r="B766" s="195"/>
      <c r="C766" s="178"/>
      <c r="D766" s="356"/>
      <c r="E766" s="195"/>
      <c r="F766" s="229"/>
      <c r="G766" s="195"/>
      <c r="H766" s="456" t="str">
        <f>IF(OR(F766&lt;&gt;"",G766&lt;&gt;""),H765-G766,"")</f>
        <v/>
      </c>
    </row>
    <row r="767" spans="1:8" ht="13.2" customHeight="1">
      <c r="A767" s="357"/>
      <c r="B767" s="361"/>
      <c r="C767" s="357"/>
      <c r="D767" s="355"/>
      <c r="E767" s="361"/>
      <c r="F767" s="357"/>
      <c r="G767" s="695"/>
      <c r="H767" s="455" t="str">
        <f>IF(OR(F767&lt;&gt;"",G767&lt;&gt;""),F767,"")</f>
        <v/>
      </c>
    </row>
    <row r="768" spans="1:8" ht="13.2" customHeight="1">
      <c r="A768" s="183"/>
      <c r="B768" s="196"/>
      <c r="C768" s="183"/>
      <c r="D768" s="358"/>
      <c r="E768" s="196"/>
      <c r="F768" s="229"/>
      <c r="G768" s="195"/>
      <c r="H768" s="457" t="str">
        <f>IF(OR(F768&lt;&gt;"",G768&lt;&gt;""),H767-G768,"")</f>
        <v/>
      </c>
    </row>
    <row r="769" spans="1:8" ht="13.2" customHeight="1">
      <c r="A769" s="337"/>
      <c r="B769" s="338"/>
      <c r="C769" s="197" t="s">
        <v>602</v>
      </c>
      <c r="D769" s="339"/>
      <c r="E769" s="338"/>
      <c r="F769" s="337">
        <f>SUM(F719:F768)</f>
        <v>0</v>
      </c>
      <c r="G769" s="338">
        <f>SUM(G719:G768)</f>
        <v>0</v>
      </c>
      <c r="H769" s="458">
        <f>F769-G769</f>
        <v>0</v>
      </c>
    </row>
    <row r="770" spans="1:8" ht="13.2" customHeight="1">
      <c r="A770" s="64"/>
      <c r="B770" s="64"/>
      <c r="C770" s="64"/>
      <c r="D770" s="64"/>
      <c r="E770" s="64"/>
      <c r="F770" s="64"/>
      <c r="G770" s="64"/>
      <c r="H770" s="64"/>
    </row>
    <row r="771" spans="1:8" ht="13.2" customHeight="1">
      <c r="A771" s="460"/>
      <c r="B771" s="369"/>
      <c r="C771" s="369" t="s">
        <v>603</v>
      </c>
      <c r="D771" s="369"/>
      <c r="E771" s="369"/>
      <c r="F771" s="369"/>
      <c r="G771" s="369"/>
      <c r="H771" s="370">
        <f>H711+H769</f>
        <v>588</v>
      </c>
    </row>
    <row r="772" spans="1:8" ht="13.2" customHeight="1">
      <c r="A772" s="30"/>
      <c r="B772" s="30"/>
      <c r="C772" s="30"/>
      <c r="D772" s="30"/>
      <c r="E772" s="30"/>
      <c r="F772" s="30"/>
      <c r="G772" s="30"/>
      <c r="H772" s="30"/>
    </row>
    <row r="773" spans="1:8" ht="13.2" customHeight="1">
      <c r="A773" s="30"/>
      <c r="B773" s="30"/>
      <c r="C773" s="30"/>
      <c r="D773" s="30"/>
      <c r="E773" s="30"/>
      <c r="F773" s="30"/>
      <c r="G773" s="30"/>
      <c r="H773" s="30"/>
    </row>
    <row r="774" spans="1:8" ht="13.2" customHeight="1">
      <c r="A774" s="30"/>
      <c r="B774" s="30"/>
      <c r="C774" s="30"/>
      <c r="D774" s="30"/>
      <c r="E774" s="30"/>
      <c r="F774" s="30"/>
      <c r="G774" s="30"/>
      <c r="H774" s="30"/>
    </row>
    <row r="775" spans="1:8" ht="13.2" customHeight="1">
      <c r="A775" s="30"/>
      <c r="B775" s="30"/>
      <c r="C775" s="30"/>
      <c r="D775" s="30"/>
      <c r="E775" s="30"/>
      <c r="F775" s="30"/>
      <c r="G775" s="30"/>
      <c r="H775" s="30"/>
    </row>
    <row r="776" spans="1:8" ht="13.2" customHeight="1">
      <c r="A776" s="30"/>
      <c r="B776" s="30"/>
      <c r="C776" s="30"/>
      <c r="D776" s="30"/>
      <c r="E776" s="30"/>
      <c r="F776" s="30"/>
      <c r="G776" s="30"/>
      <c r="H776" s="30"/>
    </row>
    <row r="777" spans="1:8" ht="13.2" customHeight="1">
      <c r="A777" s="30"/>
      <c r="B777" s="30"/>
      <c r="C777" s="30"/>
      <c r="D777" s="30"/>
      <c r="E777" s="30"/>
      <c r="F777" s="30"/>
      <c r="G777" s="30"/>
      <c r="H777" s="30"/>
    </row>
    <row r="778" spans="1:8" ht="13.2" customHeight="1">
      <c r="A778" s="30"/>
      <c r="B778" s="30"/>
      <c r="C778" s="30"/>
      <c r="D778" s="30"/>
      <c r="E778" s="30"/>
      <c r="F778" s="30"/>
      <c r="G778" s="30"/>
      <c r="H778" s="30"/>
    </row>
    <row r="779" spans="1:8" ht="13.2" customHeight="1">
      <c r="A779" s="30"/>
      <c r="B779" s="30"/>
      <c r="C779" s="30"/>
      <c r="D779" s="30"/>
      <c r="E779" s="30"/>
      <c r="F779" s="30"/>
      <c r="G779" s="30"/>
      <c r="H779" s="30"/>
    </row>
    <row r="780" spans="1:8" ht="13.2" customHeight="1">
      <c r="A780" s="30"/>
      <c r="B780" s="30"/>
      <c r="C780" s="30"/>
      <c r="D780" s="30"/>
      <c r="E780" s="30"/>
      <c r="F780" s="30"/>
      <c r="G780" s="30"/>
      <c r="H780" s="30"/>
    </row>
    <row r="781" spans="1:8" ht="13.2" customHeight="1">
      <c r="A781" s="30"/>
      <c r="B781" s="30"/>
      <c r="C781" s="30"/>
      <c r="D781" s="30"/>
      <c r="E781" s="30"/>
      <c r="F781" s="30"/>
      <c r="G781" s="30"/>
      <c r="H781" s="30"/>
    </row>
    <row r="782" spans="1:8" ht="13.2" customHeight="1">
      <c r="A782" s="30"/>
      <c r="B782" s="30"/>
      <c r="C782" s="30"/>
      <c r="D782" s="30"/>
      <c r="E782" s="30"/>
      <c r="F782" s="30"/>
      <c r="G782" s="30"/>
      <c r="H782" s="30"/>
    </row>
    <row r="783" spans="1:8" ht="13.2" customHeight="1">
      <c r="A783" s="30"/>
      <c r="B783" s="30"/>
      <c r="C783" s="30"/>
      <c r="D783" s="30"/>
      <c r="E783" s="30"/>
      <c r="F783" s="30"/>
      <c r="G783" s="30"/>
      <c r="H783" s="30"/>
    </row>
    <row r="784" spans="1:8" ht="13.2" customHeight="1">
      <c r="A784" s="30"/>
      <c r="B784" s="30"/>
      <c r="C784" s="30"/>
      <c r="D784" s="30"/>
      <c r="E784" s="30"/>
      <c r="F784" s="30"/>
      <c r="G784" s="30"/>
      <c r="H784" s="30"/>
    </row>
    <row r="785" spans="1:8" ht="13.2" customHeight="1">
      <c r="A785" s="30"/>
      <c r="B785" s="30"/>
      <c r="C785" s="30"/>
      <c r="D785" s="30"/>
      <c r="E785" s="30"/>
      <c r="F785" s="30"/>
      <c r="G785" s="30"/>
      <c r="H785" s="30"/>
    </row>
    <row r="786" spans="1:8" ht="13.2" customHeight="1">
      <c r="A786" s="30"/>
      <c r="B786" s="30"/>
      <c r="C786" s="30"/>
      <c r="D786" s="30"/>
      <c r="E786" s="30"/>
      <c r="F786" s="30"/>
      <c r="G786" s="30"/>
      <c r="H786" s="30"/>
    </row>
    <row r="787" spans="1:8" ht="13.2" customHeight="1">
      <c r="A787" s="30"/>
      <c r="B787" s="30"/>
      <c r="C787" s="30"/>
      <c r="D787" s="30"/>
      <c r="E787" s="30"/>
      <c r="F787" s="30"/>
      <c r="G787" s="30"/>
      <c r="H787" s="30"/>
    </row>
    <row r="788" spans="1:8" ht="13.2" customHeight="1">
      <c r="A788" s="30"/>
      <c r="B788" s="30"/>
      <c r="C788" s="30"/>
      <c r="D788" s="30"/>
      <c r="E788" s="30"/>
      <c r="F788" s="30"/>
      <c r="G788" s="30"/>
      <c r="H788" s="30"/>
    </row>
    <row r="789" spans="1:8" ht="13.2" customHeight="1">
      <c r="A789" s="30"/>
      <c r="B789" s="30"/>
      <c r="C789" s="30"/>
      <c r="D789" s="30"/>
      <c r="E789" s="30"/>
      <c r="F789" s="30"/>
      <c r="G789" s="30"/>
      <c r="H789" s="30"/>
    </row>
    <row r="790" spans="1:8" ht="13.2" customHeight="1">
      <c r="A790" s="30"/>
      <c r="B790" s="30"/>
      <c r="C790" s="30"/>
      <c r="D790" s="30"/>
      <c r="E790" s="30"/>
      <c r="F790" s="30"/>
      <c r="G790" s="30"/>
      <c r="H790" s="30"/>
    </row>
    <row r="791" spans="1:8" ht="13.2" customHeight="1">
      <c r="A791" s="30"/>
      <c r="B791" s="30"/>
      <c r="C791" s="30"/>
      <c r="D791" s="30"/>
      <c r="E791" s="30"/>
      <c r="F791" s="30"/>
      <c r="G791" s="30"/>
      <c r="H791" s="30"/>
    </row>
    <row r="792" spans="1:8" ht="13.2" customHeight="1">
      <c r="A792" s="30"/>
      <c r="B792" s="30"/>
      <c r="C792" s="30"/>
      <c r="D792" s="30"/>
      <c r="E792" s="30"/>
      <c r="F792" s="30"/>
      <c r="G792" s="30"/>
      <c r="H792" s="30"/>
    </row>
    <row r="793" spans="1:8" ht="13.2" customHeight="1">
      <c r="A793" s="30"/>
      <c r="B793" s="30"/>
      <c r="C793" s="30"/>
      <c r="D793" s="30"/>
      <c r="E793" s="30"/>
      <c r="F793" s="30"/>
      <c r="G793" s="30"/>
      <c r="H793" s="30"/>
    </row>
    <row r="794" spans="1:8" ht="13.2" customHeight="1">
      <c r="A794" s="30"/>
      <c r="B794" s="30"/>
      <c r="C794" s="30"/>
      <c r="D794" s="30"/>
      <c r="E794" s="30"/>
      <c r="F794" s="30"/>
      <c r="G794" s="30"/>
      <c r="H794" s="30"/>
    </row>
    <row r="795" spans="1:8" ht="13.2" customHeight="1">
      <c r="A795" s="30"/>
      <c r="B795" s="30"/>
      <c r="C795" s="30"/>
      <c r="D795" s="30"/>
      <c r="E795" s="30"/>
      <c r="F795" s="30"/>
      <c r="G795" s="30"/>
      <c r="H795" s="30"/>
    </row>
    <row r="796" spans="1:8" ht="13.2" customHeight="1">
      <c r="A796" s="30"/>
      <c r="B796" s="30"/>
      <c r="C796" s="30"/>
      <c r="D796" s="30"/>
      <c r="E796" s="30"/>
      <c r="F796" s="30"/>
      <c r="G796" s="30"/>
      <c r="H796" s="30"/>
    </row>
    <row r="797" spans="1:8" ht="13.2" customHeight="1">
      <c r="A797" s="30"/>
      <c r="B797" s="30"/>
      <c r="C797" s="30"/>
      <c r="D797" s="30"/>
      <c r="E797" s="30"/>
      <c r="F797" s="30"/>
      <c r="G797" s="30"/>
      <c r="H797" s="30"/>
    </row>
    <row r="798" spans="1:8" ht="13.2" customHeight="1">
      <c r="A798" s="30"/>
      <c r="B798" s="30"/>
      <c r="C798" s="30"/>
      <c r="D798" s="30"/>
      <c r="E798" s="30"/>
      <c r="F798" s="30"/>
      <c r="G798" s="30"/>
      <c r="H798" s="30"/>
    </row>
    <row r="799" spans="1:8" ht="13.2" customHeight="1">
      <c r="A799" s="30"/>
      <c r="B799" s="30"/>
      <c r="C799" s="30"/>
      <c r="D799" s="30"/>
      <c r="E799" s="30"/>
      <c r="F799" s="30"/>
      <c r="G799" s="30"/>
      <c r="H799" s="30"/>
    </row>
    <row r="800" spans="1:8" ht="13.2" customHeight="1">
      <c r="A800" s="30"/>
      <c r="B800" s="30"/>
      <c r="C800" s="30"/>
      <c r="D800" s="30"/>
      <c r="E800" s="30"/>
      <c r="F800" s="30"/>
      <c r="G800" s="30"/>
      <c r="H800" s="30"/>
    </row>
    <row r="801" spans="1:8" ht="13.2" customHeight="1">
      <c r="A801" s="30"/>
      <c r="B801" s="30"/>
      <c r="C801" s="30"/>
      <c r="D801" s="30"/>
      <c r="E801" s="30"/>
      <c r="F801" s="30"/>
      <c r="G801" s="30"/>
      <c r="H801" s="30"/>
    </row>
    <row r="802" spans="1:8" ht="13.2" customHeight="1">
      <c r="A802" s="30"/>
      <c r="B802" s="30"/>
      <c r="C802" s="30"/>
      <c r="D802" s="30"/>
      <c r="E802" s="30"/>
      <c r="F802" s="30"/>
      <c r="G802" s="30"/>
      <c r="H802" s="30"/>
    </row>
    <row r="803" spans="1:8" ht="13.2" customHeight="1">
      <c r="A803" s="30"/>
      <c r="B803" s="30"/>
      <c r="C803" s="30"/>
      <c r="D803" s="30"/>
      <c r="E803" s="30"/>
      <c r="F803" s="30"/>
      <c r="G803" s="30"/>
      <c r="H803" s="30"/>
    </row>
    <row r="804" spans="1:8" ht="13.2" customHeight="1">
      <c r="A804" s="30"/>
      <c r="B804" s="30"/>
      <c r="C804" s="30"/>
      <c r="D804" s="30"/>
      <c r="E804" s="30"/>
      <c r="F804" s="30"/>
      <c r="G804" s="30"/>
      <c r="H804" s="30"/>
    </row>
    <row r="805" spans="1:8" ht="13.2" customHeight="1">
      <c r="A805" s="30"/>
      <c r="B805" s="30"/>
      <c r="C805" s="30"/>
      <c r="D805" s="30"/>
      <c r="E805" s="30"/>
      <c r="F805" s="30"/>
      <c r="G805" s="30"/>
      <c r="H805" s="30"/>
    </row>
    <row r="806" spans="1:8" ht="13.2" customHeight="1">
      <c r="A806" s="30"/>
      <c r="B806" s="30"/>
      <c r="C806" s="30"/>
      <c r="D806" s="30"/>
      <c r="E806" s="30"/>
      <c r="F806" s="30"/>
      <c r="G806" s="30"/>
      <c r="H806" s="30"/>
    </row>
    <row r="807" spans="1:8" ht="13.2" customHeight="1">
      <c r="A807" s="30"/>
      <c r="B807" s="30"/>
      <c r="C807" s="30"/>
      <c r="D807" s="30"/>
      <c r="E807" s="30"/>
      <c r="F807" s="30"/>
      <c r="G807" s="30"/>
      <c r="H807" s="30"/>
    </row>
    <row r="808" spans="1:8" ht="13.2" customHeight="1">
      <c r="A808" s="30"/>
      <c r="B808" s="30"/>
      <c r="C808" s="30"/>
      <c r="D808" s="30"/>
      <c r="E808" s="30"/>
      <c r="F808" s="30"/>
      <c r="G808" s="30"/>
      <c r="H808" s="30"/>
    </row>
    <row r="809" spans="1:8" ht="13.2" customHeight="1">
      <c r="A809" s="30"/>
      <c r="B809" s="30"/>
      <c r="C809" s="30"/>
      <c r="D809" s="30"/>
      <c r="E809" s="30"/>
      <c r="F809" s="30"/>
      <c r="G809" s="30"/>
      <c r="H809" s="30"/>
    </row>
    <row r="810" spans="1:8" ht="13.2" customHeight="1">
      <c r="A810" s="30"/>
      <c r="B810" s="30"/>
      <c r="C810" s="30"/>
      <c r="D810" s="30"/>
      <c r="E810" s="30"/>
      <c r="F810" s="30"/>
      <c r="G810" s="30"/>
      <c r="H810" s="30"/>
    </row>
    <row r="811" spans="1:8" ht="13.2" customHeight="1">
      <c r="A811" s="30"/>
      <c r="B811" s="30"/>
      <c r="C811" s="30"/>
      <c r="D811" s="30"/>
      <c r="E811" s="30"/>
      <c r="F811" s="30"/>
      <c r="G811" s="30"/>
      <c r="H811" s="30"/>
    </row>
    <row r="812" spans="1:8" ht="13.2" customHeight="1">
      <c r="A812" s="30"/>
      <c r="B812" s="30"/>
      <c r="C812" s="30"/>
      <c r="D812" s="30"/>
      <c r="E812" s="30"/>
      <c r="F812" s="30"/>
      <c r="G812" s="30"/>
      <c r="H812" s="30"/>
    </row>
    <row r="813" spans="1:8" ht="13.2" customHeight="1">
      <c r="A813" s="30"/>
      <c r="B813" s="30"/>
      <c r="C813" s="30"/>
      <c r="D813" s="30"/>
      <c r="E813" s="30"/>
      <c r="F813" s="30"/>
      <c r="G813" s="30"/>
      <c r="H813" s="30"/>
    </row>
  </sheetData>
  <mergeCells count="65">
    <mergeCell ref="H656:H657"/>
    <mergeCell ref="A716:B717"/>
    <mergeCell ref="C716:E716"/>
    <mergeCell ref="F716:F717"/>
    <mergeCell ref="G716:G717"/>
    <mergeCell ref="H716:H717"/>
    <mergeCell ref="A656:B657"/>
    <mergeCell ref="C656:E656"/>
    <mergeCell ref="F656:F657"/>
    <mergeCell ref="G656:G657"/>
    <mergeCell ref="H536:H537"/>
    <mergeCell ref="A596:B597"/>
    <mergeCell ref="C596:E596"/>
    <mergeCell ref="F596:F597"/>
    <mergeCell ref="G596:G597"/>
    <mergeCell ref="H596:H597"/>
    <mergeCell ref="A536:B537"/>
    <mergeCell ref="C536:E536"/>
    <mergeCell ref="F536:F537"/>
    <mergeCell ref="G536:G537"/>
    <mergeCell ref="H416:H417"/>
    <mergeCell ref="A476:B477"/>
    <mergeCell ref="C476:E476"/>
    <mergeCell ref="F476:F477"/>
    <mergeCell ref="G476:G477"/>
    <mergeCell ref="H476:H477"/>
    <mergeCell ref="A416:B417"/>
    <mergeCell ref="C416:E416"/>
    <mergeCell ref="F416:F417"/>
    <mergeCell ref="G416:G417"/>
    <mergeCell ref="H297:H298"/>
    <mergeCell ref="A356:B357"/>
    <mergeCell ref="C356:E356"/>
    <mergeCell ref="F356:F357"/>
    <mergeCell ref="G356:G357"/>
    <mergeCell ref="H356:H357"/>
    <mergeCell ref="A297:B298"/>
    <mergeCell ref="C297:E297"/>
    <mergeCell ref="F297:F298"/>
    <mergeCell ref="G297:G298"/>
    <mergeCell ref="H179:H180"/>
    <mergeCell ref="A238:B239"/>
    <mergeCell ref="C238:E238"/>
    <mergeCell ref="F238:F239"/>
    <mergeCell ref="G238:G239"/>
    <mergeCell ref="H238:H239"/>
    <mergeCell ref="A179:B180"/>
    <mergeCell ref="C179:E179"/>
    <mergeCell ref="F179:F180"/>
    <mergeCell ref="G179:G180"/>
    <mergeCell ref="H60:H61"/>
    <mergeCell ref="A120:B121"/>
    <mergeCell ref="C120:E120"/>
    <mergeCell ref="F120:F121"/>
    <mergeCell ref="G120:G121"/>
    <mergeCell ref="H120:H121"/>
    <mergeCell ref="A60:B61"/>
    <mergeCell ref="C60:E60"/>
    <mergeCell ref="F60:F61"/>
    <mergeCell ref="G60:G61"/>
    <mergeCell ref="A2:B3"/>
    <mergeCell ref="C2:E2"/>
    <mergeCell ref="F2:F3"/>
    <mergeCell ref="G2:G3"/>
    <mergeCell ref="H2:H3"/>
  </mergeCells>
  <phoneticPr fontId="2"/>
  <pageMargins left="0.31496062992125984" right="0.31496062992125984" top="0.74803149606299213" bottom="0.47244094488188981" header="0.31496062992125984" footer="0.31496062992125984"/>
  <pageSetup paperSize="9" firstPageNumber="0" orientation="portrait" useFirstPageNumber="1" horizontalDpi="0" verticalDpi="0" r:id="rId1"/>
  <headerFooter differentFirst="1">
    <oddHeader>&amp;C&amp;"HG丸ｺﾞｼｯｸM-PRO,標準"&amp;A</oddHeader>
    <oddFooter>&amp;C&amp;"HG丸ｺﾞｼｯｸM-PRO,標準"&amp;P月</oddFooter>
    <firstFooter>&amp;C&amp;"HG丸ｺﾞｼｯｸM-PRO,標準"前年度からの繰り越し</firstFooter>
  </headerFooter>
  <rowBreaks count="11" manualBreakCount="11">
    <brk id="118" max="16383" man="1"/>
    <brk id="177" max="16383" man="1"/>
    <brk id="236" max="16383" man="1"/>
    <brk id="295" max="16383" man="1"/>
    <brk id="354" max="16383" man="1"/>
    <brk id="414" max="16383" man="1"/>
    <brk id="474" max="16383" man="1"/>
    <brk id="534" max="16383" man="1"/>
    <brk id="594" max="16383" man="1"/>
    <brk id="654" max="16383" man="1"/>
    <brk id="714" max="16383" man="1"/>
  </rowBreaks>
  <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tabColor theme="2" tint="-0.249977111117893"/>
  </sheetPr>
  <dimension ref="B1:Y711"/>
  <sheetViews>
    <sheetView view="pageLayout" topLeftCell="A668" zoomScale="70" zoomScaleNormal="100" zoomScalePageLayoutView="70" workbookViewId="0">
      <selection activeCell="A676" sqref="A676"/>
    </sheetView>
  </sheetViews>
  <sheetFormatPr defaultRowHeight="9.6"/>
  <cols>
    <col min="1" max="1" width="11.5546875" style="10" customWidth="1"/>
    <col min="2" max="2" width="13" style="10" customWidth="1"/>
    <col min="3" max="4" width="3" style="10" customWidth="1"/>
    <col min="5" max="5" width="6.33203125" style="10" bestFit="1" customWidth="1"/>
    <col min="6" max="6" width="8.44140625" style="10" bestFit="1" customWidth="1"/>
    <col min="7" max="7" width="10" style="10" customWidth="1"/>
    <col min="8" max="9" width="3" style="10" customWidth="1"/>
    <col min="10" max="10" width="4.88671875" style="10" customWidth="1"/>
    <col min="11" max="11" width="10" style="10" customWidth="1"/>
    <col min="12" max="13" width="3" style="10" customWidth="1"/>
    <col min="14" max="14" width="4.88671875" style="10" bestFit="1" customWidth="1"/>
    <col min="15" max="15" width="10" style="10" bestFit="1" customWidth="1"/>
    <col min="16" max="17" width="3" style="10" customWidth="1"/>
    <col min="18" max="18" width="4.88671875" style="10" bestFit="1" customWidth="1"/>
    <col min="19" max="19" width="10" style="10" bestFit="1" customWidth="1"/>
    <col min="20" max="21" width="3" style="10" customWidth="1"/>
    <col min="22" max="22" width="4.88671875" style="10" bestFit="1" customWidth="1"/>
    <col min="23" max="23" width="10" style="10" bestFit="1" customWidth="1"/>
    <col min="24" max="24" width="4.88671875" style="10" customWidth="1"/>
    <col min="25" max="25" width="17.88671875" style="10" customWidth="1"/>
    <col min="26" max="16384" width="8.88671875" style="10"/>
  </cols>
  <sheetData>
    <row r="1" spans="2:25" ht="9.6" customHeight="1">
      <c r="B1" s="1027" t="s">
        <v>36</v>
      </c>
      <c r="C1" s="1004" t="s">
        <v>37</v>
      </c>
      <c r="D1" s="1005"/>
      <c r="E1" s="1005"/>
      <c r="F1" s="1005"/>
      <c r="G1" s="1005"/>
      <c r="H1" s="1005"/>
      <c r="I1" s="1005"/>
      <c r="J1" s="1005"/>
      <c r="K1" s="1005"/>
      <c r="L1" s="1005" t="s">
        <v>38</v>
      </c>
      <c r="M1" s="1005"/>
      <c r="N1" s="1005"/>
      <c r="O1" s="1005"/>
      <c r="P1" s="1005"/>
      <c r="Q1" s="1005"/>
      <c r="R1" s="1005"/>
      <c r="S1" s="1005"/>
      <c r="T1" s="1005"/>
      <c r="U1" s="1005"/>
      <c r="V1" s="1005"/>
      <c r="W1" s="1009"/>
      <c r="X1" s="1027" t="s">
        <v>39</v>
      </c>
    </row>
    <row r="2" spans="2:25" ht="26.4" customHeight="1">
      <c r="B2" s="1028"/>
      <c r="C2" s="1030" t="s">
        <v>40</v>
      </c>
      <c r="D2" s="1031"/>
      <c r="E2" s="1031"/>
      <c r="F2" s="1031"/>
      <c r="G2" s="1031"/>
      <c r="H2" s="1005" t="s">
        <v>41</v>
      </c>
      <c r="I2" s="1005"/>
      <c r="J2" s="1005"/>
      <c r="K2" s="1006"/>
      <c r="L2" s="1004" t="s">
        <v>42</v>
      </c>
      <c r="M2" s="1005"/>
      <c r="N2" s="1005"/>
      <c r="O2" s="1005"/>
      <c r="P2" s="1005" t="s">
        <v>43</v>
      </c>
      <c r="Q2" s="1005"/>
      <c r="R2" s="1005"/>
      <c r="S2" s="1005"/>
      <c r="T2" s="1005" t="s">
        <v>44</v>
      </c>
      <c r="U2" s="1005"/>
      <c r="V2" s="1005"/>
      <c r="W2" s="1006"/>
      <c r="X2" s="1028"/>
      <c r="Y2" s="29"/>
    </row>
    <row r="3" spans="2:25" ht="9.6" customHeight="1">
      <c r="B3" s="1029"/>
      <c r="C3" s="465" t="s">
        <v>45</v>
      </c>
      <c r="D3" s="466" t="s">
        <v>46</v>
      </c>
      <c r="E3" s="467" t="s">
        <v>48</v>
      </c>
      <c r="F3" s="467" t="s">
        <v>50</v>
      </c>
      <c r="G3" s="467" t="s">
        <v>6</v>
      </c>
      <c r="H3" s="467" t="s">
        <v>307</v>
      </c>
      <c r="I3" s="467" t="s">
        <v>308</v>
      </c>
      <c r="J3" s="467" t="s">
        <v>48</v>
      </c>
      <c r="K3" s="468" t="s">
        <v>6</v>
      </c>
      <c r="L3" s="480" t="s">
        <v>45</v>
      </c>
      <c r="M3" s="466" t="s">
        <v>46</v>
      </c>
      <c r="N3" s="467" t="s">
        <v>48</v>
      </c>
      <c r="O3" s="467" t="s">
        <v>6</v>
      </c>
      <c r="P3" s="467" t="s">
        <v>307</v>
      </c>
      <c r="Q3" s="467" t="s">
        <v>308</v>
      </c>
      <c r="R3" s="467" t="s">
        <v>309</v>
      </c>
      <c r="S3" s="467" t="s">
        <v>6</v>
      </c>
      <c r="T3" s="467" t="s">
        <v>307</v>
      </c>
      <c r="U3" s="467" t="s">
        <v>308</v>
      </c>
      <c r="V3" s="467" t="s">
        <v>48</v>
      </c>
      <c r="W3" s="468" t="s">
        <v>6</v>
      </c>
      <c r="X3" s="1029"/>
      <c r="Y3" s="29"/>
    </row>
    <row r="4" spans="2:25" ht="10.199999999999999" customHeight="1">
      <c r="B4" s="1012"/>
      <c r="C4" s="484">
        <v>1</v>
      </c>
      <c r="D4" s="469">
        <v>1</v>
      </c>
      <c r="E4" s="470">
        <v>1</v>
      </c>
      <c r="F4" s="470">
        <v>11183</v>
      </c>
      <c r="G4" s="471">
        <f>IF(E4*F4&lt;&gt;0,E4*F4,"")</f>
        <v>11183</v>
      </c>
      <c r="H4" s="472"/>
      <c r="I4" s="472"/>
      <c r="J4" s="472"/>
      <c r="K4" s="485" t="str">
        <f>IF(F4*J4=0,"",F4*J4)</f>
        <v/>
      </c>
      <c r="L4" s="488"/>
      <c r="M4" s="472"/>
      <c r="N4" s="472"/>
      <c r="O4" s="471" t="str">
        <f>IF(F4*N4=0,"",F4*N4)</f>
        <v/>
      </c>
      <c r="P4" s="481"/>
      <c r="Q4" s="472"/>
      <c r="R4" s="472"/>
      <c r="S4" s="471" t="str">
        <f>IF(F4*R4=0,"",F4*R4)</f>
        <v/>
      </c>
      <c r="T4" s="481"/>
      <c r="U4" s="472"/>
      <c r="V4" s="472"/>
      <c r="W4" s="485" t="str">
        <f>IF(F4*V4=0,"",F4*V4)</f>
        <v/>
      </c>
      <c r="X4" s="1015">
        <f>IF(E4="","",SUM(E4:E8,J4:J8)-SUM(N4:N8,R4:R8,V4:V8))</f>
        <v>1</v>
      </c>
      <c r="Y4" s="29"/>
    </row>
    <row r="5" spans="2:25" ht="10.199999999999999" customHeight="1">
      <c r="B5" s="1013"/>
      <c r="C5" s="837"/>
      <c r="D5" s="474"/>
      <c r="E5" s="474"/>
      <c r="F5" s="474"/>
      <c r="G5" s="474" t="str">
        <f>IF(E5*F5=0,"",E5*F5)</f>
        <v/>
      </c>
      <c r="H5" s="475"/>
      <c r="I5" s="475"/>
      <c r="J5" s="475"/>
      <c r="K5" s="486" t="str">
        <f>IF(F4*J5=0,"",F4*J5)</f>
        <v/>
      </c>
      <c r="L5" s="489"/>
      <c r="M5" s="475"/>
      <c r="N5" s="475"/>
      <c r="O5" s="474" t="str">
        <f>IF(F4*N5=0,"",F4*N5)</f>
        <v/>
      </c>
      <c r="P5" s="482"/>
      <c r="Q5" s="475"/>
      <c r="R5" s="475"/>
      <c r="S5" s="474" t="str">
        <f>IF(F4*R5=0,"",F4*R5)</f>
        <v/>
      </c>
      <c r="T5" s="482"/>
      <c r="U5" s="475"/>
      <c r="V5" s="475"/>
      <c r="W5" s="486" t="str">
        <f>IF(F4*V5=0,"",F4*V5)</f>
        <v/>
      </c>
      <c r="X5" s="1016"/>
      <c r="Y5" s="1"/>
    </row>
    <row r="6" spans="2:25" ht="10.199999999999999" customHeight="1">
      <c r="B6" s="1013"/>
      <c r="C6" s="837"/>
      <c r="D6" s="474"/>
      <c r="E6" s="474"/>
      <c r="F6" s="474"/>
      <c r="G6" s="474" t="str">
        <f>IF(E6*F6=0,"",E6*F6)</f>
        <v/>
      </c>
      <c r="H6" s="475"/>
      <c r="I6" s="475"/>
      <c r="J6" s="475"/>
      <c r="K6" s="486" t="str">
        <f>IF(F4*J6=0,"",F4*J6)</f>
        <v/>
      </c>
      <c r="L6" s="489"/>
      <c r="M6" s="475"/>
      <c r="N6" s="475"/>
      <c r="O6" s="474" t="str">
        <f>IF(F4*N6=0,"",F4*N6)</f>
        <v/>
      </c>
      <c r="P6" s="482"/>
      <c r="Q6" s="475"/>
      <c r="R6" s="475"/>
      <c r="S6" s="474" t="str">
        <f>IF(F4*R6=0,"",F4*R6)</f>
        <v/>
      </c>
      <c r="T6" s="482"/>
      <c r="U6" s="475"/>
      <c r="V6" s="475"/>
      <c r="W6" s="486" t="str">
        <f>IF(F4*V6=0,"",F4*V6)</f>
        <v/>
      </c>
      <c r="X6" s="1016"/>
      <c r="Y6" s="1"/>
    </row>
    <row r="7" spans="2:25" ht="10.199999999999999" customHeight="1">
      <c r="B7" s="1013"/>
      <c r="C7" s="837"/>
      <c r="D7" s="474"/>
      <c r="E7" s="474"/>
      <c r="F7" s="474"/>
      <c r="G7" s="474" t="str">
        <f>IF(E7*F7=0,"",E7*F7)</f>
        <v/>
      </c>
      <c r="H7" s="475"/>
      <c r="I7" s="475"/>
      <c r="J7" s="475"/>
      <c r="K7" s="486" t="str">
        <f>IF(F4*J7=0,"",F4*J7)</f>
        <v/>
      </c>
      <c r="L7" s="489"/>
      <c r="M7" s="475"/>
      <c r="N7" s="475"/>
      <c r="O7" s="474" t="str">
        <f>IF(F4*N7=0,"",F4*N7)</f>
        <v/>
      </c>
      <c r="P7" s="482"/>
      <c r="Q7" s="475"/>
      <c r="R7" s="475"/>
      <c r="S7" s="474" t="str">
        <f>IF(F4*R7=0,"",F4*R7)</f>
        <v/>
      </c>
      <c r="T7" s="482"/>
      <c r="U7" s="475"/>
      <c r="V7" s="475"/>
      <c r="W7" s="486" t="str">
        <f>IF(F4*V7=0,"",F4*V7)</f>
        <v/>
      </c>
      <c r="X7" s="1016"/>
      <c r="Y7" s="1"/>
    </row>
    <row r="8" spans="2:25" ht="10.199999999999999" customHeight="1">
      <c r="B8" s="1014"/>
      <c r="C8" s="838"/>
      <c r="D8" s="477"/>
      <c r="E8" s="477"/>
      <c r="F8" s="477"/>
      <c r="G8" s="477" t="str">
        <f>IF(E8*F8=0,"",E8*F8)</f>
        <v/>
      </c>
      <c r="H8" s="478"/>
      <c r="I8" s="478"/>
      <c r="J8" s="478"/>
      <c r="K8" s="487" t="str">
        <f>IF(F4*J8=0,"",F4*J8)</f>
        <v/>
      </c>
      <c r="L8" s="490"/>
      <c r="M8" s="478"/>
      <c r="N8" s="478"/>
      <c r="O8" s="477" t="str">
        <f>IF(F4*N8=0,"",F4*N8)</f>
        <v/>
      </c>
      <c r="P8" s="483"/>
      <c r="Q8" s="478"/>
      <c r="R8" s="478"/>
      <c r="S8" s="477" t="str">
        <f>IF(F4*R8=0,"",F4*R8)</f>
        <v/>
      </c>
      <c r="T8" s="483"/>
      <c r="U8" s="478"/>
      <c r="V8" s="478"/>
      <c r="W8" s="487" t="str">
        <f>IF(F4*V8=0,"",F4*V8)</f>
        <v/>
      </c>
      <c r="X8" s="1017"/>
      <c r="Y8" s="1"/>
    </row>
    <row r="9" spans="2:25" ht="10.199999999999999" customHeight="1">
      <c r="B9" s="1018"/>
      <c r="C9" s="484">
        <v>1</v>
      </c>
      <c r="D9" s="469">
        <v>1</v>
      </c>
      <c r="E9" s="470"/>
      <c r="F9" s="470"/>
      <c r="G9" s="471" t="str">
        <f>IF(E9*F9&lt;&gt;0,E9*F9,"")</f>
        <v/>
      </c>
      <c r="H9" s="472"/>
      <c r="I9" s="472"/>
      <c r="J9" s="472"/>
      <c r="K9" s="485" t="str">
        <f>IF(F9*J9=0,"",F9*J9)</f>
        <v/>
      </c>
      <c r="L9" s="488"/>
      <c r="M9" s="472"/>
      <c r="N9" s="472"/>
      <c r="O9" s="471" t="str">
        <f>IF(F9*N9=0,"",F9*N9)</f>
        <v/>
      </c>
      <c r="P9" s="481"/>
      <c r="Q9" s="472"/>
      <c r="R9" s="472"/>
      <c r="S9" s="471" t="str">
        <f>IF(F9*R9=0,"",F9*R9)</f>
        <v/>
      </c>
      <c r="T9" s="481"/>
      <c r="U9" s="472"/>
      <c r="V9" s="472"/>
      <c r="W9" s="485" t="str">
        <f>IF(F9*V9=0,"",F9*V9)</f>
        <v/>
      </c>
      <c r="X9" s="1021" t="str">
        <f>IF(E9="","",SUM(E9:E13,J9:J13)-SUM(N9:N13,R9:R13,V9:V13))</f>
        <v/>
      </c>
      <c r="Y9" s="1"/>
    </row>
    <row r="10" spans="2:25" ht="10.199999999999999" customHeight="1">
      <c r="B10" s="1019"/>
      <c r="C10" s="837"/>
      <c r="D10" s="474"/>
      <c r="E10" s="474"/>
      <c r="F10" s="474"/>
      <c r="G10" s="474" t="str">
        <f>IF(E10*F10=0,"",E10*F10)</f>
        <v/>
      </c>
      <c r="H10" s="475"/>
      <c r="I10" s="475"/>
      <c r="J10" s="475"/>
      <c r="K10" s="486" t="str">
        <f>IF(F9*J10=0,"",F9*J10)</f>
        <v/>
      </c>
      <c r="L10" s="489"/>
      <c r="M10" s="475"/>
      <c r="N10" s="475"/>
      <c r="O10" s="474" t="str">
        <f>IF(F9*N10=0,"",F9*N10)</f>
        <v/>
      </c>
      <c r="P10" s="482"/>
      <c r="Q10" s="475"/>
      <c r="R10" s="475"/>
      <c r="S10" s="474" t="str">
        <f>IF(F9*R10=0,"",F9*R10)</f>
        <v/>
      </c>
      <c r="T10" s="482"/>
      <c r="U10" s="475"/>
      <c r="V10" s="475"/>
      <c r="W10" s="486" t="str">
        <f>IF(F9*V10=0,"",F9*V10)</f>
        <v/>
      </c>
      <c r="X10" s="1022"/>
      <c r="Y10" s="1"/>
    </row>
    <row r="11" spans="2:25" ht="10.199999999999999" customHeight="1">
      <c r="B11" s="1019"/>
      <c r="C11" s="837"/>
      <c r="D11" s="474"/>
      <c r="E11" s="474"/>
      <c r="F11" s="474"/>
      <c r="G11" s="474" t="str">
        <f>IF(E11*F11=0,"",E11*F11)</f>
        <v/>
      </c>
      <c r="H11" s="475"/>
      <c r="I11" s="475"/>
      <c r="J11" s="475"/>
      <c r="K11" s="486" t="str">
        <f>IF(F9*J11=0,"",F9*J11)</f>
        <v/>
      </c>
      <c r="L11" s="489"/>
      <c r="M11" s="475"/>
      <c r="N11" s="475"/>
      <c r="O11" s="474" t="str">
        <f>IF(F9*N11=0,"",F9*N11)</f>
        <v/>
      </c>
      <c r="P11" s="482"/>
      <c r="Q11" s="475"/>
      <c r="R11" s="475"/>
      <c r="S11" s="474" t="str">
        <f>IF(F9*R11=0,"",F9*R11)</f>
        <v/>
      </c>
      <c r="T11" s="482"/>
      <c r="U11" s="475"/>
      <c r="V11" s="475"/>
      <c r="W11" s="486" t="str">
        <f>IF(F9*V11=0,"",F9*V11)</f>
        <v/>
      </c>
      <c r="X11" s="1022"/>
      <c r="Y11" s="1"/>
    </row>
    <row r="12" spans="2:25" ht="10.199999999999999" customHeight="1">
      <c r="B12" s="1019"/>
      <c r="C12" s="837"/>
      <c r="D12" s="474"/>
      <c r="E12" s="474"/>
      <c r="F12" s="474"/>
      <c r="G12" s="474" t="str">
        <f>IF(E12*F12=0,"",E12*F12)</f>
        <v/>
      </c>
      <c r="H12" s="475"/>
      <c r="I12" s="475"/>
      <c r="J12" s="475"/>
      <c r="K12" s="486" t="str">
        <f>IF(F9*J12=0,"",F9*J12)</f>
        <v/>
      </c>
      <c r="L12" s="489"/>
      <c r="M12" s="475"/>
      <c r="N12" s="475"/>
      <c r="O12" s="474" t="str">
        <f>IF(F9*N12=0,"",F9*N12)</f>
        <v/>
      </c>
      <c r="P12" s="482"/>
      <c r="Q12" s="475"/>
      <c r="R12" s="475"/>
      <c r="S12" s="474" t="str">
        <f>IF(F9*R12=0,"",F9*R12)</f>
        <v/>
      </c>
      <c r="T12" s="482"/>
      <c r="U12" s="475"/>
      <c r="V12" s="475"/>
      <c r="W12" s="486" t="str">
        <f>IF(F9*V12=0,"",F9*V12)</f>
        <v/>
      </c>
      <c r="X12" s="1022"/>
      <c r="Y12" s="1"/>
    </row>
    <row r="13" spans="2:25" ht="10.199999999999999" customHeight="1">
      <c r="B13" s="1020"/>
      <c r="C13" s="838"/>
      <c r="D13" s="477"/>
      <c r="E13" s="477"/>
      <c r="F13" s="477"/>
      <c r="G13" s="477" t="str">
        <f>IF(E13*F13=0,"",E13*F13)</f>
        <v/>
      </c>
      <c r="H13" s="478"/>
      <c r="I13" s="478"/>
      <c r="J13" s="478"/>
      <c r="K13" s="487" t="str">
        <f>IF(F9*J13=0,"",F9*J13)</f>
        <v/>
      </c>
      <c r="L13" s="490"/>
      <c r="M13" s="478"/>
      <c r="N13" s="478"/>
      <c r="O13" s="477" t="str">
        <f>IF(F9*N13=0,"",F9*N13)</f>
        <v/>
      </c>
      <c r="P13" s="483"/>
      <c r="Q13" s="478"/>
      <c r="R13" s="478"/>
      <c r="S13" s="477" t="str">
        <f>IF(F9*R13=0,"",F9*R13)</f>
        <v/>
      </c>
      <c r="T13" s="483"/>
      <c r="U13" s="478"/>
      <c r="V13" s="478"/>
      <c r="W13" s="487" t="str">
        <f>IF(F9*V13=0,"",F9*V13)</f>
        <v/>
      </c>
      <c r="X13" s="1023"/>
      <c r="Y13" s="1"/>
    </row>
    <row r="14" spans="2:25" ht="10.199999999999999" customHeight="1">
      <c r="B14" s="1024"/>
      <c r="C14" s="484">
        <v>1</v>
      </c>
      <c r="D14" s="469">
        <v>1</v>
      </c>
      <c r="E14" s="470"/>
      <c r="F14" s="470"/>
      <c r="G14" s="471" t="str">
        <f>IF(E14*F14&lt;&gt;0,E14*F14,"")</f>
        <v/>
      </c>
      <c r="H14" s="472"/>
      <c r="I14" s="472"/>
      <c r="J14" s="472"/>
      <c r="K14" s="485" t="str">
        <f>IF(F14*J14=0,"",F14*J14)</f>
        <v/>
      </c>
      <c r="L14" s="488"/>
      <c r="M14" s="472"/>
      <c r="N14" s="472"/>
      <c r="O14" s="471" t="str">
        <f>IF(F14*N14=0,"",F14*N14)</f>
        <v/>
      </c>
      <c r="P14" s="481"/>
      <c r="Q14" s="472"/>
      <c r="R14" s="472"/>
      <c r="S14" s="471" t="str">
        <f>IF(F14*R14=0,"",F14*R14)</f>
        <v/>
      </c>
      <c r="T14" s="481"/>
      <c r="U14" s="472"/>
      <c r="V14" s="472"/>
      <c r="W14" s="485" t="str">
        <f>IF(F14*V14=0,"",F14*V14)</f>
        <v/>
      </c>
      <c r="X14" s="1015" t="str">
        <f>IF(E14="","",SUM(E14:E18,J14:J18)-SUM(N14:N18,R14:R18,V14:V18))</f>
        <v/>
      </c>
      <c r="Y14" s="1"/>
    </row>
    <row r="15" spans="2:25" ht="10.199999999999999" customHeight="1">
      <c r="B15" s="1025"/>
      <c r="C15" s="837"/>
      <c r="D15" s="474"/>
      <c r="E15" s="474"/>
      <c r="F15" s="474"/>
      <c r="G15" s="474" t="str">
        <f>IF(E15*F15=0,"",E15*F15)</f>
        <v/>
      </c>
      <c r="H15" s="475"/>
      <c r="I15" s="475"/>
      <c r="J15" s="475"/>
      <c r="K15" s="486" t="str">
        <f>IF(F14*J15=0,"",F14*J15)</f>
        <v/>
      </c>
      <c r="L15" s="489"/>
      <c r="M15" s="475"/>
      <c r="N15" s="475"/>
      <c r="O15" s="474" t="str">
        <f>IF(F14*N15=0,"",F14*N15)</f>
        <v/>
      </c>
      <c r="P15" s="482"/>
      <c r="Q15" s="475"/>
      <c r="R15" s="475"/>
      <c r="S15" s="474" t="str">
        <f>IF(F14*R15=0,"",F14*R15)</f>
        <v/>
      </c>
      <c r="T15" s="482"/>
      <c r="U15" s="475"/>
      <c r="V15" s="475"/>
      <c r="W15" s="486" t="str">
        <f>IF(F14*V15=0,"",F14*V15)</f>
        <v/>
      </c>
      <c r="X15" s="1016"/>
      <c r="Y15" s="1"/>
    </row>
    <row r="16" spans="2:25" ht="10.199999999999999" customHeight="1">
      <c r="B16" s="1025"/>
      <c r="C16" s="837"/>
      <c r="D16" s="474"/>
      <c r="E16" s="474"/>
      <c r="F16" s="474"/>
      <c r="G16" s="474" t="str">
        <f>IF(E16*F16=0,"",E16*F16)</f>
        <v/>
      </c>
      <c r="H16" s="475"/>
      <c r="I16" s="475"/>
      <c r="J16" s="475"/>
      <c r="K16" s="486" t="str">
        <f>IF(F14*J16=0,"",F14*J16)</f>
        <v/>
      </c>
      <c r="L16" s="489"/>
      <c r="M16" s="475"/>
      <c r="N16" s="475"/>
      <c r="O16" s="474" t="str">
        <f>IF(F14*N16=0,"",F14*N16)</f>
        <v/>
      </c>
      <c r="P16" s="482"/>
      <c r="Q16" s="475"/>
      <c r="R16" s="475"/>
      <c r="S16" s="474" t="str">
        <f>IF(F14*R16=0,"",F14*R16)</f>
        <v/>
      </c>
      <c r="T16" s="482"/>
      <c r="U16" s="475"/>
      <c r="V16" s="475"/>
      <c r="W16" s="486" t="str">
        <f>IF(F14*V16=0,"",F14*V16)</f>
        <v/>
      </c>
      <c r="X16" s="1016"/>
      <c r="Y16" s="1"/>
    </row>
    <row r="17" spans="2:25" ht="10.199999999999999" customHeight="1">
      <c r="B17" s="1025"/>
      <c r="C17" s="837"/>
      <c r="D17" s="474"/>
      <c r="E17" s="474"/>
      <c r="F17" s="474"/>
      <c r="G17" s="474" t="str">
        <f>IF(E17*F17=0,"",E17*F17)</f>
        <v/>
      </c>
      <c r="H17" s="475"/>
      <c r="I17" s="475"/>
      <c r="J17" s="475"/>
      <c r="K17" s="486" t="str">
        <f>IF(F14*J17=0,"",F14*J17)</f>
        <v/>
      </c>
      <c r="L17" s="489"/>
      <c r="M17" s="475"/>
      <c r="N17" s="475"/>
      <c r="O17" s="474" t="str">
        <f>IF(F14*N17=0,"",F14*N17)</f>
        <v/>
      </c>
      <c r="P17" s="482"/>
      <c r="Q17" s="475"/>
      <c r="R17" s="475"/>
      <c r="S17" s="474" t="str">
        <f>IF(F14*R17=0,"",F14*R17)</f>
        <v/>
      </c>
      <c r="T17" s="482"/>
      <c r="U17" s="475"/>
      <c r="V17" s="475"/>
      <c r="W17" s="486" t="str">
        <f>IF(F14*V17=0,"",F14*V17)</f>
        <v/>
      </c>
      <c r="X17" s="1016"/>
      <c r="Y17" s="1"/>
    </row>
    <row r="18" spans="2:25" ht="10.199999999999999" customHeight="1">
      <c r="B18" s="1026"/>
      <c r="C18" s="838"/>
      <c r="D18" s="477"/>
      <c r="E18" s="477"/>
      <c r="F18" s="477"/>
      <c r="G18" s="477" t="str">
        <f>IF(E18*F18=0,"",E18*F18)</f>
        <v/>
      </c>
      <c r="H18" s="478"/>
      <c r="I18" s="478"/>
      <c r="J18" s="478"/>
      <c r="K18" s="487" t="str">
        <f>IF(F14*J18=0,"",F14*J18)</f>
        <v/>
      </c>
      <c r="L18" s="490"/>
      <c r="M18" s="478"/>
      <c r="N18" s="478"/>
      <c r="O18" s="477" t="str">
        <f>IF(F14*N18=0,"",F14*N18)</f>
        <v/>
      </c>
      <c r="P18" s="483"/>
      <c r="Q18" s="478"/>
      <c r="R18" s="478"/>
      <c r="S18" s="477" t="str">
        <f>IF(F14*R18=0,"",F14*R18)</f>
        <v/>
      </c>
      <c r="T18" s="483"/>
      <c r="U18" s="478"/>
      <c r="V18" s="478"/>
      <c r="W18" s="487" t="str">
        <f>IF(F14*V18=0,"",F14*V18)</f>
        <v/>
      </c>
      <c r="X18" s="1017"/>
      <c r="Y18" s="1"/>
    </row>
    <row r="19" spans="2:25" ht="10.199999999999999" customHeight="1">
      <c r="B19" s="1024"/>
      <c r="C19" s="484">
        <v>1</v>
      </c>
      <c r="D19" s="469">
        <v>1</v>
      </c>
      <c r="E19" s="470"/>
      <c r="F19" s="470"/>
      <c r="G19" s="471" t="str">
        <f>IF(E19*F19&lt;&gt;0,E19*F19,"")</f>
        <v/>
      </c>
      <c r="H19" s="472"/>
      <c r="I19" s="472"/>
      <c r="J19" s="472"/>
      <c r="K19" s="485" t="str">
        <f>IF(F19*J19=0,"",F19*J19)</f>
        <v/>
      </c>
      <c r="L19" s="488"/>
      <c r="M19" s="472"/>
      <c r="N19" s="472"/>
      <c r="O19" s="471" t="str">
        <f>IF(F19*N19=0,"",F19*N19)</f>
        <v/>
      </c>
      <c r="P19" s="481"/>
      <c r="Q19" s="472"/>
      <c r="R19" s="472"/>
      <c r="S19" s="471" t="str">
        <f>IF(F19*R19=0,"",F19*R19)</f>
        <v/>
      </c>
      <c r="T19" s="481"/>
      <c r="U19" s="472"/>
      <c r="V19" s="472"/>
      <c r="W19" s="485" t="str">
        <f>IF(F19*V19=0,"",F19*V19)</f>
        <v/>
      </c>
      <c r="X19" s="1015" t="str">
        <f>IF(E19="","",SUM(E19:E23,J19:J23)-SUM(N19:N23,R19:R23,V19:V23))</f>
        <v/>
      </c>
      <c r="Y19" s="1"/>
    </row>
    <row r="20" spans="2:25" ht="10.199999999999999" customHeight="1">
      <c r="B20" s="1025"/>
      <c r="C20" s="837"/>
      <c r="D20" s="474"/>
      <c r="E20" s="474"/>
      <c r="F20" s="474"/>
      <c r="G20" s="474" t="str">
        <f>IF(E20*F20=0,"",E20*F20)</f>
        <v/>
      </c>
      <c r="H20" s="475"/>
      <c r="I20" s="475"/>
      <c r="J20" s="475"/>
      <c r="K20" s="486" t="str">
        <f>IF(F19*J20=0,"",F19*J20)</f>
        <v/>
      </c>
      <c r="L20" s="489"/>
      <c r="M20" s="475"/>
      <c r="N20" s="475"/>
      <c r="O20" s="474" t="str">
        <f>IF(F19*N20=0,"",F19*N20)</f>
        <v/>
      </c>
      <c r="P20" s="482"/>
      <c r="Q20" s="475"/>
      <c r="R20" s="475"/>
      <c r="S20" s="474" t="str">
        <f>IF(F19*R20=0,"",F19*R20)</f>
        <v/>
      </c>
      <c r="T20" s="482"/>
      <c r="U20" s="475"/>
      <c r="V20" s="475"/>
      <c r="W20" s="486" t="str">
        <f>IF(F19*V20=0,"",F19*V20)</f>
        <v/>
      </c>
      <c r="X20" s="1016"/>
      <c r="Y20" s="1"/>
    </row>
    <row r="21" spans="2:25" ht="10.199999999999999" customHeight="1">
      <c r="B21" s="1025"/>
      <c r="C21" s="837"/>
      <c r="D21" s="474"/>
      <c r="E21" s="474"/>
      <c r="F21" s="474"/>
      <c r="G21" s="474" t="str">
        <f>IF(E21*F21=0,"",E21*F21)</f>
        <v/>
      </c>
      <c r="H21" s="475"/>
      <c r="I21" s="475"/>
      <c r="J21" s="475"/>
      <c r="K21" s="486" t="str">
        <f>IF(F19*J21=0,"",F19*J21)</f>
        <v/>
      </c>
      <c r="L21" s="489"/>
      <c r="M21" s="475"/>
      <c r="N21" s="475"/>
      <c r="O21" s="474" t="str">
        <f>IF(F19*N21=0,"",F19*N21)</f>
        <v/>
      </c>
      <c r="P21" s="482"/>
      <c r="Q21" s="475"/>
      <c r="R21" s="475"/>
      <c r="S21" s="474" t="str">
        <f>IF(F19*R21=0,"",F19*R21)</f>
        <v/>
      </c>
      <c r="T21" s="482"/>
      <c r="U21" s="475"/>
      <c r="V21" s="475"/>
      <c r="W21" s="486" t="str">
        <f>IF(F19*V21=0,"",F19*V21)</f>
        <v/>
      </c>
      <c r="X21" s="1016"/>
      <c r="Y21" s="1"/>
    </row>
    <row r="22" spans="2:25" ht="10.199999999999999" customHeight="1">
      <c r="B22" s="1025"/>
      <c r="C22" s="837"/>
      <c r="D22" s="474"/>
      <c r="E22" s="474"/>
      <c r="F22" s="474"/>
      <c r="G22" s="474" t="str">
        <f>IF(E22*F22=0,"",E22*F22)</f>
        <v/>
      </c>
      <c r="H22" s="475"/>
      <c r="I22" s="475"/>
      <c r="J22" s="475"/>
      <c r="K22" s="486" t="str">
        <f>IF(F19*J22=0,"",F19*J22)</f>
        <v/>
      </c>
      <c r="L22" s="489"/>
      <c r="M22" s="475"/>
      <c r="N22" s="475"/>
      <c r="O22" s="474" t="str">
        <f>IF(F19*N22=0,"",F19*N22)</f>
        <v/>
      </c>
      <c r="P22" s="482"/>
      <c r="Q22" s="475"/>
      <c r="R22" s="475"/>
      <c r="S22" s="474" t="str">
        <f>IF(F19*R22=0,"",F19*R22)</f>
        <v/>
      </c>
      <c r="T22" s="482"/>
      <c r="U22" s="475"/>
      <c r="V22" s="475"/>
      <c r="W22" s="486" t="str">
        <f>IF(F19*V22=0,"",F19*V22)</f>
        <v/>
      </c>
      <c r="X22" s="1016"/>
      <c r="Y22" s="1"/>
    </row>
    <row r="23" spans="2:25" ht="10.199999999999999" customHeight="1">
      <c r="B23" s="1026"/>
      <c r="C23" s="838"/>
      <c r="D23" s="477"/>
      <c r="E23" s="477"/>
      <c r="F23" s="477"/>
      <c r="G23" s="477" t="str">
        <f>IF(E23*F23=0,"",E23*F23)</f>
        <v/>
      </c>
      <c r="H23" s="478"/>
      <c r="I23" s="478"/>
      <c r="J23" s="478"/>
      <c r="K23" s="487" t="str">
        <f>IF(F19*J23=0,"",F19*J23)</f>
        <v/>
      </c>
      <c r="L23" s="490"/>
      <c r="M23" s="478"/>
      <c r="N23" s="478"/>
      <c r="O23" s="477" t="str">
        <f>IF(F19*N23=0,"",F19*N23)</f>
        <v/>
      </c>
      <c r="P23" s="483"/>
      <c r="Q23" s="478"/>
      <c r="R23" s="478"/>
      <c r="S23" s="477" t="str">
        <f>IF(F19*R23=0,"",F19*R23)</f>
        <v/>
      </c>
      <c r="T23" s="483"/>
      <c r="U23" s="478"/>
      <c r="V23" s="478"/>
      <c r="W23" s="487" t="str">
        <f>IF(F19*V23=0,"",F19*V23)</f>
        <v/>
      </c>
      <c r="X23" s="1017"/>
      <c r="Y23" s="1"/>
    </row>
    <row r="24" spans="2:25" ht="26.4" customHeight="1">
      <c r="B24" s="1027" t="s">
        <v>51</v>
      </c>
      <c r="C24" s="1030" t="s">
        <v>40</v>
      </c>
      <c r="D24" s="1031"/>
      <c r="E24" s="1031"/>
      <c r="F24" s="1031"/>
      <c r="G24" s="1031"/>
      <c r="H24" s="1005" t="s">
        <v>41</v>
      </c>
      <c r="I24" s="1005"/>
      <c r="J24" s="1005"/>
      <c r="K24" s="1006"/>
      <c r="L24" s="1038" t="s">
        <v>310</v>
      </c>
      <c r="M24" s="1005"/>
      <c r="N24" s="1005"/>
      <c r="O24" s="1005"/>
      <c r="P24" s="1005" t="s">
        <v>43</v>
      </c>
      <c r="Q24" s="1005"/>
      <c r="R24" s="1005"/>
      <c r="S24" s="1005"/>
      <c r="T24" s="1005" t="s">
        <v>44</v>
      </c>
      <c r="U24" s="1005"/>
      <c r="V24" s="1005"/>
      <c r="W24" s="1006"/>
      <c r="X24" s="1036" t="s">
        <v>39</v>
      </c>
      <c r="Y24" s="1"/>
    </row>
    <row r="25" spans="2:25" ht="13.95" customHeight="1">
      <c r="B25" s="1029"/>
      <c r="C25" s="465" t="s">
        <v>45</v>
      </c>
      <c r="D25" s="466" t="s">
        <v>46</v>
      </c>
      <c r="E25" s="467" t="s">
        <v>48</v>
      </c>
      <c r="F25" s="467" t="s">
        <v>50</v>
      </c>
      <c r="G25" s="467" t="s">
        <v>6</v>
      </c>
      <c r="H25" s="467" t="s">
        <v>45</v>
      </c>
      <c r="I25" s="467" t="s">
        <v>46</v>
      </c>
      <c r="J25" s="467" t="s">
        <v>48</v>
      </c>
      <c r="K25" s="467" t="s">
        <v>6</v>
      </c>
      <c r="L25" s="466" t="s">
        <v>45</v>
      </c>
      <c r="M25" s="466" t="s">
        <v>46</v>
      </c>
      <c r="N25" s="467" t="s">
        <v>48</v>
      </c>
      <c r="O25" s="467" t="s">
        <v>6</v>
      </c>
      <c r="P25" s="467" t="s">
        <v>45</v>
      </c>
      <c r="Q25" s="467" t="s">
        <v>46</v>
      </c>
      <c r="R25" s="467" t="s">
        <v>48</v>
      </c>
      <c r="S25" s="467" t="s">
        <v>6</v>
      </c>
      <c r="T25" s="467" t="s">
        <v>45</v>
      </c>
      <c r="U25" s="467" t="s">
        <v>46</v>
      </c>
      <c r="V25" s="467" t="s">
        <v>48</v>
      </c>
      <c r="W25" s="468" t="s">
        <v>6</v>
      </c>
      <c r="X25" s="1037"/>
      <c r="Y25" s="1"/>
    </row>
    <row r="26" spans="2:25" ht="10.199999999999999" customHeight="1">
      <c r="B26" s="1024"/>
      <c r="C26" s="484">
        <v>1</v>
      </c>
      <c r="D26" s="469">
        <v>1</v>
      </c>
      <c r="E26" s="470"/>
      <c r="F26" s="470"/>
      <c r="G26" s="471" t="str">
        <f>IF(E26*F26&lt;&gt;0,E26*F26,"")</f>
        <v/>
      </c>
      <c r="H26" s="472"/>
      <c r="I26" s="472"/>
      <c r="J26" s="472"/>
      <c r="K26" s="485" t="str">
        <f>IF(F26*J26=0,"",F26*J26)</f>
        <v/>
      </c>
      <c r="L26" s="488"/>
      <c r="M26" s="472"/>
      <c r="N26" s="472"/>
      <c r="O26" s="471" t="str">
        <f>IF(F26*N26=0,"",F26*N26)</f>
        <v/>
      </c>
      <c r="P26" s="481"/>
      <c r="Q26" s="472"/>
      <c r="R26" s="472"/>
      <c r="S26" s="471" t="str">
        <f>IF(F26*R26=0,"",F26*R26)</f>
        <v/>
      </c>
      <c r="T26" s="481"/>
      <c r="U26" s="472"/>
      <c r="V26" s="472"/>
      <c r="W26" s="485" t="str">
        <f>IF(F26*V26=0,"",F26*V26)</f>
        <v/>
      </c>
      <c r="X26" s="1015" t="str">
        <f>IF(E26="","",SUM(E26:E30,J26:J30)-SUM(N26:N30,R26:R30,V26:V30))</f>
        <v/>
      </c>
      <c r="Y26" s="1"/>
    </row>
    <row r="27" spans="2:25" ht="10.199999999999999" customHeight="1">
      <c r="B27" s="1025"/>
      <c r="C27" s="837"/>
      <c r="D27" s="474"/>
      <c r="E27" s="474"/>
      <c r="F27" s="474"/>
      <c r="G27" s="474" t="str">
        <f>IF(E27*F27=0,"",E27*F27)</f>
        <v/>
      </c>
      <c r="H27" s="475"/>
      <c r="I27" s="475"/>
      <c r="J27" s="475"/>
      <c r="K27" s="486" t="str">
        <f>IF(F26*J27=0,"",F26*J27)</f>
        <v/>
      </c>
      <c r="L27" s="489"/>
      <c r="M27" s="475"/>
      <c r="N27" s="475"/>
      <c r="O27" s="474" t="str">
        <f>IF(F26*N27=0,"",F26*N27)</f>
        <v/>
      </c>
      <c r="P27" s="482"/>
      <c r="Q27" s="475"/>
      <c r="R27" s="475"/>
      <c r="S27" s="474" t="str">
        <f>IF(F26*R27=0,"",F26*R27)</f>
        <v/>
      </c>
      <c r="T27" s="482"/>
      <c r="U27" s="475"/>
      <c r="V27" s="475"/>
      <c r="W27" s="486" t="str">
        <f>IF(F26*V27=0,"",F26*V27)</f>
        <v/>
      </c>
      <c r="X27" s="1016"/>
      <c r="Y27" s="1"/>
    </row>
    <row r="28" spans="2:25" ht="10.199999999999999" customHeight="1">
      <c r="B28" s="1025"/>
      <c r="C28" s="837"/>
      <c r="D28" s="474"/>
      <c r="E28" s="474"/>
      <c r="F28" s="474"/>
      <c r="G28" s="474" t="str">
        <f>IF(E28*F28=0,"",E28*F28)</f>
        <v/>
      </c>
      <c r="H28" s="475"/>
      <c r="I28" s="475"/>
      <c r="J28" s="475"/>
      <c r="K28" s="486" t="str">
        <f>IF(F26*J28=0,"",F26*J28)</f>
        <v/>
      </c>
      <c r="L28" s="489"/>
      <c r="M28" s="475"/>
      <c r="N28" s="475"/>
      <c r="O28" s="474" t="str">
        <f>IF(F26*N28=0,"",F26*N28)</f>
        <v/>
      </c>
      <c r="P28" s="482"/>
      <c r="Q28" s="475"/>
      <c r="R28" s="475"/>
      <c r="S28" s="474" t="str">
        <f>IF(F26*R28=0,"",F26*R28)</f>
        <v/>
      </c>
      <c r="T28" s="482"/>
      <c r="U28" s="475"/>
      <c r="V28" s="475"/>
      <c r="W28" s="486" t="str">
        <f>IF(F26*V28=0,"",F26*V28)</f>
        <v/>
      </c>
      <c r="X28" s="1016"/>
      <c r="Y28" s="1"/>
    </row>
    <row r="29" spans="2:25" ht="10.199999999999999" customHeight="1">
      <c r="B29" s="1025"/>
      <c r="C29" s="837"/>
      <c r="D29" s="474"/>
      <c r="E29" s="474"/>
      <c r="F29" s="474"/>
      <c r="G29" s="474" t="str">
        <f>IF(E29*F29=0,"",E29*F29)</f>
        <v/>
      </c>
      <c r="H29" s="475"/>
      <c r="I29" s="475"/>
      <c r="J29" s="475"/>
      <c r="K29" s="486" t="str">
        <f>IF(F26*J29=0,"",F26*J29)</f>
        <v/>
      </c>
      <c r="L29" s="489"/>
      <c r="M29" s="475"/>
      <c r="N29" s="475"/>
      <c r="O29" s="474" t="str">
        <f>IF(F26*N29=0,"",F26*N29)</f>
        <v/>
      </c>
      <c r="P29" s="482"/>
      <c r="Q29" s="475"/>
      <c r="R29" s="475"/>
      <c r="S29" s="474" t="str">
        <f>IF(F26*R29=0,"",F26*R29)</f>
        <v/>
      </c>
      <c r="T29" s="482"/>
      <c r="U29" s="475"/>
      <c r="V29" s="475"/>
      <c r="W29" s="486" t="str">
        <f>IF(F26*V29=0,"",F26*V29)</f>
        <v/>
      </c>
      <c r="X29" s="1016"/>
    </row>
    <row r="30" spans="2:25" ht="10.199999999999999" customHeight="1">
      <c r="B30" s="1026"/>
      <c r="C30" s="838"/>
      <c r="D30" s="477"/>
      <c r="E30" s="477"/>
      <c r="F30" s="477"/>
      <c r="G30" s="477" t="str">
        <f>IF(E30*F30=0,"",E30*F30)</f>
        <v/>
      </c>
      <c r="H30" s="478"/>
      <c r="I30" s="478"/>
      <c r="J30" s="478"/>
      <c r="K30" s="487" t="str">
        <f>IF(F26*J30=0,"",F26*J30)</f>
        <v/>
      </c>
      <c r="L30" s="490"/>
      <c r="M30" s="478"/>
      <c r="N30" s="478"/>
      <c r="O30" s="477" t="str">
        <f>IF(F26*N30=0,"",F26*N30)</f>
        <v/>
      </c>
      <c r="P30" s="483"/>
      <c r="Q30" s="478"/>
      <c r="R30" s="478"/>
      <c r="S30" s="477" t="str">
        <f>IF(F26*R30=0,"",F26*R30)</f>
        <v/>
      </c>
      <c r="T30" s="483"/>
      <c r="U30" s="478"/>
      <c r="V30" s="478"/>
      <c r="W30" s="487" t="str">
        <f>IF(F26*V30=0,"",F26*V30)</f>
        <v/>
      </c>
      <c r="X30" s="1017"/>
    </row>
    <row r="31" spans="2:25" ht="10.199999999999999" customHeight="1">
      <c r="B31" s="1024"/>
      <c r="C31" s="484">
        <v>1</v>
      </c>
      <c r="D31" s="469">
        <v>1</v>
      </c>
      <c r="E31" s="470"/>
      <c r="F31" s="470"/>
      <c r="G31" s="471" t="str">
        <f>IF(E31*F31&lt;&gt;0,E31*F31,"")</f>
        <v/>
      </c>
      <c r="H31" s="472"/>
      <c r="I31" s="472"/>
      <c r="J31" s="472"/>
      <c r="K31" s="485" t="str">
        <f>IF(F31*J31=0,"",F31*J31)</f>
        <v/>
      </c>
      <c r="L31" s="488"/>
      <c r="M31" s="472"/>
      <c r="N31" s="472"/>
      <c r="O31" s="471" t="str">
        <f>IF(F31*N31=0,"",F31*N31)</f>
        <v/>
      </c>
      <c r="P31" s="481"/>
      <c r="Q31" s="472"/>
      <c r="R31" s="472"/>
      <c r="S31" s="471" t="str">
        <f>IF(F31*R31=0,"",F31*R31)</f>
        <v/>
      </c>
      <c r="T31" s="481"/>
      <c r="U31" s="472"/>
      <c r="V31" s="472"/>
      <c r="W31" s="485" t="str">
        <f>IF(F31*V31=0,"",F31*V31)</f>
        <v/>
      </c>
      <c r="X31" s="1015" t="str">
        <f>IF(E31="","",SUM(E31:E35,J31:J35)-SUM(N31:N35,R31:R35,V31:V35))</f>
        <v/>
      </c>
    </row>
    <row r="32" spans="2:25" ht="10.199999999999999" customHeight="1">
      <c r="B32" s="1025"/>
      <c r="C32" s="837"/>
      <c r="D32" s="474"/>
      <c r="E32" s="474"/>
      <c r="F32" s="474"/>
      <c r="G32" s="474" t="str">
        <f>IF(E32*F32=0,"",E32*F32)</f>
        <v/>
      </c>
      <c r="H32" s="475"/>
      <c r="I32" s="475"/>
      <c r="J32" s="475"/>
      <c r="K32" s="486" t="str">
        <f>IF(F31*J32=0,"",F31*J32)</f>
        <v/>
      </c>
      <c r="L32" s="489"/>
      <c r="M32" s="475"/>
      <c r="N32" s="475"/>
      <c r="O32" s="474" t="str">
        <f>IF(F31*N32=0,"",F31*N32)</f>
        <v/>
      </c>
      <c r="P32" s="482"/>
      <c r="Q32" s="475"/>
      <c r="R32" s="475"/>
      <c r="S32" s="474" t="str">
        <f>IF(F31*R32=0,"",F31*R32)</f>
        <v/>
      </c>
      <c r="T32" s="482"/>
      <c r="U32" s="475"/>
      <c r="V32" s="475"/>
      <c r="W32" s="486" t="str">
        <f>IF(F31*V32=0,"",F31*V32)</f>
        <v/>
      </c>
      <c r="X32" s="1016"/>
    </row>
    <row r="33" spans="2:24" ht="10.199999999999999" customHeight="1">
      <c r="B33" s="1025"/>
      <c r="C33" s="837"/>
      <c r="D33" s="474"/>
      <c r="E33" s="474"/>
      <c r="F33" s="474"/>
      <c r="G33" s="474" t="str">
        <f>IF(E33*F33=0,"",E33*F33)</f>
        <v/>
      </c>
      <c r="H33" s="475"/>
      <c r="I33" s="475"/>
      <c r="J33" s="475"/>
      <c r="K33" s="486" t="str">
        <f>IF(F31*J33=0,"",F31*J33)</f>
        <v/>
      </c>
      <c r="L33" s="489"/>
      <c r="M33" s="475"/>
      <c r="N33" s="475"/>
      <c r="O33" s="474" t="str">
        <f>IF(F31*N33=0,"",F31*N33)</f>
        <v/>
      </c>
      <c r="P33" s="482"/>
      <c r="Q33" s="475"/>
      <c r="R33" s="475"/>
      <c r="S33" s="474" t="str">
        <f>IF(F31*R33=0,"",F31*R33)</f>
        <v/>
      </c>
      <c r="T33" s="482"/>
      <c r="U33" s="475"/>
      <c r="V33" s="475"/>
      <c r="W33" s="486" t="str">
        <f>IF(F31*V33=0,"",F31*V33)</f>
        <v/>
      </c>
      <c r="X33" s="1016"/>
    </row>
    <row r="34" spans="2:24" ht="10.199999999999999" customHeight="1">
      <c r="B34" s="1025"/>
      <c r="C34" s="837"/>
      <c r="D34" s="474"/>
      <c r="E34" s="474"/>
      <c r="F34" s="474"/>
      <c r="G34" s="474" t="str">
        <f>IF(E34*F34=0,"",E34*F34)</f>
        <v/>
      </c>
      <c r="H34" s="475"/>
      <c r="I34" s="475"/>
      <c r="J34" s="475"/>
      <c r="K34" s="486" t="str">
        <f>IF(F31*J34=0,"",F31*J34)</f>
        <v/>
      </c>
      <c r="L34" s="489"/>
      <c r="M34" s="475"/>
      <c r="N34" s="475"/>
      <c r="O34" s="474" t="str">
        <f>IF(F31*N34=0,"",F31*N34)</f>
        <v/>
      </c>
      <c r="P34" s="482"/>
      <c r="Q34" s="475"/>
      <c r="R34" s="475"/>
      <c r="S34" s="474" t="str">
        <f>IF(F31*R34=0,"",F31*R34)</f>
        <v/>
      </c>
      <c r="T34" s="482"/>
      <c r="U34" s="475"/>
      <c r="V34" s="475"/>
      <c r="W34" s="486" t="str">
        <f>IF(F31*V34=0,"",F31*V34)</f>
        <v/>
      </c>
      <c r="X34" s="1016"/>
    </row>
    <row r="35" spans="2:24" ht="10.199999999999999" customHeight="1">
      <c r="B35" s="1026"/>
      <c r="C35" s="838"/>
      <c r="D35" s="477"/>
      <c r="E35" s="477"/>
      <c r="F35" s="477"/>
      <c r="G35" s="477" t="str">
        <f>IF(E35*F35=0,"",E35*F35)</f>
        <v/>
      </c>
      <c r="H35" s="478"/>
      <c r="I35" s="478"/>
      <c r="J35" s="478"/>
      <c r="K35" s="487" t="str">
        <f>IF(F31*J35=0,"",F31*J35)</f>
        <v/>
      </c>
      <c r="L35" s="490"/>
      <c r="M35" s="478"/>
      <c r="N35" s="478"/>
      <c r="O35" s="477" t="str">
        <f>IF(F31*N35=0,"",F31*N35)</f>
        <v/>
      </c>
      <c r="P35" s="483"/>
      <c r="Q35" s="478"/>
      <c r="R35" s="478"/>
      <c r="S35" s="477" t="str">
        <f>IF(F31*R35=0,"",F31*R35)</f>
        <v/>
      </c>
      <c r="T35" s="483"/>
      <c r="U35" s="478"/>
      <c r="V35" s="478"/>
      <c r="W35" s="487" t="str">
        <f>IF(F31*V35=0,"",F31*V35)</f>
        <v/>
      </c>
      <c r="X35" s="1017"/>
    </row>
    <row r="36" spans="2:24" ht="10.199999999999999" customHeight="1">
      <c r="B36" s="1024"/>
      <c r="C36" s="484">
        <v>1</v>
      </c>
      <c r="D36" s="469">
        <v>1</v>
      </c>
      <c r="E36" s="470"/>
      <c r="F36" s="470"/>
      <c r="G36" s="471" t="str">
        <f>IF(E36*F36&lt;&gt;0,E36*F36,"")</f>
        <v/>
      </c>
      <c r="H36" s="472"/>
      <c r="I36" s="472"/>
      <c r="J36" s="472"/>
      <c r="K36" s="485" t="str">
        <f>IF(F36*J36=0,"",F36*J36)</f>
        <v/>
      </c>
      <c r="L36" s="488"/>
      <c r="M36" s="472"/>
      <c r="N36" s="472"/>
      <c r="O36" s="471" t="str">
        <f>IF(F36*N36=0,"",F36*N36)</f>
        <v/>
      </c>
      <c r="P36" s="481"/>
      <c r="Q36" s="472"/>
      <c r="R36" s="472"/>
      <c r="S36" s="471" t="str">
        <f>IF(F36*R36=0,"",F36*R36)</f>
        <v/>
      </c>
      <c r="T36" s="481"/>
      <c r="U36" s="472"/>
      <c r="V36" s="472"/>
      <c r="W36" s="491" t="str">
        <f>IF(F36*V36=0,"",F36*V36)</f>
        <v/>
      </c>
      <c r="X36" s="1021" t="str">
        <f>IF(E36="","",SUM(E36:E40,J36:J40)-SUM(N36:N40,R36:R40,V36:V40))</f>
        <v/>
      </c>
    </row>
    <row r="37" spans="2:24" ht="10.199999999999999" customHeight="1">
      <c r="B37" s="1025"/>
      <c r="C37" s="837"/>
      <c r="D37" s="474"/>
      <c r="E37" s="474"/>
      <c r="F37" s="474"/>
      <c r="G37" s="474" t="str">
        <f>IF(E37*F37=0,"",E37*F37)</f>
        <v/>
      </c>
      <c r="H37" s="475"/>
      <c r="I37" s="475"/>
      <c r="J37" s="475"/>
      <c r="K37" s="486" t="str">
        <f>IF(F36*J37=0,"",F36*J37)</f>
        <v/>
      </c>
      <c r="L37" s="489"/>
      <c r="M37" s="475"/>
      <c r="N37" s="475"/>
      <c r="O37" s="474" t="str">
        <f>IF(F36*N37=0,"",F36*N37)</f>
        <v/>
      </c>
      <c r="P37" s="482"/>
      <c r="Q37" s="475"/>
      <c r="R37" s="475"/>
      <c r="S37" s="474" t="str">
        <f>IF(F36*R37=0,"",F36*R37)</f>
        <v/>
      </c>
      <c r="T37" s="482"/>
      <c r="U37" s="475"/>
      <c r="V37" s="475"/>
      <c r="W37" s="492" t="str">
        <f>IF(F36*V37=0,"",F36*V37)</f>
        <v/>
      </c>
      <c r="X37" s="1022"/>
    </row>
    <row r="38" spans="2:24" ht="10.199999999999999" customHeight="1">
      <c r="B38" s="1025"/>
      <c r="C38" s="837"/>
      <c r="D38" s="474"/>
      <c r="E38" s="474"/>
      <c r="F38" s="474"/>
      <c r="G38" s="474" t="str">
        <f>IF(E38*F38=0,"",E38*F38)</f>
        <v/>
      </c>
      <c r="H38" s="475"/>
      <c r="I38" s="475"/>
      <c r="J38" s="475"/>
      <c r="K38" s="486" t="str">
        <f>IF(F36*J38=0,"",F36*J38)</f>
        <v/>
      </c>
      <c r="L38" s="489"/>
      <c r="M38" s="475"/>
      <c r="N38" s="475"/>
      <c r="O38" s="474" t="str">
        <f>IF(F36*N38=0,"",F36*N38)</f>
        <v/>
      </c>
      <c r="P38" s="482"/>
      <c r="Q38" s="475"/>
      <c r="R38" s="475"/>
      <c r="S38" s="474" t="str">
        <f>IF(F36*R38=0,"",F36*R38)</f>
        <v/>
      </c>
      <c r="T38" s="482"/>
      <c r="U38" s="475"/>
      <c r="V38" s="475"/>
      <c r="W38" s="492" t="str">
        <f>IF(F36*V38=0,"",F36*V38)</f>
        <v/>
      </c>
      <c r="X38" s="1022"/>
    </row>
    <row r="39" spans="2:24" ht="10.199999999999999" customHeight="1">
      <c r="B39" s="1025"/>
      <c r="C39" s="837"/>
      <c r="D39" s="474"/>
      <c r="E39" s="474"/>
      <c r="F39" s="474"/>
      <c r="G39" s="474" t="str">
        <f>IF(E39*F39=0,"",E39*F39)</f>
        <v/>
      </c>
      <c r="H39" s="475"/>
      <c r="I39" s="475"/>
      <c r="J39" s="475"/>
      <c r="K39" s="486" t="str">
        <f>IF(F36*J39=0,"",F36*J39)</f>
        <v/>
      </c>
      <c r="L39" s="489"/>
      <c r="M39" s="475"/>
      <c r="N39" s="475"/>
      <c r="O39" s="474" t="str">
        <f>IF(F36*N39=0,"",F36*N39)</f>
        <v/>
      </c>
      <c r="P39" s="482"/>
      <c r="Q39" s="475"/>
      <c r="R39" s="475"/>
      <c r="S39" s="474" t="str">
        <f>IF(F36*R39=0,"",F36*R39)</f>
        <v/>
      </c>
      <c r="T39" s="482"/>
      <c r="U39" s="475"/>
      <c r="V39" s="475"/>
      <c r="W39" s="492" t="str">
        <f>IF(F36*V39=0,"",F36*V39)</f>
        <v/>
      </c>
      <c r="X39" s="1022"/>
    </row>
    <row r="40" spans="2:24" ht="10.199999999999999" customHeight="1">
      <c r="B40" s="1026"/>
      <c r="C40" s="838"/>
      <c r="D40" s="477"/>
      <c r="E40" s="477"/>
      <c r="F40" s="477"/>
      <c r="G40" s="477" t="str">
        <f>IF(E40*F40=0,"",E40*F40)</f>
        <v/>
      </c>
      <c r="H40" s="478"/>
      <c r="I40" s="478"/>
      <c r="J40" s="478"/>
      <c r="K40" s="487" t="str">
        <f>IF(F36*J40=0,"",F36*J40)</f>
        <v/>
      </c>
      <c r="L40" s="490"/>
      <c r="M40" s="478"/>
      <c r="N40" s="478"/>
      <c r="O40" s="477" t="str">
        <f>IF(F36*N40=0,"",F36*N40)</f>
        <v/>
      </c>
      <c r="P40" s="483"/>
      <c r="Q40" s="478"/>
      <c r="R40" s="478"/>
      <c r="S40" s="477" t="str">
        <f>IF(F36*R40=0,"",F36*R40)</f>
        <v/>
      </c>
      <c r="T40" s="483"/>
      <c r="U40" s="478"/>
      <c r="V40" s="478"/>
      <c r="W40" s="493" t="str">
        <f>IF(F36*V40=0,"",F36*V40)</f>
        <v/>
      </c>
      <c r="X40" s="1023"/>
    </row>
    <row r="41" spans="2:24" ht="10.199999999999999" customHeight="1">
      <c r="B41" s="1018"/>
      <c r="C41" s="479">
        <v>1</v>
      </c>
      <c r="D41" s="469">
        <v>1</v>
      </c>
      <c r="E41" s="470"/>
      <c r="F41" s="470"/>
      <c r="G41" s="471" t="str">
        <f>IF(E41*F41&lt;&gt;0,E41*F41,"")</f>
        <v/>
      </c>
      <c r="H41" s="472"/>
      <c r="I41" s="472"/>
      <c r="J41" s="472"/>
      <c r="K41" s="485" t="str">
        <f>IF(F41*J41=0,"",F41*J41)</f>
        <v/>
      </c>
      <c r="L41" s="488"/>
      <c r="M41" s="472"/>
      <c r="N41" s="472"/>
      <c r="O41" s="471" t="str">
        <f>IF(F41*N41=0,"",F41*N41)</f>
        <v/>
      </c>
      <c r="P41" s="481"/>
      <c r="Q41" s="472"/>
      <c r="R41" s="472"/>
      <c r="S41" s="471" t="str">
        <f>IF(F41*R41=0,"",F41*R41)</f>
        <v/>
      </c>
      <c r="T41" s="481"/>
      <c r="U41" s="472"/>
      <c r="V41" s="472"/>
      <c r="W41" s="491" t="str">
        <f>IF(F41*V41=0,"",F41*V41)</f>
        <v/>
      </c>
      <c r="X41" s="1021" t="str">
        <f>IF(E41="","",SUM(E41:E45,J41:J45)-SUM(N41:N45,R41:R45,V41:V45))</f>
        <v/>
      </c>
    </row>
    <row r="42" spans="2:24" ht="10.199999999999999" customHeight="1">
      <c r="B42" s="1019"/>
      <c r="C42" s="839"/>
      <c r="D42" s="474"/>
      <c r="E42" s="474"/>
      <c r="F42" s="474"/>
      <c r="G42" s="474" t="str">
        <f>IF(E42*F42=0,"",E42*F42)</f>
        <v/>
      </c>
      <c r="H42" s="475"/>
      <c r="I42" s="475"/>
      <c r="J42" s="475"/>
      <c r="K42" s="486" t="str">
        <f>IF(F41*J42=0,"",F41*J42)</f>
        <v/>
      </c>
      <c r="L42" s="489"/>
      <c r="M42" s="475"/>
      <c r="N42" s="475"/>
      <c r="O42" s="474" t="str">
        <f>IF(F41*N42=0,"",F41*N42)</f>
        <v/>
      </c>
      <c r="P42" s="482"/>
      <c r="Q42" s="475"/>
      <c r="R42" s="475"/>
      <c r="S42" s="474" t="str">
        <f>IF(F41*R42=0,"",F41*R42)</f>
        <v/>
      </c>
      <c r="T42" s="482"/>
      <c r="U42" s="475"/>
      <c r="V42" s="475"/>
      <c r="W42" s="492" t="str">
        <f>IF(F41*V42=0,"",F41*V42)</f>
        <v/>
      </c>
      <c r="X42" s="1022"/>
    </row>
    <row r="43" spans="2:24" ht="10.199999999999999" customHeight="1">
      <c r="B43" s="1019"/>
      <c r="C43" s="839"/>
      <c r="D43" s="474"/>
      <c r="E43" s="474"/>
      <c r="F43" s="474"/>
      <c r="G43" s="474" t="str">
        <f>IF(E43*F43=0,"",E43*F43)</f>
        <v/>
      </c>
      <c r="H43" s="475"/>
      <c r="I43" s="475"/>
      <c r="J43" s="475"/>
      <c r="K43" s="486" t="str">
        <f>IF(F41*J43=0,"",F41*J43)</f>
        <v/>
      </c>
      <c r="L43" s="489"/>
      <c r="M43" s="475"/>
      <c r="N43" s="475"/>
      <c r="O43" s="474" t="str">
        <f>IF(F41*N43=0,"",F41*N43)</f>
        <v/>
      </c>
      <c r="P43" s="482"/>
      <c r="Q43" s="475"/>
      <c r="R43" s="475"/>
      <c r="S43" s="474" t="str">
        <f>IF(F41*R43=0,"",F41*R43)</f>
        <v/>
      </c>
      <c r="T43" s="482"/>
      <c r="U43" s="475"/>
      <c r="V43" s="475"/>
      <c r="W43" s="492" t="str">
        <f>IF(F41*V43=0,"",F41*V43)</f>
        <v/>
      </c>
      <c r="X43" s="1022"/>
    </row>
    <row r="44" spans="2:24" ht="10.199999999999999" customHeight="1">
      <c r="B44" s="1019"/>
      <c r="C44" s="839"/>
      <c r="D44" s="474"/>
      <c r="E44" s="474"/>
      <c r="F44" s="474"/>
      <c r="G44" s="474" t="str">
        <f>IF(E44*F44=0,"",E44*F44)</f>
        <v/>
      </c>
      <c r="H44" s="475"/>
      <c r="I44" s="475"/>
      <c r="J44" s="475"/>
      <c r="K44" s="486" t="str">
        <f>IF(F41*J44=0,"",F41*J44)</f>
        <v/>
      </c>
      <c r="L44" s="489"/>
      <c r="M44" s="475"/>
      <c r="N44" s="475"/>
      <c r="O44" s="474" t="str">
        <f>IF(F41*N44=0,"",F41*N44)</f>
        <v/>
      </c>
      <c r="P44" s="482"/>
      <c r="Q44" s="475"/>
      <c r="R44" s="475"/>
      <c r="S44" s="474" t="str">
        <f>IF(F41*R44=0,"",F41*R44)</f>
        <v/>
      </c>
      <c r="T44" s="482"/>
      <c r="U44" s="475"/>
      <c r="V44" s="475"/>
      <c r="W44" s="492" t="str">
        <f>IF(F41*V44=0,"",F41*V44)</f>
        <v/>
      </c>
      <c r="X44" s="1022"/>
    </row>
    <row r="45" spans="2:24" ht="10.199999999999999" customHeight="1">
      <c r="B45" s="1020"/>
      <c r="C45" s="840"/>
      <c r="D45" s="477"/>
      <c r="E45" s="477"/>
      <c r="F45" s="477"/>
      <c r="G45" s="477" t="str">
        <f>IF(E45*F45=0,"",E45*F45)</f>
        <v/>
      </c>
      <c r="H45" s="478"/>
      <c r="I45" s="478"/>
      <c r="J45" s="478"/>
      <c r="K45" s="487" t="str">
        <f>IF(F41*J45=0,"",F41*J45)</f>
        <v/>
      </c>
      <c r="L45" s="490"/>
      <c r="M45" s="478"/>
      <c r="N45" s="478"/>
      <c r="O45" s="477" t="str">
        <f>IF(F41*N45=0,"",F41*N45)</f>
        <v/>
      </c>
      <c r="P45" s="483"/>
      <c r="Q45" s="478"/>
      <c r="R45" s="478"/>
      <c r="S45" s="477" t="str">
        <f>IF(F41*R45=0,"",F41*R45)</f>
        <v/>
      </c>
      <c r="T45" s="483"/>
      <c r="U45" s="478"/>
      <c r="V45" s="478"/>
      <c r="W45" s="493" t="str">
        <f>IF(F41*V45=0,"",F41*V45)</f>
        <v/>
      </c>
      <c r="X45" s="1023"/>
    </row>
    <row r="46" spans="2:24" ht="26.4" customHeight="1">
      <c r="B46" s="1032" t="s">
        <v>51</v>
      </c>
      <c r="C46" s="1030" t="s">
        <v>40</v>
      </c>
      <c r="D46" s="1031"/>
      <c r="E46" s="1031"/>
      <c r="F46" s="1031"/>
      <c r="G46" s="1031"/>
      <c r="H46" s="1005" t="s">
        <v>41</v>
      </c>
      <c r="I46" s="1005"/>
      <c r="J46" s="1005"/>
      <c r="K46" s="1006"/>
      <c r="L46" s="1041" t="s">
        <v>42</v>
      </c>
      <c r="M46" s="1042"/>
      <c r="N46" s="1042"/>
      <c r="O46" s="1042"/>
      <c r="P46" s="1042" t="s">
        <v>43</v>
      </c>
      <c r="Q46" s="1042"/>
      <c r="R46" s="1042"/>
      <c r="S46" s="1042"/>
      <c r="T46" s="1042" t="s">
        <v>44</v>
      </c>
      <c r="U46" s="1042"/>
      <c r="V46" s="1042"/>
      <c r="W46" s="1043"/>
      <c r="X46" s="1048" t="s">
        <v>39</v>
      </c>
    </row>
    <row r="47" spans="2:24" ht="9.6" customHeight="1">
      <c r="B47" s="1033"/>
      <c r="C47" s="465" t="s">
        <v>45</v>
      </c>
      <c r="D47" s="466" t="s">
        <v>46</v>
      </c>
      <c r="E47" s="467" t="s">
        <v>48</v>
      </c>
      <c r="F47" s="467" t="s">
        <v>50</v>
      </c>
      <c r="G47" s="467" t="s">
        <v>6</v>
      </c>
      <c r="H47" s="467" t="s">
        <v>307</v>
      </c>
      <c r="I47" s="467" t="s">
        <v>308</v>
      </c>
      <c r="J47" s="467" t="s">
        <v>48</v>
      </c>
      <c r="K47" s="468" t="s">
        <v>6</v>
      </c>
      <c r="L47" s="465" t="s">
        <v>45</v>
      </c>
      <c r="M47" s="466" t="s">
        <v>46</v>
      </c>
      <c r="N47" s="467" t="s">
        <v>48</v>
      </c>
      <c r="O47" s="467" t="s">
        <v>6</v>
      </c>
      <c r="P47" s="467" t="s">
        <v>307</v>
      </c>
      <c r="Q47" s="467" t="s">
        <v>308</v>
      </c>
      <c r="R47" s="467" t="s">
        <v>48</v>
      </c>
      <c r="S47" s="467" t="s">
        <v>6</v>
      </c>
      <c r="T47" s="467" t="s">
        <v>307</v>
      </c>
      <c r="U47" s="467" t="s">
        <v>308</v>
      </c>
      <c r="V47" s="467" t="s">
        <v>48</v>
      </c>
      <c r="W47" s="468" t="s">
        <v>6</v>
      </c>
      <c r="X47" s="1046"/>
    </row>
    <row r="48" spans="2:24" ht="13.2" customHeight="1">
      <c r="B48" s="1049" t="s">
        <v>52</v>
      </c>
      <c r="C48" s="1050"/>
      <c r="D48" s="1052"/>
      <c r="E48" s="1010"/>
      <c r="F48" s="1010"/>
      <c r="G48" s="1044">
        <f>IF(SUM(G4:G23,G26:G45)=0,"",SUM(G4:G23,G26:G45))</f>
        <v>11183</v>
      </c>
      <c r="H48" s="1039"/>
      <c r="I48" s="1039"/>
      <c r="J48" s="1010"/>
      <c r="K48" s="1034" t="str">
        <f>IF(SUM(K4:K23,K26:K45)=0,"",SUM(K4:K23,K26:K45))</f>
        <v/>
      </c>
      <c r="L48" s="1050"/>
      <c r="M48" s="1052"/>
      <c r="N48" s="1010"/>
      <c r="O48" s="1044" t="str">
        <f>IF(SUM(O4:O23,O26:O45)=0,"",SUM(O4:O23,O26:O45))</f>
        <v/>
      </c>
      <c r="P48" s="1039"/>
      <c r="Q48" s="1039"/>
      <c r="R48" s="1010"/>
      <c r="S48" s="1044" t="str">
        <f>IF(SUM(S4:S23,S26:S45)=0,"",SUM(S4:S23,S26:S45))</f>
        <v/>
      </c>
      <c r="T48" s="1039"/>
      <c r="U48" s="1039"/>
      <c r="V48" s="1010"/>
      <c r="W48" s="1034" t="str">
        <f>IF(SUM(W4:W23,W26:W45)=0,"",SUM(W4:W23,W26:W45))</f>
        <v/>
      </c>
      <c r="X48" s="1046"/>
    </row>
    <row r="49" spans="2:25" ht="13.95" customHeight="1">
      <c r="B49" s="1020"/>
      <c r="C49" s="1051"/>
      <c r="D49" s="1053"/>
      <c r="E49" s="1011"/>
      <c r="F49" s="1011"/>
      <c r="G49" s="1045"/>
      <c r="H49" s="1040"/>
      <c r="I49" s="1040"/>
      <c r="J49" s="1011"/>
      <c r="K49" s="1035"/>
      <c r="L49" s="1051"/>
      <c r="M49" s="1053"/>
      <c r="N49" s="1011"/>
      <c r="O49" s="1045"/>
      <c r="P49" s="1040"/>
      <c r="Q49" s="1040"/>
      <c r="R49" s="1011"/>
      <c r="S49" s="1045"/>
      <c r="T49" s="1040"/>
      <c r="U49" s="1040"/>
      <c r="V49" s="1011"/>
      <c r="W49" s="1035"/>
      <c r="X49" s="1037"/>
    </row>
    <row r="50" spans="2:25">
      <c r="B50" s="16"/>
      <c r="C50" s="16"/>
      <c r="D50" s="16"/>
      <c r="E50" s="16"/>
      <c r="F50" s="16"/>
      <c r="G50" s="16"/>
      <c r="H50" s="16"/>
      <c r="I50" s="16"/>
      <c r="J50" s="16"/>
      <c r="K50" s="16"/>
      <c r="L50" s="16"/>
      <c r="M50" s="16"/>
      <c r="N50" s="16"/>
      <c r="O50" s="16"/>
      <c r="P50" s="16"/>
      <c r="Q50" s="16"/>
      <c r="R50" s="16"/>
      <c r="S50" s="16"/>
      <c r="T50" s="16"/>
      <c r="U50" s="16"/>
      <c r="V50" s="16"/>
      <c r="W50" s="16"/>
    </row>
    <row r="51" spans="2:25">
      <c r="B51" s="16"/>
      <c r="C51" s="16"/>
      <c r="D51" s="16"/>
      <c r="E51" s="16"/>
      <c r="F51" s="16"/>
      <c r="G51" s="16"/>
      <c r="H51" s="16"/>
      <c r="I51" s="16"/>
      <c r="J51" s="16"/>
      <c r="K51" s="16"/>
      <c r="L51" s="16"/>
      <c r="M51" s="16"/>
      <c r="N51" s="16"/>
      <c r="O51" s="16"/>
      <c r="P51" s="16"/>
      <c r="Q51" s="16"/>
      <c r="R51" s="16"/>
      <c r="S51" s="16"/>
      <c r="T51" s="16"/>
      <c r="U51" s="16"/>
      <c r="V51" s="16"/>
      <c r="W51" s="16"/>
    </row>
    <row r="52" spans="2:25">
      <c r="B52" s="16"/>
      <c r="C52" s="16"/>
      <c r="D52" s="16"/>
      <c r="E52" s="16"/>
      <c r="F52" s="16"/>
      <c r="G52" s="16"/>
      <c r="H52" s="16"/>
      <c r="I52" s="16"/>
      <c r="J52" s="16"/>
      <c r="K52" s="16"/>
      <c r="L52" s="16"/>
      <c r="M52" s="16"/>
      <c r="N52" s="16"/>
      <c r="O52" s="16"/>
      <c r="P52" s="16"/>
      <c r="Q52" s="16"/>
      <c r="R52" s="16"/>
      <c r="S52" s="16"/>
      <c r="T52" s="16"/>
      <c r="U52" s="16"/>
      <c r="V52" s="16"/>
      <c r="W52" s="16"/>
    </row>
    <row r="53" spans="2:25">
      <c r="B53" s="1027" t="s">
        <v>36</v>
      </c>
      <c r="C53" s="1004" t="s">
        <v>37</v>
      </c>
      <c r="D53" s="1005"/>
      <c r="E53" s="1005"/>
      <c r="F53" s="1005"/>
      <c r="G53" s="1005"/>
      <c r="H53" s="1005"/>
      <c r="I53" s="1005"/>
      <c r="J53" s="1005"/>
      <c r="K53" s="1005"/>
      <c r="L53" s="1005" t="s">
        <v>38</v>
      </c>
      <c r="M53" s="1005"/>
      <c r="N53" s="1005"/>
      <c r="O53" s="1005"/>
      <c r="P53" s="1005"/>
      <c r="Q53" s="1005"/>
      <c r="R53" s="1005"/>
      <c r="S53" s="1005"/>
      <c r="T53" s="1005"/>
      <c r="U53" s="1005"/>
      <c r="V53" s="1005"/>
      <c r="W53" s="1006"/>
      <c r="X53" s="1036" t="s">
        <v>39</v>
      </c>
    </row>
    <row r="54" spans="2:25" ht="26.4" customHeight="1">
      <c r="B54" s="1028"/>
      <c r="C54" s="1004" t="s">
        <v>53</v>
      </c>
      <c r="D54" s="1005"/>
      <c r="E54" s="1005"/>
      <c r="F54" s="1005"/>
      <c r="G54" s="1005"/>
      <c r="H54" s="1005" t="s">
        <v>41</v>
      </c>
      <c r="I54" s="1005"/>
      <c r="J54" s="1005"/>
      <c r="K54" s="1006"/>
      <c r="L54" s="1004" t="s">
        <v>42</v>
      </c>
      <c r="M54" s="1005"/>
      <c r="N54" s="1005"/>
      <c r="O54" s="1005"/>
      <c r="P54" s="1005" t="s">
        <v>43</v>
      </c>
      <c r="Q54" s="1005"/>
      <c r="R54" s="1005"/>
      <c r="S54" s="1005"/>
      <c r="T54" s="1005" t="s">
        <v>44</v>
      </c>
      <c r="U54" s="1005"/>
      <c r="V54" s="1005"/>
      <c r="W54" s="1006"/>
      <c r="X54" s="1046"/>
      <c r="Y54" s="29"/>
    </row>
    <row r="55" spans="2:25" ht="9.6" customHeight="1">
      <c r="B55" s="1029"/>
      <c r="C55" s="495" t="s">
        <v>45</v>
      </c>
      <c r="D55" s="496" t="s">
        <v>46</v>
      </c>
      <c r="E55" s="497" t="s">
        <v>48</v>
      </c>
      <c r="F55" s="497" t="s">
        <v>50</v>
      </c>
      <c r="G55" s="497" t="s">
        <v>6</v>
      </c>
      <c r="H55" s="497" t="s">
        <v>307</v>
      </c>
      <c r="I55" s="497" t="s">
        <v>308</v>
      </c>
      <c r="J55" s="497" t="s">
        <v>48</v>
      </c>
      <c r="K55" s="498" t="s">
        <v>6</v>
      </c>
      <c r="L55" s="495" t="s">
        <v>45</v>
      </c>
      <c r="M55" s="496" t="s">
        <v>46</v>
      </c>
      <c r="N55" s="497" t="s">
        <v>48</v>
      </c>
      <c r="O55" s="497" t="s">
        <v>6</v>
      </c>
      <c r="P55" s="497" t="s">
        <v>307</v>
      </c>
      <c r="Q55" s="497" t="s">
        <v>308</v>
      </c>
      <c r="R55" s="497" t="s">
        <v>48</v>
      </c>
      <c r="S55" s="497" t="s">
        <v>6</v>
      </c>
      <c r="T55" s="497" t="s">
        <v>307</v>
      </c>
      <c r="U55" s="497" t="s">
        <v>308</v>
      </c>
      <c r="V55" s="497" t="s">
        <v>48</v>
      </c>
      <c r="W55" s="498" t="s">
        <v>6</v>
      </c>
      <c r="X55" s="1047"/>
      <c r="Y55" s="29"/>
    </row>
    <row r="56" spans="2:25" ht="10.199999999999999" customHeight="1">
      <c r="B56" s="1018" t="s">
        <v>1375</v>
      </c>
      <c r="C56" s="499"/>
      <c r="D56" s="470"/>
      <c r="E56" s="835"/>
      <c r="F56" s="470"/>
      <c r="G56" s="500" t="str">
        <f>IF(E56*F56&lt;&gt;0,E56*F56,"")</f>
        <v/>
      </c>
      <c r="H56" s="472"/>
      <c r="I56" s="472"/>
      <c r="J56" s="472"/>
      <c r="K56" s="504" t="str">
        <f>IF(F56*J56=0,"",F56*J56)</f>
        <v/>
      </c>
      <c r="L56" s="481"/>
      <c r="M56" s="472"/>
      <c r="N56" s="472"/>
      <c r="O56" s="500" t="str">
        <f>IF(F56*N56=0,"",F56*N56)</f>
        <v/>
      </c>
      <c r="P56" s="472"/>
      <c r="Q56" s="472"/>
      <c r="R56" s="472"/>
      <c r="S56" s="500" t="str">
        <f>IF(F56*R56=0,"",F56*R56)</f>
        <v/>
      </c>
      <c r="T56" s="472"/>
      <c r="U56" s="472"/>
      <c r="V56" s="472"/>
      <c r="W56" s="507" t="str">
        <f>IF(F56*V56=0,"",F56*V56)</f>
        <v/>
      </c>
      <c r="X56" s="1021" t="str">
        <f>IF(E56="","",SUM(E56:E60,J56:J60)-SUM(N56:N60,R56:R60,V56:V60))</f>
        <v/>
      </c>
      <c r="Y56" s="29"/>
    </row>
    <row r="57" spans="2:25" ht="10.199999999999999" customHeight="1">
      <c r="B57" s="1019"/>
      <c r="C57" s="501"/>
      <c r="D57" s="473"/>
      <c r="E57" s="473"/>
      <c r="F57" s="494"/>
      <c r="G57" s="494" t="str">
        <f>IF(E57=0,"",F56*E57)</f>
        <v/>
      </c>
      <c r="H57" s="475"/>
      <c r="I57" s="475"/>
      <c r="J57" s="475"/>
      <c r="K57" s="505" t="str">
        <f>IF(F56*J57=0,"",F56*J57)</f>
        <v/>
      </c>
      <c r="L57" s="482"/>
      <c r="M57" s="475"/>
      <c r="N57" s="475"/>
      <c r="O57" s="494" t="str">
        <f>IF(F56*N57=0,"",F56*N57)</f>
        <v/>
      </c>
      <c r="P57" s="475"/>
      <c r="Q57" s="475"/>
      <c r="R57" s="475"/>
      <c r="S57" s="494" t="str">
        <f>IF(F56*R57=0,"",F56*R57)</f>
        <v/>
      </c>
      <c r="T57" s="475"/>
      <c r="U57" s="475"/>
      <c r="V57" s="475"/>
      <c r="W57" s="508" t="str">
        <f>IF(F56*V57=0,"",F56*V57)</f>
        <v/>
      </c>
      <c r="X57" s="1022"/>
      <c r="Y57" s="1"/>
    </row>
    <row r="58" spans="2:25" ht="10.199999999999999" customHeight="1">
      <c r="B58" s="1019"/>
      <c r="C58" s="501"/>
      <c r="D58" s="473"/>
      <c r="E58" s="473"/>
      <c r="F58" s="494"/>
      <c r="G58" s="494" t="str">
        <f>IF(E58=0,"",F56*E58)</f>
        <v/>
      </c>
      <c r="H58" s="475"/>
      <c r="I58" s="475"/>
      <c r="J58" s="475"/>
      <c r="K58" s="505" t="str">
        <f>IF(F56*J58=0,"",F56*J58)</f>
        <v/>
      </c>
      <c r="L58" s="482"/>
      <c r="M58" s="475"/>
      <c r="N58" s="475"/>
      <c r="O58" s="494" t="str">
        <f>IF(F56*N58=0,"",F56*N58)</f>
        <v/>
      </c>
      <c r="P58" s="475"/>
      <c r="Q58" s="475"/>
      <c r="R58" s="475"/>
      <c r="S58" s="494" t="str">
        <f>IF(F56*R58=0,"",F56*R58)</f>
        <v/>
      </c>
      <c r="T58" s="475"/>
      <c r="U58" s="475"/>
      <c r="V58" s="475"/>
      <c r="W58" s="508" t="str">
        <f>IF(F56*V58=0,"",F56*V58)</f>
        <v/>
      </c>
      <c r="X58" s="1022"/>
      <c r="Y58" s="1"/>
    </row>
    <row r="59" spans="2:25" ht="10.199999999999999" customHeight="1">
      <c r="B59" s="1019"/>
      <c r="C59" s="501"/>
      <c r="D59" s="473"/>
      <c r="E59" s="473"/>
      <c r="F59" s="494"/>
      <c r="G59" s="494" t="str">
        <f>IF(E59=0,"",F56*E59)</f>
        <v/>
      </c>
      <c r="H59" s="475"/>
      <c r="I59" s="475"/>
      <c r="J59" s="475"/>
      <c r="K59" s="505" t="str">
        <f>IF(F56*J59=0,"",F56*J59)</f>
        <v/>
      </c>
      <c r="L59" s="482"/>
      <c r="M59" s="475"/>
      <c r="N59" s="475"/>
      <c r="O59" s="494" t="str">
        <f>IF(F56*N59=0,"",F56*N59)</f>
        <v/>
      </c>
      <c r="P59" s="475"/>
      <c r="Q59" s="475"/>
      <c r="R59" s="475"/>
      <c r="S59" s="494" t="str">
        <f>IF(F56*R59=0,"",F56*R59)</f>
        <v/>
      </c>
      <c r="T59" s="475"/>
      <c r="U59" s="475"/>
      <c r="V59" s="475"/>
      <c r="W59" s="508" t="str">
        <f>IF(F56*V59=0,"",F56*V59)</f>
        <v/>
      </c>
      <c r="X59" s="1022"/>
      <c r="Y59" s="1"/>
    </row>
    <row r="60" spans="2:25" ht="10.199999999999999" customHeight="1">
      <c r="B60" s="1020"/>
      <c r="C60" s="502"/>
      <c r="D60" s="476"/>
      <c r="E60" s="834"/>
      <c r="F60" s="503"/>
      <c r="G60" s="494" t="str">
        <f>IF(E60=0,"",F56*E60)</f>
        <v/>
      </c>
      <c r="H60" s="478"/>
      <c r="I60" s="478"/>
      <c r="J60" s="478"/>
      <c r="K60" s="506" t="str">
        <f>IF(F56*J60=0,"",F56*J60)</f>
        <v/>
      </c>
      <c r="L60" s="483"/>
      <c r="M60" s="478"/>
      <c r="N60" s="478"/>
      <c r="O60" s="503" t="str">
        <f>IF(F56*N60=0,"",F56*N60)</f>
        <v/>
      </c>
      <c r="P60" s="478"/>
      <c r="Q60" s="478"/>
      <c r="R60" s="478"/>
      <c r="S60" s="503" t="str">
        <f>IF(F56*R60=0,"",F56*R60)</f>
        <v/>
      </c>
      <c r="T60" s="478"/>
      <c r="U60" s="478"/>
      <c r="V60" s="478"/>
      <c r="W60" s="509" t="str">
        <f>IF(F56*V60=0,"",F56*V60)</f>
        <v/>
      </c>
      <c r="X60" s="1023"/>
      <c r="Y60" s="1"/>
    </row>
    <row r="61" spans="2:25" ht="10.199999999999999" customHeight="1">
      <c r="B61" s="1018" t="s">
        <v>1376</v>
      </c>
      <c r="C61" s="836"/>
      <c r="D61" s="835"/>
      <c r="E61" s="835"/>
      <c r="F61" s="470"/>
      <c r="G61" s="500" t="str">
        <f>IF(E61*F61&lt;&gt;0,E61*F61,"")</f>
        <v/>
      </c>
      <c r="H61" s="472"/>
      <c r="I61" s="472"/>
      <c r="J61" s="472"/>
      <c r="K61" s="504" t="str">
        <f>IF(F61*J61=0,"",F61*J61)</f>
        <v/>
      </c>
      <c r="L61" s="481"/>
      <c r="M61" s="472"/>
      <c r="N61" s="472"/>
      <c r="O61" s="500" t="str">
        <f>IF(F61*N61=0,"",F61*N61)</f>
        <v/>
      </c>
      <c r="P61" s="472"/>
      <c r="Q61" s="472"/>
      <c r="R61" s="472"/>
      <c r="S61" s="500" t="str">
        <f>IF(F61*R61=0,"",F61*R61)</f>
        <v/>
      </c>
      <c r="T61" s="472"/>
      <c r="U61" s="472"/>
      <c r="V61" s="472"/>
      <c r="W61" s="507" t="str">
        <f>IF(F61*V61=0,"",F61*V61)</f>
        <v/>
      </c>
      <c r="X61" s="1021" t="str">
        <f>IF(E61="","",SUM(E61:E65,J61:J65)-SUM(N61:N65,R61:R65,V61:V65))</f>
        <v/>
      </c>
      <c r="Y61" s="1"/>
    </row>
    <row r="62" spans="2:25" ht="10.199999999999999" customHeight="1">
      <c r="B62" s="1019"/>
      <c r="C62" s="501"/>
      <c r="D62" s="473"/>
      <c r="E62" s="473"/>
      <c r="F62" s="494"/>
      <c r="G62" s="494" t="str">
        <f>IF(E62=0,"",F61*E62)</f>
        <v/>
      </c>
      <c r="H62" s="475"/>
      <c r="I62" s="475"/>
      <c r="J62" s="475"/>
      <c r="K62" s="505" t="str">
        <f>IF(F61*J62=0,"",F61*J62)</f>
        <v/>
      </c>
      <c r="L62" s="482"/>
      <c r="M62" s="475"/>
      <c r="N62" s="475"/>
      <c r="O62" s="494" t="str">
        <f>IF(F61*N62=0,"",F61*N62)</f>
        <v/>
      </c>
      <c r="P62" s="475"/>
      <c r="Q62" s="475"/>
      <c r="R62" s="475"/>
      <c r="S62" s="494" t="str">
        <f>IF(F61*R62=0,"",F61*R62)</f>
        <v/>
      </c>
      <c r="T62" s="475"/>
      <c r="U62" s="475"/>
      <c r="V62" s="475"/>
      <c r="W62" s="508" t="str">
        <f>IF(F61*V62=0,"",F61*V62)</f>
        <v/>
      </c>
      <c r="X62" s="1022"/>
      <c r="Y62" s="1"/>
    </row>
    <row r="63" spans="2:25" ht="10.199999999999999" customHeight="1">
      <c r="B63" s="1019"/>
      <c r="C63" s="501"/>
      <c r="D63" s="473"/>
      <c r="E63" s="473"/>
      <c r="F63" s="494"/>
      <c r="G63" s="494" t="str">
        <f>IF(E63=0,"",F61*E63)</f>
        <v/>
      </c>
      <c r="H63" s="475"/>
      <c r="I63" s="475"/>
      <c r="J63" s="475"/>
      <c r="K63" s="505" t="str">
        <f>IF(F61*J63=0,"",F61*J63)</f>
        <v/>
      </c>
      <c r="L63" s="482"/>
      <c r="M63" s="475"/>
      <c r="N63" s="475"/>
      <c r="O63" s="494" t="str">
        <f>IF(F61*N63=0,"",F61*N63)</f>
        <v/>
      </c>
      <c r="P63" s="475"/>
      <c r="Q63" s="475"/>
      <c r="R63" s="475"/>
      <c r="S63" s="494" t="str">
        <f>IF(F61*R63=0,"",F61*R63)</f>
        <v/>
      </c>
      <c r="T63" s="475"/>
      <c r="U63" s="475"/>
      <c r="V63" s="475"/>
      <c r="W63" s="508" t="str">
        <f>IF(F61*V63=0,"",F61*V63)</f>
        <v/>
      </c>
      <c r="X63" s="1022"/>
      <c r="Y63" s="1"/>
    </row>
    <row r="64" spans="2:25" ht="10.199999999999999" customHeight="1">
      <c r="B64" s="1019"/>
      <c r="C64" s="501"/>
      <c r="D64" s="473"/>
      <c r="E64" s="473"/>
      <c r="F64" s="494"/>
      <c r="G64" s="494" t="str">
        <f>IF(E64=0,"",F61*E64)</f>
        <v/>
      </c>
      <c r="H64" s="475"/>
      <c r="I64" s="475"/>
      <c r="J64" s="475"/>
      <c r="K64" s="505" t="str">
        <f>IF(F61*J64=0,"",F61*J64)</f>
        <v/>
      </c>
      <c r="L64" s="482"/>
      <c r="M64" s="475"/>
      <c r="N64" s="475"/>
      <c r="O64" s="494" t="str">
        <f>IF(F61*N64=0,"",F61*N64)</f>
        <v/>
      </c>
      <c r="P64" s="475"/>
      <c r="Q64" s="475"/>
      <c r="R64" s="475"/>
      <c r="S64" s="494" t="str">
        <f>IF(F61*R64=0,"",F61*R64)</f>
        <v/>
      </c>
      <c r="T64" s="475"/>
      <c r="U64" s="475"/>
      <c r="V64" s="475"/>
      <c r="W64" s="508" t="str">
        <f>IF(F61*V64=0,"",F61*V64)</f>
        <v/>
      </c>
      <c r="X64" s="1022"/>
      <c r="Y64" s="1"/>
    </row>
    <row r="65" spans="2:25" ht="10.199999999999999" customHeight="1">
      <c r="B65" s="1020"/>
      <c r="C65" s="833"/>
      <c r="D65" s="834"/>
      <c r="E65" s="834"/>
      <c r="F65" s="503"/>
      <c r="G65" s="494" t="str">
        <f>IF(E65=0,"",F61*E65)</f>
        <v/>
      </c>
      <c r="H65" s="478"/>
      <c r="I65" s="478"/>
      <c r="J65" s="478"/>
      <c r="K65" s="506" t="str">
        <f>IF(F61*J65=0,"",F61*J65)</f>
        <v/>
      </c>
      <c r="L65" s="483"/>
      <c r="M65" s="478"/>
      <c r="N65" s="478"/>
      <c r="O65" s="503" t="str">
        <f>IF(F61*N65=0,"",F61*N65)</f>
        <v/>
      </c>
      <c r="P65" s="478"/>
      <c r="Q65" s="478"/>
      <c r="R65" s="478"/>
      <c r="S65" s="503" t="str">
        <f>IF(F61*R65=0,"",F61*R65)</f>
        <v/>
      </c>
      <c r="T65" s="478"/>
      <c r="U65" s="478"/>
      <c r="V65" s="478"/>
      <c r="W65" s="509" t="str">
        <f>IF(F61*V65=0,"",F61*V65)</f>
        <v/>
      </c>
      <c r="X65" s="1023"/>
      <c r="Y65" s="1"/>
    </row>
    <row r="66" spans="2:25" ht="10.199999999999999" customHeight="1">
      <c r="B66" s="1018" t="s">
        <v>1377</v>
      </c>
      <c r="C66" s="499"/>
      <c r="D66" s="470"/>
      <c r="E66" s="835"/>
      <c r="F66" s="470"/>
      <c r="G66" s="500" t="str">
        <f>IF(E66*F66&lt;&gt;0,E66*F66,"")</f>
        <v/>
      </c>
      <c r="H66" s="472"/>
      <c r="I66" s="472"/>
      <c r="J66" s="472"/>
      <c r="K66" s="504" t="str">
        <f>IF(F66*J66=0,"",F66*J66)</f>
        <v/>
      </c>
      <c r="L66" s="481"/>
      <c r="M66" s="472"/>
      <c r="N66" s="472"/>
      <c r="O66" s="500" t="str">
        <f>IF(F66*N66=0,"",F66*N66)</f>
        <v/>
      </c>
      <c r="P66" s="472"/>
      <c r="Q66" s="472"/>
      <c r="R66" s="472"/>
      <c r="S66" s="500" t="str">
        <f>IF(F66*R66=0,"",F66*R66)</f>
        <v/>
      </c>
      <c r="T66" s="472"/>
      <c r="U66" s="472"/>
      <c r="V66" s="472"/>
      <c r="W66" s="504" t="str">
        <f>IF(F66*V66=0,"",F66*V66)</f>
        <v/>
      </c>
      <c r="X66" s="1021" t="str">
        <f>IF(E66="","",SUM(E66:E70,J66:J70)-SUM(N66:N70,R66:R70,V66:V70))</f>
        <v/>
      </c>
      <c r="Y66" s="1"/>
    </row>
    <row r="67" spans="2:25" ht="10.199999999999999" customHeight="1">
      <c r="B67" s="1019"/>
      <c r="C67" s="501"/>
      <c r="D67" s="473"/>
      <c r="E67" s="473"/>
      <c r="F67" s="494"/>
      <c r="G67" s="494" t="str">
        <f>IF(E67=0,"",F66*E67)</f>
        <v/>
      </c>
      <c r="H67" s="475"/>
      <c r="I67" s="475"/>
      <c r="J67" s="475"/>
      <c r="K67" s="505" t="str">
        <f>IF(F66*J67=0,"",F66*J67)</f>
        <v/>
      </c>
      <c r="L67" s="482"/>
      <c r="M67" s="475"/>
      <c r="N67" s="475"/>
      <c r="O67" s="494" t="str">
        <f>IF(F66*N67=0,"",F66*N67)</f>
        <v/>
      </c>
      <c r="P67" s="475"/>
      <c r="Q67" s="475"/>
      <c r="R67" s="475"/>
      <c r="S67" s="494" t="str">
        <f>IF(F66*R67=0,"",F66*R67)</f>
        <v/>
      </c>
      <c r="T67" s="475"/>
      <c r="U67" s="475"/>
      <c r="V67" s="475"/>
      <c r="W67" s="505" t="str">
        <f>IF(F66*V67=0,"",F66*V67)</f>
        <v/>
      </c>
      <c r="X67" s="1022"/>
      <c r="Y67" s="1"/>
    </row>
    <row r="68" spans="2:25" ht="10.199999999999999" customHeight="1">
      <c r="B68" s="1019"/>
      <c r="C68" s="501"/>
      <c r="D68" s="473"/>
      <c r="E68" s="473"/>
      <c r="F68" s="494"/>
      <c r="G68" s="494" t="str">
        <f>IF(E68=0,"",F66*E68)</f>
        <v/>
      </c>
      <c r="H68" s="475"/>
      <c r="I68" s="475"/>
      <c r="J68" s="475"/>
      <c r="K68" s="505" t="str">
        <f>IF(F66*J68=0,"",F66*J68)</f>
        <v/>
      </c>
      <c r="L68" s="482"/>
      <c r="M68" s="475"/>
      <c r="N68" s="475"/>
      <c r="O68" s="494" t="str">
        <f>IF(F66*N68=0,"",F66*N68)</f>
        <v/>
      </c>
      <c r="P68" s="475"/>
      <c r="Q68" s="475"/>
      <c r="R68" s="475"/>
      <c r="S68" s="494" t="str">
        <f>IF(F66*R68=0,"",F66*R68)</f>
        <v/>
      </c>
      <c r="T68" s="475"/>
      <c r="U68" s="475"/>
      <c r="V68" s="475"/>
      <c r="W68" s="505" t="str">
        <f>IF(F66*V68=0,"",F66*V68)</f>
        <v/>
      </c>
      <c r="X68" s="1022"/>
      <c r="Y68" s="1"/>
    </row>
    <row r="69" spans="2:25" ht="10.199999999999999" customHeight="1">
      <c r="B69" s="1019"/>
      <c r="C69" s="501"/>
      <c r="D69" s="473"/>
      <c r="E69" s="473"/>
      <c r="F69" s="494"/>
      <c r="G69" s="494" t="str">
        <f>IF(E69=0,"",F66*E69)</f>
        <v/>
      </c>
      <c r="H69" s="475"/>
      <c r="I69" s="475"/>
      <c r="J69" s="475"/>
      <c r="K69" s="505" t="str">
        <f>IF(F66*J69=0,"",F66*J69)</f>
        <v/>
      </c>
      <c r="L69" s="482"/>
      <c r="M69" s="475"/>
      <c r="N69" s="475"/>
      <c r="O69" s="494" t="str">
        <f>IF(F66*N69=0,"",F66*N69)</f>
        <v/>
      </c>
      <c r="P69" s="475"/>
      <c r="Q69" s="475"/>
      <c r="R69" s="475"/>
      <c r="S69" s="494" t="str">
        <f>IF(F66*R69=0,"",F66*R69)</f>
        <v/>
      </c>
      <c r="T69" s="475"/>
      <c r="U69" s="475"/>
      <c r="V69" s="475"/>
      <c r="W69" s="505" t="str">
        <f>IF(F66*V69=0,"",F66*V69)</f>
        <v/>
      </c>
      <c r="X69" s="1022"/>
      <c r="Y69" s="1"/>
    </row>
    <row r="70" spans="2:25" ht="10.199999999999999" customHeight="1">
      <c r="B70" s="1020"/>
      <c r="C70" s="502"/>
      <c r="D70" s="476"/>
      <c r="E70" s="834"/>
      <c r="F70" s="503"/>
      <c r="G70" s="494" t="str">
        <f>IF(E70=0,"",F66*E70)</f>
        <v/>
      </c>
      <c r="H70" s="478"/>
      <c r="I70" s="478"/>
      <c r="J70" s="478"/>
      <c r="K70" s="506" t="str">
        <f>IF(F66*J70=0,"",F66*J70)</f>
        <v/>
      </c>
      <c r="L70" s="483"/>
      <c r="M70" s="478"/>
      <c r="N70" s="478"/>
      <c r="O70" s="503" t="str">
        <f>IF(F66*N70=0,"",F66*N70)</f>
        <v/>
      </c>
      <c r="P70" s="478"/>
      <c r="Q70" s="478"/>
      <c r="R70" s="478"/>
      <c r="S70" s="503" t="str">
        <f>IF(F66*R70=0,"",F66*R70)</f>
        <v/>
      </c>
      <c r="T70" s="478"/>
      <c r="U70" s="478"/>
      <c r="V70" s="478"/>
      <c r="W70" s="506" t="str">
        <f>IF(F66*V70=0,"",F66*V70)</f>
        <v/>
      </c>
      <c r="X70" s="1023"/>
      <c r="Y70" s="1"/>
    </row>
    <row r="71" spans="2:25" ht="10.199999999999999" customHeight="1">
      <c r="B71" s="1018" t="s">
        <v>1378</v>
      </c>
      <c r="C71" s="836"/>
      <c r="D71" s="835"/>
      <c r="E71" s="835"/>
      <c r="F71" s="470"/>
      <c r="G71" s="500" t="str">
        <f>IF(E71*F71&lt;&gt;0,E71*F71,"")</f>
        <v/>
      </c>
      <c r="H71" s="472"/>
      <c r="I71" s="472"/>
      <c r="J71" s="472"/>
      <c r="K71" s="504" t="str">
        <f>IF(F71*J71=0,"",F71*J71)</f>
        <v/>
      </c>
      <c r="L71" s="481"/>
      <c r="M71" s="472"/>
      <c r="N71" s="472"/>
      <c r="O71" s="500" t="str">
        <f>IF(F71*N71=0,"",F71*N71)</f>
        <v/>
      </c>
      <c r="P71" s="472"/>
      <c r="Q71" s="472"/>
      <c r="R71" s="472"/>
      <c r="S71" s="500" t="str">
        <f>IF(F71*R71=0,"",F71*R71)</f>
        <v/>
      </c>
      <c r="T71" s="472"/>
      <c r="U71" s="472"/>
      <c r="V71" s="472"/>
      <c r="W71" s="504" t="str">
        <f>IF(F71*V71=0,"",F71*V71)</f>
        <v/>
      </c>
      <c r="X71" s="1021" t="str">
        <f>IF(E71="","",SUM(E71:E75,J71:J75)-SUM(N71:N75,R71:R75,V71:V75))</f>
        <v/>
      </c>
      <c r="Y71" s="1"/>
    </row>
    <row r="72" spans="2:25" ht="10.199999999999999" customHeight="1">
      <c r="B72" s="1019"/>
      <c r="C72" s="501"/>
      <c r="D72" s="473"/>
      <c r="E72" s="473"/>
      <c r="F72" s="494"/>
      <c r="G72" s="494" t="str">
        <f>IF(E72=0,"",F71*E72)</f>
        <v/>
      </c>
      <c r="H72" s="475"/>
      <c r="I72" s="475"/>
      <c r="J72" s="475"/>
      <c r="K72" s="505" t="str">
        <f>IF(F71*J72=0,"",F71*J72)</f>
        <v/>
      </c>
      <c r="L72" s="482"/>
      <c r="M72" s="475"/>
      <c r="N72" s="475"/>
      <c r="O72" s="494" t="str">
        <f>IF(F71*N72=0,"",F71*N72)</f>
        <v/>
      </c>
      <c r="P72" s="475"/>
      <c r="Q72" s="475"/>
      <c r="R72" s="475"/>
      <c r="S72" s="494" t="str">
        <f>IF(F71*R72=0,"",F71*R72)</f>
        <v/>
      </c>
      <c r="T72" s="475"/>
      <c r="U72" s="475"/>
      <c r="V72" s="475"/>
      <c r="W72" s="505" t="str">
        <f>IF(F71*V72=0,"",F71*V72)</f>
        <v/>
      </c>
      <c r="X72" s="1022"/>
      <c r="Y72" s="1"/>
    </row>
    <row r="73" spans="2:25" ht="10.199999999999999" customHeight="1">
      <c r="B73" s="1019"/>
      <c r="C73" s="501"/>
      <c r="D73" s="473"/>
      <c r="E73" s="473"/>
      <c r="F73" s="494"/>
      <c r="G73" s="494" t="str">
        <f>IF(E73=0,"",F71*E73)</f>
        <v/>
      </c>
      <c r="H73" s="475"/>
      <c r="I73" s="475"/>
      <c r="J73" s="475"/>
      <c r="K73" s="505" t="str">
        <f>IF(F71*J73=0,"",F71*J73)</f>
        <v/>
      </c>
      <c r="L73" s="482"/>
      <c r="M73" s="475"/>
      <c r="N73" s="475"/>
      <c r="O73" s="494" t="str">
        <f>IF(F71*N73=0,"",F71*N73)</f>
        <v/>
      </c>
      <c r="P73" s="475"/>
      <c r="Q73" s="475"/>
      <c r="R73" s="475"/>
      <c r="S73" s="494" t="str">
        <f>IF(F71*R73=0,"",F71*R73)</f>
        <v/>
      </c>
      <c r="T73" s="475"/>
      <c r="U73" s="475"/>
      <c r="V73" s="475"/>
      <c r="W73" s="505" t="str">
        <f>IF(F71*V73=0,"",F71*V73)</f>
        <v/>
      </c>
      <c r="X73" s="1022"/>
      <c r="Y73" s="1"/>
    </row>
    <row r="74" spans="2:25" ht="10.199999999999999" customHeight="1">
      <c r="B74" s="1019"/>
      <c r="C74" s="501"/>
      <c r="D74" s="473"/>
      <c r="E74" s="473"/>
      <c r="F74" s="494"/>
      <c r="G74" s="494" t="str">
        <f>IF(E74=0,"",F71*E74)</f>
        <v/>
      </c>
      <c r="H74" s="475"/>
      <c r="I74" s="475"/>
      <c r="J74" s="475"/>
      <c r="K74" s="505" t="str">
        <f>IF(F71*J74=0,"",F71*J74)</f>
        <v/>
      </c>
      <c r="L74" s="482"/>
      <c r="M74" s="475"/>
      <c r="N74" s="475"/>
      <c r="O74" s="494" t="str">
        <f>IF(F71*N74=0,"",F71*N74)</f>
        <v/>
      </c>
      <c r="P74" s="475"/>
      <c r="Q74" s="475"/>
      <c r="R74" s="475"/>
      <c r="S74" s="494" t="str">
        <f>IF(F71*R74=0,"",F71*R74)</f>
        <v/>
      </c>
      <c r="T74" s="475"/>
      <c r="U74" s="475"/>
      <c r="V74" s="475"/>
      <c r="W74" s="505" t="str">
        <f>IF(F71*V74=0,"",F71*V74)</f>
        <v/>
      </c>
      <c r="X74" s="1022"/>
      <c r="Y74" s="1"/>
    </row>
    <row r="75" spans="2:25" ht="10.199999999999999" customHeight="1">
      <c r="B75" s="1020"/>
      <c r="C75" s="833"/>
      <c r="D75" s="834"/>
      <c r="E75" s="834"/>
      <c r="F75" s="503"/>
      <c r="G75" s="494" t="str">
        <f>IF(E75=0,"",F71*E75)</f>
        <v/>
      </c>
      <c r="H75" s="478"/>
      <c r="I75" s="478"/>
      <c r="J75" s="478"/>
      <c r="K75" s="506" t="str">
        <f>IF(F71*J75=0,"",F71*J75)</f>
        <v/>
      </c>
      <c r="L75" s="483"/>
      <c r="M75" s="478"/>
      <c r="N75" s="478"/>
      <c r="O75" s="503" t="str">
        <f>IF(F71*N75=0,"",F71*N75)</f>
        <v/>
      </c>
      <c r="P75" s="478"/>
      <c r="Q75" s="478"/>
      <c r="R75" s="478"/>
      <c r="S75" s="503" t="str">
        <f>IF(F71*R75=0,"",F71*R75)</f>
        <v/>
      </c>
      <c r="T75" s="478"/>
      <c r="U75" s="478"/>
      <c r="V75" s="478"/>
      <c r="W75" s="506" t="str">
        <f>IF(F71*V75=0,"",F71*V75)</f>
        <v/>
      </c>
      <c r="X75" s="1023"/>
      <c r="Y75" s="1"/>
    </row>
    <row r="76" spans="2:25" ht="26.4" customHeight="1">
      <c r="B76" s="1027" t="s">
        <v>51</v>
      </c>
      <c r="C76" s="1004" t="s">
        <v>53</v>
      </c>
      <c r="D76" s="1005"/>
      <c r="E76" s="1005"/>
      <c r="F76" s="1005"/>
      <c r="G76" s="1005"/>
      <c r="H76" s="1005" t="s">
        <v>41</v>
      </c>
      <c r="I76" s="1005"/>
      <c r="J76" s="1005"/>
      <c r="K76" s="1006"/>
      <c r="L76" s="1004" t="s">
        <v>42</v>
      </c>
      <c r="M76" s="1005"/>
      <c r="N76" s="1005"/>
      <c r="O76" s="1005"/>
      <c r="P76" s="1005" t="s">
        <v>43</v>
      </c>
      <c r="Q76" s="1005"/>
      <c r="R76" s="1005"/>
      <c r="S76" s="1005"/>
      <c r="T76" s="1005" t="s">
        <v>44</v>
      </c>
      <c r="U76" s="1005"/>
      <c r="V76" s="1005"/>
      <c r="W76" s="1009"/>
      <c r="X76" s="1027" t="s">
        <v>39</v>
      </c>
      <c r="Y76" s="1"/>
    </row>
    <row r="77" spans="2:25" ht="13.8" customHeight="1">
      <c r="B77" s="1029"/>
      <c r="C77" s="510" t="s">
        <v>45</v>
      </c>
      <c r="D77" s="462" t="s">
        <v>46</v>
      </c>
      <c r="E77" s="463" t="s">
        <v>48</v>
      </c>
      <c r="F77" s="463" t="s">
        <v>50</v>
      </c>
      <c r="G77" s="463" t="s">
        <v>6</v>
      </c>
      <c r="H77" s="463" t="s">
        <v>307</v>
      </c>
      <c r="I77" s="463" t="s">
        <v>308</v>
      </c>
      <c r="J77" s="463" t="s">
        <v>48</v>
      </c>
      <c r="K77" s="511" t="s">
        <v>6</v>
      </c>
      <c r="L77" s="461" t="s">
        <v>45</v>
      </c>
      <c r="M77" s="462" t="s">
        <v>46</v>
      </c>
      <c r="N77" s="463" t="s">
        <v>48</v>
      </c>
      <c r="O77" s="463" t="s">
        <v>6</v>
      </c>
      <c r="P77" s="463" t="s">
        <v>307</v>
      </c>
      <c r="Q77" s="463" t="s">
        <v>308</v>
      </c>
      <c r="R77" s="463" t="s">
        <v>48</v>
      </c>
      <c r="S77" s="463" t="s">
        <v>6</v>
      </c>
      <c r="T77" s="463" t="s">
        <v>307</v>
      </c>
      <c r="U77" s="463" t="s">
        <v>308</v>
      </c>
      <c r="V77" s="463" t="s">
        <v>48</v>
      </c>
      <c r="W77" s="464" t="s">
        <v>6</v>
      </c>
      <c r="X77" s="1029"/>
      <c r="Y77" s="1"/>
    </row>
    <row r="78" spans="2:25" ht="10.199999999999999" customHeight="1">
      <c r="B78" s="1018" t="s">
        <v>1379</v>
      </c>
      <c r="C78" s="836"/>
      <c r="D78" s="835"/>
      <c r="E78" s="835"/>
      <c r="F78" s="470"/>
      <c r="G78" s="500" t="str">
        <f>IF(E78*F78&lt;&gt;0,E78*F78,"")</f>
        <v/>
      </c>
      <c r="H78" s="472"/>
      <c r="I78" s="472"/>
      <c r="J78" s="472"/>
      <c r="K78" s="504" t="str">
        <f>IF(F78*J78=0,"",F78*J78)</f>
        <v/>
      </c>
      <c r="L78" s="481"/>
      <c r="M78" s="472"/>
      <c r="N78" s="472"/>
      <c r="O78" s="500" t="str">
        <f>IF(F78*N78=0,"",F78*N78)</f>
        <v/>
      </c>
      <c r="P78" s="472"/>
      <c r="Q78" s="472"/>
      <c r="R78" s="472"/>
      <c r="S78" s="500" t="str">
        <f>IF(F78*R78=0,"",F78*R78)</f>
        <v/>
      </c>
      <c r="T78" s="472"/>
      <c r="U78" s="472"/>
      <c r="V78" s="472"/>
      <c r="W78" s="507" t="str">
        <f>IF(F78*V78=0,"",F78*V78)</f>
        <v/>
      </c>
      <c r="X78" s="1021" t="str">
        <f>IF(E78="","",SUM(E78:E82,J78:J82)-SUM(N78:N82,R78:R82,V78:V82))</f>
        <v/>
      </c>
      <c r="Y78" s="1"/>
    </row>
    <row r="79" spans="2:25" ht="10.199999999999999" customHeight="1">
      <c r="B79" s="1019"/>
      <c r="C79" s="501"/>
      <c r="D79" s="473"/>
      <c r="E79" s="473"/>
      <c r="F79" s="494"/>
      <c r="G79" s="494" t="str">
        <f>IF(E79=0,"",F78*E79)</f>
        <v/>
      </c>
      <c r="H79" s="475"/>
      <c r="I79" s="475"/>
      <c r="J79" s="475"/>
      <c r="K79" s="505" t="str">
        <f>IF(F78*J79=0,"",F78*J79)</f>
        <v/>
      </c>
      <c r="L79" s="482"/>
      <c r="M79" s="475"/>
      <c r="N79" s="475"/>
      <c r="O79" s="494" t="str">
        <f>IF(F78*N79=0,"",F78*N79)</f>
        <v/>
      </c>
      <c r="P79" s="475"/>
      <c r="Q79" s="475"/>
      <c r="R79" s="475"/>
      <c r="S79" s="494" t="str">
        <f>IF(F78*R79=0,"",F78*R79)</f>
        <v/>
      </c>
      <c r="T79" s="475"/>
      <c r="U79" s="475"/>
      <c r="V79" s="475"/>
      <c r="W79" s="508" t="str">
        <f>IF(F78*V79=0,"",F78*V79)</f>
        <v/>
      </c>
      <c r="X79" s="1022"/>
      <c r="Y79" s="1"/>
    </row>
    <row r="80" spans="2:25" ht="10.199999999999999" customHeight="1">
      <c r="B80" s="1019"/>
      <c r="C80" s="501"/>
      <c r="D80" s="473"/>
      <c r="E80" s="473"/>
      <c r="F80" s="494"/>
      <c r="G80" s="494" t="str">
        <f>IF(E80=0,"",F78*E80)</f>
        <v/>
      </c>
      <c r="H80" s="475"/>
      <c r="I80" s="475"/>
      <c r="J80" s="475"/>
      <c r="K80" s="505" t="str">
        <f>IF(F78*J80=0,"",F78*J80)</f>
        <v/>
      </c>
      <c r="L80" s="482"/>
      <c r="M80" s="475"/>
      <c r="N80" s="475"/>
      <c r="O80" s="494" t="str">
        <f>IF(F78*N80=0,"",F78*N80)</f>
        <v/>
      </c>
      <c r="P80" s="475"/>
      <c r="Q80" s="475"/>
      <c r="R80" s="475"/>
      <c r="S80" s="494" t="str">
        <f>IF(F78*R80=0,"",F78*R80)</f>
        <v/>
      </c>
      <c r="T80" s="475"/>
      <c r="U80" s="475"/>
      <c r="V80" s="475"/>
      <c r="W80" s="508" t="str">
        <f>IF(F78*V80=0,"",F78*V80)</f>
        <v/>
      </c>
      <c r="X80" s="1022"/>
      <c r="Y80" s="1"/>
    </row>
    <row r="81" spans="2:24">
      <c r="B81" s="1019"/>
      <c r="C81" s="501"/>
      <c r="D81" s="473"/>
      <c r="E81" s="473"/>
      <c r="F81" s="494"/>
      <c r="G81" s="494" t="str">
        <f>IF(E81=0,"",F78*E81)</f>
        <v/>
      </c>
      <c r="H81" s="475"/>
      <c r="I81" s="475"/>
      <c r="J81" s="475"/>
      <c r="K81" s="505" t="str">
        <f>IF(F78*J81=0,"",F78*J81)</f>
        <v/>
      </c>
      <c r="L81" s="482"/>
      <c r="M81" s="475"/>
      <c r="N81" s="475"/>
      <c r="O81" s="494" t="str">
        <f>IF(F78*N81=0,"",F78*N81)</f>
        <v/>
      </c>
      <c r="P81" s="475"/>
      <c r="Q81" s="475"/>
      <c r="R81" s="475"/>
      <c r="S81" s="494" t="str">
        <f>IF(F78*R81=0,"",F78*R81)</f>
        <v/>
      </c>
      <c r="T81" s="475"/>
      <c r="U81" s="475"/>
      <c r="V81" s="475"/>
      <c r="W81" s="508" t="str">
        <f>IF(F78*V81=0,"",F78*V81)</f>
        <v/>
      </c>
      <c r="X81" s="1022"/>
    </row>
    <row r="82" spans="2:24">
      <c r="B82" s="1020"/>
      <c r="C82" s="833"/>
      <c r="D82" s="834"/>
      <c r="E82" s="834"/>
      <c r="F82" s="503"/>
      <c r="G82" s="494" t="str">
        <f>IF(E82=0,"",F78*E82)</f>
        <v/>
      </c>
      <c r="H82" s="478"/>
      <c r="I82" s="478"/>
      <c r="J82" s="478"/>
      <c r="K82" s="506" t="str">
        <f>IF(F78*J82=0,"",F78*J82)</f>
        <v/>
      </c>
      <c r="L82" s="483"/>
      <c r="M82" s="478"/>
      <c r="N82" s="478"/>
      <c r="O82" s="503" t="str">
        <f>IF(F78*N82=0,"",F78*N82)</f>
        <v/>
      </c>
      <c r="P82" s="478"/>
      <c r="Q82" s="478"/>
      <c r="R82" s="478"/>
      <c r="S82" s="503" t="str">
        <f>IF(F78*R82=0,"",F78*R82)</f>
        <v/>
      </c>
      <c r="T82" s="478"/>
      <c r="U82" s="478"/>
      <c r="V82" s="478"/>
      <c r="W82" s="509" t="str">
        <f>IF(F78*V82=0,"",F78*V82)</f>
        <v/>
      </c>
      <c r="X82" s="1023"/>
    </row>
    <row r="83" spans="2:24">
      <c r="B83" s="1018" t="s">
        <v>1380</v>
      </c>
      <c r="C83" s="836"/>
      <c r="D83" s="835"/>
      <c r="E83" s="835"/>
      <c r="F83" s="470"/>
      <c r="G83" s="500" t="str">
        <f>IF(E83*F83&lt;&gt;0,E83*F83,"")</f>
        <v/>
      </c>
      <c r="H83" s="472"/>
      <c r="I83" s="472"/>
      <c r="J83" s="472"/>
      <c r="K83" s="504" t="str">
        <f>IF(F83*J83=0,"",F83*J83)</f>
        <v/>
      </c>
      <c r="L83" s="481"/>
      <c r="M83" s="472"/>
      <c r="N83" s="472"/>
      <c r="O83" s="500" t="str">
        <f>IF(F83*N83=0,"",F83*N83)</f>
        <v/>
      </c>
      <c r="P83" s="472"/>
      <c r="Q83" s="472"/>
      <c r="R83" s="472"/>
      <c r="S83" s="500" t="str">
        <f>IF(F83*R83=0,"",F83*R83)</f>
        <v/>
      </c>
      <c r="T83" s="472"/>
      <c r="U83" s="472"/>
      <c r="V83" s="472"/>
      <c r="W83" s="507" t="str">
        <f>IF(F83*V83=0,"",F83*V83)</f>
        <v/>
      </c>
      <c r="X83" s="1021" t="str">
        <f>IF(E83="","",SUM(E83:E87,J83:J87)-SUM(N83:N87,R83:R87,V83:V87))</f>
        <v/>
      </c>
    </row>
    <row r="84" spans="2:24">
      <c r="B84" s="1019"/>
      <c r="C84" s="501"/>
      <c r="D84" s="473"/>
      <c r="E84" s="473"/>
      <c r="F84" s="494"/>
      <c r="G84" s="494" t="str">
        <f>IF(E84=0,"",F83*E84)</f>
        <v/>
      </c>
      <c r="H84" s="475"/>
      <c r="I84" s="475"/>
      <c r="J84" s="475"/>
      <c r="K84" s="505" t="str">
        <f>IF(F83*J84=0,"",F83*J84)</f>
        <v/>
      </c>
      <c r="L84" s="482"/>
      <c r="M84" s="475"/>
      <c r="N84" s="475"/>
      <c r="O84" s="494" t="str">
        <f>IF(F83*N84=0,"",F83*N84)</f>
        <v/>
      </c>
      <c r="P84" s="475"/>
      <c r="Q84" s="475"/>
      <c r="R84" s="475"/>
      <c r="S84" s="494" t="str">
        <f>IF(F83*R84=0,"",F83*R84)</f>
        <v/>
      </c>
      <c r="T84" s="475"/>
      <c r="U84" s="475"/>
      <c r="V84" s="475"/>
      <c r="W84" s="508" t="str">
        <f>IF(F83*V84=0,"",F83*V84)</f>
        <v/>
      </c>
      <c r="X84" s="1022"/>
    </row>
    <row r="85" spans="2:24">
      <c r="B85" s="1019"/>
      <c r="C85" s="501"/>
      <c r="D85" s="473"/>
      <c r="E85" s="473"/>
      <c r="F85" s="494"/>
      <c r="G85" s="494" t="str">
        <f>IF(E85=0,"",F83*E85)</f>
        <v/>
      </c>
      <c r="H85" s="475"/>
      <c r="I85" s="475"/>
      <c r="J85" s="475"/>
      <c r="K85" s="505" t="str">
        <f>IF(F83*J85=0,"",F83*J85)</f>
        <v/>
      </c>
      <c r="L85" s="482"/>
      <c r="M85" s="475"/>
      <c r="N85" s="475"/>
      <c r="O85" s="494" t="str">
        <f>IF(F83*N85=0,"",F83*N85)</f>
        <v/>
      </c>
      <c r="P85" s="475"/>
      <c r="Q85" s="475"/>
      <c r="R85" s="475"/>
      <c r="S85" s="494" t="str">
        <f>IF(F83*R85=0,"",F83*R85)</f>
        <v/>
      </c>
      <c r="T85" s="475"/>
      <c r="U85" s="475"/>
      <c r="V85" s="475"/>
      <c r="W85" s="508" t="str">
        <f>IF(F83*V85=0,"",F83*V85)</f>
        <v/>
      </c>
      <c r="X85" s="1022"/>
    </row>
    <row r="86" spans="2:24">
      <c r="B86" s="1019"/>
      <c r="C86" s="501"/>
      <c r="D86" s="473"/>
      <c r="E86" s="473"/>
      <c r="F86" s="494"/>
      <c r="G86" s="494" t="str">
        <f>IF(E86=0,"",F83*E86)</f>
        <v/>
      </c>
      <c r="H86" s="475"/>
      <c r="I86" s="475"/>
      <c r="J86" s="475"/>
      <c r="K86" s="505" t="str">
        <f>IF(F83*J86=0,"",F83*J86)</f>
        <v/>
      </c>
      <c r="L86" s="482"/>
      <c r="M86" s="475"/>
      <c r="N86" s="475"/>
      <c r="O86" s="494" t="str">
        <f>IF(F83*N86=0,"",F83*N86)</f>
        <v/>
      </c>
      <c r="P86" s="475"/>
      <c r="Q86" s="475"/>
      <c r="R86" s="475"/>
      <c r="S86" s="494" t="str">
        <f>IF(F83*R86=0,"",F83*R86)</f>
        <v/>
      </c>
      <c r="T86" s="475"/>
      <c r="U86" s="475"/>
      <c r="V86" s="475"/>
      <c r="W86" s="508" t="str">
        <f>IF(F83*V86=0,"",F83*V86)</f>
        <v/>
      </c>
      <c r="X86" s="1022"/>
    </row>
    <row r="87" spans="2:24">
      <c r="B87" s="1020"/>
      <c r="C87" s="833"/>
      <c r="D87" s="834"/>
      <c r="E87" s="834"/>
      <c r="F87" s="503"/>
      <c r="G87" s="494" t="str">
        <f>IF(E87=0,"",F83*E87)</f>
        <v/>
      </c>
      <c r="H87" s="478"/>
      <c r="I87" s="478"/>
      <c r="J87" s="478"/>
      <c r="K87" s="506" t="str">
        <f>IF(F83*J87=0,"",F83*J87)</f>
        <v/>
      </c>
      <c r="L87" s="483"/>
      <c r="M87" s="478"/>
      <c r="N87" s="478"/>
      <c r="O87" s="503" t="str">
        <f>IF(F83*N87=0,"",F83*N87)</f>
        <v/>
      </c>
      <c r="P87" s="478"/>
      <c r="Q87" s="478"/>
      <c r="R87" s="478"/>
      <c r="S87" s="503" t="str">
        <f>IF(F83*R87=0,"",F83*R87)</f>
        <v/>
      </c>
      <c r="T87" s="478"/>
      <c r="U87" s="478"/>
      <c r="V87" s="478"/>
      <c r="W87" s="509" t="str">
        <f>IF(F83*V87=0,"",F83*V87)</f>
        <v/>
      </c>
      <c r="X87" s="1023"/>
    </row>
    <row r="88" spans="2:24">
      <c r="B88" s="1018" t="s">
        <v>1381</v>
      </c>
      <c r="C88" s="836"/>
      <c r="D88" s="835"/>
      <c r="E88" s="835"/>
      <c r="F88" s="470"/>
      <c r="G88" s="500" t="str">
        <f>IF(E88*F88&lt;&gt;0,E88*F88,"")</f>
        <v/>
      </c>
      <c r="H88" s="472"/>
      <c r="I88" s="472"/>
      <c r="J88" s="472"/>
      <c r="K88" s="504" t="str">
        <f>IF(F88*J88=0,"",F88*J88)</f>
        <v/>
      </c>
      <c r="L88" s="481"/>
      <c r="M88" s="472"/>
      <c r="N88" s="472"/>
      <c r="O88" s="500" t="str">
        <f>IF(F88*N88=0,"",F88*N88)</f>
        <v/>
      </c>
      <c r="P88" s="472"/>
      <c r="Q88" s="472"/>
      <c r="R88" s="472"/>
      <c r="S88" s="500" t="str">
        <f>IF(F88*R88=0,"",F88*R88)</f>
        <v/>
      </c>
      <c r="T88" s="472"/>
      <c r="U88" s="472"/>
      <c r="V88" s="472"/>
      <c r="W88" s="507" t="str">
        <f>IF(F88*V88=0,"",F88*V88)</f>
        <v/>
      </c>
      <c r="X88" s="1021" t="str">
        <f>IF(E88="","",SUM(E88:E92,J88:J92)-SUM(N88:N92,R88:R92,V88:V92))</f>
        <v/>
      </c>
    </row>
    <row r="89" spans="2:24">
      <c r="B89" s="1019"/>
      <c r="C89" s="501"/>
      <c r="D89" s="473"/>
      <c r="E89" s="473"/>
      <c r="F89" s="494"/>
      <c r="G89" s="494" t="str">
        <f>IF(E89=0,"",F88*E89)</f>
        <v/>
      </c>
      <c r="H89" s="475"/>
      <c r="I89" s="475"/>
      <c r="J89" s="475"/>
      <c r="K89" s="505" t="str">
        <f>IF(F88*J89=0,"",F88*J89)</f>
        <v/>
      </c>
      <c r="L89" s="482"/>
      <c r="M89" s="475"/>
      <c r="N89" s="475"/>
      <c r="O89" s="494" t="str">
        <f>IF(F88*N89=0,"",F88*N89)</f>
        <v/>
      </c>
      <c r="P89" s="475"/>
      <c r="Q89" s="475"/>
      <c r="R89" s="475"/>
      <c r="S89" s="494" t="str">
        <f>IF(F88*R89=0,"",F88*R89)</f>
        <v/>
      </c>
      <c r="T89" s="475"/>
      <c r="U89" s="475"/>
      <c r="V89" s="475"/>
      <c r="W89" s="508" t="str">
        <f>IF(F88*V89=0,"",F88*V89)</f>
        <v/>
      </c>
      <c r="X89" s="1022"/>
    </row>
    <row r="90" spans="2:24">
      <c r="B90" s="1019"/>
      <c r="C90" s="501"/>
      <c r="D90" s="473"/>
      <c r="E90" s="473"/>
      <c r="F90" s="494"/>
      <c r="G90" s="494" t="str">
        <f>IF(E90=0,"",F88*E90)</f>
        <v/>
      </c>
      <c r="H90" s="475"/>
      <c r="I90" s="475"/>
      <c r="J90" s="475"/>
      <c r="K90" s="505" t="str">
        <f>IF(F88*J90=0,"",F88*J90)</f>
        <v/>
      </c>
      <c r="L90" s="482"/>
      <c r="M90" s="475"/>
      <c r="N90" s="475"/>
      <c r="O90" s="494" t="str">
        <f>IF(F88*N90=0,"",F88*N90)</f>
        <v/>
      </c>
      <c r="P90" s="475"/>
      <c r="Q90" s="475"/>
      <c r="R90" s="475"/>
      <c r="S90" s="494" t="str">
        <f>IF(F88*R90=0,"",F88*R90)</f>
        <v/>
      </c>
      <c r="T90" s="475"/>
      <c r="U90" s="475"/>
      <c r="V90" s="475"/>
      <c r="W90" s="508" t="str">
        <f>IF(F88*V90=0,"",F88*V90)</f>
        <v/>
      </c>
      <c r="X90" s="1022"/>
    </row>
    <row r="91" spans="2:24">
      <c r="B91" s="1019"/>
      <c r="C91" s="501"/>
      <c r="D91" s="473"/>
      <c r="E91" s="473"/>
      <c r="F91" s="494"/>
      <c r="G91" s="494" t="str">
        <f>IF(E91=0,"",F88*E91)</f>
        <v/>
      </c>
      <c r="H91" s="475"/>
      <c r="I91" s="475"/>
      <c r="J91" s="475"/>
      <c r="K91" s="505" t="str">
        <f>IF(F88*J91=0,"",F88*J91)</f>
        <v/>
      </c>
      <c r="L91" s="482"/>
      <c r="M91" s="475"/>
      <c r="N91" s="475"/>
      <c r="O91" s="494" t="str">
        <f>IF(F88*N91=0,"",F88*N91)</f>
        <v/>
      </c>
      <c r="P91" s="475"/>
      <c r="Q91" s="475"/>
      <c r="R91" s="475"/>
      <c r="S91" s="494" t="str">
        <f>IF(F88*R91=0,"",F88*R91)</f>
        <v/>
      </c>
      <c r="T91" s="475"/>
      <c r="U91" s="475"/>
      <c r="V91" s="475"/>
      <c r="W91" s="508" t="str">
        <f>IF(F88*V91=0,"",F88*V91)</f>
        <v/>
      </c>
      <c r="X91" s="1022"/>
    </row>
    <row r="92" spans="2:24">
      <c r="B92" s="1020"/>
      <c r="C92" s="833"/>
      <c r="D92" s="834"/>
      <c r="E92" s="834"/>
      <c r="F92" s="503"/>
      <c r="G92" s="494" t="str">
        <f>IF(E92=0,"",F88*E92)</f>
        <v/>
      </c>
      <c r="H92" s="478"/>
      <c r="I92" s="478"/>
      <c r="J92" s="478"/>
      <c r="K92" s="506" t="str">
        <f>IF(F88*J92=0,"",F88*J92)</f>
        <v/>
      </c>
      <c r="L92" s="483"/>
      <c r="M92" s="478"/>
      <c r="N92" s="478"/>
      <c r="O92" s="503" t="str">
        <f>IF(F88*N92=0,"",F88*N92)</f>
        <v/>
      </c>
      <c r="P92" s="478"/>
      <c r="Q92" s="478"/>
      <c r="R92" s="478"/>
      <c r="S92" s="503" t="str">
        <f>IF(F88*R92=0,"",F88*R92)</f>
        <v/>
      </c>
      <c r="T92" s="478"/>
      <c r="U92" s="478"/>
      <c r="V92" s="478"/>
      <c r="W92" s="509" t="str">
        <f>IF(F88*V92=0,"",F88*V92)</f>
        <v/>
      </c>
      <c r="X92" s="1023"/>
    </row>
    <row r="93" spans="2:24">
      <c r="B93" s="1018" t="s">
        <v>1382</v>
      </c>
      <c r="C93" s="836"/>
      <c r="D93" s="835"/>
      <c r="E93" s="835"/>
      <c r="F93" s="470"/>
      <c r="G93" s="500" t="str">
        <f>IF(E93*F93&lt;&gt;0,E93*F93,"")</f>
        <v/>
      </c>
      <c r="H93" s="472"/>
      <c r="I93" s="472"/>
      <c r="J93" s="472"/>
      <c r="K93" s="504" t="str">
        <f>IF(F93*J93=0,"",F93*J93)</f>
        <v/>
      </c>
      <c r="L93" s="481"/>
      <c r="M93" s="472"/>
      <c r="N93" s="472"/>
      <c r="O93" s="500" t="str">
        <f>IF(F93*N93=0,"",F93*N93)</f>
        <v/>
      </c>
      <c r="P93" s="472"/>
      <c r="Q93" s="472"/>
      <c r="R93" s="472"/>
      <c r="S93" s="500" t="str">
        <f>IF(F93*R93=0,"",F93*R93)</f>
        <v/>
      </c>
      <c r="T93" s="472"/>
      <c r="U93" s="472"/>
      <c r="V93" s="472"/>
      <c r="W93" s="504" t="str">
        <f>IF(F93*V93=0,"",F93*V93)</f>
        <v/>
      </c>
      <c r="X93" s="1015" t="str">
        <f>IF(E93="","",SUM(E93:E97,J93:J97)-SUM(N93:N97,R93:R97,V93:V97))</f>
        <v/>
      </c>
    </row>
    <row r="94" spans="2:24">
      <c r="B94" s="1019"/>
      <c r="C94" s="501"/>
      <c r="D94" s="473"/>
      <c r="E94" s="473"/>
      <c r="F94" s="494"/>
      <c r="G94" s="494" t="str">
        <f>IF(E94=0,"",F93*E94)</f>
        <v/>
      </c>
      <c r="H94" s="475"/>
      <c r="I94" s="475"/>
      <c r="J94" s="475"/>
      <c r="K94" s="505" t="str">
        <f>IF(F93*J94=0,"",F93*J94)</f>
        <v/>
      </c>
      <c r="L94" s="482"/>
      <c r="M94" s="475"/>
      <c r="N94" s="475"/>
      <c r="O94" s="494" t="str">
        <f>IF(F93*N94=0,"",F93*N94)</f>
        <v/>
      </c>
      <c r="P94" s="475"/>
      <c r="Q94" s="475"/>
      <c r="R94" s="475"/>
      <c r="S94" s="494" t="str">
        <f>IF(F93*R94=0,"",F93*R94)</f>
        <v/>
      </c>
      <c r="T94" s="475"/>
      <c r="U94" s="475"/>
      <c r="V94" s="475"/>
      <c r="W94" s="505" t="str">
        <f>IF(F93*V94=0,"",F93*V94)</f>
        <v/>
      </c>
      <c r="X94" s="1016"/>
    </row>
    <row r="95" spans="2:24">
      <c r="B95" s="1019"/>
      <c r="C95" s="501"/>
      <c r="D95" s="473"/>
      <c r="E95" s="473"/>
      <c r="F95" s="494"/>
      <c r="G95" s="494" t="str">
        <f>IF(E95=0,"",F93*E95)</f>
        <v/>
      </c>
      <c r="H95" s="475"/>
      <c r="I95" s="475"/>
      <c r="J95" s="475"/>
      <c r="K95" s="505" t="str">
        <f>IF(F93*J95=0,"",F93*J95)</f>
        <v/>
      </c>
      <c r="L95" s="482"/>
      <c r="M95" s="475"/>
      <c r="N95" s="475"/>
      <c r="O95" s="494" t="str">
        <f>IF(F93*N95=0,"",F93*N95)</f>
        <v/>
      </c>
      <c r="P95" s="475"/>
      <c r="Q95" s="475"/>
      <c r="R95" s="475"/>
      <c r="S95" s="494" t="str">
        <f>IF(F93*R95=0,"",F93*R95)</f>
        <v/>
      </c>
      <c r="T95" s="475"/>
      <c r="U95" s="475"/>
      <c r="V95" s="475"/>
      <c r="W95" s="505" t="str">
        <f>IF(F93*V95=0,"",F93*V95)</f>
        <v/>
      </c>
      <c r="X95" s="1016"/>
    </row>
    <row r="96" spans="2:24">
      <c r="B96" s="1019"/>
      <c r="C96" s="501"/>
      <c r="D96" s="473"/>
      <c r="E96" s="473"/>
      <c r="F96" s="494"/>
      <c r="G96" s="494" t="str">
        <f>IF(E96=0,"",F93*E96)</f>
        <v/>
      </c>
      <c r="H96" s="475"/>
      <c r="I96" s="475"/>
      <c r="J96" s="475"/>
      <c r="K96" s="505" t="str">
        <f>IF(F93*J96=0,"",F93*J96)</f>
        <v/>
      </c>
      <c r="L96" s="482"/>
      <c r="M96" s="475"/>
      <c r="N96" s="475"/>
      <c r="O96" s="494" t="str">
        <f>IF(F93*N96=0,"",F93*N96)</f>
        <v/>
      </c>
      <c r="P96" s="475"/>
      <c r="Q96" s="475"/>
      <c r="R96" s="475"/>
      <c r="S96" s="494" t="str">
        <f>IF(F93*R96=0,"",F93*R96)</f>
        <v/>
      </c>
      <c r="T96" s="475"/>
      <c r="U96" s="475"/>
      <c r="V96" s="475"/>
      <c r="W96" s="505" t="str">
        <f>IF(F93*V96=0,"",F93*V96)</f>
        <v/>
      </c>
      <c r="X96" s="1016"/>
    </row>
    <row r="97" spans="2:25">
      <c r="B97" s="1020"/>
      <c r="C97" s="833"/>
      <c r="D97" s="834"/>
      <c r="E97" s="834"/>
      <c r="F97" s="503"/>
      <c r="G97" s="494" t="str">
        <f>IF(E97=0,"",F93*E97)</f>
        <v/>
      </c>
      <c r="H97" s="478"/>
      <c r="I97" s="478"/>
      <c r="J97" s="478"/>
      <c r="K97" s="506" t="str">
        <f>IF(F93*J97=0,"",F93*J97)</f>
        <v/>
      </c>
      <c r="L97" s="483"/>
      <c r="M97" s="478"/>
      <c r="N97" s="478"/>
      <c r="O97" s="503" t="str">
        <f>IF(F93*N97=0,"",F93*N97)</f>
        <v/>
      </c>
      <c r="P97" s="478"/>
      <c r="Q97" s="478"/>
      <c r="R97" s="478"/>
      <c r="S97" s="503" t="str">
        <f>IF(F93*R97=0,"",F93*R97)</f>
        <v/>
      </c>
      <c r="T97" s="478"/>
      <c r="U97" s="478"/>
      <c r="V97" s="478"/>
      <c r="W97" s="506" t="str">
        <f>IF(F93*V97=0,"",F93*V97)</f>
        <v/>
      </c>
      <c r="X97" s="1017"/>
    </row>
    <row r="98" spans="2:25" ht="26.4" customHeight="1">
      <c r="B98" s="1059" t="s">
        <v>51</v>
      </c>
      <c r="C98" s="1004" t="s">
        <v>53</v>
      </c>
      <c r="D98" s="1005"/>
      <c r="E98" s="1005"/>
      <c r="F98" s="1005"/>
      <c r="G98" s="1005"/>
      <c r="H98" s="1005" t="s">
        <v>41</v>
      </c>
      <c r="I98" s="1005"/>
      <c r="J98" s="1005"/>
      <c r="K98" s="1006"/>
      <c r="L98" s="1038" t="s">
        <v>42</v>
      </c>
      <c r="M98" s="1005"/>
      <c r="N98" s="1005"/>
      <c r="O98" s="1005"/>
      <c r="P98" s="1005" t="s">
        <v>43</v>
      </c>
      <c r="Q98" s="1005"/>
      <c r="R98" s="1005"/>
      <c r="S98" s="1005"/>
      <c r="T98" s="1005" t="s">
        <v>44</v>
      </c>
      <c r="U98" s="1005"/>
      <c r="V98" s="1005"/>
      <c r="W98" s="1006"/>
      <c r="X98" s="1027" t="s">
        <v>39</v>
      </c>
    </row>
    <row r="99" spans="2:25">
      <c r="B99" s="1060"/>
      <c r="C99" s="512" t="s">
        <v>45</v>
      </c>
      <c r="D99" s="513" t="s">
        <v>46</v>
      </c>
      <c r="E99" s="514" t="s">
        <v>48</v>
      </c>
      <c r="F99" s="514" t="s">
        <v>50</v>
      </c>
      <c r="G99" s="514" t="s">
        <v>6</v>
      </c>
      <c r="H99" s="514" t="s">
        <v>307</v>
      </c>
      <c r="I99" s="514" t="s">
        <v>308</v>
      </c>
      <c r="J99" s="514" t="s">
        <v>48</v>
      </c>
      <c r="K99" s="515" t="s">
        <v>6</v>
      </c>
      <c r="L99" s="516" t="s">
        <v>45</v>
      </c>
      <c r="M99" s="513" t="s">
        <v>46</v>
      </c>
      <c r="N99" s="514" t="s">
        <v>48</v>
      </c>
      <c r="O99" s="514" t="s">
        <v>6</v>
      </c>
      <c r="P99" s="514" t="s">
        <v>307</v>
      </c>
      <c r="Q99" s="514" t="s">
        <v>308</v>
      </c>
      <c r="R99" s="514" t="s">
        <v>48</v>
      </c>
      <c r="S99" s="514" t="s">
        <v>6</v>
      </c>
      <c r="T99" s="514" t="s">
        <v>307</v>
      </c>
      <c r="U99" s="514" t="s">
        <v>308</v>
      </c>
      <c r="V99" s="514" t="s">
        <v>48</v>
      </c>
      <c r="W99" s="517" t="s">
        <v>6</v>
      </c>
      <c r="X99" s="1028"/>
    </row>
    <row r="100" spans="2:25">
      <c r="B100" s="1032" t="s">
        <v>52</v>
      </c>
      <c r="C100" s="1061"/>
      <c r="D100" s="1058"/>
      <c r="E100" s="1010"/>
      <c r="F100" s="1010"/>
      <c r="G100" s="1054" t="str">
        <f>IF(SUM(G56:G75,G78:G97)=0,"",SUM(G56:G75,G78:G97))</f>
        <v/>
      </c>
      <c r="H100" s="1002"/>
      <c r="I100" s="1002"/>
      <c r="J100" s="1010"/>
      <c r="K100" s="1055" t="str">
        <f>IF(SUM(K56:K75,K78:K97)=0,"",SUM(K56:K75,K78:K97))</f>
        <v/>
      </c>
      <c r="L100" s="1056"/>
      <c r="M100" s="1058"/>
      <c r="N100" s="1010"/>
      <c r="O100" s="1054" t="str">
        <f>IF(SUM(O56:O75,O78:O97)=0,"",SUM(O56:O75,O78:O97))</f>
        <v/>
      </c>
      <c r="P100" s="1002"/>
      <c r="Q100" s="1002"/>
      <c r="R100" s="1010"/>
      <c r="S100" s="1054" t="str">
        <f>IF(SUM(S56:S75,S78:S97)=0,"",SUM(S56:S75,S78:S97))</f>
        <v/>
      </c>
      <c r="T100" s="1002"/>
      <c r="U100" s="1002"/>
      <c r="V100" s="1010"/>
      <c r="W100" s="1007" t="str">
        <f>IF(SUM(W56:W75,W78:W97)=0,"",SUM(W56:W75,W78:W97))</f>
        <v/>
      </c>
      <c r="X100" s="1028"/>
    </row>
    <row r="101" spans="2:25">
      <c r="B101" s="1033"/>
      <c r="C101" s="1051"/>
      <c r="D101" s="1053"/>
      <c r="E101" s="1011"/>
      <c r="F101" s="1011"/>
      <c r="G101" s="1045"/>
      <c r="H101" s="1003"/>
      <c r="I101" s="1003"/>
      <c r="J101" s="1011"/>
      <c r="K101" s="1035"/>
      <c r="L101" s="1057"/>
      <c r="M101" s="1053"/>
      <c r="N101" s="1011"/>
      <c r="O101" s="1045"/>
      <c r="P101" s="1003"/>
      <c r="Q101" s="1003"/>
      <c r="R101" s="1011"/>
      <c r="S101" s="1045"/>
      <c r="T101" s="1003"/>
      <c r="U101" s="1003"/>
      <c r="V101" s="1011"/>
      <c r="W101" s="1008"/>
      <c r="X101" s="1029"/>
    </row>
    <row r="102" spans="2:25">
      <c r="B102" s="16"/>
      <c r="C102" s="16"/>
      <c r="D102" s="16"/>
      <c r="E102" s="16"/>
      <c r="F102" s="16"/>
      <c r="G102" s="16"/>
      <c r="H102" s="16"/>
      <c r="I102" s="16"/>
      <c r="J102" s="16"/>
      <c r="K102" s="16"/>
      <c r="L102" s="16"/>
      <c r="M102" s="16"/>
      <c r="N102" s="16"/>
      <c r="O102" s="16"/>
      <c r="P102" s="16"/>
      <c r="Q102" s="16"/>
      <c r="R102" s="16"/>
      <c r="S102" s="16"/>
      <c r="T102" s="16"/>
      <c r="U102" s="16"/>
      <c r="V102" s="16"/>
      <c r="W102" s="16"/>
    </row>
    <row r="103" spans="2:25">
      <c r="B103" s="16"/>
      <c r="C103" s="16"/>
      <c r="D103" s="16"/>
      <c r="E103" s="16"/>
      <c r="F103" s="16"/>
      <c r="G103" s="16"/>
      <c r="H103" s="16"/>
      <c r="I103" s="16"/>
      <c r="J103" s="16"/>
      <c r="K103" s="16"/>
      <c r="L103" s="16"/>
      <c r="M103" s="16"/>
      <c r="N103" s="16"/>
      <c r="O103" s="16"/>
      <c r="P103" s="16"/>
      <c r="Q103" s="16"/>
      <c r="R103" s="16"/>
      <c r="S103" s="16"/>
      <c r="T103" s="16"/>
      <c r="U103" s="16"/>
      <c r="V103" s="16"/>
      <c r="W103" s="16"/>
    </row>
    <row r="104" spans="2:25">
      <c r="B104" s="16"/>
      <c r="C104" s="16"/>
      <c r="D104" s="16"/>
      <c r="E104" s="16"/>
      <c r="F104" s="16"/>
      <c r="G104" s="16"/>
      <c r="H104" s="16"/>
      <c r="I104" s="16"/>
      <c r="J104" s="16"/>
      <c r="K104" s="16"/>
      <c r="L104" s="16"/>
      <c r="M104" s="16"/>
      <c r="N104" s="16"/>
      <c r="O104" s="16"/>
      <c r="P104" s="16"/>
      <c r="Q104" s="16"/>
      <c r="R104" s="16"/>
      <c r="S104" s="16"/>
      <c r="T104" s="16"/>
      <c r="U104" s="16"/>
      <c r="V104" s="16"/>
      <c r="W104" s="16"/>
    </row>
    <row r="105" spans="2:25">
      <c r="B105" s="1027" t="s">
        <v>36</v>
      </c>
      <c r="C105" s="1004" t="s">
        <v>37</v>
      </c>
      <c r="D105" s="1005"/>
      <c r="E105" s="1005"/>
      <c r="F105" s="1005"/>
      <c r="G105" s="1005"/>
      <c r="H105" s="1005"/>
      <c r="I105" s="1005"/>
      <c r="J105" s="1005"/>
      <c r="K105" s="1005"/>
      <c r="L105" s="1005" t="s">
        <v>38</v>
      </c>
      <c r="M105" s="1005"/>
      <c r="N105" s="1005"/>
      <c r="O105" s="1005"/>
      <c r="P105" s="1005"/>
      <c r="Q105" s="1005"/>
      <c r="R105" s="1005"/>
      <c r="S105" s="1005"/>
      <c r="T105" s="1005"/>
      <c r="U105" s="1005"/>
      <c r="V105" s="1005"/>
      <c r="W105" s="1006"/>
      <c r="X105" s="1036" t="s">
        <v>39</v>
      </c>
    </row>
    <row r="106" spans="2:25" ht="26.4" customHeight="1">
      <c r="B106" s="1028"/>
      <c r="C106" s="1004" t="s">
        <v>53</v>
      </c>
      <c r="D106" s="1005"/>
      <c r="E106" s="1005"/>
      <c r="F106" s="1005"/>
      <c r="G106" s="1005"/>
      <c r="H106" s="1005" t="s">
        <v>41</v>
      </c>
      <c r="I106" s="1005"/>
      <c r="J106" s="1005"/>
      <c r="K106" s="1006"/>
      <c r="L106" s="1004" t="s">
        <v>42</v>
      </c>
      <c r="M106" s="1005"/>
      <c r="N106" s="1005"/>
      <c r="O106" s="1005"/>
      <c r="P106" s="1005" t="s">
        <v>43</v>
      </c>
      <c r="Q106" s="1005"/>
      <c r="R106" s="1005"/>
      <c r="S106" s="1005"/>
      <c r="T106" s="1005" t="s">
        <v>44</v>
      </c>
      <c r="U106" s="1005"/>
      <c r="V106" s="1005"/>
      <c r="W106" s="1006"/>
      <c r="X106" s="1046"/>
      <c r="Y106" s="29"/>
    </row>
    <row r="107" spans="2:25" ht="10.199999999999999" customHeight="1">
      <c r="B107" s="1029"/>
      <c r="C107" s="495" t="s">
        <v>45</v>
      </c>
      <c r="D107" s="496" t="s">
        <v>46</v>
      </c>
      <c r="E107" s="497" t="s">
        <v>48</v>
      </c>
      <c r="F107" s="497" t="s">
        <v>50</v>
      </c>
      <c r="G107" s="497" t="s">
        <v>6</v>
      </c>
      <c r="H107" s="497" t="s">
        <v>45</v>
      </c>
      <c r="I107" s="497" t="s">
        <v>46</v>
      </c>
      <c r="J107" s="497" t="s">
        <v>48</v>
      </c>
      <c r="K107" s="498" t="s">
        <v>6</v>
      </c>
      <c r="L107" s="495" t="s">
        <v>45</v>
      </c>
      <c r="M107" s="496" t="s">
        <v>46</v>
      </c>
      <c r="N107" s="497" t="s">
        <v>48</v>
      </c>
      <c r="O107" s="497" t="s">
        <v>6</v>
      </c>
      <c r="P107" s="497" t="s">
        <v>45</v>
      </c>
      <c r="Q107" s="497" t="s">
        <v>46</v>
      </c>
      <c r="R107" s="497" t="s">
        <v>48</v>
      </c>
      <c r="S107" s="497" t="s">
        <v>6</v>
      </c>
      <c r="T107" s="497" t="s">
        <v>45</v>
      </c>
      <c r="U107" s="497" t="s">
        <v>46</v>
      </c>
      <c r="V107" s="497" t="s">
        <v>48</v>
      </c>
      <c r="W107" s="498" t="s">
        <v>6</v>
      </c>
      <c r="X107" s="1047"/>
      <c r="Y107" s="29"/>
    </row>
    <row r="108" spans="2:25" ht="10.199999999999999" customHeight="1">
      <c r="B108" s="1018"/>
      <c r="C108" s="499"/>
      <c r="D108" s="470"/>
      <c r="E108" s="835"/>
      <c r="F108" s="470"/>
      <c r="G108" s="500" t="str">
        <f>IF(E108*F108&lt;&gt;0,E108*F108,"")</f>
        <v/>
      </c>
      <c r="H108" s="836"/>
      <c r="I108" s="835"/>
      <c r="J108" s="835"/>
      <c r="K108" s="504" t="str">
        <f>IF(F108*J108=0,"",F108*J108)</f>
        <v/>
      </c>
      <c r="L108" s="481"/>
      <c r="M108" s="472"/>
      <c r="N108" s="472"/>
      <c r="O108" s="500" t="str">
        <f>IF(F108*N108=0,"",F108*N108)</f>
        <v/>
      </c>
      <c r="P108" s="481"/>
      <c r="Q108" s="472"/>
      <c r="R108" s="472"/>
      <c r="S108" s="500" t="str">
        <f>IF(F108*R108=0,"",F108*R108)</f>
        <v/>
      </c>
      <c r="T108" s="481"/>
      <c r="U108" s="472"/>
      <c r="V108" s="472"/>
      <c r="W108" s="507" t="str">
        <f>IF(F108*V108=0,"",F108*V108)</f>
        <v/>
      </c>
      <c r="X108" s="1021" t="str">
        <f>IF(E108="","",SUM(E108:E112,J108:J112)-SUM(N108:N112,R108:R112,V108:V112))</f>
        <v/>
      </c>
      <c r="Y108" s="29"/>
    </row>
    <row r="109" spans="2:25" ht="10.199999999999999" customHeight="1">
      <c r="B109" s="1019"/>
      <c r="C109" s="501"/>
      <c r="D109" s="473"/>
      <c r="E109" s="473"/>
      <c r="F109" s="494"/>
      <c r="G109" s="494" t="str">
        <f>IF(E109=0,"",F108*E109)</f>
        <v/>
      </c>
      <c r="H109" s="501"/>
      <c r="I109" s="473"/>
      <c r="J109" s="473"/>
      <c r="K109" s="505" t="str">
        <f>IF(F108*J109=0,"",F108*J109)</f>
        <v/>
      </c>
      <c r="L109" s="482"/>
      <c r="M109" s="475"/>
      <c r="N109" s="475"/>
      <c r="O109" s="494" t="str">
        <f>IF(F108*N109=0,"",F108*N109)</f>
        <v/>
      </c>
      <c r="P109" s="482"/>
      <c r="Q109" s="475"/>
      <c r="R109" s="475"/>
      <c r="S109" s="494" t="str">
        <f>IF(F108*R109=0,"",F108*R109)</f>
        <v/>
      </c>
      <c r="T109" s="482"/>
      <c r="U109" s="475"/>
      <c r="V109" s="475"/>
      <c r="W109" s="508" t="str">
        <f>IF(F108*V109=0,"",F108*V109)</f>
        <v/>
      </c>
      <c r="X109" s="1022"/>
      <c r="Y109" s="1"/>
    </row>
    <row r="110" spans="2:25" ht="10.199999999999999" customHeight="1">
      <c r="B110" s="1019"/>
      <c r="C110" s="501"/>
      <c r="D110" s="473"/>
      <c r="E110" s="473"/>
      <c r="F110" s="494"/>
      <c r="G110" s="494" t="str">
        <f>IF(E110=0,"",F108*E110)</f>
        <v/>
      </c>
      <c r="H110" s="501"/>
      <c r="I110" s="473"/>
      <c r="J110" s="473"/>
      <c r="K110" s="505" t="str">
        <f>IF(F108*J110=0,"",F108*J110)</f>
        <v/>
      </c>
      <c r="L110" s="482"/>
      <c r="M110" s="475"/>
      <c r="N110" s="475"/>
      <c r="O110" s="494" t="str">
        <f>IF(F108*N110=0,"",F108*N110)</f>
        <v/>
      </c>
      <c r="P110" s="482"/>
      <c r="Q110" s="475"/>
      <c r="R110" s="475"/>
      <c r="S110" s="494" t="str">
        <f>IF(F108*R110=0,"",F108*R110)</f>
        <v/>
      </c>
      <c r="T110" s="482"/>
      <c r="U110" s="475"/>
      <c r="V110" s="475"/>
      <c r="W110" s="508" t="str">
        <f>IF(F108*V110=0,"",F108*V110)</f>
        <v/>
      </c>
      <c r="X110" s="1022"/>
      <c r="Y110" s="1"/>
    </row>
    <row r="111" spans="2:25" ht="10.199999999999999" customHeight="1">
      <c r="B111" s="1019"/>
      <c r="C111" s="501"/>
      <c r="D111" s="473"/>
      <c r="E111" s="473"/>
      <c r="F111" s="494"/>
      <c r="G111" s="494" t="str">
        <f>IF(E111=0,"",F108*E111)</f>
        <v/>
      </c>
      <c r="H111" s="501"/>
      <c r="I111" s="473"/>
      <c r="J111" s="473"/>
      <c r="K111" s="505" t="str">
        <f>IF(F108*J111=0,"",F108*J111)</f>
        <v/>
      </c>
      <c r="L111" s="482"/>
      <c r="M111" s="475"/>
      <c r="N111" s="475"/>
      <c r="O111" s="494" t="str">
        <f>IF(F108*N111=0,"",F108*N111)</f>
        <v/>
      </c>
      <c r="P111" s="482"/>
      <c r="Q111" s="475"/>
      <c r="R111" s="475"/>
      <c r="S111" s="494" t="str">
        <f>IF(F108*R111=0,"",F108*R111)</f>
        <v/>
      </c>
      <c r="T111" s="482"/>
      <c r="U111" s="475"/>
      <c r="V111" s="475"/>
      <c r="W111" s="508" t="str">
        <f>IF(F108*V111=0,"",F108*V111)</f>
        <v/>
      </c>
      <c r="X111" s="1022"/>
      <c r="Y111" s="1"/>
    </row>
    <row r="112" spans="2:25" ht="10.199999999999999" customHeight="1">
      <c r="B112" s="1020"/>
      <c r="C112" s="502"/>
      <c r="D112" s="476"/>
      <c r="E112" s="834"/>
      <c r="F112" s="503"/>
      <c r="G112" s="494" t="str">
        <f>IF(E112=0,"",F108*E112)</f>
        <v/>
      </c>
      <c r="H112" s="833"/>
      <c r="I112" s="834"/>
      <c r="J112" s="834"/>
      <c r="K112" s="506" t="str">
        <f>IF(F108*J112=0,"",F108*J112)</f>
        <v/>
      </c>
      <c r="L112" s="483"/>
      <c r="M112" s="478"/>
      <c r="N112" s="478"/>
      <c r="O112" s="503" t="str">
        <f>IF(F108*N112=0,"",F108*N112)</f>
        <v/>
      </c>
      <c r="P112" s="483"/>
      <c r="Q112" s="478"/>
      <c r="R112" s="478"/>
      <c r="S112" s="503" t="str">
        <f>IF(F108*R112=0,"",F108*R112)</f>
        <v/>
      </c>
      <c r="T112" s="483"/>
      <c r="U112" s="478"/>
      <c r="V112" s="478"/>
      <c r="W112" s="509" t="str">
        <f>IF(F108*V112=0,"",F108*V112)</f>
        <v/>
      </c>
      <c r="X112" s="1023"/>
      <c r="Y112" s="1"/>
    </row>
    <row r="113" spans="2:25" ht="10.199999999999999" customHeight="1">
      <c r="B113" s="1018"/>
      <c r="C113" s="499"/>
      <c r="D113" s="470"/>
      <c r="E113" s="835"/>
      <c r="F113" s="470"/>
      <c r="G113" s="500" t="str">
        <f>IF(E113*F113&lt;&gt;0,E113*F113,"")</f>
        <v/>
      </c>
      <c r="H113" s="836"/>
      <c r="I113" s="835"/>
      <c r="J113" s="835"/>
      <c r="K113" s="504" t="str">
        <f>IF(F113*J113=0,"",F113*J113)</f>
        <v/>
      </c>
      <c r="L113" s="481"/>
      <c r="M113" s="472"/>
      <c r="N113" s="472"/>
      <c r="O113" s="500" t="str">
        <f>IF(F113*N113=0,"",F113*N113)</f>
        <v/>
      </c>
      <c r="P113" s="481"/>
      <c r="Q113" s="472"/>
      <c r="R113" s="472"/>
      <c r="S113" s="500" t="str">
        <f>IF(F113*R113=0,"",F113*R113)</f>
        <v/>
      </c>
      <c r="T113" s="481"/>
      <c r="U113" s="472"/>
      <c r="V113" s="472"/>
      <c r="W113" s="507" t="str">
        <f>IF(F113*V113=0,"",F113*V113)</f>
        <v/>
      </c>
      <c r="X113" s="1021" t="str">
        <f>IF(E113="","",SUM(E113:E117,J113:J117)-SUM(N113:N117,R113:R117,V113:V117))</f>
        <v/>
      </c>
      <c r="Y113" s="1"/>
    </row>
    <row r="114" spans="2:25" ht="10.199999999999999" customHeight="1">
      <c r="B114" s="1019"/>
      <c r="C114" s="501"/>
      <c r="D114" s="473"/>
      <c r="E114" s="473"/>
      <c r="F114" s="494"/>
      <c r="G114" s="494" t="str">
        <f>IF(E114=0,"",F113*E114)</f>
        <v/>
      </c>
      <c r="H114" s="501"/>
      <c r="I114" s="473"/>
      <c r="J114" s="473"/>
      <c r="K114" s="505" t="str">
        <f>IF(F113*J114=0,"",F113*J114)</f>
        <v/>
      </c>
      <c r="L114" s="482"/>
      <c r="M114" s="475"/>
      <c r="N114" s="475"/>
      <c r="O114" s="494" t="str">
        <f>IF(F113*N114=0,"",F113*N114)</f>
        <v/>
      </c>
      <c r="P114" s="482"/>
      <c r="Q114" s="475"/>
      <c r="R114" s="475"/>
      <c r="S114" s="494" t="str">
        <f>IF(F113*R114=0,"",F113*R114)</f>
        <v/>
      </c>
      <c r="T114" s="482"/>
      <c r="U114" s="475"/>
      <c r="V114" s="475"/>
      <c r="W114" s="508" t="str">
        <f>IF(F113*V114=0,"",F113*V114)</f>
        <v/>
      </c>
      <c r="X114" s="1022"/>
      <c r="Y114" s="1"/>
    </row>
    <row r="115" spans="2:25" ht="10.199999999999999" customHeight="1">
      <c r="B115" s="1019"/>
      <c r="C115" s="501"/>
      <c r="D115" s="473"/>
      <c r="E115" s="473"/>
      <c r="F115" s="494"/>
      <c r="G115" s="494" t="str">
        <f>IF(E115=0,"",F113*E115)</f>
        <v/>
      </c>
      <c r="H115" s="501"/>
      <c r="I115" s="473"/>
      <c r="J115" s="473"/>
      <c r="K115" s="505" t="str">
        <f>IF(F113*J115=0,"",F113*J115)</f>
        <v/>
      </c>
      <c r="L115" s="482"/>
      <c r="M115" s="475"/>
      <c r="N115" s="475"/>
      <c r="O115" s="494" t="str">
        <f>IF(F113*N115=0,"",F113*N115)</f>
        <v/>
      </c>
      <c r="P115" s="482"/>
      <c r="Q115" s="475"/>
      <c r="R115" s="475"/>
      <c r="S115" s="494" t="str">
        <f>IF(F113*R115=0,"",F113*R115)</f>
        <v/>
      </c>
      <c r="T115" s="482"/>
      <c r="U115" s="475"/>
      <c r="V115" s="475"/>
      <c r="W115" s="508" t="str">
        <f>IF(F113*V115=0,"",F113*V115)</f>
        <v/>
      </c>
      <c r="X115" s="1022"/>
      <c r="Y115" s="1"/>
    </row>
    <row r="116" spans="2:25" ht="10.199999999999999" customHeight="1">
      <c r="B116" s="1019"/>
      <c r="C116" s="501"/>
      <c r="D116" s="473"/>
      <c r="E116" s="473"/>
      <c r="F116" s="494"/>
      <c r="G116" s="494" t="str">
        <f>IF(E116=0,"",F113*E116)</f>
        <v/>
      </c>
      <c r="H116" s="501"/>
      <c r="I116" s="473"/>
      <c r="J116" s="473"/>
      <c r="K116" s="505" t="str">
        <f>IF(F113*J116=0,"",F113*J116)</f>
        <v/>
      </c>
      <c r="L116" s="482"/>
      <c r="M116" s="475"/>
      <c r="N116" s="475"/>
      <c r="O116" s="494" t="str">
        <f>IF(F113*N116=0,"",F113*N116)</f>
        <v/>
      </c>
      <c r="P116" s="482"/>
      <c r="Q116" s="475"/>
      <c r="R116" s="475"/>
      <c r="S116" s="494" t="str">
        <f>IF(F113*R116=0,"",F113*R116)</f>
        <v/>
      </c>
      <c r="T116" s="482"/>
      <c r="U116" s="475"/>
      <c r="V116" s="475"/>
      <c r="W116" s="508" t="str">
        <f>IF(F113*V116=0,"",F113*V116)</f>
        <v/>
      </c>
      <c r="X116" s="1022"/>
      <c r="Y116" s="1"/>
    </row>
    <row r="117" spans="2:25" ht="10.199999999999999" customHeight="1">
      <c r="B117" s="1020"/>
      <c r="C117" s="502"/>
      <c r="D117" s="476"/>
      <c r="E117" s="834"/>
      <c r="F117" s="503"/>
      <c r="G117" s="494" t="str">
        <f>IF(E117=0,"",F113*E117)</f>
        <v/>
      </c>
      <c r="H117" s="833"/>
      <c r="I117" s="834"/>
      <c r="J117" s="834"/>
      <c r="K117" s="506" t="str">
        <f>IF(F113*J117=0,"",F113*J117)</f>
        <v/>
      </c>
      <c r="L117" s="483"/>
      <c r="M117" s="478"/>
      <c r="N117" s="478"/>
      <c r="O117" s="503" t="str">
        <f>IF(F113*N117=0,"",F113*N117)</f>
        <v/>
      </c>
      <c r="P117" s="483"/>
      <c r="Q117" s="478"/>
      <c r="R117" s="478"/>
      <c r="S117" s="503" t="str">
        <f>IF(F113*R117=0,"",F113*R117)</f>
        <v/>
      </c>
      <c r="T117" s="483"/>
      <c r="U117" s="478"/>
      <c r="V117" s="478"/>
      <c r="W117" s="509" t="str">
        <f>IF(F113*V117=0,"",F113*V117)</f>
        <v/>
      </c>
      <c r="X117" s="1023"/>
      <c r="Y117" s="1"/>
    </row>
    <row r="118" spans="2:25" ht="10.199999999999999" customHeight="1">
      <c r="B118" s="1018"/>
      <c r="C118" s="499"/>
      <c r="D118" s="470"/>
      <c r="E118" s="835"/>
      <c r="F118" s="470"/>
      <c r="G118" s="500" t="str">
        <f>IF(E118*F118&lt;&gt;0,E118*F118,"")</f>
        <v/>
      </c>
      <c r="H118" s="836"/>
      <c r="I118" s="835"/>
      <c r="J118" s="835"/>
      <c r="K118" s="504" t="str">
        <f>IF(F118*J118=0,"",F118*J118)</f>
        <v/>
      </c>
      <c r="L118" s="481"/>
      <c r="M118" s="472"/>
      <c r="N118" s="472"/>
      <c r="O118" s="500" t="str">
        <f>IF(F118*N118=0,"",F118*N118)</f>
        <v/>
      </c>
      <c r="P118" s="481"/>
      <c r="Q118" s="472"/>
      <c r="R118" s="472"/>
      <c r="S118" s="500" t="str">
        <f>IF(F118*R118=0,"",F118*R118)</f>
        <v/>
      </c>
      <c r="T118" s="481"/>
      <c r="U118" s="472"/>
      <c r="V118" s="472"/>
      <c r="W118" s="504" t="str">
        <f>IF(F118*V118=0,"",F118*V118)</f>
        <v/>
      </c>
      <c r="X118" s="1021" t="str">
        <f>IF(E118="","",SUM(E118:E122,J118:J122)-SUM(N118:N122,R118:R122,V118:V122))</f>
        <v/>
      </c>
      <c r="Y118" s="1"/>
    </row>
    <row r="119" spans="2:25" ht="10.199999999999999" customHeight="1">
      <c r="B119" s="1019"/>
      <c r="C119" s="501"/>
      <c r="D119" s="473"/>
      <c r="E119" s="473"/>
      <c r="F119" s="494"/>
      <c r="G119" s="494" t="str">
        <f>IF(E119=0,"",F118*E119)</f>
        <v/>
      </c>
      <c r="H119" s="501"/>
      <c r="I119" s="473"/>
      <c r="J119" s="473"/>
      <c r="K119" s="505" t="str">
        <f>IF(F118*J119=0,"",F118*J119)</f>
        <v/>
      </c>
      <c r="L119" s="482"/>
      <c r="M119" s="475"/>
      <c r="N119" s="475"/>
      <c r="O119" s="494" t="str">
        <f>IF(F118*N119=0,"",F118*N119)</f>
        <v/>
      </c>
      <c r="P119" s="482"/>
      <c r="Q119" s="475"/>
      <c r="R119" s="475"/>
      <c r="S119" s="494" t="str">
        <f>IF(F118*R119=0,"",F118*R119)</f>
        <v/>
      </c>
      <c r="T119" s="482"/>
      <c r="U119" s="475"/>
      <c r="V119" s="475"/>
      <c r="W119" s="505" t="str">
        <f>IF(F118*V119=0,"",F118*V119)</f>
        <v/>
      </c>
      <c r="X119" s="1022"/>
      <c r="Y119" s="1"/>
    </row>
    <row r="120" spans="2:25" ht="10.199999999999999" customHeight="1">
      <c r="B120" s="1019"/>
      <c r="C120" s="501"/>
      <c r="D120" s="473"/>
      <c r="E120" s="473"/>
      <c r="F120" s="494"/>
      <c r="G120" s="494" t="str">
        <f>IF(E120=0,"",F118*E120)</f>
        <v/>
      </c>
      <c r="H120" s="501"/>
      <c r="I120" s="473"/>
      <c r="J120" s="473"/>
      <c r="K120" s="505" t="str">
        <f>IF(F118*J120=0,"",F118*J120)</f>
        <v/>
      </c>
      <c r="L120" s="482"/>
      <c r="M120" s="475"/>
      <c r="N120" s="475"/>
      <c r="O120" s="494" t="str">
        <f>IF(F118*N120=0,"",F118*N120)</f>
        <v/>
      </c>
      <c r="P120" s="482"/>
      <c r="Q120" s="475"/>
      <c r="R120" s="475"/>
      <c r="S120" s="494" t="str">
        <f>IF(F118*R120=0,"",F118*R120)</f>
        <v/>
      </c>
      <c r="T120" s="482"/>
      <c r="U120" s="475"/>
      <c r="V120" s="475"/>
      <c r="W120" s="505" t="str">
        <f>IF(F118*V120=0,"",F118*V120)</f>
        <v/>
      </c>
      <c r="X120" s="1022"/>
      <c r="Y120" s="1"/>
    </row>
    <row r="121" spans="2:25" ht="10.199999999999999" customHeight="1">
      <c r="B121" s="1019"/>
      <c r="C121" s="501"/>
      <c r="D121" s="473"/>
      <c r="E121" s="473"/>
      <c r="F121" s="494"/>
      <c r="G121" s="494" t="str">
        <f>IF(E121=0,"",F118*E121)</f>
        <v/>
      </c>
      <c r="H121" s="501"/>
      <c r="I121" s="473"/>
      <c r="J121" s="473"/>
      <c r="K121" s="505" t="str">
        <f>IF(F118*J121=0,"",F118*J121)</f>
        <v/>
      </c>
      <c r="L121" s="482"/>
      <c r="M121" s="475"/>
      <c r="N121" s="475"/>
      <c r="O121" s="494" t="str">
        <f>IF(F118*N121=0,"",F118*N121)</f>
        <v/>
      </c>
      <c r="P121" s="482"/>
      <c r="Q121" s="475"/>
      <c r="R121" s="475"/>
      <c r="S121" s="494" t="str">
        <f>IF(F118*R121=0,"",F118*R121)</f>
        <v/>
      </c>
      <c r="T121" s="482"/>
      <c r="U121" s="475"/>
      <c r="V121" s="475"/>
      <c r="W121" s="505" t="str">
        <f>IF(F118*V121=0,"",F118*V121)</f>
        <v/>
      </c>
      <c r="X121" s="1022"/>
      <c r="Y121" s="1"/>
    </row>
    <row r="122" spans="2:25" ht="10.199999999999999" customHeight="1">
      <c r="B122" s="1020"/>
      <c r="C122" s="502"/>
      <c r="D122" s="476"/>
      <c r="E122" s="834"/>
      <c r="F122" s="503"/>
      <c r="G122" s="494" t="str">
        <f>IF(E122=0,"",F118*E122)</f>
        <v/>
      </c>
      <c r="H122" s="833"/>
      <c r="I122" s="834"/>
      <c r="J122" s="834"/>
      <c r="K122" s="506" t="str">
        <f>IF(F118*J122=0,"",F118*J122)</f>
        <v/>
      </c>
      <c r="L122" s="483"/>
      <c r="M122" s="478"/>
      <c r="N122" s="478"/>
      <c r="O122" s="503" t="str">
        <f>IF(F118*N122=0,"",F118*N122)</f>
        <v/>
      </c>
      <c r="P122" s="483"/>
      <c r="Q122" s="478"/>
      <c r="R122" s="478"/>
      <c r="S122" s="503" t="str">
        <f>IF(F118*R122=0,"",F118*R122)</f>
        <v/>
      </c>
      <c r="T122" s="483"/>
      <c r="U122" s="478"/>
      <c r="V122" s="478"/>
      <c r="W122" s="506" t="str">
        <f>IF(F118*V122=0,"",F118*V122)</f>
        <v/>
      </c>
      <c r="X122" s="1023"/>
      <c r="Y122" s="1"/>
    </row>
    <row r="123" spans="2:25" ht="10.199999999999999" customHeight="1">
      <c r="B123" s="1018"/>
      <c r="C123" s="499"/>
      <c r="D123" s="470"/>
      <c r="E123" s="835"/>
      <c r="F123" s="470"/>
      <c r="G123" s="500" t="str">
        <f>IF(E123*F123&lt;&gt;0,E123*F123,"")</f>
        <v/>
      </c>
      <c r="H123" s="836"/>
      <c r="I123" s="835"/>
      <c r="J123" s="835"/>
      <c r="K123" s="504" t="str">
        <f>IF(F123*J123=0,"",F123*J123)</f>
        <v/>
      </c>
      <c r="L123" s="481"/>
      <c r="M123" s="472"/>
      <c r="N123" s="472"/>
      <c r="O123" s="500" t="str">
        <f>IF(F123*N123=0,"",F123*N123)</f>
        <v/>
      </c>
      <c r="P123" s="481"/>
      <c r="Q123" s="472"/>
      <c r="R123" s="472"/>
      <c r="S123" s="500" t="str">
        <f>IF(F123*R123=0,"",F123*R123)</f>
        <v/>
      </c>
      <c r="T123" s="481"/>
      <c r="U123" s="472"/>
      <c r="V123" s="472"/>
      <c r="W123" s="504" t="str">
        <f>IF(F123*V123=0,"",F123*V123)</f>
        <v/>
      </c>
      <c r="X123" s="1021" t="str">
        <f>IF(E123="","",SUM(E123:E127,J123:J127)-SUM(N123:N127,R123:R127,V123:V127))</f>
        <v/>
      </c>
      <c r="Y123" s="1"/>
    </row>
    <row r="124" spans="2:25" ht="10.199999999999999" customHeight="1">
      <c r="B124" s="1019"/>
      <c r="C124" s="501"/>
      <c r="D124" s="473"/>
      <c r="E124" s="473"/>
      <c r="F124" s="494"/>
      <c r="G124" s="494" t="str">
        <f>IF(E124=0,"",F123*E124)</f>
        <v/>
      </c>
      <c r="H124" s="501"/>
      <c r="I124" s="473"/>
      <c r="J124" s="473"/>
      <c r="K124" s="505" t="str">
        <f>IF(F123*J124=0,"",F123*J124)</f>
        <v/>
      </c>
      <c r="L124" s="482"/>
      <c r="M124" s="475"/>
      <c r="N124" s="475"/>
      <c r="O124" s="494" t="str">
        <f>IF(F123*N124=0,"",F123*N124)</f>
        <v/>
      </c>
      <c r="P124" s="482"/>
      <c r="Q124" s="475"/>
      <c r="R124" s="475"/>
      <c r="S124" s="494" t="str">
        <f>IF(F123*R124=0,"",F123*R124)</f>
        <v/>
      </c>
      <c r="T124" s="482"/>
      <c r="U124" s="475"/>
      <c r="V124" s="475"/>
      <c r="W124" s="505" t="str">
        <f>IF(F123*V124=0,"",F123*V124)</f>
        <v/>
      </c>
      <c r="X124" s="1022"/>
      <c r="Y124" s="1"/>
    </row>
    <row r="125" spans="2:25" ht="10.199999999999999" customHeight="1">
      <c r="B125" s="1019"/>
      <c r="C125" s="501"/>
      <c r="D125" s="473"/>
      <c r="E125" s="473"/>
      <c r="F125" s="494"/>
      <c r="G125" s="494" t="str">
        <f>IF(E125=0,"",F123*E125)</f>
        <v/>
      </c>
      <c r="H125" s="501"/>
      <c r="I125" s="473"/>
      <c r="J125" s="473"/>
      <c r="K125" s="505" t="str">
        <f>IF(F123*J125=0,"",F123*J125)</f>
        <v/>
      </c>
      <c r="L125" s="482"/>
      <c r="M125" s="475"/>
      <c r="N125" s="475"/>
      <c r="O125" s="494" t="str">
        <f>IF(F123*N125=0,"",F123*N125)</f>
        <v/>
      </c>
      <c r="P125" s="482"/>
      <c r="Q125" s="475"/>
      <c r="R125" s="475"/>
      <c r="S125" s="494" t="str">
        <f>IF(F123*R125=0,"",F123*R125)</f>
        <v/>
      </c>
      <c r="T125" s="482"/>
      <c r="U125" s="475"/>
      <c r="V125" s="475"/>
      <c r="W125" s="505" t="str">
        <f>IF(F123*V125=0,"",F123*V125)</f>
        <v/>
      </c>
      <c r="X125" s="1022"/>
      <c r="Y125" s="1"/>
    </row>
    <row r="126" spans="2:25" ht="10.199999999999999" customHeight="1">
      <c r="B126" s="1019"/>
      <c r="C126" s="501"/>
      <c r="D126" s="473"/>
      <c r="E126" s="473"/>
      <c r="F126" s="494"/>
      <c r="G126" s="494" t="str">
        <f>IF(E126=0,"",F123*E126)</f>
        <v/>
      </c>
      <c r="H126" s="501"/>
      <c r="I126" s="473"/>
      <c r="J126" s="473"/>
      <c r="K126" s="505" t="str">
        <f>IF(F123*J126=0,"",F123*J126)</f>
        <v/>
      </c>
      <c r="L126" s="482"/>
      <c r="M126" s="475"/>
      <c r="N126" s="475"/>
      <c r="O126" s="494" t="str">
        <f>IF(F123*N126=0,"",F123*N126)</f>
        <v/>
      </c>
      <c r="P126" s="482"/>
      <c r="Q126" s="475"/>
      <c r="R126" s="475"/>
      <c r="S126" s="494" t="str">
        <f>IF(F123*R126=0,"",F123*R126)</f>
        <v/>
      </c>
      <c r="T126" s="482"/>
      <c r="U126" s="475"/>
      <c r="V126" s="475"/>
      <c r="W126" s="505" t="str">
        <f>IF(F123*V126=0,"",F123*V126)</f>
        <v/>
      </c>
      <c r="X126" s="1022"/>
      <c r="Y126" s="1"/>
    </row>
    <row r="127" spans="2:25" ht="10.199999999999999" customHeight="1">
      <c r="B127" s="1020"/>
      <c r="C127" s="502"/>
      <c r="D127" s="476"/>
      <c r="E127" s="834"/>
      <c r="F127" s="503"/>
      <c r="G127" s="494" t="str">
        <f>IF(E127=0,"",F123*E127)</f>
        <v/>
      </c>
      <c r="H127" s="833"/>
      <c r="I127" s="834"/>
      <c r="J127" s="834"/>
      <c r="K127" s="506" t="str">
        <f>IF(F123*J127=0,"",F123*J127)</f>
        <v/>
      </c>
      <c r="L127" s="483"/>
      <c r="M127" s="478"/>
      <c r="N127" s="478"/>
      <c r="O127" s="503" t="str">
        <f>IF(F123*N127=0,"",F123*N127)</f>
        <v/>
      </c>
      <c r="P127" s="483"/>
      <c r="Q127" s="478"/>
      <c r="R127" s="478"/>
      <c r="S127" s="503" t="str">
        <f>IF(F123*R127=0,"",F123*R127)</f>
        <v/>
      </c>
      <c r="T127" s="483"/>
      <c r="U127" s="478"/>
      <c r="V127" s="478"/>
      <c r="W127" s="506" t="str">
        <f>IF(F123*V127=0,"",F123*V127)</f>
        <v/>
      </c>
      <c r="X127" s="1023"/>
      <c r="Y127" s="1"/>
    </row>
    <row r="128" spans="2:25" ht="26.4" customHeight="1">
      <c r="B128" s="1027" t="s">
        <v>51</v>
      </c>
      <c r="C128" s="1004" t="s">
        <v>53</v>
      </c>
      <c r="D128" s="1005"/>
      <c r="E128" s="1005"/>
      <c r="F128" s="1005"/>
      <c r="G128" s="1005"/>
      <c r="H128" s="1005" t="s">
        <v>41</v>
      </c>
      <c r="I128" s="1005"/>
      <c r="J128" s="1005"/>
      <c r="K128" s="1006"/>
      <c r="L128" s="1004" t="s">
        <v>42</v>
      </c>
      <c r="M128" s="1005"/>
      <c r="N128" s="1005"/>
      <c r="O128" s="1005"/>
      <c r="P128" s="1005" t="s">
        <v>43</v>
      </c>
      <c r="Q128" s="1005"/>
      <c r="R128" s="1005"/>
      <c r="S128" s="1005"/>
      <c r="T128" s="1005" t="s">
        <v>44</v>
      </c>
      <c r="U128" s="1005"/>
      <c r="V128" s="1005"/>
      <c r="W128" s="1009"/>
      <c r="X128" s="1027" t="s">
        <v>39</v>
      </c>
      <c r="Y128" s="1"/>
    </row>
    <row r="129" spans="2:25" ht="10.199999999999999" customHeight="1">
      <c r="B129" s="1029"/>
      <c r="C129" s="510" t="s">
        <v>45</v>
      </c>
      <c r="D129" s="462" t="s">
        <v>46</v>
      </c>
      <c r="E129" s="463" t="s">
        <v>48</v>
      </c>
      <c r="F129" s="463" t="s">
        <v>50</v>
      </c>
      <c r="G129" s="463" t="s">
        <v>6</v>
      </c>
      <c r="H129" s="463" t="s">
        <v>45</v>
      </c>
      <c r="I129" s="463" t="s">
        <v>46</v>
      </c>
      <c r="J129" s="463" t="s">
        <v>48</v>
      </c>
      <c r="K129" s="511" t="s">
        <v>6</v>
      </c>
      <c r="L129" s="461" t="s">
        <v>45</v>
      </c>
      <c r="M129" s="462" t="s">
        <v>46</v>
      </c>
      <c r="N129" s="463" t="s">
        <v>48</v>
      </c>
      <c r="O129" s="463" t="s">
        <v>6</v>
      </c>
      <c r="P129" s="463" t="s">
        <v>45</v>
      </c>
      <c r="Q129" s="463" t="s">
        <v>46</v>
      </c>
      <c r="R129" s="463" t="s">
        <v>48</v>
      </c>
      <c r="S129" s="463" t="s">
        <v>6</v>
      </c>
      <c r="T129" s="463" t="s">
        <v>45</v>
      </c>
      <c r="U129" s="463" t="s">
        <v>46</v>
      </c>
      <c r="V129" s="463" t="s">
        <v>48</v>
      </c>
      <c r="W129" s="464" t="s">
        <v>6</v>
      </c>
      <c r="X129" s="1029"/>
      <c r="Y129" s="1"/>
    </row>
    <row r="130" spans="2:25" ht="10.199999999999999" customHeight="1">
      <c r="B130" s="1018"/>
      <c r="C130" s="836"/>
      <c r="D130" s="835"/>
      <c r="E130" s="835"/>
      <c r="F130" s="470"/>
      <c r="G130" s="500" t="str">
        <f>IF(E130*F130&lt;&gt;0,E130*F130,"")</f>
        <v/>
      </c>
      <c r="H130" s="836"/>
      <c r="I130" s="835"/>
      <c r="J130" s="835"/>
      <c r="K130" s="504" t="str">
        <f>IF(F130*J130=0,"",F130*J130)</f>
        <v/>
      </c>
      <c r="L130" s="481"/>
      <c r="M130" s="472"/>
      <c r="N130" s="472"/>
      <c r="O130" s="500" t="str">
        <f>IF(F130*N130=0,"",F130*N130)</f>
        <v/>
      </c>
      <c r="P130" s="481"/>
      <c r="Q130" s="472"/>
      <c r="R130" s="472"/>
      <c r="S130" s="500" t="str">
        <f>IF(F130*R130=0,"",F130*R130)</f>
        <v/>
      </c>
      <c r="T130" s="481"/>
      <c r="U130" s="472"/>
      <c r="V130" s="472"/>
      <c r="W130" s="507" t="str">
        <f>IF(F130*V130=0,"",F130*V130)</f>
        <v/>
      </c>
      <c r="X130" s="1021" t="str">
        <f>IF(E130="","",SUM(E130:E134,J130:J134)-SUM(N130:N134,R130:R134,V130:V134))</f>
        <v/>
      </c>
      <c r="Y130" s="1"/>
    </row>
    <row r="131" spans="2:25" ht="10.199999999999999" customHeight="1">
      <c r="B131" s="1019"/>
      <c r="C131" s="501"/>
      <c r="D131" s="473"/>
      <c r="E131" s="473"/>
      <c r="F131" s="494"/>
      <c r="G131" s="494" t="str">
        <f>IF(E131=0,"",F130*E131)</f>
        <v/>
      </c>
      <c r="H131" s="501"/>
      <c r="I131" s="473"/>
      <c r="J131" s="473"/>
      <c r="K131" s="505" t="str">
        <f>IF(F130*J131=0,"",F130*J131)</f>
        <v/>
      </c>
      <c r="L131" s="482"/>
      <c r="M131" s="475"/>
      <c r="N131" s="475"/>
      <c r="O131" s="494" t="str">
        <f>IF(F130*N131=0,"",F130*N131)</f>
        <v/>
      </c>
      <c r="P131" s="482"/>
      <c r="Q131" s="475"/>
      <c r="R131" s="475"/>
      <c r="S131" s="494" t="str">
        <f>IF(F130*R131=0,"",F130*R131)</f>
        <v/>
      </c>
      <c r="T131" s="482"/>
      <c r="U131" s="475"/>
      <c r="V131" s="475"/>
      <c r="W131" s="508" t="str">
        <f>IF(F130*V131=0,"",F130*V131)</f>
        <v/>
      </c>
      <c r="X131" s="1022"/>
      <c r="Y131" s="1"/>
    </row>
    <row r="132" spans="2:25" ht="10.199999999999999" customHeight="1">
      <c r="B132" s="1019"/>
      <c r="C132" s="501"/>
      <c r="D132" s="473"/>
      <c r="E132" s="473"/>
      <c r="F132" s="494"/>
      <c r="G132" s="494" t="str">
        <f>IF(E132=0,"",F130*E132)</f>
        <v/>
      </c>
      <c r="H132" s="501"/>
      <c r="I132" s="473"/>
      <c r="J132" s="473"/>
      <c r="K132" s="505" t="str">
        <f>IF(F130*J132=0,"",F130*J132)</f>
        <v/>
      </c>
      <c r="L132" s="482"/>
      <c r="M132" s="475"/>
      <c r="N132" s="475"/>
      <c r="O132" s="494" t="str">
        <f>IF(F130*N132=0,"",F130*N132)</f>
        <v/>
      </c>
      <c r="P132" s="482"/>
      <c r="Q132" s="475"/>
      <c r="R132" s="475"/>
      <c r="S132" s="494" t="str">
        <f>IF(F130*R132=0,"",F130*R132)</f>
        <v/>
      </c>
      <c r="T132" s="482"/>
      <c r="U132" s="475"/>
      <c r="V132" s="475"/>
      <c r="W132" s="508" t="str">
        <f>IF(F130*V132=0,"",F130*V132)</f>
        <v/>
      </c>
      <c r="X132" s="1022"/>
      <c r="Y132" s="1"/>
    </row>
    <row r="133" spans="2:25" ht="10.199999999999999" customHeight="1">
      <c r="B133" s="1019"/>
      <c r="C133" s="501"/>
      <c r="D133" s="473"/>
      <c r="E133" s="473"/>
      <c r="F133" s="494"/>
      <c r="G133" s="494" t="str">
        <f>IF(E133=0,"",F130*E133)</f>
        <v/>
      </c>
      <c r="H133" s="501"/>
      <c r="I133" s="473"/>
      <c r="J133" s="473"/>
      <c r="K133" s="505" t="str">
        <f>IF(F130*J133=0,"",F130*J133)</f>
        <v/>
      </c>
      <c r="L133" s="482"/>
      <c r="M133" s="475"/>
      <c r="N133" s="475"/>
      <c r="O133" s="494" t="str">
        <f>IF(F130*N133=0,"",F130*N133)</f>
        <v/>
      </c>
      <c r="P133" s="482"/>
      <c r="Q133" s="475"/>
      <c r="R133" s="475"/>
      <c r="S133" s="494" t="str">
        <f>IF(F130*R133=0,"",F130*R133)</f>
        <v/>
      </c>
      <c r="T133" s="482"/>
      <c r="U133" s="475"/>
      <c r="V133" s="475"/>
      <c r="W133" s="508" t="str">
        <f>IF(F130*V133=0,"",F130*V133)</f>
        <v/>
      </c>
      <c r="X133" s="1022"/>
    </row>
    <row r="134" spans="2:25" ht="10.199999999999999" customHeight="1">
      <c r="B134" s="1020"/>
      <c r="C134" s="833"/>
      <c r="D134" s="834"/>
      <c r="E134" s="834"/>
      <c r="F134" s="503"/>
      <c r="G134" s="494" t="str">
        <f>IF(E134=0,"",F130*E134)</f>
        <v/>
      </c>
      <c r="H134" s="833"/>
      <c r="I134" s="834"/>
      <c r="J134" s="834"/>
      <c r="K134" s="506" t="str">
        <f>IF(F130*J134=0,"",F130*J134)</f>
        <v/>
      </c>
      <c r="L134" s="483"/>
      <c r="M134" s="478"/>
      <c r="N134" s="478"/>
      <c r="O134" s="503" t="str">
        <f>IF(F130*N134=0,"",F130*N134)</f>
        <v/>
      </c>
      <c r="P134" s="483"/>
      <c r="Q134" s="478"/>
      <c r="R134" s="478"/>
      <c r="S134" s="503" t="str">
        <f>IF(F130*R134=0,"",F130*R134)</f>
        <v/>
      </c>
      <c r="T134" s="483"/>
      <c r="U134" s="478"/>
      <c r="V134" s="478"/>
      <c r="W134" s="509" t="str">
        <f>IF(F130*V134=0,"",F130*V134)</f>
        <v/>
      </c>
      <c r="X134" s="1023"/>
    </row>
    <row r="135" spans="2:25" ht="10.199999999999999" customHeight="1">
      <c r="B135" s="1018"/>
      <c r="C135" s="836"/>
      <c r="D135" s="835"/>
      <c r="E135" s="835"/>
      <c r="F135" s="470"/>
      <c r="G135" s="500" t="str">
        <f>IF(E135*F135&lt;&gt;0,E135*F135,"")</f>
        <v/>
      </c>
      <c r="H135" s="836"/>
      <c r="I135" s="835"/>
      <c r="J135" s="835"/>
      <c r="K135" s="504" t="str">
        <f>IF(F135*J135=0,"",F135*J135)</f>
        <v/>
      </c>
      <c r="L135" s="481"/>
      <c r="M135" s="472"/>
      <c r="N135" s="472"/>
      <c r="O135" s="500" t="str">
        <f>IF(F135*N135=0,"",F135*N135)</f>
        <v/>
      </c>
      <c r="P135" s="481"/>
      <c r="Q135" s="472"/>
      <c r="R135" s="472"/>
      <c r="S135" s="500" t="str">
        <f>IF(F135*R135=0,"",F135*R135)</f>
        <v/>
      </c>
      <c r="T135" s="481"/>
      <c r="U135" s="472"/>
      <c r="V135" s="472"/>
      <c r="W135" s="507" t="str">
        <f>IF(F135*V135=0,"",F135*V135)</f>
        <v/>
      </c>
      <c r="X135" s="1021" t="str">
        <f>IF(E135="","",SUM(E135:E139,J135:J139)-SUM(N135:N139,R135:R139,V135:V139))</f>
        <v/>
      </c>
    </row>
    <row r="136" spans="2:25" ht="10.199999999999999" customHeight="1">
      <c r="B136" s="1019"/>
      <c r="C136" s="501"/>
      <c r="D136" s="473"/>
      <c r="E136" s="473"/>
      <c r="F136" s="494"/>
      <c r="G136" s="494" t="str">
        <f>IF(E136=0,"",F135*E136)</f>
        <v/>
      </c>
      <c r="H136" s="501"/>
      <c r="I136" s="473"/>
      <c r="J136" s="473"/>
      <c r="K136" s="505" t="str">
        <f>IF(F135*J136=0,"",F135*J136)</f>
        <v/>
      </c>
      <c r="L136" s="482"/>
      <c r="M136" s="475"/>
      <c r="N136" s="475"/>
      <c r="O136" s="494" t="str">
        <f>IF(F135*N136=0,"",F135*N136)</f>
        <v/>
      </c>
      <c r="P136" s="482"/>
      <c r="Q136" s="475"/>
      <c r="R136" s="475"/>
      <c r="S136" s="494" t="str">
        <f>IF(F135*R136=0,"",F135*R136)</f>
        <v/>
      </c>
      <c r="T136" s="482"/>
      <c r="U136" s="475"/>
      <c r="V136" s="475"/>
      <c r="W136" s="508" t="str">
        <f>IF(F135*V136=0,"",F135*V136)</f>
        <v/>
      </c>
      <c r="X136" s="1022"/>
    </row>
    <row r="137" spans="2:25" ht="10.199999999999999" customHeight="1">
      <c r="B137" s="1019"/>
      <c r="C137" s="501"/>
      <c r="D137" s="473"/>
      <c r="E137" s="473"/>
      <c r="F137" s="494"/>
      <c r="G137" s="494" t="str">
        <f>IF(E137=0,"",F135*E137)</f>
        <v/>
      </c>
      <c r="H137" s="501"/>
      <c r="I137" s="473"/>
      <c r="J137" s="473"/>
      <c r="K137" s="505" t="str">
        <f>IF(F135*J137=0,"",F135*J137)</f>
        <v/>
      </c>
      <c r="L137" s="482"/>
      <c r="M137" s="475"/>
      <c r="N137" s="475"/>
      <c r="O137" s="494" t="str">
        <f>IF(F135*N137=0,"",F135*N137)</f>
        <v/>
      </c>
      <c r="P137" s="482"/>
      <c r="Q137" s="475"/>
      <c r="R137" s="475"/>
      <c r="S137" s="494" t="str">
        <f>IF(F135*R137=0,"",F135*R137)</f>
        <v/>
      </c>
      <c r="T137" s="482"/>
      <c r="U137" s="475"/>
      <c r="V137" s="475"/>
      <c r="W137" s="508" t="str">
        <f>IF(F135*V137=0,"",F135*V137)</f>
        <v/>
      </c>
      <c r="X137" s="1022"/>
    </row>
    <row r="138" spans="2:25" ht="10.199999999999999" customHeight="1">
      <c r="B138" s="1019"/>
      <c r="C138" s="501"/>
      <c r="D138" s="473"/>
      <c r="E138" s="473"/>
      <c r="F138" s="494"/>
      <c r="G138" s="494" t="str">
        <f>IF(E138=0,"",F135*E138)</f>
        <v/>
      </c>
      <c r="H138" s="501"/>
      <c r="I138" s="473"/>
      <c r="J138" s="473"/>
      <c r="K138" s="505" t="str">
        <f>IF(F135*J138=0,"",F135*J138)</f>
        <v/>
      </c>
      <c r="L138" s="482"/>
      <c r="M138" s="475"/>
      <c r="N138" s="475"/>
      <c r="O138" s="494" t="str">
        <f>IF(F135*N138=0,"",F135*N138)</f>
        <v/>
      </c>
      <c r="P138" s="482"/>
      <c r="Q138" s="475"/>
      <c r="R138" s="475"/>
      <c r="S138" s="494" t="str">
        <f>IF(F135*R138=0,"",F135*R138)</f>
        <v/>
      </c>
      <c r="T138" s="482"/>
      <c r="U138" s="475"/>
      <c r="V138" s="475"/>
      <c r="W138" s="508" t="str">
        <f>IF(F135*V138=0,"",F135*V138)</f>
        <v/>
      </c>
      <c r="X138" s="1022"/>
    </row>
    <row r="139" spans="2:25" ht="10.199999999999999" customHeight="1">
      <c r="B139" s="1020"/>
      <c r="C139" s="833"/>
      <c r="D139" s="834"/>
      <c r="E139" s="834"/>
      <c r="F139" s="503"/>
      <c r="G139" s="494" t="str">
        <f>IF(E139=0,"",F135*E139)</f>
        <v/>
      </c>
      <c r="H139" s="833"/>
      <c r="I139" s="834"/>
      <c r="J139" s="834"/>
      <c r="K139" s="506" t="str">
        <f>IF(F135*J139=0,"",F135*J139)</f>
        <v/>
      </c>
      <c r="L139" s="483"/>
      <c r="M139" s="478"/>
      <c r="N139" s="478"/>
      <c r="O139" s="503" t="str">
        <f>IF(F135*N139=0,"",F135*N139)</f>
        <v/>
      </c>
      <c r="P139" s="483"/>
      <c r="Q139" s="478"/>
      <c r="R139" s="478"/>
      <c r="S139" s="503" t="str">
        <f>IF(F135*R139=0,"",F135*R139)</f>
        <v/>
      </c>
      <c r="T139" s="483"/>
      <c r="U139" s="478"/>
      <c r="V139" s="478"/>
      <c r="W139" s="509" t="str">
        <f>IF(F135*V139=0,"",F135*V139)</f>
        <v/>
      </c>
      <c r="X139" s="1023"/>
    </row>
    <row r="140" spans="2:25" ht="10.199999999999999" customHeight="1">
      <c r="B140" s="1018"/>
      <c r="C140" s="836"/>
      <c r="D140" s="835"/>
      <c r="E140" s="835"/>
      <c r="F140" s="470"/>
      <c r="G140" s="500" t="str">
        <f>IF(E140*F140&lt;&gt;0,E140*F140,"")</f>
        <v/>
      </c>
      <c r="H140" s="836"/>
      <c r="I140" s="835"/>
      <c r="J140" s="835"/>
      <c r="K140" s="504" t="str">
        <f>IF(F140*J140=0,"",F140*J140)</f>
        <v/>
      </c>
      <c r="L140" s="481"/>
      <c r="M140" s="472"/>
      <c r="N140" s="472"/>
      <c r="O140" s="500" t="str">
        <f>IF(F140*N140=0,"",F140*N140)</f>
        <v/>
      </c>
      <c r="P140" s="481"/>
      <c r="Q140" s="472"/>
      <c r="R140" s="472"/>
      <c r="S140" s="500" t="str">
        <f>IF(F140*R140=0,"",F140*R140)</f>
        <v/>
      </c>
      <c r="T140" s="481"/>
      <c r="U140" s="472"/>
      <c r="V140" s="472"/>
      <c r="W140" s="507" t="str">
        <f>IF(F140*V140=0,"",F140*V140)</f>
        <v/>
      </c>
      <c r="X140" s="1021" t="str">
        <f>IF(E140="","",SUM(E140:E144,J140:J144)-SUM(N140:N144,R140:R144,V140:V144))</f>
        <v/>
      </c>
    </row>
    <row r="141" spans="2:25" ht="10.199999999999999" customHeight="1">
      <c r="B141" s="1019"/>
      <c r="C141" s="501"/>
      <c r="D141" s="473"/>
      <c r="E141" s="473"/>
      <c r="F141" s="494"/>
      <c r="G141" s="494" t="str">
        <f>IF(E141=0,"",F140*E141)</f>
        <v/>
      </c>
      <c r="H141" s="501"/>
      <c r="I141" s="473"/>
      <c r="J141" s="473"/>
      <c r="K141" s="505" t="str">
        <f>IF(F140*J141=0,"",F140*J141)</f>
        <v/>
      </c>
      <c r="L141" s="482"/>
      <c r="M141" s="475"/>
      <c r="N141" s="475"/>
      <c r="O141" s="494" t="str">
        <f>IF(F140*N141=0,"",F140*N141)</f>
        <v/>
      </c>
      <c r="P141" s="482"/>
      <c r="Q141" s="475"/>
      <c r="R141" s="475"/>
      <c r="S141" s="494" t="str">
        <f>IF(F140*R141=0,"",F140*R141)</f>
        <v/>
      </c>
      <c r="T141" s="482"/>
      <c r="U141" s="475"/>
      <c r="V141" s="475"/>
      <c r="W141" s="508" t="str">
        <f>IF(F140*V141=0,"",F140*V141)</f>
        <v/>
      </c>
      <c r="X141" s="1022"/>
    </row>
    <row r="142" spans="2:25" ht="10.199999999999999" customHeight="1">
      <c r="B142" s="1019"/>
      <c r="C142" s="501"/>
      <c r="D142" s="473"/>
      <c r="E142" s="473"/>
      <c r="F142" s="494"/>
      <c r="G142" s="494" t="str">
        <f>IF(E142=0,"",F140*E142)</f>
        <v/>
      </c>
      <c r="H142" s="501"/>
      <c r="I142" s="473"/>
      <c r="J142" s="473"/>
      <c r="K142" s="505" t="str">
        <f>IF(F140*J142=0,"",F140*J142)</f>
        <v/>
      </c>
      <c r="L142" s="482"/>
      <c r="M142" s="475"/>
      <c r="N142" s="475"/>
      <c r="O142" s="494" t="str">
        <f>IF(F140*N142=0,"",F140*N142)</f>
        <v/>
      </c>
      <c r="P142" s="482"/>
      <c r="Q142" s="475"/>
      <c r="R142" s="475"/>
      <c r="S142" s="494" t="str">
        <f>IF(F140*R142=0,"",F140*R142)</f>
        <v/>
      </c>
      <c r="T142" s="482"/>
      <c r="U142" s="475"/>
      <c r="V142" s="475"/>
      <c r="W142" s="508" t="str">
        <f>IF(F140*V142=0,"",F140*V142)</f>
        <v/>
      </c>
      <c r="X142" s="1022"/>
    </row>
    <row r="143" spans="2:25" ht="10.199999999999999" customHeight="1">
      <c r="B143" s="1019"/>
      <c r="C143" s="501"/>
      <c r="D143" s="473"/>
      <c r="E143" s="473"/>
      <c r="F143" s="494"/>
      <c r="G143" s="494" t="str">
        <f>IF(E143=0,"",F140*E143)</f>
        <v/>
      </c>
      <c r="H143" s="501"/>
      <c r="I143" s="473"/>
      <c r="J143" s="473"/>
      <c r="K143" s="505" t="str">
        <f>IF(F140*J143=0,"",F140*J143)</f>
        <v/>
      </c>
      <c r="L143" s="482"/>
      <c r="M143" s="475"/>
      <c r="N143" s="475"/>
      <c r="O143" s="494" t="str">
        <f>IF(F140*N143=0,"",F140*N143)</f>
        <v/>
      </c>
      <c r="P143" s="482"/>
      <c r="Q143" s="475"/>
      <c r="R143" s="475"/>
      <c r="S143" s="494" t="str">
        <f>IF(F140*R143=0,"",F140*R143)</f>
        <v/>
      </c>
      <c r="T143" s="482"/>
      <c r="U143" s="475"/>
      <c r="V143" s="475"/>
      <c r="W143" s="508" t="str">
        <f>IF(F140*V143=0,"",F140*V143)</f>
        <v/>
      </c>
      <c r="X143" s="1022"/>
    </row>
    <row r="144" spans="2:25" ht="10.199999999999999" customHeight="1">
      <c r="B144" s="1020"/>
      <c r="C144" s="833"/>
      <c r="D144" s="834"/>
      <c r="E144" s="834"/>
      <c r="F144" s="503"/>
      <c r="G144" s="494" t="str">
        <f>IF(E144=0,"",F140*E144)</f>
        <v/>
      </c>
      <c r="H144" s="833"/>
      <c r="I144" s="834"/>
      <c r="J144" s="834"/>
      <c r="K144" s="506" t="str">
        <f>IF(F140*J144=0,"",F140*J144)</f>
        <v/>
      </c>
      <c r="L144" s="483"/>
      <c r="M144" s="478"/>
      <c r="N144" s="478"/>
      <c r="O144" s="503" t="str">
        <f>IF(F140*N144=0,"",F140*N144)</f>
        <v/>
      </c>
      <c r="P144" s="483"/>
      <c r="Q144" s="478"/>
      <c r="R144" s="478"/>
      <c r="S144" s="503" t="str">
        <f>IF(F140*R144=0,"",F140*R144)</f>
        <v/>
      </c>
      <c r="T144" s="483"/>
      <c r="U144" s="478"/>
      <c r="V144" s="478"/>
      <c r="W144" s="509" t="str">
        <f>IF(F140*V144=0,"",F140*V144)</f>
        <v/>
      </c>
      <c r="X144" s="1023"/>
    </row>
    <row r="145" spans="2:25" ht="10.199999999999999" customHeight="1">
      <c r="B145" s="1018"/>
      <c r="C145" s="836"/>
      <c r="D145" s="835"/>
      <c r="E145" s="835"/>
      <c r="F145" s="470"/>
      <c r="G145" s="500" t="str">
        <f>IF(E145*F145&lt;&gt;0,E145*F145,"")</f>
        <v/>
      </c>
      <c r="H145" s="836"/>
      <c r="I145" s="835"/>
      <c r="J145" s="835"/>
      <c r="K145" s="504" t="str">
        <f>IF(F145*J145=0,"",F145*J145)</f>
        <v/>
      </c>
      <c r="L145" s="481"/>
      <c r="M145" s="472"/>
      <c r="N145" s="472"/>
      <c r="O145" s="500" t="str">
        <f>IF(F145*N145=0,"",F145*N145)</f>
        <v/>
      </c>
      <c r="P145" s="481"/>
      <c r="Q145" s="472"/>
      <c r="R145" s="472"/>
      <c r="S145" s="500" t="str">
        <f>IF(F145*R145=0,"",F145*R145)</f>
        <v/>
      </c>
      <c r="T145" s="481"/>
      <c r="U145" s="472"/>
      <c r="V145" s="472"/>
      <c r="W145" s="504" t="str">
        <f>IF(F145*V145=0,"",F145*V145)</f>
        <v/>
      </c>
      <c r="X145" s="1015" t="str">
        <f>IF(E145="","",SUM(E145:E149,J145:J149)-SUM(N145:N149,R145:R149,V145:V149))</f>
        <v/>
      </c>
    </row>
    <row r="146" spans="2:25" ht="10.199999999999999" customHeight="1">
      <c r="B146" s="1019"/>
      <c r="C146" s="501"/>
      <c r="D146" s="473"/>
      <c r="E146" s="473"/>
      <c r="F146" s="494"/>
      <c r="G146" s="494" t="str">
        <f>IF(E146=0,"",F145*E146)</f>
        <v/>
      </c>
      <c r="H146" s="501"/>
      <c r="I146" s="473"/>
      <c r="J146" s="473"/>
      <c r="K146" s="505" t="str">
        <f>IF(F145*J146=0,"",F145*J146)</f>
        <v/>
      </c>
      <c r="L146" s="482"/>
      <c r="M146" s="475"/>
      <c r="N146" s="475"/>
      <c r="O146" s="494" t="str">
        <f>IF(F145*N146=0,"",F145*N146)</f>
        <v/>
      </c>
      <c r="P146" s="482"/>
      <c r="Q146" s="475"/>
      <c r="R146" s="475"/>
      <c r="S146" s="494" t="str">
        <f>IF(F145*R146=0,"",F145*R146)</f>
        <v/>
      </c>
      <c r="T146" s="482"/>
      <c r="U146" s="475"/>
      <c r="V146" s="475"/>
      <c r="W146" s="505" t="str">
        <f>IF(F145*V146=0,"",F145*V146)</f>
        <v/>
      </c>
      <c r="X146" s="1016"/>
    </row>
    <row r="147" spans="2:25" ht="10.199999999999999" customHeight="1">
      <c r="B147" s="1019"/>
      <c r="C147" s="501"/>
      <c r="D147" s="473"/>
      <c r="E147" s="473"/>
      <c r="F147" s="494"/>
      <c r="G147" s="494" t="str">
        <f>IF(E147=0,"",F145*E147)</f>
        <v/>
      </c>
      <c r="H147" s="501"/>
      <c r="I147" s="473"/>
      <c r="J147" s="473"/>
      <c r="K147" s="505" t="str">
        <f>IF(F145*J147=0,"",F145*J147)</f>
        <v/>
      </c>
      <c r="L147" s="482"/>
      <c r="M147" s="475"/>
      <c r="N147" s="475"/>
      <c r="O147" s="494" t="str">
        <f>IF(F145*N147=0,"",F145*N147)</f>
        <v/>
      </c>
      <c r="P147" s="482"/>
      <c r="Q147" s="475"/>
      <c r="R147" s="475"/>
      <c r="S147" s="494" t="str">
        <f>IF(F145*R147=0,"",F145*R147)</f>
        <v/>
      </c>
      <c r="T147" s="482"/>
      <c r="U147" s="475"/>
      <c r="V147" s="475"/>
      <c r="W147" s="505" t="str">
        <f>IF(F145*V147=0,"",F145*V147)</f>
        <v/>
      </c>
      <c r="X147" s="1016"/>
    </row>
    <row r="148" spans="2:25" ht="10.199999999999999" customHeight="1">
      <c r="B148" s="1019"/>
      <c r="C148" s="501"/>
      <c r="D148" s="473"/>
      <c r="E148" s="473"/>
      <c r="F148" s="494"/>
      <c r="G148" s="494" t="str">
        <f>IF(E148=0,"",F145*E148)</f>
        <v/>
      </c>
      <c r="H148" s="501"/>
      <c r="I148" s="473"/>
      <c r="J148" s="473"/>
      <c r="K148" s="505" t="str">
        <f>IF(F145*J148=0,"",F145*J148)</f>
        <v/>
      </c>
      <c r="L148" s="482"/>
      <c r="M148" s="475"/>
      <c r="N148" s="475"/>
      <c r="O148" s="494" t="str">
        <f>IF(F145*N148=0,"",F145*N148)</f>
        <v/>
      </c>
      <c r="P148" s="482"/>
      <c r="Q148" s="475"/>
      <c r="R148" s="475"/>
      <c r="S148" s="494" t="str">
        <f>IF(F145*R148=0,"",F145*R148)</f>
        <v/>
      </c>
      <c r="T148" s="482"/>
      <c r="U148" s="475"/>
      <c r="V148" s="475"/>
      <c r="W148" s="505" t="str">
        <f>IF(F145*V148=0,"",F145*V148)</f>
        <v/>
      </c>
      <c r="X148" s="1016"/>
    </row>
    <row r="149" spans="2:25" ht="10.199999999999999" customHeight="1">
      <c r="B149" s="1020"/>
      <c r="C149" s="833"/>
      <c r="D149" s="834"/>
      <c r="E149" s="834"/>
      <c r="F149" s="503"/>
      <c r="G149" s="494" t="str">
        <f>IF(E149=0,"",F145*E149)</f>
        <v/>
      </c>
      <c r="H149" s="833"/>
      <c r="I149" s="834"/>
      <c r="J149" s="834"/>
      <c r="K149" s="506" t="str">
        <f>IF(F145*J149=0,"",F145*J149)</f>
        <v/>
      </c>
      <c r="L149" s="483"/>
      <c r="M149" s="478"/>
      <c r="N149" s="478"/>
      <c r="O149" s="503" t="str">
        <f>IF(F145*N149=0,"",F145*N149)</f>
        <v/>
      </c>
      <c r="P149" s="483"/>
      <c r="Q149" s="478"/>
      <c r="R149" s="478"/>
      <c r="S149" s="503" t="str">
        <f>IF(F145*R149=0,"",F145*R149)</f>
        <v/>
      </c>
      <c r="T149" s="483"/>
      <c r="U149" s="478"/>
      <c r="V149" s="478"/>
      <c r="W149" s="506" t="str">
        <f>IF(F145*V149=0,"",F145*V149)</f>
        <v/>
      </c>
      <c r="X149" s="1017"/>
    </row>
    <row r="150" spans="2:25" ht="26.4" customHeight="1">
      <c r="B150" s="1059" t="s">
        <v>51</v>
      </c>
      <c r="C150" s="1004" t="s">
        <v>53</v>
      </c>
      <c r="D150" s="1005"/>
      <c r="E150" s="1005"/>
      <c r="F150" s="1005"/>
      <c r="G150" s="1005"/>
      <c r="H150" s="1005" t="s">
        <v>41</v>
      </c>
      <c r="I150" s="1005"/>
      <c r="J150" s="1005"/>
      <c r="K150" s="1006"/>
      <c r="L150" s="1038" t="s">
        <v>42</v>
      </c>
      <c r="M150" s="1005"/>
      <c r="N150" s="1005"/>
      <c r="O150" s="1005"/>
      <c r="P150" s="1005" t="s">
        <v>43</v>
      </c>
      <c r="Q150" s="1005"/>
      <c r="R150" s="1005"/>
      <c r="S150" s="1005"/>
      <c r="T150" s="1005" t="s">
        <v>44</v>
      </c>
      <c r="U150" s="1005"/>
      <c r="V150" s="1005"/>
      <c r="W150" s="1006"/>
      <c r="X150" s="1027" t="s">
        <v>39</v>
      </c>
    </row>
    <row r="151" spans="2:25">
      <c r="B151" s="1060"/>
      <c r="C151" s="512" t="s">
        <v>45</v>
      </c>
      <c r="D151" s="513" t="s">
        <v>46</v>
      </c>
      <c r="E151" s="514" t="s">
        <v>48</v>
      </c>
      <c r="F151" s="514" t="s">
        <v>50</v>
      </c>
      <c r="G151" s="514" t="s">
        <v>6</v>
      </c>
      <c r="H151" s="514" t="s">
        <v>45</v>
      </c>
      <c r="I151" s="514" t="s">
        <v>46</v>
      </c>
      <c r="J151" s="514" t="s">
        <v>48</v>
      </c>
      <c r="K151" s="515" t="s">
        <v>6</v>
      </c>
      <c r="L151" s="516" t="s">
        <v>45</v>
      </c>
      <c r="M151" s="513" t="s">
        <v>46</v>
      </c>
      <c r="N151" s="514" t="s">
        <v>48</v>
      </c>
      <c r="O151" s="514" t="s">
        <v>6</v>
      </c>
      <c r="P151" s="514" t="s">
        <v>45</v>
      </c>
      <c r="Q151" s="514" t="s">
        <v>46</v>
      </c>
      <c r="R151" s="514" t="s">
        <v>48</v>
      </c>
      <c r="S151" s="514" t="s">
        <v>6</v>
      </c>
      <c r="T151" s="514" t="s">
        <v>45</v>
      </c>
      <c r="U151" s="514" t="s">
        <v>46</v>
      </c>
      <c r="V151" s="514" t="s">
        <v>48</v>
      </c>
      <c r="W151" s="517" t="s">
        <v>6</v>
      </c>
      <c r="X151" s="1028"/>
    </row>
    <row r="152" spans="2:25">
      <c r="B152" s="1032" t="s">
        <v>52</v>
      </c>
      <c r="C152" s="1061"/>
      <c r="D152" s="1058"/>
      <c r="E152" s="1010"/>
      <c r="F152" s="1010"/>
      <c r="G152" s="1054" t="str">
        <f>IF(SUM(G108:G127,G130:G149)=0,"",SUM(G108:G127,G130:G149))</f>
        <v/>
      </c>
      <c r="H152" s="1002"/>
      <c r="I152" s="1002"/>
      <c r="J152" s="1010"/>
      <c r="K152" s="1055" t="str">
        <f>IF(SUM(K108:K127,K130:K149)=0,"",SUM(K108:K127,K130:K149))</f>
        <v/>
      </c>
      <c r="L152" s="1056"/>
      <c r="M152" s="1058"/>
      <c r="N152" s="1010"/>
      <c r="O152" s="1054" t="str">
        <f>IF(SUM(O108:O127,O130:O149)=0,"",SUM(O108:O127,O130:O149))</f>
        <v/>
      </c>
      <c r="P152" s="1002"/>
      <c r="Q152" s="1002"/>
      <c r="R152" s="1010"/>
      <c r="S152" s="1054" t="str">
        <f>IF(SUM(S108:S127,S130:S149)=0,"",SUM(S108:S127,S130:S149))</f>
        <v/>
      </c>
      <c r="T152" s="1002"/>
      <c r="U152" s="1002"/>
      <c r="V152" s="1010"/>
      <c r="W152" s="1007" t="str">
        <f>IF(SUM(W108:W127,W130:W149)=0,"",SUM(W108:W127,W130:W149))</f>
        <v/>
      </c>
      <c r="X152" s="1028"/>
    </row>
    <row r="153" spans="2:25">
      <c r="B153" s="1033"/>
      <c r="C153" s="1051"/>
      <c r="D153" s="1053"/>
      <c r="E153" s="1011"/>
      <c r="F153" s="1011"/>
      <c r="G153" s="1045"/>
      <c r="H153" s="1003"/>
      <c r="I153" s="1003"/>
      <c r="J153" s="1011"/>
      <c r="K153" s="1035"/>
      <c r="L153" s="1057"/>
      <c r="M153" s="1053"/>
      <c r="N153" s="1011"/>
      <c r="O153" s="1045"/>
      <c r="P153" s="1003"/>
      <c r="Q153" s="1003"/>
      <c r="R153" s="1011"/>
      <c r="S153" s="1045"/>
      <c r="T153" s="1003"/>
      <c r="U153" s="1003"/>
      <c r="V153" s="1011"/>
      <c r="W153" s="1008"/>
      <c r="X153" s="1029"/>
    </row>
    <row r="157" spans="2:25">
      <c r="B157" s="1027" t="s">
        <v>36</v>
      </c>
      <c r="C157" s="1004" t="s">
        <v>37</v>
      </c>
      <c r="D157" s="1005"/>
      <c r="E157" s="1005"/>
      <c r="F157" s="1005"/>
      <c r="G157" s="1005"/>
      <c r="H157" s="1005"/>
      <c r="I157" s="1005"/>
      <c r="J157" s="1005"/>
      <c r="K157" s="1005"/>
      <c r="L157" s="1005" t="s">
        <v>38</v>
      </c>
      <c r="M157" s="1005"/>
      <c r="N157" s="1005"/>
      <c r="O157" s="1005"/>
      <c r="P157" s="1005"/>
      <c r="Q157" s="1005"/>
      <c r="R157" s="1005"/>
      <c r="S157" s="1005"/>
      <c r="T157" s="1005"/>
      <c r="U157" s="1005"/>
      <c r="V157" s="1005"/>
      <c r="W157" s="1006"/>
      <c r="X157" s="1036" t="s">
        <v>39</v>
      </c>
    </row>
    <row r="158" spans="2:25" ht="26.4" customHeight="1">
      <c r="B158" s="1028"/>
      <c r="C158" s="1004" t="s">
        <v>53</v>
      </c>
      <c r="D158" s="1005"/>
      <c r="E158" s="1005"/>
      <c r="F158" s="1005"/>
      <c r="G158" s="1005"/>
      <c r="H158" s="1005" t="s">
        <v>41</v>
      </c>
      <c r="I158" s="1005"/>
      <c r="J158" s="1005"/>
      <c r="K158" s="1006"/>
      <c r="L158" s="1004" t="s">
        <v>42</v>
      </c>
      <c r="M158" s="1005"/>
      <c r="N158" s="1005"/>
      <c r="O158" s="1005"/>
      <c r="P158" s="1005" t="s">
        <v>43</v>
      </c>
      <c r="Q158" s="1005"/>
      <c r="R158" s="1005"/>
      <c r="S158" s="1005"/>
      <c r="T158" s="1005" t="s">
        <v>44</v>
      </c>
      <c r="U158" s="1005"/>
      <c r="V158" s="1005"/>
      <c r="W158" s="1006"/>
      <c r="X158" s="1046"/>
      <c r="Y158" s="29"/>
    </row>
    <row r="159" spans="2:25" ht="10.199999999999999" customHeight="1">
      <c r="B159" s="1029"/>
      <c r="C159" s="495" t="s">
        <v>45</v>
      </c>
      <c r="D159" s="496" t="s">
        <v>46</v>
      </c>
      <c r="E159" s="497" t="s">
        <v>48</v>
      </c>
      <c r="F159" s="497" t="s">
        <v>50</v>
      </c>
      <c r="G159" s="497" t="s">
        <v>6</v>
      </c>
      <c r="H159" s="497" t="s">
        <v>45</v>
      </c>
      <c r="I159" s="497" t="s">
        <v>46</v>
      </c>
      <c r="J159" s="497" t="s">
        <v>48</v>
      </c>
      <c r="K159" s="498" t="s">
        <v>6</v>
      </c>
      <c r="L159" s="495" t="s">
        <v>45</v>
      </c>
      <c r="M159" s="496" t="s">
        <v>46</v>
      </c>
      <c r="N159" s="497" t="s">
        <v>48</v>
      </c>
      <c r="O159" s="497" t="s">
        <v>6</v>
      </c>
      <c r="P159" s="497" t="s">
        <v>45</v>
      </c>
      <c r="Q159" s="497" t="s">
        <v>46</v>
      </c>
      <c r="R159" s="497" t="s">
        <v>48</v>
      </c>
      <c r="S159" s="497" t="s">
        <v>6</v>
      </c>
      <c r="T159" s="497" t="s">
        <v>45</v>
      </c>
      <c r="U159" s="497" t="s">
        <v>46</v>
      </c>
      <c r="V159" s="497" t="s">
        <v>48</v>
      </c>
      <c r="W159" s="498" t="s">
        <v>6</v>
      </c>
      <c r="X159" s="1047"/>
      <c r="Y159" s="29"/>
    </row>
    <row r="160" spans="2:25" ht="10.199999999999999" customHeight="1">
      <c r="B160" s="1018"/>
      <c r="C160" s="836"/>
      <c r="D160" s="835"/>
      <c r="E160" s="835"/>
      <c r="F160" s="835"/>
      <c r="G160" s="500" t="str">
        <f>IF(E160*F160&lt;&gt;0,E160*F160,"")</f>
        <v/>
      </c>
      <c r="H160" s="836"/>
      <c r="I160" s="835"/>
      <c r="J160" s="835"/>
      <c r="K160" s="504" t="str">
        <f>IF(F160*J160=0,"",F160*J160)</f>
        <v/>
      </c>
      <c r="L160" s="481"/>
      <c r="M160" s="472"/>
      <c r="N160" s="472"/>
      <c r="O160" s="500" t="str">
        <f>IF(F160*N160=0,"",F160*N160)</f>
        <v/>
      </c>
      <c r="P160" s="481"/>
      <c r="Q160" s="472"/>
      <c r="R160" s="472"/>
      <c r="S160" s="500" t="str">
        <f>IF(F160*R160=0,"",F160*R160)</f>
        <v/>
      </c>
      <c r="T160" s="481"/>
      <c r="U160" s="472"/>
      <c r="V160" s="472"/>
      <c r="W160" s="507" t="str">
        <f>IF(F160*V160=0,"",F160*V160)</f>
        <v/>
      </c>
      <c r="X160" s="1021" t="str">
        <f>IF(E160="","",SUM(E160:E164,J160:J164)-SUM(N160:N164,R160:R164,V160:V164))</f>
        <v/>
      </c>
      <c r="Y160" s="29"/>
    </row>
    <row r="161" spans="2:25" ht="10.199999999999999" customHeight="1">
      <c r="B161" s="1019"/>
      <c r="C161" s="501"/>
      <c r="D161" s="473"/>
      <c r="E161" s="473"/>
      <c r="F161" s="494"/>
      <c r="G161" s="494" t="str">
        <f>IF(E161=0,"",F160*E161)</f>
        <v/>
      </c>
      <c r="H161" s="501"/>
      <c r="I161" s="473"/>
      <c r="J161" s="473"/>
      <c r="K161" s="505" t="str">
        <f>IF(F160*J161=0,"",F160*J161)</f>
        <v/>
      </c>
      <c r="L161" s="482"/>
      <c r="M161" s="475"/>
      <c r="N161" s="475"/>
      <c r="O161" s="494" t="str">
        <f>IF(F160*N161=0,"",F160*N161)</f>
        <v/>
      </c>
      <c r="P161" s="482"/>
      <c r="Q161" s="475"/>
      <c r="R161" s="475"/>
      <c r="S161" s="494" t="str">
        <f>IF(F160*R161=0,"",F160*R161)</f>
        <v/>
      </c>
      <c r="T161" s="482"/>
      <c r="U161" s="475"/>
      <c r="V161" s="475"/>
      <c r="W161" s="508" t="str">
        <f>IF(F160*V161=0,"",F160*V161)</f>
        <v/>
      </c>
      <c r="X161" s="1022"/>
      <c r="Y161" s="1"/>
    </row>
    <row r="162" spans="2:25" ht="10.199999999999999" customHeight="1">
      <c r="B162" s="1019"/>
      <c r="C162" s="501"/>
      <c r="D162" s="473"/>
      <c r="E162" s="473"/>
      <c r="F162" s="494"/>
      <c r="G162" s="494" t="str">
        <f>IF(E162=0,"",F160*E162)</f>
        <v/>
      </c>
      <c r="H162" s="501"/>
      <c r="I162" s="473"/>
      <c r="J162" s="473"/>
      <c r="K162" s="505" t="str">
        <f>IF(F160*J162=0,"",F160*J162)</f>
        <v/>
      </c>
      <c r="L162" s="482"/>
      <c r="M162" s="475"/>
      <c r="N162" s="475"/>
      <c r="O162" s="494" t="str">
        <f>IF(F160*N162=0,"",F160*N162)</f>
        <v/>
      </c>
      <c r="P162" s="482"/>
      <c r="Q162" s="475"/>
      <c r="R162" s="475"/>
      <c r="S162" s="494" t="str">
        <f>IF(F160*R162=0,"",F160*R162)</f>
        <v/>
      </c>
      <c r="T162" s="482"/>
      <c r="U162" s="475"/>
      <c r="V162" s="475"/>
      <c r="W162" s="508" t="str">
        <f>IF(F160*V162=0,"",F160*V162)</f>
        <v/>
      </c>
      <c r="X162" s="1022"/>
      <c r="Y162" s="1"/>
    </row>
    <row r="163" spans="2:25" ht="10.199999999999999" customHeight="1">
      <c r="B163" s="1019"/>
      <c r="C163" s="501"/>
      <c r="D163" s="473"/>
      <c r="E163" s="473"/>
      <c r="F163" s="494"/>
      <c r="G163" s="494" t="str">
        <f>IF(E163=0,"",F160*E163)</f>
        <v/>
      </c>
      <c r="H163" s="501"/>
      <c r="I163" s="473"/>
      <c r="J163" s="473"/>
      <c r="K163" s="505" t="str">
        <f>IF(F160*J163=0,"",F160*J163)</f>
        <v/>
      </c>
      <c r="L163" s="482"/>
      <c r="M163" s="475"/>
      <c r="N163" s="475"/>
      <c r="O163" s="494" t="str">
        <f>IF(F160*N163=0,"",F160*N163)</f>
        <v/>
      </c>
      <c r="P163" s="482"/>
      <c r="Q163" s="475"/>
      <c r="R163" s="475"/>
      <c r="S163" s="494" t="str">
        <f>IF(F160*R163=0,"",F160*R163)</f>
        <v/>
      </c>
      <c r="T163" s="482"/>
      <c r="U163" s="475"/>
      <c r="V163" s="475"/>
      <c r="W163" s="508" t="str">
        <f>IF(F160*V163=0,"",F160*V163)</f>
        <v/>
      </c>
      <c r="X163" s="1022"/>
      <c r="Y163" s="1"/>
    </row>
    <row r="164" spans="2:25" ht="10.199999999999999" customHeight="1">
      <c r="B164" s="1020"/>
      <c r="C164" s="833"/>
      <c r="D164" s="834"/>
      <c r="E164" s="834"/>
      <c r="F164" s="503"/>
      <c r="G164" s="494" t="str">
        <f>IF(E164=0,"",F160*E164)</f>
        <v/>
      </c>
      <c r="H164" s="833"/>
      <c r="I164" s="834"/>
      <c r="J164" s="834"/>
      <c r="K164" s="506" t="str">
        <f>IF(F160*J164=0,"",F160*J164)</f>
        <v/>
      </c>
      <c r="L164" s="483"/>
      <c r="M164" s="478"/>
      <c r="N164" s="478"/>
      <c r="O164" s="503" t="str">
        <f>IF(F160*N164=0,"",F160*N164)</f>
        <v/>
      </c>
      <c r="P164" s="483"/>
      <c r="Q164" s="478"/>
      <c r="R164" s="478"/>
      <c r="S164" s="503" t="str">
        <f>IF(F160*R164=0,"",F160*R164)</f>
        <v/>
      </c>
      <c r="T164" s="483"/>
      <c r="U164" s="478"/>
      <c r="V164" s="478"/>
      <c r="W164" s="509" t="str">
        <f>IF(F160*V164=0,"",F160*V164)</f>
        <v/>
      </c>
      <c r="X164" s="1023"/>
      <c r="Y164" s="1"/>
    </row>
    <row r="165" spans="2:25" ht="10.199999999999999" customHeight="1">
      <c r="B165" s="1018"/>
      <c r="C165" s="836"/>
      <c r="D165" s="835"/>
      <c r="E165" s="835"/>
      <c r="F165" s="835"/>
      <c r="G165" s="500" t="str">
        <f>IF(E165*F165&lt;&gt;0,E165*F165,"")</f>
        <v/>
      </c>
      <c r="H165" s="836"/>
      <c r="I165" s="835"/>
      <c r="J165" s="835"/>
      <c r="K165" s="504" t="str">
        <f>IF(F165*J165=0,"",F165*J165)</f>
        <v/>
      </c>
      <c r="L165" s="481"/>
      <c r="M165" s="472"/>
      <c r="N165" s="472"/>
      <c r="O165" s="500" t="str">
        <f>IF(F165*N165=0,"",F165*N165)</f>
        <v/>
      </c>
      <c r="P165" s="481"/>
      <c r="Q165" s="472"/>
      <c r="R165" s="472"/>
      <c r="S165" s="500" t="str">
        <f>IF(F165*R165=0,"",F165*R165)</f>
        <v/>
      </c>
      <c r="T165" s="481"/>
      <c r="U165" s="472"/>
      <c r="V165" s="472"/>
      <c r="W165" s="507" t="str">
        <f>IF(F165*V165=0,"",F165*V165)</f>
        <v/>
      </c>
      <c r="X165" s="1021" t="str">
        <f>IF(E165="","",SUM(E165:E169,J165:J169)-SUM(N165:N169,R165:R169,V165:V169))</f>
        <v/>
      </c>
      <c r="Y165" s="1"/>
    </row>
    <row r="166" spans="2:25" ht="10.199999999999999" customHeight="1">
      <c r="B166" s="1019"/>
      <c r="C166" s="501"/>
      <c r="D166" s="473"/>
      <c r="E166" s="473"/>
      <c r="F166" s="494"/>
      <c r="G166" s="494" t="str">
        <f>IF(E166=0,"",F165*E166)</f>
        <v/>
      </c>
      <c r="H166" s="501"/>
      <c r="I166" s="473"/>
      <c r="J166" s="473"/>
      <c r="K166" s="505" t="str">
        <f>IF(F165*J166=0,"",F165*J166)</f>
        <v/>
      </c>
      <c r="L166" s="482"/>
      <c r="M166" s="475"/>
      <c r="N166" s="475"/>
      <c r="O166" s="494" t="str">
        <f>IF(F165*N166=0,"",F165*N166)</f>
        <v/>
      </c>
      <c r="P166" s="482"/>
      <c r="Q166" s="475"/>
      <c r="R166" s="475"/>
      <c r="S166" s="494" t="str">
        <f>IF(F165*R166=0,"",F165*R166)</f>
        <v/>
      </c>
      <c r="T166" s="482"/>
      <c r="U166" s="475"/>
      <c r="V166" s="475"/>
      <c r="W166" s="508" t="str">
        <f>IF(F165*V166=0,"",F165*V166)</f>
        <v/>
      </c>
      <c r="X166" s="1022"/>
      <c r="Y166" s="1"/>
    </row>
    <row r="167" spans="2:25" ht="10.199999999999999" customHeight="1">
      <c r="B167" s="1019"/>
      <c r="C167" s="501"/>
      <c r="D167" s="473"/>
      <c r="E167" s="473"/>
      <c r="F167" s="494"/>
      <c r="G167" s="494" t="str">
        <f>IF(E167=0,"",F165*E167)</f>
        <v/>
      </c>
      <c r="H167" s="501"/>
      <c r="I167" s="473"/>
      <c r="J167" s="473"/>
      <c r="K167" s="505" t="str">
        <f>IF(F165*J167=0,"",F165*J167)</f>
        <v/>
      </c>
      <c r="L167" s="482"/>
      <c r="M167" s="475"/>
      <c r="N167" s="475"/>
      <c r="O167" s="494" t="str">
        <f>IF(F165*N167=0,"",F165*N167)</f>
        <v/>
      </c>
      <c r="P167" s="482"/>
      <c r="Q167" s="475"/>
      <c r="R167" s="475"/>
      <c r="S167" s="494" t="str">
        <f>IF(F165*R167=0,"",F165*R167)</f>
        <v/>
      </c>
      <c r="T167" s="482"/>
      <c r="U167" s="475"/>
      <c r="V167" s="475"/>
      <c r="W167" s="508" t="str">
        <f>IF(F165*V167=0,"",F165*V167)</f>
        <v/>
      </c>
      <c r="X167" s="1022"/>
      <c r="Y167" s="1"/>
    </row>
    <row r="168" spans="2:25" ht="10.199999999999999" customHeight="1">
      <c r="B168" s="1019"/>
      <c r="C168" s="501"/>
      <c r="D168" s="473"/>
      <c r="E168" s="473"/>
      <c r="F168" s="494"/>
      <c r="G168" s="494" t="str">
        <f>IF(E168=0,"",F165*E168)</f>
        <v/>
      </c>
      <c r="H168" s="501"/>
      <c r="I168" s="473"/>
      <c r="J168" s="473"/>
      <c r="K168" s="505" t="str">
        <f>IF(F165*J168=0,"",F165*J168)</f>
        <v/>
      </c>
      <c r="L168" s="482"/>
      <c r="M168" s="475"/>
      <c r="N168" s="475"/>
      <c r="O168" s="494" t="str">
        <f>IF(F165*N168=0,"",F165*N168)</f>
        <v/>
      </c>
      <c r="P168" s="482"/>
      <c r="Q168" s="475"/>
      <c r="R168" s="475"/>
      <c r="S168" s="494" t="str">
        <f>IF(F165*R168=0,"",F165*R168)</f>
        <v/>
      </c>
      <c r="T168" s="482"/>
      <c r="U168" s="475"/>
      <c r="V168" s="475"/>
      <c r="W168" s="508" t="str">
        <f>IF(F165*V168=0,"",F165*V168)</f>
        <v/>
      </c>
      <c r="X168" s="1022"/>
      <c r="Y168" s="1"/>
    </row>
    <row r="169" spans="2:25" ht="10.199999999999999" customHeight="1">
      <c r="B169" s="1020"/>
      <c r="C169" s="833"/>
      <c r="D169" s="834"/>
      <c r="E169" s="834"/>
      <c r="F169" s="503"/>
      <c r="G169" s="494" t="str">
        <f>IF(E169=0,"",F165*E169)</f>
        <v/>
      </c>
      <c r="H169" s="833"/>
      <c r="I169" s="834"/>
      <c r="J169" s="834"/>
      <c r="K169" s="506" t="str">
        <f>IF(F165*J169=0,"",F165*J169)</f>
        <v/>
      </c>
      <c r="L169" s="483"/>
      <c r="M169" s="478"/>
      <c r="N169" s="478"/>
      <c r="O169" s="503" t="str">
        <f>IF(F165*N169=0,"",F165*N169)</f>
        <v/>
      </c>
      <c r="P169" s="483"/>
      <c r="Q169" s="478"/>
      <c r="R169" s="478"/>
      <c r="S169" s="503" t="str">
        <f>IF(F165*R169=0,"",F165*R169)</f>
        <v/>
      </c>
      <c r="T169" s="483"/>
      <c r="U169" s="478"/>
      <c r="V169" s="478"/>
      <c r="W169" s="509" t="str">
        <f>IF(F165*V169=0,"",F165*V169)</f>
        <v/>
      </c>
      <c r="X169" s="1023"/>
      <c r="Y169" s="1"/>
    </row>
    <row r="170" spans="2:25" ht="10.199999999999999" customHeight="1">
      <c r="B170" s="1018"/>
      <c r="C170" s="836"/>
      <c r="D170" s="835"/>
      <c r="E170" s="835"/>
      <c r="F170" s="835"/>
      <c r="G170" s="500" t="str">
        <f>IF(E170*F170&lt;&gt;0,E170*F170,"")</f>
        <v/>
      </c>
      <c r="H170" s="836"/>
      <c r="I170" s="835"/>
      <c r="J170" s="835"/>
      <c r="K170" s="504" t="str">
        <f>IF(F170*J170=0,"",F170*J170)</f>
        <v/>
      </c>
      <c r="L170" s="481"/>
      <c r="M170" s="472"/>
      <c r="N170" s="472"/>
      <c r="O170" s="500" t="str">
        <f>IF(F170*N170=0,"",F170*N170)</f>
        <v/>
      </c>
      <c r="P170" s="481"/>
      <c r="Q170" s="472"/>
      <c r="R170" s="472"/>
      <c r="S170" s="500" t="str">
        <f>IF(F170*R170=0,"",F170*R170)</f>
        <v/>
      </c>
      <c r="T170" s="481"/>
      <c r="U170" s="472"/>
      <c r="V170" s="472"/>
      <c r="W170" s="504" t="str">
        <f>IF(F170*V170=0,"",F170*V170)</f>
        <v/>
      </c>
      <c r="X170" s="1021" t="str">
        <f>IF(E170="","",SUM(E170:E174,J170:J174)-SUM(N170:N174,R170:R174,V170:V174))</f>
        <v/>
      </c>
      <c r="Y170" s="1"/>
    </row>
    <row r="171" spans="2:25" ht="10.199999999999999" customHeight="1">
      <c r="B171" s="1019"/>
      <c r="C171" s="501"/>
      <c r="D171" s="473"/>
      <c r="E171" s="473"/>
      <c r="F171" s="494"/>
      <c r="G171" s="494" t="str">
        <f>IF(E171=0,"",F170*E171)</f>
        <v/>
      </c>
      <c r="H171" s="501"/>
      <c r="I171" s="473"/>
      <c r="J171" s="473"/>
      <c r="K171" s="505" t="str">
        <f>IF(F170*J171=0,"",F170*J171)</f>
        <v/>
      </c>
      <c r="L171" s="482"/>
      <c r="M171" s="475"/>
      <c r="N171" s="475"/>
      <c r="O171" s="494" t="str">
        <f>IF(F170*N171=0,"",F170*N171)</f>
        <v/>
      </c>
      <c r="P171" s="482"/>
      <c r="Q171" s="475"/>
      <c r="R171" s="475"/>
      <c r="S171" s="494" t="str">
        <f>IF(F170*R171=0,"",F170*R171)</f>
        <v/>
      </c>
      <c r="T171" s="482"/>
      <c r="U171" s="475"/>
      <c r="V171" s="475"/>
      <c r="W171" s="505" t="str">
        <f>IF(F170*V171=0,"",F170*V171)</f>
        <v/>
      </c>
      <c r="X171" s="1022"/>
      <c r="Y171" s="1"/>
    </row>
    <row r="172" spans="2:25" ht="10.199999999999999" customHeight="1">
      <c r="B172" s="1019"/>
      <c r="C172" s="501"/>
      <c r="D172" s="473"/>
      <c r="E172" s="473"/>
      <c r="F172" s="494"/>
      <c r="G172" s="494" t="str">
        <f>IF(E172=0,"",F170*E172)</f>
        <v/>
      </c>
      <c r="H172" s="501"/>
      <c r="I172" s="473"/>
      <c r="J172" s="473"/>
      <c r="K172" s="505" t="str">
        <f>IF(F170*J172=0,"",F170*J172)</f>
        <v/>
      </c>
      <c r="L172" s="482"/>
      <c r="M172" s="475"/>
      <c r="N172" s="475"/>
      <c r="O172" s="494" t="str">
        <f>IF(F170*N172=0,"",F170*N172)</f>
        <v/>
      </c>
      <c r="P172" s="482"/>
      <c r="Q172" s="475"/>
      <c r="R172" s="475"/>
      <c r="S172" s="494" t="str">
        <f>IF(F170*R172=0,"",F170*R172)</f>
        <v/>
      </c>
      <c r="T172" s="482"/>
      <c r="U172" s="475"/>
      <c r="V172" s="475"/>
      <c r="W172" s="505" t="str">
        <f>IF(F170*V172=0,"",F170*V172)</f>
        <v/>
      </c>
      <c r="X172" s="1022"/>
      <c r="Y172" s="1"/>
    </row>
    <row r="173" spans="2:25" ht="10.199999999999999" customHeight="1">
      <c r="B173" s="1019"/>
      <c r="C173" s="501"/>
      <c r="D173" s="473"/>
      <c r="E173" s="473"/>
      <c r="F173" s="494"/>
      <c r="G173" s="494" t="str">
        <f>IF(E173=0,"",F170*E173)</f>
        <v/>
      </c>
      <c r="H173" s="501"/>
      <c r="I173" s="473"/>
      <c r="J173" s="473"/>
      <c r="K173" s="505" t="str">
        <f>IF(F170*J173=0,"",F170*J173)</f>
        <v/>
      </c>
      <c r="L173" s="482"/>
      <c r="M173" s="475"/>
      <c r="N173" s="475"/>
      <c r="O173" s="494" t="str">
        <f>IF(F170*N173=0,"",F170*N173)</f>
        <v/>
      </c>
      <c r="P173" s="482"/>
      <c r="Q173" s="475"/>
      <c r="R173" s="475"/>
      <c r="S173" s="494" t="str">
        <f>IF(F170*R173=0,"",F170*R173)</f>
        <v/>
      </c>
      <c r="T173" s="482"/>
      <c r="U173" s="475"/>
      <c r="V173" s="475"/>
      <c r="W173" s="505" t="str">
        <f>IF(F170*V173=0,"",F170*V173)</f>
        <v/>
      </c>
      <c r="X173" s="1022"/>
      <c r="Y173" s="1"/>
    </row>
    <row r="174" spans="2:25" ht="10.199999999999999" customHeight="1">
      <c r="B174" s="1020"/>
      <c r="C174" s="833"/>
      <c r="D174" s="834"/>
      <c r="E174" s="834"/>
      <c r="F174" s="503"/>
      <c r="G174" s="494" t="str">
        <f>IF(E174=0,"",F170*E174)</f>
        <v/>
      </c>
      <c r="H174" s="833"/>
      <c r="I174" s="834"/>
      <c r="J174" s="834"/>
      <c r="K174" s="506" t="str">
        <f>IF(F170*J174=0,"",F170*J174)</f>
        <v/>
      </c>
      <c r="L174" s="483"/>
      <c r="M174" s="478"/>
      <c r="N174" s="478"/>
      <c r="O174" s="503" t="str">
        <f>IF(F170*N174=0,"",F170*N174)</f>
        <v/>
      </c>
      <c r="P174" s="483"/>
      <c r="Q174" s="478"/>
      <c r="R174" s="478"/>
      <c r="S174" s="503" t="str">
        <f>IF(F170*R174=0,"",F170*R174)</f>
        <v/>
      </c>
      <c r="T174" s="483"/>
      <c r="U174" s="478"/>
      <c r="V174" s="478"/>
      <c r="W174" s="506" t="str">
        <f>IF(F170*V174=0,"",F170*V174)</f>
        <v/>
      </c>
      <c r="X174" s="1023"/>
      <c r="Y174" s="1"/>
    </row>
    <row r="175" spans="2:25" ht="10.199999999999999" customHeight="1">
      <c r="B175" s="1018"/>
      <c r="C175" s="836"/>
      <c r="D175" s="835"/>
      <c r="E175" s="835"/>
      <c r="F175" s="835"/>
      <c r="G175" s="500" t="str">
        <f>IF(E175*F175&lt;&gt;0,E175*F175,"")</f>
        <v/>
      </c>
      <c r="H175" s="836"/>
      <c r="I175" s="835"/>
      <c r="J175" s="835"/>
      <c r="K175" s="504" t="str">
        <f>IF(F175*J175=0,"",F175*J175)</f>
        <v/>
      </c>
      <c r="L175" s="481"/>
      <c r="M175" s="472"/>
      <c r="N175" s="472"/>
      <c r="O175" s="500" t="str">
        <f>IF(F175*N175=0,"",F175*N175)</f>
        <v/>
      </c>
      <c r="P175" s="481"/>
      <c r="Q175" s="472"/>
      <c r="R175" s="472"/>
      <c r="S175" s="500" t="str">
        <f>IF(F175*R175=0,"",F175*R175)</f>
        <v/>
      </c>
      <c r="T175" s="481"/>
      <c r="U175" s="472"/>
      <c r="V175" s="472"/>
      <c r="W175" s="504" t="str">
        <f>IF(F175*V175=0,"",F175*V175)</f>
        <v/>
      </c>
      <c r="X175" s="1021" t="str">
        <f>IF(E175="","",SUM(E175:E179,J175:J179)-SUM(N175:N179,R175:R179,V175:V179))</f>
        <v/>
      </c>
      <c r="Y175" s="1"/>
    </row>
    <row r="176" spans="2:25" ht="10.199999999999999" customHeight="1">
      <c r="B176" s="1019"/>
      <c r="C176" s="501"/>
      <c r="D176" s="473"/>
      <c r="E176" s="473"/>
      <c r="F176" s="494"/>
      <c r="G176" s="494" t="str">
        <f>IF(E176=0,"",F175*E176)</f>
        <v/>
      </c>
      <c r="H176" s="501"/>
      <c r="I176" s="473"/>
      <c r="J176" s="473"/>
      <c r="K176" s="505" t="str">
        <f>IF(F175*J176=0,"",F175*J176)</f>
        <v/>
      </c>
      <c r="L176" s="482"/>
      <c r="M176" s="475"/>
      <c r="N176" s="475"/>
      <c r="O176" s="494" t="str">
        <f>IF(F175*N176=0,"",F175*N176)</f>
        <v/>
      </c>
      <c r="P176" s="482"/>
      <c r="Q176" s="475"/>
      <c r="R176" s="475"/>
      <c r="S176" s="494" t="str">
        <f>IF(F175*R176=0,"",F175*R176)</f>
        <v/>
      </c>
      <c r="T176" s="482"/>
      <c r="U176" s="475"/>
      <c r="V176" s="475"/>
      <c r="W176" s="505" t="str">
        <f>IF(F175*V176=0,"",F175*V176)</f>
        <v/>
      </c>
      <c r="X176" s="1022"/>
      <c r="Y176" s="1"/>
    </row>
    <row r="177" spans="2:25" ht="10.199999999999999" customHeight="1">
      <c r="B177" s="1019"/>
      <c r="C177" s="501"/>
      <c r="D177" s="473"/>
      <c r="E177" s="473"/>
      <c r="F177" s="494"/>
      <c r="G177" s="494" t="str">
        <f>IF(E177=0,"",F175*E177)</f>
        <v/>
      </c>
      <c r="H177" s="501"/>
      <c r="I177" s="473"/>
      <c r="J177" s="473"/>
      <c r="K177" s="505" t="str">
        <f>IF(F175*J177=0,"",F175*J177)</f>
        <v/>
      </c>
      <c r="L177" s="482"/>
      <c r="M177" s="475"/>
      <c r="N177" s="475"/>
      <c r="O177" s="494" t="str">
        <f>IF(F175*N177=0,"",F175*N177)</f>
        <v/>
      </c>
      <c r="P177" s="482"/>
      <c r="Q177" s="475"/>
      <c r="R177" s="475"/>
      <c r="S177" s="494" t="str">
        <f>IF(F175*R177=0,"",F175*R177)</f>
        <v/>
      </c>
      <c r="T177" s="482"/>
      <c r="U177" s="475"/>
      <c r="V177" s="475"/>
      <c r="W177" s="505" t="str">
        <f>IF(F175*V177=0,"",F175*V177)</f>
        <v/>
      </c>
      <c r="X177" s="1022"/>
      <c r="Y177" s="1"/>
    </row>
    <row r="178" spans="2:25" ht="10.199999999999999" customHeight="1">
      <c r="B178" s="1019"/>
      <c r="C178" s="501"/>
      <c r="D178" s="473"/>
      <c r="E178" s="473"/>
      <c r="F178" s="494"/>
      <c r="G178" s="494" t="str">
        <f>IF(E178=0,"",F175*E178)</f>
        <v/>
      </c>
      <c r="H178" s="501"/>
      <c r="I178" s="473"/>
      <c r="J178" s="473"/>
      <c r="K178" s="505" t="str">
        <f>IF(F175*J178=0,"",F175*J178)</f>
        <v/>
      </c>
      <c r="L178" s="482"/>
      <c r="M178" s="475"/>
      <c r="N178" s="475"/>
      <c r="O178" s="494" t="str">
        <f>IF(F175*N178=0,"",F175*N178)</f>
        <v/>
      </c>
      <c r="P178" s="482"/>
      <c r="Q178" s="475"/>
      <c r="R178" s="475"/>
      <c r="S178" s="494" t="str">
        <f>IF(F175*R178=0,"",F175*R178)</f>
        <v/>
      </c>
      <c r="T178" s="482"/>
      <c r="U178" s="475"/>
      <c r="V178" s="475"/>
      <c r="W178" s="505" t="str">
        <f>IF(F175*V178=0,"",F175*V178)</f>
        <v/>
      </c>
      <c r="X178" s="1022"/>
      <c r="Y178" s="1"/>
    </row>
    <row r="179" spans="2:25" ht="10.199999999999999" customHeight="1">
      <c r="B179" s="1020"/>
      <c r="C179" s="833"/>
      <c r="D179" s="834"/>
      <c r="E179" s="834"/>
      <c r="F179" s="503"/>
      <c r="G179" s="494" t="str">
        <f>IF(E179=0,"",F175*E179)</f>
        <v/>
      </c>
      <c r="H179" s="833"/>
      <c r="I179" s="834"/>
      <c r="J179" s="834"/>
      <c r="K179" s="506" t="str">
        <f>IF(F175*J179=0,"",F175*J179)</f>
        <v/>
      </c>
      <c r="L179" s="483"/>
      <c r="M179" s="478"/>
      <c r="N179" s="478"/>
      <c r="O179" s="503" t="str">
        <f>IF(F175*N179=0,"",F175*N179)</f>
        <v/>
      </c>
      <c r="P179" s="483"/>
      <c r="Q179" s="478"/>
      <c r="R179" s="478"/>
      <c r="S179" s="503" t="str">
        <f>IF(F175*R179=0,"",F175*R179)</f>
        <v/>
      </c>
      <c r="T179" s="483"/>
      <c r="U179" s="478"/>
      <c r="V179" s="478"/>
      <c r="W179" s="506" t="str">
        <f>IF(F175*V179=0,"",F175*V179)</f>
        <v/>
      </c>
      <c r="X179" s="1023"/>
      <c r="Y179" s="1"/>
    </row>
    <row r="180" spans="2:25" ht="26.4" customHeight="1">
      <c r="B180" s="1027" t="s">
        <v>51</v>
      </c>
      <c r="C180" s="1004" t="s">
        <v>53</v>
      </c>
      <c r="D180" s="1005"/>
      <c r="E180" s="1005"/>
      <c r="F180" s="1005"/>
      <c r="G180" s="1005"/>
      <c r="H180" s="1005" t="s">
        <v>41</v>
      </c>
      <c r="I180" s="1005"/>
      <c r="J180" s="1005"/>
      <c r="K180" s="1006"/>
      <c r="L180" s="1004" t="s">
        <v>42</v>
      </c>
      <c r="M180" s="1005"/>
      <c r="N180" s="1005"/>
      <c r="O180" s="1005"/>
      <c r="P180" s="1005" t="s">
        <v>43</v>
      </c>
      <c r="Q180" s="1005"/>
      <c r="R180" s="1005"/>
      <c r="S180" s="1005"/>
      <c r="T180" s="1005" t="s">
        <v>44</v>
      </c>
      <c r="U180" s="1005"/>
      <c r="V180" s="1005"/>
      <c r="W180" s="1009"/>
      <c r="X180" s="1027" t="s">
        <v>39</v>
      </c>
      <c r="Y180" s="1"/>
    </row>
    <row r="181" spans="2:25" ht="13.2" customHeight="1">
      <c r="B181" s="1029"/>
      <c r="C181" s="510" t="s">
        <v>45</v>
      </c>
      <c r="D181" s="462" t="s">
        <v>46</v>
      </c>
      <c r="E181" s="463" t="s">
        <v>48</v>
      </c>
      <c r="F181" s="463" t="s">
        <v>50</v>
      </c>
      <c r="G181" s="463" t="s">
        <v>6</v>
      </c>
      <c r="H181" s="463" t="s">
        <v>45</v>
      </c>
      <c r="I181" s="463" t="s">
        <v>46</v>
      </c>
      <c r="J181" s="463" t="s">
        <v>48</v>
      </c>
      <c r="K181" s="511" t="s">
        <v>6</v>
      </c>
      <c r="L181" s="461" t="s">
        <v>45</v>
      </c>
      <c r="M181" s="462" t="s">
        <v>46</v>
      </c>
      <c r="N181" s="463" t="s">
        <v>48</v>
      </c>
      <c r="O181" s="463" t="s">
        <v>6</v>
      </c>
      <c r="P181" s="463" t="s">
        <v>45</v>
      </c>
      <c r="Q181" s="463" t="s">
        <v>46</v>
      </c>
      <c r="R181" s="463" t="s">
        <v>48</v>
      </c>
      <c r="S181" s="463" t="s">
        <v>6</v>
      </c>
      <c r="T181" s="463" t="s">
        <v>45</v>
      </c>
      <c r="U181" s="463" t="s">
        <v>46</v>
      </c>
      <c r="V181" s="463" t="s">
        <v>48</v>
      </c>
      <c r="W181" s="464" t="s">
        <v>6</v>
      </c>
      <c r="X181" s="1029"/>
      <c r="Y181" s="1"/>
    </row>
    <row r="182" spans="2:25" ht="10.8" customHeight="1">
      <c r="B182" s="1018"/>
      <c r="C182" s="836"/>
      <c r="D182" s="835"/>
      <c r="E182" s="835"/>
      <c r="F182" s="835"/>
      <c r="G182" s="500" t="str">
        <f>IF(E182*F182&lt;&gt;0,E182*F182,"")</f>
        <v/>
      </c>
      <c r="H182" s="836"/>
      <c r="I182" s="835"/>
      <c r="J182" s="835"/>
      <c r="K182" s="504" t="str">
        <f>IF(F182*J182=0,"",F182*J182)</f>
        <v/>
      </c>
      <c r="L182" s="481"/>
      <c r="M182" s="472"/>
      <c r="N182" s="472"/>
      <c r="O182" s="500" t="str">
        <f>IF(F182*N182=0,"",F182*N182)</f>
        <v/>
      </c>
      <c r="P182" s="481"/>
      <c r="Q182" s="472"/>
      <c r="R182" s="472"/>
      <c r="S182" s="500" t="str">
        <f>IF(F182*R182=0,"",F182*R182)</f>
        <v/>
      </c>
      <c r="T182" s="481"/>
      <c r="U182" s="472"/>
      <c r="V182" s="472"/>
      <c r="W182" s="507" t="str">
        <f>IF(F182*V182=0,"",F182*V182)</f>
        <v/>
      </c>
      <c r="X182" s="1021" t="str">
        <f>IF(E182="","",SUM(E182:E186,J182:J186)-SUM(N182:N186,R182:R186,V182:V186))</f>
        <v/>
      </c>
      <c r="Y182" s="1"/>
    </row>
    <row r="183" spans="2:25" ht="10.8" customHeight="1">
      <c r="B183" s="1019"/>
      <c r="C183" s="501"/>
      <c r="D183" s="473"/>
      <c r="E183" s="473"/>
      <c r="F183" s="494"/>
      <c r="G183" s="494" t="str">
        <f>IF(E183=0,"",F182*E183)</f>
        <v/>
      </c>
      <c r="H183" s="501"/>
      <c r="I183" s="473"/>
      <c r="J183" s="473"/>
      <c r="K183" s="505" t="str">
        <f>IF(F182*J183=0,"",F182*J183)</f>
        <v/>
      </c>
      <c r="L183" s="482"/>
      <c r="M183" s="475"/>
      <c r="N183" s="475"/>
      <c r="O183" s="494" t="str">
        <f>IF(F182*N183=0,"",F182*N183)</f>
        <v/>
      </c>
      <c r="P183" s="482"/>
      <c r="Q183" s="475"/>
      <c r="R183" s="475"/>
      <c r="S183" s="494" t="str">
        <f>IF(F182*R183=0,"",F182*R183)</f>
        <v/>
      </c>
      <c r="T183" s="482"/>
      <c r="U183" s="475"/>
      <c r="V183" s="475"/>
      <c r="W183" s="508" t="str">
        <f>IF(F182*V183=0,"",F182*V183)</f>
        <v/>
      </c>
      <c r="X183" s="1022"/>
      <c r="Y183" s="1"/>
    </row>
    <row r="184" spans="2:25" ht="10.8" customHeight="1">
      <c r="B184" s="1019"/>
      <c r="C184" s="501"/>
      <c r="D184" s="473"/>
      <c r="E184" s="473"/>
      <c r="F184" s="494"/>
      <c r="G184" s="494" t="str">
        <f>IF(E184=0,"",F182*E184)</f>
        <v/>
      </c>
      <c r="H184" s="501"/>
      <c r="I184" s="473"/>
      <c r="J184" s="473"/>
      <c r="K184" s="505" t="str">
        <f>IF(F182*J184=0,"",F182*J184)</f>
        <v/>
      </c>
      <c r="L184" s="482"/>
      <c r="M184" s="475"/>
      <c r="N184" s="475"/>
      <c r="O184" s="494" t="str">
        <f>IF(F182*N184=0,"",F182*N184)</f>
        <v/>
      </c>
      <c r="P184" s="482"/>
      <c r="Q184" s="475"/>
      <c r="R184" s="475"/>
      <c r="S184" s="494" t="str">
        <f>IF(F182*R184=0,"",F182*R184)</f>
        <v/>
      </c>
      <c r="T184" s="482"/>
      <c r="U184" s="475"/>
      <c r="V184" s="475"/>
      <c r="W184" s="508" t="str">
        <f>IF(F182*V184=0,"",F182*V184)</f>
        <v/>
      </c>
      <c r="X184" s="1022"/>
      <c r="Y184" s="1"/>
    </row>
    <row r="185" spans="2:25" ht="10.8" customHeight="1">
      <c r="B185" s="1019"/>
      <c r="C185" s="501"/>
      <c r="D185" s="473"/>
      <c r="E185" s="473"/>
      <c r="F185" s="494"/>
      <c r="G185" s="494" t="str">
        <f>IF(E185=0,"",F182*E185)</f>
        <v/>
      </c>
      <c r="H185" s="501"/>
      <c r="I185" s="473"/>
      <c r="J185" s="473"/>
      <c r="K185" s="505" t="str">
        <f>IF(F182*J185=0,"",F182*J185)</f>
        <v/>
      </c>
      <c r="L185" s="482"/>
      <c r="M185" s="475"/>
      <c r="N185" s="475"/>
      <c r="O185" s="494" t="str">
        <f>IF(F182*N185=0,"",F182*N185)</f>
        <v/>
      </c>
      <c r="P185" s="482"/>
      <c r="Q185" s="475"/>
      <c r="R185" s="475"/>
      <c r="S185" s="494" t="str">
        <f>IF(F182*R185=0,"",F182*R185)</f>
        <v/>
      </c>
      <c r="T185" s="482"/>
      <c r="U185" s="475"/>
      <c r="V185" s="475"/>
      <c r="W185" s="508" t="str">
        <f>IF(F182*V185=0,"",F182*V185)</f>
        <v/>
      </c>
      <c r="X185" s="1022"/>
    </row>
    <row r="186" spans="2:25" ht="10.8" customHeight="1">
      <c r="B186" s="1020"/>
      <c r="C186" s="833"/>
      <c r="D186" s="834"/>
      <c r="E186" s="834"/>
      <c r="F186" s="503"/>
      <c r="G186" s="494" t="str">
        <f>IF(E186=0,"",F182*E186)</f>
        <v/>
      </c>
      <c r="H186" s="833"/>
      <c r="I186" s="834"/>
      <c r="J186" s="834"/>
      <c r="K186" s="506" t="str">
        <f>IF(F182*J186=0,"",F182*J186)</f>
        <v/>
      </c>
      <c r="L186" s="483"/>
      <c r="M186" s="478"/>
      <c r="N186" s="478"/>
      <c r="O186" s="503" t="str">
        <f>IF(F182*N186=0,"",F182*N186)</f>
        <v/>
      </c>
      <c r="P186" s="483"/>
      <c r="Q186" s="478"/>
      <c r="R186" s="478"/>
      <c r="S186" s="503" t="str">
        <f>IF(F182*R186=0,"",F182*R186)</f>
        <v/>
      </c>
      <c r="T186" s="483"/>
      <c r="U186" s="478"/>
      <c r="V186" s="478"/>
      <c r="W186" s="509" t="str">
        <f>IF(F182*V186=0,"",F182*V186)</f>
        <v/>
      </c>
      <c r="X186" s="1023"/>
    </row>
    <row r="187" spans="2:25" ht="10.8" customHeight="1">
      <c r="B187" s="1018"/>
      <c r="C187" s="836"/>
      <c r="D187" s="835"/>
      <c r="E187" s="835"/>
      <c r="F187" s="835"/>
      <c r="G187" s="500" t="str">
        <f>IF(E187*F187&lt;&gt;0,E187*F187,"")</f>
        <v/>
      </c>
      <c r="H187" s="836"/>
      <c r="I187" s="835"/>
      <c r="J187" s="835"/>
      <c r="K187" s="504" t="str">
        <f>IF(F187*J187=0,"",F187*J187)</f>
        <v/>
      </c>
      <c r="L187" s="481"/>
      <c r="M187" s="472"/>
      <c r="N187" s="472"/>
      <c r="O187" s="500" t="str">
        <f>IF(F187*N187=0,"",F187*N187)</f>
        <v/>
      </c>
      <c r="P187" s="481"/>
      <c r="Q187" s="472"/>
      <c r="R187" s="472"/>
      <c r="S187" s="500" t="str">
        <f>IF(F187*R187=0,"",F187*R187)</f>
        <v/>
      </c>
      <c r="T187" s="481"/>
      <c r="U187" s="472"/>
      <c r="V187" s="472"/>
      <c r="W187" s="507" t="str">
        <f>IF(F187*V187=0,"",F187*V187)</f>
        <v/>
      </c>
      <c r="X187" s="1021" t="str">
        <f>IF(E187="","",SUM(E187:E191,J187:J191)-SUM(N187:N191,R187:R191,V187:V191))</f>
        <v/>
      </c>
    </row>
    <row r="188" spans="2:25">
      <c r="B188" s="1019"/>
      <c r="C188" s="501"/>
      <c r="D188" s="473"/>
      <c r="E188" s="473"/>
      <c r="F188" s="494"/>
      <c r="G188" s="494" t="str">
        <f>IF(E188=0,"",F187*E188)</f>
        <v/>
      </c>
      <c r="H188" s="501"/>
      <c r="I188" s="473"/>
      <c r="J188" s="473"/>
      <c r="K188" s="505" t="str">
        <f>IF(F187*J188=0,"",F187*J188)</f>
        <v/>
      </c>
      <c r="L188" s="482"/>
      <c r="M188" s="475"/>
      <c r="N188" s="475"/>
      <c r="O188" s="494" t="str">
        <f>IF(F187*N188=0,"",F187*N188)</f>
        <v/>
      </c>
      <c r="P188" s="482"/>
      <c r="Q188" s="475"/>
      <c r="R188" s="475"/>
      <c r="S188" s="494" t="str">
        <f>IF(F187*R188=0,"",F187*R188)</f>
        <v/>
      </c>
      <c r="T188" s="482"/>
      <c r="U188" s="475"/>
      <c r="V188" s="475"/>
      <c r="W188" s="508" t="str">
        <f>IF(F187*V188=0,"",F187*V188)</f>
        <v/>
      </c>
      <c r="X188" s="1022"/>
    </row>
    <row r="189" spans="2:25">
      <c r="B189" s="1019"/>
      <c r="C189" s="501"/>
      <c r="D189" s="473"/>
      <c r="E189" s="473"/>
      <c r="F189" s="494"/>
      <c r="G189" s="494" t="str">
        <f>IF(E189=0,"",F187*E189)</f>
        <v/>
      </c>
      <c r="H189" s="501"/>
      <c r="I189" s="473"/>
      <c r="J189" s="473"/>
      <c r="K189" s="505" t="str">
        <f>IF(F187*J189=0,"",F187*J189)</f>
        <v/>
      </c>
      <c r="L189" s="482"/>
      <c r="M189" s="475"/>
      <c r="N189" s="475"/>
      <c r="O189" s="494" t="str">
        <f>IF(F187*N189=0,"",F187*N189)</f>
        <v/>
      </c>
      <c r="P189" s="482"/>
      <c r="Q189" s="475"/>
      <c r="R189" s="475"/>
      <c r="S189" s="494" t="str">
        <f>IF(F187*R189=0,"",F187*R189)</f>
        <v/>
      </c>
      <c r="T189" s="482"/>
      <c r="U189" s="475"/>
      <c r="V189" s="475"/>
      <c r="W189" s="508" t="str">
        <f>IF(F187*V189=0,"",F187*V189)</f>
        <v/>
      </c>
      <c r="X189" s="1022"/>
    </row>
    <row r="190" spans="2:25">
      <c r="B190" s="1019"/>
      <c r="C190" s="501"/>
      <c r="D190" s="473"/>
      <c r="E190" s="473"/>
      <c r="F190" s="494"/>
      <c r="G190" s="494" t="str">
        <f>IF(E190=0,"",F187*E190)</f>
        <v/>
      </c>
      <c r="H190" s="501"/>
      <c r="I190" s="473"/>
      <c r="J190" s="473"/>
      <c r="K190" s="505" t="str">
        <f>IF(F187*J190=0,"",F187*J190)</f>
        <v/>
      </c>
      <c r="L190" s="482"/>
      <c r="M190" s="475"/>
      <c r="N190" s="475"/>
      <c r="O190" s="494" t="str">
        <f>IF(F187*N190=0,"",F187*N190)</f>
        <v/>
      </c>
      <c r="P190" s="482"/>
      <c r="Q190" s="475"/>
      <c r="R190" s="475"/>
      <c r="S190" s="494" t="str">
        <f>IF(F187*R190=0,"",F187*R190)</f>
        <v/>
      </c>
      <c r="T190" s="482"/>
      <c r="U190" s="475"/>
      <c r="V190" s="475"/>
      <c r="W190" s="508" t="str">
        <f>IF(F187*V190=0,"",F187*V190)</f>
        <v/>
      </c>
      <c r="X190" s="1022"/>
    </row>
    <row r="191" spans="2:25">
      <c r="B191" s="1020"/>
      <c r="C191" s="833"/>
      <c r="D191" s="834"/>
      <c r="E191" s="834"/>
      <c r="F191" s="503"/>
      <c r="G191" s="494" t="str">
        <f>IF(E191=0,"",F187*E191)</f>
        <v/>
      </c>
      <c r="H191" s="833"/>
      <c r="I191" s="834"/>
      <c r="J191" s="834"/>
      <c r="K191" s="506" t="str">
        <f>IF(F187*J191=0,"",F187*J191)</f>
        <v/>
      </c>
      <c r="L191" s="483"/>
      <c r="M191" s="478"/>
      <c r="N191" s="478"/>
      <c r="O191" s="503" t="str">
        <f>IF(F187*N191=0,"",F187*N191)</f>
        <v/>
      </c>
      <c r="P191" s="483"/>
      <c r="Q191" s="478"/>
      <c r="R191" s="478"/>
      <c r="S191" s="503" t="str">
        <f>IF(F187*R191=0,"",F187*R191)</f>
        <v/>
      </c>
      <c r="T191" s="483"/>
      <c r="U191" s="478"/>
      <c r="V191" s="478"/>
      <c r="W191" s="509" t="str">
        <f>IF(F187*V191=0,"",F187*V191)</f>
        <v/>
      </c>
      <c r="X191" s="1023"/>
    </row>
    <row r="192" spans="2:25">
      <c r="B192" s="1018"/>
      <c r="C192" s="836"/>
      <c r="D192" s="835"/>
      <c r="E192" s="835"/>
      <c r="F192" s="835"/>
      <c r="G192" s="500" t="str">
        <f>IF(E192*F192&lt;&gt;0,E192*F192,"")</f>
        <v/>
      </c>
      <c r="H192" s="836"/>
      <c r="I192" s="835"/>
      <c r="J192" s="835"/>
      <c r="K192" s="504" t="str">
        <f>IF(F192*J192=0,"",F192*J192)</f>
        <v/>
      </c>
      <c r="L192" s="481"/>
      <c r="M192" s="472"/>
      <c r="N192" s="472"/>
      <c r="O192" s="500" t="str">
        <f>IF(F192*N192=0,"",F192*N192)</f>
        <v/>
      </c>
      <c r="P192" s="481"/>
      <c r="Q192" s="472"/>
      <c r="R192" s="472"/>
      <c r="S192" s="500" t="str">
        <f>IF(F192*R192=0,"",F192*R192)</f>
        <v/>
      </c>
      <c r="T192" s="481"/>
      <c r="U192" s="472"/>
      <c r="V192" s="472"/>
      <c r="W192" s="507" t="str">
        <f>IF(F192*V192=0,"",F192*V192)</f>
        <v/>
      </c>
      <c r="X192" s="1021" t="str">
        <f>IF(E192="","",SUM(E192:E196,J192:J196)-SUM(N192:N196,R192:R196,V192:V196))</f>
        <v/>
      </c>
    </row>
    <row r="193" spans="2:24">
      <c r="B193" s="1019"/>
      <c r="C193" s="501"/>
      <c r="D193" s="473"/>
      <c r="E193" s="473"/>
      <c r="F193" s="494"/>
      <c r="G193" s="494" t="str">
        <f>IF(E193=0,"",F192*E193)</f>
        <v/>
      </c>
      <c r="H193" s="501"/>
      <c r="I193" s="473"/>
      <c r="J193" s="473"/>
      <c r="K193" s="505" t="str">
        <f>IF(F192*J193=0,"",F192*J193)</f>
        <v/>
      </c>
      <c r="L193" s="482"/>
      <c r="M193" s="475"/>
      <c r="N193" s="475"/>
      <c r="O193" s="494" t="str">
        <f>IF(F192*N193=0,"",F192*N193)</f>
        <v/>
      </c>
      <c r="P193" s="482"/>
      <c r="Q193" s="475"/>
      <c r="R193" s="475"/>
      <c r="S193" s="494" t="str">
        <f>IF(F192*R193=0,"",F192*R193)</f>
        <v/>
      </c>
      <c r="T193" s="482"/>
      <c r="U193" s="475"/>
      <c r="V193" s="475"/>
      <c r="W193" s="508" t="str">
        <f>IF(F192*V193=0,"",F192*V193)</f>
        <v/>
      </c>
      <c r="X193" s="1022"/>
    </row>
    <row r="194" spans="2:24">
      <c r="B194" s="1019"/>
      <c r="C194" s="501"/>
      <c r="D194" s="473"/>
      <c r="E194" s="473"/>
      <c r="F194" s="494"/>
      <c r="G194" s="494" t="str">
        <f>IF(E194=0,"",F192*E194)</f>
        <v/>
      </c>
      <c r="H194" s="501"/>
      <c r="I194" s="473"/>
      <c r="J194" s="473"/>
      <c r="K194" s="505" t="str">
        <f>IF(F192*J194=0,"",F192*J194)</f>
        <v/>
      </c>
      <c r="L194" s="482"/>
      <c r="M194" s="475"/>
      <c r="N194" s="475"/>
      <c r="O194" s="494" t="str">
        <f>IF(F192*N194=0,"",F192*N194)</f>
        <v/>
      </c>
      <c r="P194" s="482"/>
      <c r="Q194" s="475"/>
      <c r="R194" s="475"/>
      <c r="S194" s="494" t="str">
        <f>IF(F192*R194=0,"",F192*R194)</f>
        <v/>
      </c>
      <c r="T194" s="482"/>
      <c r="U194" s="475"/>
      <c r="V194" s="475"/>
      <c r="W194" s="508" t="str">
        <f>IF(F192*V194=0,"",F192*V194)</f>
        <v/>
      </c>
      <c r="X194" s="1022"/>
    </row>
    <row r="195" spans="2:24">
      <c r="B195" s="1019"/>
      <c r="C195" s="501"/>
      <c r="D195" s="473"/>
      <c r="E195" s="473"/>
      <c r="F195" s="494"/>
      <c r="G195" s="494" t="str">
        <f>IF(E195=0,"",F192*E195)</f>
        <v/>
      </c>
      <c r="H195" s="501"/>
      <c r="I195" s="473"/>
      <c r="J195" s="473"/>
      <c r="K195" s="505" t="str">
        <f>IF(F192*J195=0,"",F192*J195)</f>
        <v/>
      </c>
      <c r="L195" s="482"/>
      <c r="M195" s="475"/>
      <c r="N195" s="475"/>
      <c r="O195" s="494" t="str">
        <f>IF(F192*N195=0,"",F192*N195)</f>
        <v/>
      </c>
      <c r="P195" s="482"/>
      <c r="Q195" s="475"/>
      <c r="R195" s="475"/>
      <c r="S195" s="494" t="str">
        <f>IF(F192*R195=0,"",F192*R195)</f>
        <v/>
      </c>
      <c r="T195" s="482"/>
      <c r="U195" s="475"/>
      <c r="V195" s="475"/>
      <c r="W195" s="508" t="str">
        <f>IF(F192*V195=0,"",F192*V195)</f>
        <v/>
      </c>
      <c r="X195" s="1022"/>
    </row>
    <row r="196" spans="2:24">
      <c r="B196" s="1020"/>
      <c r="C196" s="833"/>
      <c r="D196" s="834"/>
      <c r="E196" s="834"/>
      <c r="F196" s="503"/>
      <c r="G196" s="494" t="str">
        <f>IF(E196=0,"",F192*E196)</f>
        <v/>
      </c>
      <c r="H196" s="833"/>
      <c r="I196" s="834"/>
      <c r="J196" s="834"/>
      <c r="K196" s="506" t="str">
        <f>IF(F192*J196=0,"",F192*J196)</f>
        <v/>
      </c>
      <c r="L196" s="483"/>
      <c r="M196" s="478"/>
      <c r="N196" s="478"/>
      <c r="O196" s="503" t="str">
        <f>IF(F192*N196=0,"",F192*N196)</f>
        <v/>
      </c>
      <c r="P196" s="483"/>
      <c r="Q196" s="478"/>
      <c r="R196" s="478"/>
      <c r="S196" s="503" t="str">
        <f>IF(F192*R196=0,"",F192*R196)</f>
        <v/>
      </c>
      <c r="T196" s="483"/>
      <c r="U196" s="478"/>
      <c r="V196" s="478"/>
      <c r="W196" s="509" t="str">
        <f>IF(F192*V196=0,"",F192*V196)</f>
        <v/>
      </c>
      <c r="X196" s="1023"/>
    </row>
    <row r="197" spans="2:24">
      <c r="B197" s="1018"/>
      <c r="C197" s="836"/>
      <c r="D197" s="835"/>
      <c r="E197" s="835"/>
      <c r="F197" s="835"/>
      <c r="G197" s="500" t="str">
        <f>IF(E197*F197&lt;&gt;0,E197*F197,"")</f>
        <v/>
      </c>
      <c r="H197" s="836"/>
      <c r="I197" s="835"/>
      <c r="J197" s="835"/>
      <c r="K197" s="504" t="str">
        <f>IF(F197*J197=0,"",F197*J197)</f>
        <v/>
      </c>
      <c r="L197" s="481"/>
      <c r="M197" s="472"/>
      <c r="N197" s="472"/>
      <c r="O197" s="500" t="str">
        <f>IF(F197*N197=0,"",F197*N197)</f>
        <v/>
      </c>
      <c r="P197" s="481"/>
      <c r="Q197" s="472"/>
      <c r="R197" s="472"/>
      <c r="S197" s="500" t="str">
        <f>IF(F197*R197=0,"",F197*R197)</f>
        <v/>
      </c>
      <c r="T197" s="481"/>
      <c r="U197" s="472"/>
      <c r="V197" s="472"/>
      <c r="W197" s="504" t="str">
        <f>IF(F197*V197=0,"",F197*V197)</f>
        <v/>
      </c>
      <c r="X197" s="1015" t="str">
        <f>IF(E197="","",SUM(E197:E201,J197:J201)-SUM(N197:N201,R197:R201,V197:V201))</f>
        <v/>
      </c>
    </row>
    <row r="198" spans="2:24">
      <c r="B198" s="1019"/>
      <c r="C198" s="501"/>
      <c r="D198" s="473"/>
      <c r="E198" s="473"/>
      <c r="F198" s="494"/>
      <c r="G198" s="494" t="str">
        <f>IF(E198=0,"",F197*E198)</f>
        <v/>
      </c>
      <c r="H198" s="501"/>
      <c r="I198" s="473"/>
      <c r="J198" s="473"/>
      <c r="K198" s="505" t="str">
        <f>IF(F197*J198=0,"",F197*J198)</f>
        <v/>
      </c>
      <c r="L198" s="482"/>
      <c r="M198" s="475"/>
      <c r="N198" s="475"/>
      <c r="O198" s="494" t="str">
        <f>IF(F197*N198=0,"",F197*N198)</f>
        <v/>
      </c>
      <c r="P198" s="482"/>
      <c r="Q198" s="475"/>
      <c r="R198" s="475"/>
      <c r="S198" s="494" t="str">
        <f>IF(F197*R198=0,"",F197*R198)</f>
        <v/>
      </c>
      <c r="T198" s="482"/>
      <c r="U198" s="475"/>
      <c r="V198" s="475"/>
      <c r="W198" s="505" t="str">
        <f>IF(F197*V198=0,"",F197*V198)</f>
        <v/>
      </c>
      <c r="X198" s="1016"/>
    </row>
    <row r="199" spans="2:24">
      <c r="B199" s="1019"/>
      <c r="C199" s="501"/>
      <c r="D199" s="473"/>
      <c r="E199" s="473"/>
      <c r="F199" s="494"/>
      <c r="G199" s="494" t="str">
        <f>IF(E199=0,"",F197*E199)</f>
        <v/>
      </c>
      <c r="H199" s="501"/>
      <c r="I199" s="473"/>
      <c r="J199" s="473"/>
      <c r="K199" s="505" t="str">
        <f>IF(F197*J199=0,"",F197*J199)</f>
        <v/>
      </c>
      <c r="L199" s="482"/>
      <c r="M199" s="475"/>
      <c r="N199" s="475"/>
      <c r="O199" s="494" t="str">
        <f>IF(F197*N199=0,"",F197*N199)</f>
        <v/>
      </c>
      <c r="P199" s="482"/>
      <c r="Q199" s="475"/>
      <c r="R199" s="475"/>
      <c r="S199" s="494" t="str">
        <f>IF(F197*R199=0,"",F197*R199)</f>
        <v/>
      </c>
      <c r="T199" s="482"/>
      <c r="U199" s="475"/>
      <c r="V199" s="475"/>
      <c r="W199" s="505" t="str">
        <f>IF(F197*V199=0,"",F197*V199)</f>
        <v/>
      </c>
      <c r="X199" s="1016"/>
    </row>
    <row r="200" spans="2:24">
      <c r="B200" s="1019"/>
      <c r="C200" s="501"/>
      <c r="D200" s="473"/>
      <c r="E200" s="473"/>
      <c r="F200" s="494"/>
      <c r="G200" s="494" t="str">
        <f>IF(E200=0,"",F197*E200)</f>
        <v/>
      </c>
      <c r="H200" s="501"/>
      <c r="I200" s="473"/>
      <c r="J200" s="473"/>
      <c r="K200" s="505" t="str">
        <f>IF(F197*J200=0,"",F197*J200)</f>
        <v/>
      </c>
      <c r="L200" s="482"/>
      <c r="M200" s="475"/>
      <c r="N200" s="475"/>
      <c r="O200" s="494" t="str">
        <f>IF(F197*N200=0,"",F197*N200)</f>
        <v/>
      </c>
      <c r="P200" s="482"/>
      <c r="Q200" s="475"/>
      <c r="R200" s="475"/>
      <c r="S200" s="494" t="str">
        <f>IF(F197*R200=0,"",F197*R200)</f>
        <v/>
      </c>
      <c r="T200" s="482"/>
      <c r="U200" s="475"/>
      <c r="V200" s="475"/>
      <c r="W200" s="505" t="str">
        <f>IF(F197*V200=0,"",F197*V200)</f>
        <v/>
      </c>
      <c r="X200" s="1016"/>
    </row>
    <row r="201" spans="2:24">
      <c r="B201" s="1020"/>
      <c r="C201" s="833"/>
      <c r="D201" s="834"/>
      <c r="E201" s="834"/>
      <c r="F201" s="503"/>
      <c r="G201" s="494" t="str">
        <f>IF(E201=0,"",F197*E201)</f>
        <v/>
      </c>
      <c r="H201" s="833"/>
      <c r="I201" s="834"/>
      <c r="J201" s="834"/>
      <c r="K201" s="506" t="str">
        <f>IF(F197*J201=0,"",F197*J201)</f>
        <v/>
      </c>
      <c r="L201" s="483"/>
      <c r="M201" s="478"/>
      <c r="N201" s="478"/>
      <c r="O201" s="503" t="str">
        <f>IF(F197*N201=0,"",F197*N201)</f>
        <v/>
      </c>
      <c r="P201" s="483"/>
      <c r="Q201" s="478"/>
      <c r="R201" s="478"/>
      <c r="S201" s="503" t="str">
        <f>IF(F197*R201=0,"",F197*R201)</f>
        <v/>
      </c>
      <c r="T201" s="483"/>
      <c r="U201" s="478"/>
      <c r="V201" s="478"/>
      <c r="W201" s="506" t="str">
        <f>IF(F197*V201=0,"",F197*V201)</f>
        <v/>
      </c>
      <c r="X201" s="1017"/>
    </row>
    <row r="202" spans="2:24" ht="26.4" customHeight="1">
      <c r="B202" s="1059" t="s">
        <v>51</v>
      </c>
      <c r="C202" s="1004" t="s">
        <v>53</v>
      </c>
      <c r="D202" s="1005"/>
      <c r="E202" s="1005"/>
      <c r="F202" s="1005"/>
      <c r="G202" s="1005"/>
      <c r="H202" s="1005" t="s">
        <v>41</v>
      </c>
      <c r="I202" s="1005"/>
      <c r="J202" s="1005"/>
      <c r="K202" s="1006"/>
      <c r="L202" s="1038" t="s">
        <v>42</v>
      </c>
      <c r="M202" s="1005"/>
      <c r="N202" s="1005"/>
      <c r="O202" s="1005"/>
      <c r="P202" s="1005" t="s">
        <v>43</v>
      </c>
      <c r="Q202" s="1005"/>
      <c r="R202" s="1005"/>
      <c r="S202" s="1005"/>
      <c r="T202" s="1005" t="s">
        <v>44</v>
      </c>
      <c r="U202" s="1005"/>
      <c r="V202" s="1005"/>
      <c r="W202" s="1006"/>
      <c r="X202" s="1027" t="s">
        <v>39</v>
      </c>
    </row>
    <row r="203" spans="2:24">
      <c r="B203" s="1060"/>
      <c r="C203" s="512" t="s">
        <v>45</v>
      </c>
      <c r="D203" s="513" t="s">
        <v>46</v>
      </c>
      <c r="E203" s="514" t="s">
        <v>48</v>
      </c>
      <c r="F203" s="514" t="s">
        <v>50</v>
      </c>
      <c r="G203" s="514" t="s">
        <v>6</v>
      </c>
      <c r="H203" s="514" t="s">
        <v>45</v>
      </c>
      <c r="I203" s="514" t="s">
        <v>46</v>
      </c>
      <c r="J203" s="514" t="s">
        <v>48</v>
      </c>
      <c r="K203" s="515" t="s">
        <v>6</v>
      </c>
      <c r="L203" s="516" t="s">
        <v>45</v>
      </c>
      <c r="M203" s="513" t="s">
        <v>46</v>
      </c>
      <c r="N203" s="514" t="s">
        <v>48</v>
      </c>
      <c r="O203" s="514" t="s">
        <v>6</v>
      </c>
      <c r="P203" s="514" t="s">
        <v>45</v>
      </c>
      <c r="Q203" s="514" t="s">
        <v>46</v>
      </c>
      <c r="R203" s="514" t="s">
        <v>48</v>
      </c>
      <c r="S203" s="514" t="s">
        <v>6</v>
      </c>
      <c r="T203" s="514" t="s">
        <v>45</v>
      </c>
      <c r="U203" s="514" t="s">
        <v>46</v>
      </c>
      <c r="V203" s="514" t="s">
        <v>48</v>
      </c>
      <c r="W203" s="517" t="s">
        <v>6</v>
      </c>
      <c r="X203" s="1028"/>
    </row>
    <row r="204" spans="2:24">
      <c r="B204" s="1032" t="s">
        <v>52</v>
      </c>
      <c r="C204" s="1061"/>
      <c r="D204" s="1058"/>
      <c r="E204" s="1010"/>
      <c r="F204" s="1010"/>
      <c r="G204" s="1054" t="str">
        <f>IF(SUM(G160:G179,G182:G201)=0,"",SUM(G160:G179,G182:G201))</f>
        <v/>
      </c>
      <c r="H204" s="1002"/>
      <c r="I204" s="1002"/>
      <c r="J204" s="1010"/>
      <c r="K204" s="1055" t="str">
        <f>IF(SUM(K160:K179,K182:K201)=0,"",SUM(K160:K179,K182:K201))</f>
        <v/>
      </c>
      <c r="L204" s="1056"/>
      <c r="M204" s="1058"/>
      <c r="N204" s="1010"/>
      <c r="O204" s="1054" t="str">
        <f>IF(SUM(O160:O179,O182:O201)=0,"",SUM(O160:O179,O182:O201))</f>
        <v/>
      </c>
      <c r="P204" s="1002"/>
      <c r="Q204" s="1002"/>
      <c r="R204" s="1010"/>
      <c r="S204" s="1054" t="str">
        <f>IF(SUM(S160:S179,S182:S201)=0,"",SUM(S160:S179,S182:S201))</f>
        <v/>
      </c>
      <c r="T204" s="1002"/>
      <c r="U204" s="1002"/>
      <c r="V204" s="1010"/>
      <c r="W204" s="1007" t="str">
        <f>IF(SUM(W160:W179,W182:W201)=0,"",SUM(W160:W179,W182:W201))</f>
        <v/>
      </c>
      <c r="X204" s="1028"/>
    </row>
    <row r="205" spans="2:24">
      <c r="B205" s="1033"/>
      <c r="C205" s="1051"/>
      <c r="D205" s="1053"/>
      <c r="E205" s="1011"/>
      <c r="F205" s="1011"/>
      <c r="G205" s="1045"/>
      <c r="H205" s="1003"/>
      <c r="I205" s="1003"/>
      <c r="J205" s="1011"/>
      <c r="K205" s="1035"/>
      <c r="L205" s="1057"/>
      <c r="M205" s="1053"/>
      <c r="N205" s="1011"/>
      <c r="O205" s="1045"/>
      <c r="P205" s="1003"/>
      <c r="Q205" s="1003"/>
      <c r="R205" s="1011"/>
      <c r="S205" s="1045"/>
      <c r="T205" s="1003"/>
      <c r="U205" s="1003"/>
      <c r="V205" s="1011"/>
      <c r="W205" s="1008"/>
      <c r="X205" s="1029"/>
    </row>
    <row r="209" spans="2:25">
      <c r="B209" s="1027" t="s">
        <v>36</v>
      </c>
      <c r="C209" s="1004" t="s">
        <v>37</v>
      </c>
      <c r="D209" s="1005"/>
      <c r="E209" s="1005"/>
      <c r="F209" s="1005"/>
      <c r="G209" s="1005"/>
      <c r="H209" s="1005"/>
      <c r="I209" s="1005"/>
      <c r="J209" s="1005"/>
      <c r="K209" s="1005"/>
      <c r="L209" s="1005" t="s">
        <v>38</v>
      </c>
      <c r="M209" s="1005"/>
      <c r="N209" s="1005"/>
      <c r="O209" s="1005"/>
      <c r="P209" s="1005"/>
      <c r="Q209" s="1005"/>
      <c r="R209" s="1005"/>
      <c r="S209" s="1005"/>
      <c r="T209" s="1005"/>
      <c r="U209" s="1005"/>
      <c r="V209" s="1005"/>
      <c r="W209" s="1006"/>
      <c r="X209" s="1036" t="s">
        <v>39</v>
      </c>
    </row>
    <row r="210" spans="2:25" ht="26.4" customHeight="1">
      <c r="B210" s="1028"/>
      <c r="C210" s="1004" t="s">
        <v>53</v>
      </c>
      <c r="D210" s="1005"/>
      <c r="E210" s="1005"/>
      <c r="F210" s="1005"/>
      <c r="G210" s="1005"/>
      <c r="H210" s="1005" t="s">
        <v>41</v>
      </c>
      <c r="I210" s="1005"/>
      <c r="J210" s="1005"/>
      <c r="K210" s="1006"/>
      <c r="L210" s="1004" t="s">
        <v>42</v>
      </c>
      <c r="M210" s="1005"/>
      <c r="N210" s="1005"/>
      <c r="O210" s="1005"/>
      <c r="P210" s="1005" t="s">
        <v>43</v>
      </c>
      <c r="Q210" s="1005"/>
      <c r="R210" s="1005"/>
      <c r="S210" s="1005"/>
      <c r="T210" s="1005" t="s">
        <v>44</v>
      </c>
      <c r="U210" s="1005"/>
      <c r="V210" s="1005"/>
      <c r="W210" s="1006"/>
      <c r="X210" s="1046"/>
      <c r="Y210" s="29"/>
    </row>
    <row r="211" spans="2:25" ht="10.199999999999999" customHeight="1">
      <c r="B211" s="1029"/>
      <c r="C211" s="495" t="s">
        <v>45</v>
      </c>
      <c r="D211" s="496" t="s">
        <v>46</v>
      </c>
      <c r="E211" s="497" t="s">
        <v>48</v>
      </c>
      <c r="F211" s="497" t="s">
        <v>50</v>
      </c>
      <c r="G211" s="497" t="s">
        <v>6</v>
      </c>
      <c r="H211" s="497" t="s">
        <v>45</v>
      </c>
      <c r="I211" s="497" t="s">
        <v>46</v>
      </c>
      <c r="J211" s="497" t="s">
        <v>48</v>
      </c>
      <c r="K211" s="498" t="s">
        <v>6</v>
      </c>
      <c r="L211" s="495" t="s">
        <v>45</v>
      </c>
      <c r="M211" s="496" t="s">
        <v>46</v>
      </c>
      <c r="N211" s="497" t="s">
        <v>48</v>
      </c>
      <c r="O211" s="497" t="s">
        <v>6</v>
      </c>
      <c r="P211" s="497" t="s">
        <v>45</v>
      </c>
      <c r="Q211" s="497" t="s">
        <v>46</v>
      </c>
      <c r="R211" s="497" t="s">
        <v>48</v>
      </c>
      <c r="S211" s="497" t="s">
        <v>6</v>
      </c>
      <c r="T211" s="497" t="s">
        <v>45</v>
      </c>
      <c r="U211" s="497" t="s">
        <v>46</v>
      </c>
      <c r="V211" s="497" t="s">
        <v>48</v>
      </c>
      <c r="W211" s="498" t="s">
        <v>6</v>
      </c>
      <c r="X211" s="1047"/>
      <c r="Y211" s="29"/>
    </row>
    <row r="212" spans="2:25" ht="10.199999999999999" customHeight="1">
      <c r="B212" s="1018"/>
      <c r="C212" s="836"/>
      <c r="D212" s="835"/>
      <c r="E212" s="835"/>
      <c r="F212" s="835"/>
      <c r="G212" s="500" t="str">
        <f>IF(E212*F212&lt;&gt;0,E212*F212,"")</f>
        <v/>
      </c>
      <c r="H212" s="836"/>
      <c r="I212" s="835"/>
      <c r="J212" s="835"/>
      <c r="K212" s="504" t="str">
        <f>IF(F212*J212=0,"",F212*J212)</f>
        <v/>
      </c>
      <c r="L212" s="481"/>
      <c r="M212" s="472"/>
      <c r="N212" s="472"/>
      <c r="O212" s="500" t="str">
        <f>IF(F212*N212=0,"",F212*N212)</f>
        <v/>
      </c>
      <c r="P212" s="481"/>
      <c r="Q212" s="472"/>
      <c r="R212" s="472"/>
      <c r="S212" s="500" t="str">
        <f>IF(F212*R212=0,"",F212*R212)</f>
        <v/>
      </c>
      <c r="T212" s="481"/>
      <c r="U212" s="472"/>
      <c r="V212" s="472"/>
      <c r="W212" s="507" t="str">
        <f>IF(F212*V212=0,"",F212*V212)</f>
        <v/>
      </c>
      <c r="X212" s="1021" t="str">
        <f>IF(E212="","",SUM(E212:E216,J212:J216)-SUM(N212:N216,R212:R216,V212:V216))</f>
        <v/>
      </c>
      <c r="Y212" s="29"/>
    </row>
    <row r="213" spans="2:25" ht="10.199999999999999" customHeight="1">
      <c r="B213" s="1019"/>
      <c r="C213" s="501"/>
      <c r="D213" s="473"/>
      <c r="E213" s="473"/>
      <c r="F213" s="494"/>
      <c r="G213" s="494" t="str">
        <f>IF(E213=0,"",F212*E213)</f>
        <v/>
      </c>
      <c r="H213" s="501"/>
      <c r="I213" s="473"/>
      <c r="J213" s="473"/>
      <c r="K213" s="505" t="str">
        <f>IF(F212*J213=0,"",F212*J213)</f>
        <v/>
      </c>
      <c r="L213" s="482"/>
      <c r="M213" s="475"/>
      <c r="N213" s="475"/>
      <c r="O213" s="494" t="str">
        <f>IF(F212*N213=0,"",F212*N213)</f>
        <v/>
      </c>
      <c r="P213" s="482"/>
      <c r="Q213" s="475"/>
      <c r="R213" s="475"/>
      <c r="S213" s="494" t="str">
        <f>IF(F212*R213=0,"",F212*R213)</f>
        <v/>
      </c>
      <c r="T213" s="482"/>
      <c r="U213" s="475"/>
      <c r="V213" s="475"/>
      <c r="W213" s="508" t="str">
        <f>IF(F212*V213=0,"",F212*V213)</f>
        <v/>
      </c>
      <c r="X213" s="1022"/>
      <c r="Y213" s="1"/>
    </row>
    <row r="214" spans="2:25" ht="10.199999999999999" customHeight="1">
      <c r="B214" s="1019"/>
      <c r="C214" s="501"/>
      <c r="D214" s="473"/>
      <c r="E214" s="473"/>
      <c r="F214" s="494"/>
      <c r="G214" s="494" t="str">
        <f>IF(E214=0,"",F212*E214)</f>
        <v/>
      </c>
      <c r="H214" s="501"/>
      <c r="I214" s="473"/>
      <c r="J214" s="473"/>
      <c r="K214" s="505" t="str">
        <f>IF(F212*J214=0,"",F212*J214)</f>
        <v/>
      </c>
      <c r="L214" s="482"/>
      <c r="M214" s="475"/>
      <c r="N214" s="475"/>
      <c r="O214" s="494" t="str">
        <f>IF(F212*N214=0,"",F212*N214)</f>
        <v/>
      </c>
      <c r="P214" s="482"/>
      <c r="Q214" s="475"/>
      <c r="R214" s="475"/>
      <c r="S214" s="494" t="str">
        <f>IF(F212*R214=0,"",F212*R214)</f>
        <v/>
      </c>
      <c r="T214" s="482"/>
      <c r="U214" s="475"/>
      <c r="V214" s="475"/>
      <c r="W214" s="508" t="str">
        <f>IF(F212*V214=0,"",F212*V214)</f>
        <v/>
      </c>
      <c r="X214" s="1022"/>
      <c r="Y214" s="1"/>
    </row>
    <row r="215" spans="2:25" ht="10.199999999999999" customHeight="1">
      <c r="B215" s="1019"/>
      <c r="C215" s="501"/>
      <c r="D215" s="473"/>
      <c r="E215" s="473"/>
      <c r="F215" s="494"/>
      <c r="G215" s="494" t="str">
        <f>IF(E215=0,"",F212*E215)</f>
        <v/>
      </c>
      <c r="H215" s="501"/>
      <c r="I215" s="473"/>
      <c r="J215" s="473"/>
      <c r="K215" s="505" t="str">
        <f>IF(F212*J215=0,"",F212*J215)</f>
        <v/>
      </c>
      <c r="L215" s="482"/>
      <c r="M215" s="475"/>
      <c r="N215" s="475"/>
      <c r="O215" s="494" t="str">
        <f>IF(F212*N215=0,"",F212*N215)</f>
        <v/>
      </c>
      <c r="P215" s="482"/>
      <c r="Q215" s="475"/>
      <c r="R215" s="475"/>
      <c r="S215" s="494" t="str">
        <f>IF(F212*R215=0,"",F212*R215)</f>
        <v/>
      </c>
      <c r="T215" s="482"/>
      <c r="U215" s="475"/>
      <c r="V215" s="475"/>
      <c r="W215" s="508" t="str">
        <f>IF(F212*V215=0,"",F212*V215)</f>
        <v/>
      </c>
      <c r="X215" s="1022"/>
      <c r="Y215" s="1"/>
    </row>
    <row r="216" spans="2:25" ht="10.199999999999999" customHeight="1">
      <c r="B216" s="1020"/>
      <c r="C216" s="833"/>
      <c r="D216" s="834"/>
      <c r="E216" s="834"/>
      <c r="F216" s="503"/>
      <c r="G216" s="494" t="str">
        <f>IF(E216=0,"",F212*E216)</f>
        <v/>
      </c>
      <c r="H216" s="833"/>
      <c r="I216" s="834"/>
      <c r="J216" s="834"/>
      <c r="K216" s="506" t="str">
        <f>IF(F212*J216=0,"",F212*J216)</f>
        <v/>
      </c>
      <c r="L216" s="483"/>
      <c r="M216" s="478"/>
      <c r="N216" s="478"/>
      <c r="O216" s="503" t="str">
        <f>IF(F212*N216=0,"",F212*N216)</f>
        <v/>
      </c>
      <c r="P216" s="483"/>
      <c r="Q216" s="478"/>
      <c r="R216" s="478"/>
      <c r="S216" s="503" t="str">
        <f>IF(F212*R216=0,"",F212*R216)</f>
        <v/>
      </c>
      <c r="T216" s="483"/>
      <c r="U216" s="478"/>
      <c r="V216" s="478"/>
      <c r="W216" s="509" t="str">
        <f>IF(F212*V216=0,"",F212*V216)</f>
        <v/>
      </c>
      <c r="X216" s="1023"/>
      <c r="Y216" s="1"/>
    </row>
    <row r="217" spans="2:25" ht="10.199999999999999" customHeight="1">
      <c r="B217" s="1018"/>
      <c r="C217" s="836"/>
      <c r="D217" s="835"/>
      <c r="E217" s="835"/>
      <c r="F217" s="835"/>
      <c r="G217" s="500" t="str">
        <f>IF(E217*F217&lt;&gt;0,E217*F217,"")</f>
        <v/>
      </c>
      <c r="H217" s="836"/>
      <c r="I217" s="835"/>
      <c r="J217" s="835"/>
      <c r="K217" s="504" t="str">
        <f>IF(F217*J217=0,"",F217*J217)</f>
        <v/>
      </c>
      <c r="L217" s="481"/>
      <c r="M217" s="472"/>
      <c r="N217" s="472"/>
      <c r="O217" s="500" t="str">
        <f>IF(F217*N217=0,"",F217*N217)</f>
        <v/>
      </c>
      <c r="P217" s="481"/>
      <c r="Q217" s="472"/>
      <c r="R217" s="472"/>
      <c r="S217" s="500" t="str">
        <f>IF(F217*R217=0,"",F217*R217)</f>
        <v/>
      </c>
      <c r="T217" s="481"/>
      <c r="U217" s="472"/>
      <c r="V217" s="472"/>
      <c r="W217" s="507" t="str">
        <f>IF(F217*V217=0,"",F217*V217)</f>
        <v/>
      </c>
      <c r="X217" s="1021" t="str">
        <f>IF(E217="","",SUM(E217:E221,J217:J221)-SUM(N217:N221,R217:R221,V217:V221))</f>
        <v/>
      </c>
      <c r="Y217" s="1"/>
    </row>
    <row r="218" spans="2:25" ht="10.199999999999999" customHeight="1">
      <c r="B218" s="1019"/>
      <c r="C218" s="501"/>
      <c r="D218" s="473"/>
      <c r="E218" s="473"/>
      <c r="F218" s="494"/>
      <c r="G218" s="494" t="str">
        <f>IF(E218=0,"",F217*E218)</f>
        <v/>
      </c>
      <c r="H218" s="501"/>
      <c r="I218" s="473"/>
      <c r="J218" s="473"/>
      <c r="K218" s="505" t="str">
        <f>IF(F217*J218=0,"",F217*J218)</f>
        <v/>
      </c>
      <c r="L218" s="482"/>
      <c r="M218" s="475"/>
      <c r="N218" s="475"/>
      <c r="O218" s="494" t="str">
        <f>IF(F217*N218=0,"",F217*N218)</f>
        <v/>
      </c>
      <c r="P218" s="482"/>
      <c r="Q218" s="475"/>
      <c r="R218" s="475"/>
      <c r="S218" s="494" t="str">
        <f>IF(F217*R218=0,"",F217*R218)</f>
        <v/>
      </c>
      <c r="T218" s="482"/>
      <c r="U218" s="475"/>
      <c r="V218" s="475"/>
      <c r="W218" s="508" t="str">
        <f>IF(F217*V218=0,"",F217*V218)</f>
        <v/>
      </c>
      <c r="X218" s="1022"/>
      <c r="Y218" s="1"/>
    </row>
    <row r="219" spans="2:25" ht="10.199999999999999" customHeight="1">
      <c r="B219" s="1019"/>
      <c r="C219" s="501"/>
      <c r="D219" s="473"/>
      <c r="E219" s="473"/>
      <c r="F219" s="494"/>
      <c r="G219" s="494" t="str">
        <f>IF(E219=0,"",F217*E219)</f>
        <v/>
      </c>
      <c r="H219" s="501"/>
      <c r="I219" s="473"/>
      <c r="J219" s="473"/>
      <c r="K219" s="505" t="str">
        <f>IF(F217*J219=0,"",F217*J219)</f>
        <v/>
      </c>
      <c r="L219" s="482"/>
      <c r="M219" s="475"/>
      <c r="N219" s="475"/>
      <c r="O219" s="494" t="str">
        <f>IF(F217*N219=0,"",F217*N219)</f>
        <v/>
      </c>
      <c r="P219" s="482"/>
      <c r="Q219" s="475"/>
      <c r="R219" s="475"/>
      <c r="S219" s="494" t="str">
        <f>IF(F217*R219=0,"",F217*R219)</f>
        <v/>
      </c>
      <c r="T219" s="482"/>
      <c r="U219" s="475"/>
      <c r="V219" s="475"/>
      <c r="W219" s="508" t="str">
        <f>IF(F217*V219=0,"",F217*V219)</f>
        <v/>
      </c>
      <c r="X219" s="1022"/>
      <c r="Y219" s="1"/>
    </row>
    <row r="220" spans="2:25" ht="10.199999999999999" customHeight="1">
      <c r="B220" s="1019"/>
      <c r="C220" s="501"/>
      <c r="D220" s="473"/>
      <c r="E220" s="473"/>
      <c r="F220" s="494"/>
      <c r="G220" s="494" t="str">
        <f>IF(E220=0,"",F217*E220)</f>
        <v/>
      </c>
      <c r="H220" s="501"/>
      <c r="I220" s="473"/>
      <c r="J220" s="473"/>
      <c r="K220" s="505" t="str">
        <f>IF(F217*J220=0,"",F217*J220)</f>
        <v/>
      </c>
      <c r="L220" s="482"/>
      <c r="M220" s="475"/>
      <c r="N220" s="475"/>
      <c r="O220" s="494" t="str">
        <f>IF(F217*N220=0,"",F217*N220)</f>
        <v/>
      </c>
      <c r="P220" s="482"/>
      <c r="Q220" s="475"/>
      <c r="R220" s="475"/>
      <c r="S220" s="494" t="str">
        <f>IF(F217*R220=0,"",F217*R220)</f>
        <v/>
      </c>
      <c r="T220" s="482"/>
      <c r="U220" s="475"/>
      <c r="V220" s="475"/>
      <c r="W220" s="508" t="str">
        <f>IF(F217*V220=0,"",F217*V220)</f>
        <v/>
      </c>
      <c r="X220" s="1022"/>
      <c r="Y220" s="1"/>
    </row>
    <row r="221" spans="2:25" ht="10.199999999999999" customHeight="1">
      <c r="B221" s="1020"/>
      <c r="C221" s="833"/>
      <c r="D221" s="834"/>
      <c r="E221" s="834"/>
      <c r="F221" s="503"/>
      <c r="G221" s="494" t="str">
        <f>IF(E221=0,"",F217*E221)</f>
        <v/>
      </c>
      <c r="H221" s="833"/>
      <c r="I221" s="834"/>
      <c r="J221" s="834"/>
      <c r="K221" s="506" t="str">
        <f>IF(F217*J221=0,"",F217*J221)</f>
        <v/>
      </c>
      <c r="L221" s="483"/>
      <c r="M221" s="478"/>
      <c r="N221" s="478"/>
      <c r="O221" s="503" t="str">
        <f>IF(F217*N221=0,"",F217*N221)</f>
        <v/>
      </c>
      <c r="P221" s="483"/>
      <c r="Q221" s="478"/>
      <c r="R221" s="478"/>
      <c r="S221" s="503" t="str">
        <f>IF(F217*R221=0,"",F217*R221)</f>
        <v/>
      </c>
      <c r="T221" s="483"/>
      <c r="U221" s="478"/>
      <c r="V221" s="478"/>
      <c r="W221" s="509" t="str">
        <f>IF(F217*V221=0,"",F217*V221)</f>
        <v/>
      </c>
      <c r="X221" s="1023"/>
      <c r="Y221" s="1"/>
    </row>
    <row r="222" spans="2:25" ht="10.199999999999999" customHeight="1">
      <c r="B222" s="1018"/>
      <c r="C222" s="836"/>
      <c r="D222" s="835"/>
      <c r="E222" s="835"/>
      <c r="F222" s="835"/>
      <c r="G222" s="500" t="str">
        <f>IF(E222*F222&lt;&gt;0,E222*F222,"")</f>
        <v/>
      </c>
      <c r="H222" s="836"/>
      <c r="I222" s="835"/>
      <c r="J222" s="835"/>
      <c r="K222" s="504" t="str">
        <f>IF(F222*J222=0,"",F222*J222)</f>
        <v/>
      </c>
      <c r="L222" s="481"/>
      <c r="M222" s="472"/>
      <c r="N222" s="472"/>
      <c r="O222" s="500" t="str">
        <f>IF(F222*N222=0,"",F222*N222)</f>
        <v/>
      </c>
      <c r="P222" s="481"/>
      <c r="Q222" s="472"/>
      <c r="R222" s="472"/>
      <c r="S222" s="500" t="str">
        <f>IF(F222*R222=0,"",F222*R222)</f>
        <v/>
      </c>
      <c r="T222" s="481"/>
      <c r="U222" s="472"/>
      <c r="V222" s="472"/>
      <c r="W222" s="504" t="str">
        <f>IF(F222*V222=0,"",F222*V222)</f>
        <v/>
      </c>
      <c r="X222" s="1021" t="str">
        <f>IF(E222="","",SUM(E222:E226,J222:J226)-SUM(N222:N226,R222:R226,V222:V226))</f>
        <v/>
      </c>
      <c r="Y222" s="1"/>
    </row>
    <row r="223" spans="2:25" ht="10.199999999999999" customHeight="1">
      <c r="B223" s="1019"/>
      <c r="C223" s="501"/>
      <c r="D223" s="473"/>
      <c r="E223" s="473"/>
      <c r="F223" s="494"/>
      <c r="G223" s="494" t="str">
        <f>IF(E223=0,"",F222*E223)</f>
        <v/>
      </c>
      <c r="H223" s="501"/>
      <c r="I223" s="473"/>
      <c r="J223" s="473"/>
      <c r="K223" s="505" t="str">
        <f>IF(F222*J223=0,"",F222*J223)</f>
        <v/>
      </c>
      <c r="L223" s="482"/>
      <c r="M223" s="475"/>
      <c r="N223" s="475"/>
      <c r="O223" s="494" t="str">
        <f>IF(F222*N223=0,"",F222*N223)</f>
        <v/>
      </c>
      <c r="P223" s="482"/>
      <c r="Q223" s="475"/>
      <c r="R223" s="475"/>
      <c r="S223" s="494" t="str">
        <f>IF(F222*R223=0,"",F222*R223)</f>
        <v/>
      </c>
      <c r="T223" s="482"/>
      <c r="U223" s="475"/>
      <c r="V223" s="475"/>
      <c r="W223" s="505" t="str">
        <f>IF(F222*V223=0,"",F222*V223)</f>
        <v/>
      </c>
      <c r="X223" s="1022"/>
      <c r="Y223" s="1"/>
    </row>
    <row r="224" spans="2:25" ht="10.199999999999999" customHeight="1">
      <c r="B224" s="1019"/>
      <c r="C224" s="501"/>
      <c r="D224" s="473"/>
      <c r="E224" s="473"/>
      <c r="F224" s="494"/>
      <c r="G224" s="494" t="str">
        <f>IF(E224=0,"",F222*E224)</f>
        <v/>
      </c>
      <c r="H224" s="501"/>
      <c r="I224" s="473"/>
      <c r="J224" s="473"/>
      <c r="K224" s="505" t="str">
        <f>IF(F222*J224=0,"",F222*J224)</f>
        <v/>
      </c>
      <c r="L224" s="482"/>
      <c r="M224" s="475"/>
      <c r="N224" s="475"/>
      <c r="O224" s="494" t="str">
        <f>IF(F222*N224=0,"",F222*N224)</f>
        <v/>
      </c>
      <c r="P224" s="482"/>
      <c r="Q224" s="475"/>
      <c r="R224" s="475"/>
      <c r="S224" s="494" t="str">
        <f>IF(F222*R224=0,"",F222*R224)</f>
        <v/>
      </c>
      <c r="T224" s="482"/>
      <c r="U224" s="475"/>
      <c r="V224" s="475"/>
      <c r="W224" s="505" t="str">
        <f>IF(F222*V224=0,"",F222*V224)</f>
        <v/>
      </c>
      <c r="X224" s="1022"/>
      <c r="Y224" s="1"/>
    </row>
    <row r="225" spans="2:25" ht="10.199999999999999" customHeight="1">
      <c r="B225" s="1019"/>
      <c r="C225" s="501"/>
      <c r="D225" s="473"/>
      <c r="E225" s="473"/>
      <c r="F225" s="494"/>
      <c r="G225" s="494" t="str">
        <f>IF(E225=0,"",F222*E225)</f>
        <v/>
      </c>
      <c r="H225" s="501"/>
      <c r="I225" s="473"/>
      <c r="J225" s="473"/>
      <c r="K225" s="505" t="str">
        <f>IF(F222*J225=0,"",F222*J225)</f>
        <v/>
      </c>
      <c r="L225" s="482"/>
      <c r="M225" s="475"/>
      <c r="N225" s="475"/>
      <c r="O225" s="494" t="str">
        <f>IF(F222*N225=0,"",F222*N225)</f>
        <v/>
      </c>
      <c r="P225" s="482"/>
      <c r="Q225" s="475"/>
      <c r="R225" s="475"/>
      <c r="S225" s="494" t="str">
        <f>IF(F222*R225=0,"",F222*R225)</f>
        <v/>
      </c>
      <c r="T225" s="482"/>
      <c r="U225" s="475"/>
      <c r="V225" s="475"/>
      <c r="W225" s="505" t="str">
        <f>IF(F222*V225=0,"",F222*V225)</f>
        <v/>
      </c>
      <c r="X225" s="1022"/>
      <c r="Y225" s="1"/>
    </row>
    <row r="226" spans="2:25" ht="10.199999999999999" customHeight="1">
      <c r="B226" s="1020"/>
      <c r="C226" s="833"/>
      <c r="D226" s="834"/>
      <c r="E226" s="834"/>
      <c r="F226" s="503"/>
      <c r="G226" s="494" t="str">
        <f>IF(E226=0,"",F222*E226)</f>
        <v/>
      </c>
      <c r="H226" s="833"/>
      <c r="I226" s="834"/>
      <c r="J226" s="834"/>
      <c r="K226" s="506" t="str">
        <f>IF(F222*J226=0,"",F222*J226)</f>
        <v/>
      </c>
      <c r="L226" s="483"/>
      <c r="M226" s="478"/>
      <c r="N226" s="478"/>
      <c r="O226" s="503" t="str">
        <f>IF(F222*N226=0,"",F222*N226)</f>
        <v/>
      </c>
      <c r="P226" s="483"/>
      <c r="Q226" s="478"/>
      <c r="R226" s="478"/>
      <c r="S226" s="503" t="str">
        <f>IF(F222*R226=0,"",F222*R226)</f>
        <v/>
      </c>
      <c r="T226" s="483"/>
      <c r="U226" s="478"/>
      <c r="V226" s="478"/>
      <c r="W226" s="506" t="str">
        <f>IF(F222*V226=0,"",F222*V226)</f>
        <v/>
      </c>
      <c r="X226" s="1023"/>
      <c r="Y226" s="1"/>
    </row>
    <row r="227" spans="2:25" ht="10.199999999999999" customHeight="1">
      <c r="B227" s="1018"/>
      <c r="C227" s="836"/>
      <c r="D227" s="835"/>
      <c r="E227" s="835"/>
      <c r="F227" s="835"/>
      <c r="G227" s="500" t="str">
        <f>IF(E227*F227&lt;&gt;0,E227*F227,"")</f>
        <v/>
      </c>
      <c r="H227" s="836"/>
      <c r="I227" s="835"/>
      <c r="J227" s="835"/>
      <c r="K227" s="504" t="str">
        <f>IF(F227*J227=0,"",F227*J227)</f>
        <v/>
      </c>
      <c r="L227" s="481"/>
      <c r="M227" s="472"/>
      <c r="N227" s="472"/>
      <c r="O227" s="500" t="str">
        <f>IF(F227*N227=0,"",F227*N227)</f>
        <v/>
      </c>
      <c r="P227" s="481"/>
      <c r="Q227" s="472"/>
      <c r="R227" s="472"/>
      <c r="S227" s="500" t="str">
        <f>IF(F227*R227=0,"",F227*R227)</f>
        <v/>
      </c>
      <c r="T227" s="481"/>
      <c r="U227" s="472"/>
      <c r="V227" s="472"/>
      <c r="W227" s="504" t="str">
        <f>IF(F227*V227=0,"",F227*V227)</f>
        <v/>
      </c>
      <c r="X227" s="1021" t="str">
        <f>IF(E227="","",SUM(E227:E231,J227:J231)-SUM(N227:N231,R227:R231,V227:V231))</f>
        <v/>
      </c>
      <c r="Y227" s="1"/>
    </row>
    <row r="228" spans="2:25" ht="10.199999999999999" customHeight="1">
      <c r="B228" s="1019"/>
      <c r="C228" s="501"/>
      <c r="D228" s="473"/>
      <c r="E228" s="473"/>
      <c r="F228" s="494"/>
      <c r="G228" s="494" t="str">
        <f>IF(E228=0,"",F227*E228)</f>
        <v/>
      </c>
      <c r="H228" s="501"/>
      <c r="I228" s="473"/>
      <c r="J228" s="473"/>
      <c r="K228" s="505" t="str">
        <f>IF(F227*J228=0,"",F227*J228)</f>
        <v/>
      </c>
      <c r="L228" s="482"/>
      <c r="M228" s="475"/>
      <c r="N228" s="475"/>
      <c r="O228" s="494" t="str">
        <f>IF(F227*N228=0,"",F227*N228)</f>
        <v/>
      </c>
      <c r="P228" s="482"/>
      <c r="Q228" s="475"/>
      <c r="R228" s="475"/>
      <c r="S228" s="494" t="str">
        <f>IF(F227*R228=0,"",F227*R228)</f>
        <v/>
      </c>
      <c r="T228" s="482"/>
      <c r="U228" s="475"/>
      <c r="V228" s="475"/>
      <c r="W228" s="505" t="str">
        <f>IF(F227*V228=0,"",F227*V228)</f>
        <v/>
      </c>
      <c r="X228" s="1022"/>
      <c r="Y228" s="1"/>
    </row>
    <row r="229" spans="2:25" ht="10.199999999999999" customHeight="1">
      <c r="B229" s="1019"/>
      <c r="C229" s="501"/>
      <c r="D229" s="473"/>
      <c r="E229" s="473"/>
      <c r="F229" s="494"/>
      <c r="G229" s="494" t="str">
        <f>IF(E229=0,"",F227*E229)</f>
        <v/>
      </c>
      <c r="H229" s="501"/>
      <c r="I229" s="473"/>
      <c r="J229" s="473"/>
      <c r="K229" s="505" t="str">
        <f>IF(F227*J229=0,"",F227*J229)</f>
        <v/>
      </c>
      <c r="L229" s="482"/>
      <c r="M229" s="475"/>
      <c r="N229" s="475"/>
      <c r="O229" s="494" t="str">
        <f>IF(F227*N229=0,"",F227*N229)</f>
        <v/>
      </c>
      <c r="P229" s="482"/>
      <c r="Q229" s="475"/>
      <c r="R229" s="475"/>
      <c r="S229" s="494" t="str">
        <f>IF(F227*R229=0,"",F227*R229)</f>
        <v/>
      </c>
      <c r="T229" s="482"/>
      <c r="U229" s="475"/>
      <c r="V229" s="475"/>
      <c r="W229" s="505" t="str">
        <f>IF(F227*V229=0,"",F227*V229)</f>
        <v/>
      </c>
      <c r="X229" s="1022"/>
      <c r="Y229" s="1"/>
    </row>
    <row r="230" spans="2:25" ht="10.199999999999999" customHeight="1">
      <c r="B230" s="1019"/>
      <c r="C230" s="501"/>
      <c r="D230" s="473"/>
      <c r="E230" s="473"/>
      <c r="F230" s="494"/>
      <c r="G230" s="494" t="str">
        <f>IF(E230=0,"",F227*E230)</f>
        <v/>
      </c>
      <c r="H230" s="501"/>
      <c r="I230" s="473"/>
      <c r="J230" s="473"/>
      <c r="K230" s="505" t="str">
        <f>IF(F227*J230=0,"",F227*J230)</f>
        <v/>
      </c>
      <c r="L230" s="482"/>
      <c r="M230" s="475"/>
      <c r="N230" s="475"/>
      <c r="O230" s="494" t="str">
        <f>IF(F227*N230=0,"",F227*N230)</f>
        <v/>
      </c>
      <c r="P230" s="482"/>
      <c r="Q230" s="475"/>
      <c r="R230" s="475"/>
      <c r="S230" s="494" t="str">
        <f>IF(F227*R230=0,"",F227*R230)</f>
        <v/>
      </c>
      <c r="T230" s="482"/>
      <c r="U230" s="475"/>
      <c r="V230" s="475"/>
      <c r="W230" s="505" t="str">
        <f>IF(F227*V230=0,"",F227*V230)</f>
        <v/>
      </c>
      <c r="X230" s="1022"/>
      <c r="Y230" s="1"/>
    </row>
    <row r="231" spans="2:25" ht="10.199999999999999" customHeight="1">
      <c r="B231" s="1020"/>
      <c r="C231" s="833"/>
      <c r="D231" s="834"/>
      <c r="E231" s="834"/>
      <c r="F231" s="503"/>
      <c r="G231" s="494" t="str">
        <f>IF(E231=0,"",F227*E231)</f>
        <v/>
      </c>
      <c r="H231" s="833"/>
      <c r="I231" s="834"/>
      <c r="J231" s="834"/>
      <c r="K231" s="506" t="str">
        <f>IF(F227*J231=0,"",F227*J231)</f>
        <v/>
      </c>
      <c r="L231" s="483"/>
      <c r="M231" s="478"/>
      <c r="N231" s="478"/>
      <c r="O231" s="503" t="str">
        <f>IF(F227*N231=0,"",F227*N231)</f>
        <v/>
      </c>
      <c r="P231" s="483"/>
      <c r="Q231" s="478"/>
      <c r="R231" s="478"/>
      <c r="S231" s="503" t="str">
        <f>IF(F227*R231=0,"",F227*R231)</f>
        <v/>
      </c>
      <c r="T231" s="483"/>
      <c r="U231" s="478"/>
      <c r="V231" s="478"/>
      <c r="W231" s="506" t="str">
        <f>IF(F227*V231=0,"",F227*V231)</f>
        <v/>
      </c>
      <c r="X231" s="1023"/>
      <c r="Y231" s="1"/>
    </row>
    <row r="232" spans="2:25" ht="26.4" customHeight="1">
      <c r="B232" s="1027" t="s">
        <v>51</v>
      </c>
      <c r="C232" s="1004" t="s">
        <v>53</v>
      </c>
      <c r="D232" s="1005"/>
      <c r="E232" s="1005"/>
      <c r="F232" s="1005"/>
      <c r="G232" s="1005"/>
      <c r="H232" s="1005" t="s">
        <v>41</v>
      </c>
      <c r="I232" s="1005"/>
      <c r="J232" s="1005"/>
      <c r="K232" s="1006"/>
      <c r="L232" s="1004" t="s">
        <v>42</v>
      </c>
      <c r="M232" s="1005"/>
      <c r="N232" s="1005"/>
      <c r="O232" s="1005"/>
      <c r="P232" s="1005" t="s">
        <v>43</v>
      </c>
      <c r="Q232" s="1005"/>
      <c r="R232" s="1005"/>
      <c r="S232" s="1005"/>
      <c r="T232" s="1005" t="s">
        <v>44</v>
      </c>
      <c r="U232" s="1005"/>
      <c r="V232" s="1005"/>
      <c r="W232" s="1009"/>
      <c r="X232" s="1027" t="s">
        <v>39</v>
      </c>
      <c r="Y232" s="1"/>
    </row>
    <row r="233" spans="2:25" ht="11.4" customHeight="1">
      <c r="B233" s="1029"/>
      <c r="C233" s="510" t="s">
        <v>45</v>
      </c>
      <c r="D233" s="462" t="s">
        <v>46</v>
      </c>
      <c r="E233" s="463" t="s">
        <v>48</v>
      </c>
      <c r="F233" s="463" t="s">
        <v>50</v>
      </c>
      <c r="G233" s="463" t="s">
        <v>6</v>
      </c>
      <c r="H233" s="463" t="s">
        <v>45</v>
      </c>
      <c r="I233" s="463" t="s">
        <v>46</v>
      </c>
      <c r="J233" s="463" t="s">
        <v>48</v>
      </c>
      <c r="K233" s="511" t="s">
        <v>6</v>
      </c>
      <c r="L233" s="461" t="s">
        <v>45</v>
      </c>
      <c r="M233" s="462" t="s">
        <v>46</v>
      </c>
      <c r="N233" s="463" t="s">
        <v>48</v>
      </c>
      <c r="O233" s="463" t="s">
        <v>6</v>
      </c>
      <c r="P233" s="463" t="s">
        <v>45</v>
      </c>
      <c r="Q233" s="463" t="s">
        <v>46</v>
      </c>
      <c r="R233" s="463" t="s">
        <v>48</v>
      </c>
      <c r="S233" s="463" t="s">
        <v>6</v>
      </c>
      <c r="T233" s="463" t="s">
        <v>45</v>
      </c>
      <c r="U233" s="463" t="s">
        <v>46</v>
      </c>
      <c r="V233" s="463" t="s">
        <v>48</v>
      </c>
      <c r="W233" s="464" t="s">
        <v>6</v>
      </c>
      <c r="X233" s="1029"/>
      <c r="Y233" s="1"/>
    </row>
    <row r="234" spans="2:25" ht="10.199999999999999" customHeight="1">
      <c r="B234" s="1018"/>
      <c r="C234" s="836"/>
      <c r="D234" s="835"/>
      <c r="E234" s="835"/>
      <c r="F234" s="835"/>
      <c r="G234" s="500" t="str">
        <f>IF(E234*F234&lt;&gt;0,E234*F234,"")</f>
        <v/>
      </c>
      <c r="H234" s="836"/>
      <c r="I234" s="835"/>
      <c r="J234" s="835"/>
      <c r="K234" s="504" t="str">
        <f>IF(F234*J234=0,"",F234*J234)</f>
        <v/>
      </c>
      <c r="L234" s="481"/>
      <c r="M234" s="472"/>
      <c r="N234" s="472"/>
      <c r="O234" s="500" t="str">
        <f>IF(F234*N234=0,"",F234*N234)</f>
        <v/>
      </c>
      <c r="P234" s="481"/>
      <c r="Q234" s="472"/>
      <c r="R234" s="472"/>
      <c r="S234" s="500" t="str">
        <f>IF(F234*R234=0,"",F234*R234)</f>
        <v/>
      </c>
      <c r="T234" s="481"/>
      <c r="U234" s="472"/>
      <c r="V234" s="472"/>
      <c r="W234" s="507" t="str">
        <f>IF(F234*V234=0,"",F234*V234)</f>
        <v/>
      </c>
      <c r="X234" s="1021" t="str">
        <f>IF(E234="","",SUM(E234:E238,J234:J238)-SUM(N234:N238,R234:R238,V234:V238))</f>
        <v/>
      </c>
      <c r="Y234" s="1"/>
    </row>
    <row r="235" spans="2:25" ht="10.199999999999999" customHeight="1">
      <c r="B235" s="1019"/>
      <c r="C235" s="501"/>
      <c r="D235" s="473"/>
      <c r="E235" s="473"/>
      <c r="F235" s="494"/>
      <c r="G235" s="494" t="str">
        <f>IF(E235=0,"",F234*E235)</f>
        <v/>
      </c>
      <c r="H235" s="501"/>
      <c r="I235" s="473"/>
      <c r="J235" s="473"/>
      <c r="K235" s="505" t="str">
        <f>IF(F234*J235=0,"",F234*J235)</f>
        <v/>
      </c>
      <c r="L235" s="482"/>
      <c r="M235" s="475"/>
      <c r="N235" s="475"/>
      <c r="O235" s="494" t="str">
        <f>IF(F234*N235=0,"",F234*N235)</f>
        <v/>
      </c>
      <c r="P235" s="482"/>
      <c r="Q235" s="475"/>
      <c r="R235" s="475"/>
      <c r="S235" s="494" t="str">
        <f>IF(F234*R235=0,"",F234*R235)</f>
        <v/>
      </c>
      <c r="T235" s="482"/>
      <c r="U235" s="475"/>
      <c r="V235" s="475"/>
      <c r="W235" s="508" t="str">
        <f>IF(F234*V235=0,"",F234*V235)</f>
        <v/>
      </c>
      <c r="X235" s="1022"/>
      <c r="Y235" s="1"/>
    </row>
    <row r="236" spans="2:25" ht="10.199999999999999" customHeight="1">
      <c r="B236" s="1019"/>
      <c r="C236" s="501"/>
      <c r="D236" s="473"/>
      <c r="E236" s="473"/>
      <c r="F236" s="494"/>
      <c r="G236" s="494" t="str">
        <f>IF(E236=0,"",F234*E236)</f>
        <v/>
      </c>
      <c r="H236" s="501"/>
      <c r="I236" s="473"/>
      <c r="J236" s="473"/>
      <c r="K236" s="505" t="str">
        <f>IF(F234*J236=0,"",F234*J236)</f>
        <v/>
      </c>
      <c r="L236" s="482"/>
      <c r="M236" s="475"/>
      <c r="N236" s="475"/>
      <c r="O236" s="494" t="str">
        <f>IF(F234*N236=0,"",F234*N236)</f>
        <v/>
      </c>
      <c r="P236" s="482"/>
      <c r="Q236" s="475"/>
      <c r="R236" s="475"/>
      <c r="S236" s="494" t="str">
        <f>IF(F234*R236=0,"",F234*R236)</f>
        <v/>
      </c>
      <c r="T236" s="482"/>
      <c r="U236" s="475"/>
      <c r="V236" s="475"/>
      <c r="W236" s="508" t="str">
        <f>IF(F234*V236=0,"",F234*V236)</f>
        <v/>
      </c>
      <c r="X236" s="1022"/>
      <c r="Y236" s="1"/>
    </row>
    <row r="237" spans="2:25" ht="10.199999999999999" customHeight="1">
      <c r="B237" s="1019"/>
      <c r="C237" s="501"/>
      <c r="D237" s="473"/>
      <c r="E237" s="473"/>
      <c r="F237" s="494"/>
      <c r="G237" s="494" t="str">
        <f>IF(E237=0,"",F234*E237)</f>
        <v/>
      </c>
      <c r="H237" s="501"/>
      <c r="I237" s="473"/>
      <c r="J237" s="473"/>
      <c r="K237" s="505" t="str">
        <f>IF(F234*J237=0,"",F234*J237)</f>
        <v/>
      </c>
      <c r="L237" s="482"/>
      <c r="M237" s="475"/>
      <c r="N237" s="475"/>
      <c r="O237" s="494" t="str">
        <f>IF(F234*N237=0,"",F234*N237)</f>
        <v/>
      </c>
      <c r="P237" s="482"/>
      <c r="Q237" s="475"/>
      <c r="R237" s="475"/>
      <c r="S237" s="494" t="str">
        <f>IF(F234*R237=0,"",F234*R237)</f>
        <v/>
      </c>
      <c r="T237" s="482"/>
      <c r="U237" s="475"/>
      <c r="V237" s="475"/>
      <c r="W237" s="508" t="str">
        <f>IF(F234*V237=0,"",F234*V237)</f>
        <v/>
      </c>
      <c r="X237" s="1022"/>
    </row>
    <row r="238" spans="2:25" ht="10.199999999999999" customHeight="1">
      <c r="B238" s="1020"/>
      <c r="C238" s="833"/>
      <c r="D238" s="834"/>
      <c r="E238" s="834"/>
      <c r="F238" s="503"/>
      <c r="G238" s="494" t="str">
        <f>IF(E238=0,"",F234*E238)</f>
        <v/>
      </c>
      <c r="H238" s="833"/>
      <c r="I238" s="834"/>
      <c r="J238" s="834"/>
      <c r="K238" s="506" t="str">
        <f>IF(F234*J238=0,"",F234*J238)</f>
        <v/>
      </c>
      <c r="L238" s="483"/>
      <c r="M238" s="478"/>
      <c r="N238" s="478"/>
      <c r="O238" s="503" t="str">
        <f>IF(F234*N238=0,"",F234*N238)</f>
        <v/>
      </c>
      <c r="P238" s="483"/>
      <c r="Q238" s="478"/>
      <c r="R238" s="478"/>
      <c r="S238" s="503" t="str">
        <f>IF(F234*R238=0,"",F234*R238)</f>
        <v/>
      </c>
      <c r="T238" s="483"/>
      <c r="U238" s="478"/>
      <c r="V238" s="478"/>
      <c r="W238" s="509" t="str">
        <f>IF(F234*V238=0,"",F234*V238)</f>
        <v/>
      </c>
      <c r="X238" s="1023"/>
    </row>
    <row r="239" spans="2:25" ht="10.199999999999999" customHeight="1">
      <c r="B239" s="1018"/>
      <c r="C239" s="836"/>
      <c r="D239" s="835"/>
      <c r="E239" s="835"/>
      <c r="F239" s="835"/>
      <c r="G239" s="500" t="str">
        <f>IF(E239*F239&lt;&gt;0,E239*F239,"")</f>
        <v/>
      </c>
      <c r="H239" s="836"/>
      <c r="I239" s="835"/>
      <c r="J239" s="835"/>
      <c r="K239" s="504" t="str">
        <f>IF(F239*J239=0,"",F239*J239)</f>
        <v/>
      </c>
      <c r="L239" s="481"/>
      <c r="M239" s="472"/>
      <c r="N239" s="472"/>
      <c r="O239" s="500" t="str">
        <f>IF(F239*N239=0,"",F239*N239)</f>
        <v/>
      </c>
      <c r="P239" s="481"/>
      <c r="Q239" s="472"/>
      <c r="R239" s="472"/>
      <c r="S239" s="500" t="str">
        <f>IF(F239*R239=0,"",F239*R239)</f>
        <v/>
      </c>
      <c r="T239" s="481"/>
      <c r="U239" s="472"/>
      <c r="V239" s="472"/>
      <c r="W239" s="507" t="str">
        <f>IF(F239*V239=0,"",F239*V239)</f>
        <v/>
      </c>
      <c r="X239" s="1021" t="str">
        <f>IF(E239="","",SUM(E239:E243,J239:J243)-SUM(N239:N243,R239:R243,V239:V243))</f>
        <v/>
      </c>
    </row>
    <row r="240" spans="2:25" ht="10.199999999999999" customHeight="1">
      <c r="B240" s="1019"/>
      <c r="C240" s="501"/>
      <c r="D240" s="473"/>
      <c r="E240" s="473"/>
      <c r="F240" s="494"/>
      <c r="G240" s="494" t="str">
        <f>IF(E240=0,"",F239*E240)</f>
        <v/>
      </c>
      <c r="H240" s="501"/>
      <c r="I240" s="473"/>
      <c r="J240" s="473"/>
      <c r="K240" s="505" t="str">
        <f>IF(F239*J240=0,"",F239*J240)</f>
        <v/>
      </c>
      <c r="L240" s="482"/>
      <c r="M240" s="475"/>
      <c r="N240" s="475"/>
      <c r="O240" s="494" t="str">
        <f>IF(F239*N240=0,"",F239*N240)</f>
        <v/>
      </c>
      <c r="P240" s="482"/>
      <c r="Q240" s="475"/>
      <c r="R240" s="475"/>
      <c r="S240" s="494" t="str">
        <f>IF(F239*R240=0,"",F239*R240)</f>
        <v/>
      </c>
      <c r="T240" s="482"/>
      <c r="U240" s="475"/>
      <c r="V240" s="475"/>
      <c r="W240" s="508" t="str">
        <f>IF(F239*V240=0,"",F239*V240)</f>
        <v/>
      </c>
      <c r="X240" s="1022"/>
    </row>
    <row r="241" spans="2:24" ht="10.199999999999999" customHeight="1">
      <c r="B241" s="1019"/>
      <c r="C241" s="501"/>
      <c r="D241" s="473"/>
      <c r="E241" s="473"/>
      <c r="F241" s="494"/>
      <c r="G241" s="494" t="str">
        <f>IF(E241=0,"",F239*E241)</f>
        <v/>
      </c>
      <c r="H241" s="501"/>
      <c r="I241" s="473"/>
      <c r="J241" s="473"/>
      <c r="K241" s="505" t="str">
        <f>IF(F239*J241=0,"",F239*J241)</f>
        <v/>
      </c>
      <c r="L241" s="482"/>
      <c r="M241" s="475"/>
      <c r="N241" s="475"/>
      <c r="O241" s="494" t="str">
        <f>IF(F239*N241=0,"",F239*N241)</f>
        <v/>
      </c>
      <c r="P241" s="482"/>
      <c r="Q241" s="475"/>
      <c r="R241" s="475"/>
      <c r="S241" s="494" t="str">
        <f>IF(F239*R241=0,"",F239*R241)</f>
        <v/>
      </c>
      <c r="T241" s="482"/>
      <c r="U241" s="475"/>
      <c r="V241" s="475"/>
      <c r="W241" s="508" t="str">
        <f>IF(F239*V241=0,"",F239*V241)</f>
        <v/>
      </c>
      <c r="X241" s="1022"/>
    </row>
    <row r="242" spans="2:24" ht="10.199999999999999" customHeight="1">
      <c r="B242" s="1019"/>
      <c r="C242" s="501"/>
      <c r="D242" s="473"/>
      <c r="E242" s="473"/>
      <c r="F242" s="494"/>
      <c r="G242" s="494" t="str">
        <f>IF(E242=0,"",F239*E242)</f>
        <v/>
      </c>
      <c r="H242" s="501"/>
      <c r="I242" s="473"/>
      <c r="J242" s="473"/>
      <c r="K242" s="505" t="str">
        <f>IF(F239*J242=0,"",F239*J242)</f>
        <v/>
      </c>
      <c r="L242" s="482"/>
      <c r="M242" s="475"/>
      <c r="N242" s="475"/>
      <c r="O242" s="494" t="str">
        <f>IF(F239*N242=0,"",F239*N242)</f>
        <v/>
      </c>
      <c r="P242" s="482"/>
      <c r="Q242" s="475"/>
      <c r="R242" s="475"/>
      <c r="S242" s="494" t="str">
        <f>IF(F239*R242=0,"",F239*R242)</f>
        <v/>
      </c>
      <c r="T242" s="482"/>
      <c r="U242" s="475"/>
      <c r="V242" s="475"/>
      <c r="W242" s="508" t="str">
        <f>IF(F239*V242=0,"",F239*V242)</f>
        <v/>
      </c>
      <c r="X242" s="1022"/>
    </row>
    <row r="243" spans="2:24" ht="10.199999999999999" customHeight="1">
      <c r="B243" s="1020"/>
      <c r="C243" s="833"/>
      <c r="D243" s="834"/>
      <c r="E243" s="834"/>
      <c r="F243" s="503"/>
      <c r="G243" s="494" t="str">
        <f>IF(E243=0,"",F239*E243)</f>
        <v/>
      </c>
      <c r="H243" s="833"/>
      <c r="I243" s="834"/>
      <c r="J243" s="834"/>
      <c r="K243" s="506" t="str">
        <f>IF(F239*J243=0,"",F239*J243)</f>
        <v/>
      </c>
      <c r="L243" s="483"/>
      <c r="M243" s="478"/>
      <c r="N243" s="478"/>
      <c r="O243" s="503" t="str">
        <f>IF(F239*N243=0,"",F239*N243)</f>
        <v/>
      </c>
      <c r="P243" s="483"/>
      <c r="Q243" s="478"/>
      <c r="R243" s="478"/>
      <c r="S243" s="503" t="str">
        <f>IF(F239*R243=0,"",F239*R243)</f>
        <v/>
      </c>
      <c r="T243" s="483"/>
      <c r="U243" s="478"/>
      <c r="V243" s="478"/>
      <c r="W243" s="509" t="str">
        <f>IF(F239*V243=0,"",F239*V243)</f>
        <v/>
      </c>
      <c r="X243" s="1023"/>
    </row>
    <row r="244" spans="2:24" ht="10.199999999999999" customHeight="1">
      <c r="B244" s="1018"/>
      <c r="C244" s="836"/>
      <c r="D244" s="835"/>
      <c r="E244" s="835"/>
      <c r="F244" s="835"/>
      <c r="G244" s="500" t="str">
        <f>IF(E244*F244&lt;&gt;0,E244*F244,"")</f>
        <v/>
      </c>
      <c r="H244" s="836"/>
      <c r="I244" s="835"/>
      <c r="J244" s="835"/>
      <c r="K244" s="504" t="str">
        <f>IF(F244*J244=0,"",F244*J244)</f>
        <v/>
      </c>
      <c r="L244" s="481"/>
      <c r="M244" s="472"/>
      <c r="N244" s="472"/>
      <c r="O244" s="500" t="str">
        <f>IF(F244*N244=0,"",F244*N244)</f>
        <v/>
      </c>
      <c r="P244" s="481"/>
      <c r="Q244" s="472"/>
      <c r="R244" s="472"/>
      <c r="S244" s="500" t="str">
        <f>IF(F244*R244=0,"",F244*R244)</f>
        <v/>
      </c>
      <c r="T244" s="481"/>
      <c r="U244" s="472"/>
      <c r="V244" s="472"/>
      <c r="W244" s="507" t="str">
        <f>IF(F244*V244=0,"",F244*V244)</f>
        <v/>
      </c>
      <c r="X244" s="1021" t="str">
        <f>IF(E244="","",SUM(E244:E248,J244:J248)-SUM(N244:N248,R244:R248,V244:V248))</f>
        <v/>
      </c>
    </row>
    <row r="245" spans="2:24" ht="10.199999999999999" customHeight="1">
      <c r="B245" s="1019"/>
      <c r="C245" s="501"/>
      <c r="D245" s="473"/>
      <c r="E245" s="473"/>
      <c r="F245" s="494"/>
      <c r="G245" s="494" t="str">
        <f>IF(E245=0,"",F244*E245)</f>
        <v/>
      </c>
      <c r="H245" s="501"/>
      <c r="I245" s="473"/>
      <c r="J245" s="473"/>
      <c r="K245" s="505" t="str">
        <f>IF(F244*J245=0,"",F244*J245)</f>
        <v/>
      </c>
      <c r="L245" s="482"/>
      <c r="M245" s="475"/>
      <c r="N245" s="475"/>
      <c r="O245" s="494" t="str">
        <f>IF(F244*N245=0,"",F244*N245)</f>
        <v/>
      </c>
      <c r="P245" s="482"/>
      <c r="Q245" s="475"/>
      <c r="R245" s="475"/>
      <c r="S245" s="494" t="str">
        <f>IF(F244*R245=0,"",F244*R245)</f>
        <v/>
      </c>
      <c r="T245" s="482"/>
      <c r="U245" s="475"/>
      <c r="V245" s="475"/>
      <c r="W245" s="508" t="str">
        <f>IF(F244*V245=0,"",F244*V245)</f>
        <v/>
      </c>
      <c r="X245" s="1022"/>
    </row>
    <row r="246" spans="2:24" ht="10.199999999999999" customHeight="1">
      <c r="B246" s="1019"/>
      <c r="C246" s="501"/>
      <c r="D246" s="473"/>
      <c r="E246" s="473"/>
      <c r="F246" s="494"/>
      <c r="G246" s="494" t="str">
        <f>IF(E246=0,"",F244*E246)</f>
        <v/>
      </c>
      <c r="H246" s="501"/>
      <c r="I246" s="473"/>
      <c r="J246" s="473"/>
      <c r="K246" s="505" t="str">
        <f>IF(F244*J246=0,"",F244*J246)</f>
        <v/>
      </c>
      <c r="L246" s="482"/>
      <c r="M246" s="475"/>
      <c r="N246" s="475"/>
      <c r="O246" s="494" t="str">
        <f>IF(F244*N246=0,"",F244*N246)</f>
        <v/>
      </c>
      <c r="P246" s="482"/>
      <c r="Q246" s="475"/>
      <c r="R246" s="475"/>
      <c r="S246" s="494" t="str">
        <f>IF(F244*R246=0,"",F244*R246)</f>
        <v/>
      </c>
      <c r="T246" s="482"/>
      <c r="U246" s="475"/>
      <c r="V246" s="475"/>
      <c r="W246" s="508" t="str">
        <f>IF(F244*V246=0,"",F244*V246)</f>
        <v/>
      </c>
      <c r="X246" s="1022"/>
    </row>
    <row r="247" spans="2:24" ht="10.199999999999999" customHeight="1">
      <c r="B247" s="1019"/>
      <c r="C247" s="501"/>
      <c r="D247" s="473"/>
      <c r="E247" s="473"/>
      <c r="F247" s="494"/>
      <c r="G247" s="494" t="str">
        <f>IF(E247=0,"",F244*E247)</f>
        <v/>
      </c>
      <c r="H247" s="501"/>
      <c r="I247" s="473"/>
      <c r="J247" s="473"/>
      <c r="K247" s="505" t="str">
        <f>IF(F244*J247=0,"",F244*J247)</f>
        <v/>
      </c>
      <c r="L247" s="482"/>
      <c r="M247" s="475"/>
      <c r="N247" s="475"/>
      <c r="O247" s="494" t="str">
        <f>IF(F244*N247=0,"",F244*N247)</f>
        <v/>
      </c>
      <c r="P247" s="482"/>
      <c r="Q247" s="475"/>
      <c r="R247" s="475"/>
      <c r="S247" s="494" t="str">
        <f>IF(F244*R247=0,"",F244*R247)</f>
        <v/>
      </c>
      <c r="T247" s="482"/>
      <c r="U247" s="475"/>
      <c r="V247" s="475"/>
      <c r="W247" s="508" t="str">
        <f>IF(F244*V247=0,"",F244*V247)</f>
        <v/>
      </c>
      <c r="X247" s="1022"/>
    </row>
    <row r="248" spans="2:24" ht="10.199999999999999" customHeight="1">
      <c r="B248" s="1020"/>
      <c r="C248" s="833"/>
      <c r="D248" s="834"/>
      <c r="E248" s="834"/>
      <c r="F248" s="503"/>
      <c r="G248" s="494" t="str">
        <f>IF(E248=0,"",F244*E248)</f>
        <v/>
      </c>
      <c r="H248" s="833"/>
      <c r="I248" s="834"/>
      <c r="J248" s="834"/>
      <c r="K248" s="506" t="str">
        <f>IF(F244*J248=0,"",F244*J248)</f>
        <v/>
      </c>
      <c r="L248" s="483"/>
      <c r="M248" s="478"/>
      <c r="N248" s="478"/>
      <c r="O248" s="503" t="str">
        <f>IF(F244*N248=0,"",F244*N248)</f>
        <v/>
      </c>
      <c r="P248" s="483"/>
      <c r="Q248" s="478"/>
      <c r="R248" s="478"/>
      <c r="S248" s="503" t="str">
        <f>IF(F244*R248=0,"",F244*R248)</f>
        <v/>
      </c>
      <c r="T248" s="483"/>
      <c r="U248" s="478"/>
      <c r="V248" s="478"/>
      <c r="W248" s="509" t="str">
        <f>IF(F244*V248=0,"",F244*V248)</f>
        <v/>
      </c>
      <c r="X248" s="1023"/>
    </row>
    <row r="249" spans="2:24" ht="10.199999999999999" customHeight="1">
      <c r="B249" s="1018"/>
      <c r="C249" s="836"/>
      <c r="D249" s="835"/>
      <c r="E249" s="835"/>
      <c r="F249" s="835"/>
      <c r="G249" s="500" t="str">
        <f>IF(E249*F249&lt;&gt;0,E249*F249,"")</f>
        <v/>
      </c>
      <c r="H249" s="836"/>
      <c r="I249" s="835"/>
      <c r="J249" s="835"/>
      <c r="K249" s="504" t="str">
        <f>IF(F249*J249=0,"",F249*J249)</f>
        <v/>
      </c>
      <c r="L249" s="481"/>
      <c r="M249" s="472"/>
      <c r="N249" s="472"/>
      <c r="O249" s="500" t="str">
        <f>IF(F249*N249=0,"",F249*N249)</f>
        <v/>
      </c>
      <c r="P249" s="481"/>
      <c r="Q249" s="472"/>
      <c r="R249" s="472"/>
      <c r="S249" s="500" t="str">
        <f>IF(F249*R249=0,"",F249*R249)</f>
        <v/>
      </c>
      <c r="T249" s="481"/>
      <c r="U249" s="472"/>
      <c r="V249" s="472"/>
      <c r="W249" s="504" t="str">
        <f>IF(F249*V249=0,"",F249*V249)</f>
        <v/>
      </c>
      <c r="X249" s="1015" t="str">
        <f>IF(E249="","",SUM(E249:E253,J249:J253)-SUM(N249:N253,R249:R253,V249:V253))</f>
        <v/>
      </c>
    </row>
    <row r="250" spans="2:24" ht="10.199999999999999" customHeight="1">
      <c r="B250" s="1019"/>
      <c r="C250" s="501"/>
      <c r="D250" s="473"/>
      <c r="E250" s="473"/>
      <c r="F250" s="494"/>
      <c r="G250" s="494" t="str">
        <f>IF(E250=0,"",F249*E250)</f>
        <v/>
      </c>
      <c r="H250" s="501"/>
      <c r="I250" s="473"/>
      <c r="J250" s="473"/>
      <c r="K250" s="505" t="str">
        <f>IF(F249*J250=0,"",F249*J250)</f>
        <v/>
      </c>
      <c r="L250" s="482"/>
      <c r="M250" s="475"/>
      <c r="N250" s="475"/>
      <c r="O250" s="494" t="str">
        <f>IF(F249*N250=0,"",F249*N250)</f>
        <v/>
      </c>
      <c r="P250" s="482"/>
      <c r="Q250" s="475"/>
      <c r="R250" s="475"/>
      <c r="S250" s="494" t="str">
        <f>IF(F249*R250=0,"",F249*R250)</f>
        <v/>
      </c>
      <c r="T250" s="482"/>
      <c r="U250" s="475"/>
      <c r="V250" s="475"/>
      <c r="W250" s="505" t="str">
        <f>IF(F249*V250=0,"",F249*V250)</f>
        <v/>
      </c>
      <c r="X250" s="1016"/>
    </row>
    <row r="251" spans="2:24" ht="10.199999999999999" customHeight="1">
      <c r="B251" s="1019"/>
      <c r="C251" s="501"/>
      <c r="D251" s="473"/>
      <c r="E251" s="473"/>
      <c r="F251" s="494"/>
      <c r="G251" s="494" t="str">
        <f>IF(E251=0,"",F249*E251)</f>
        <v/>
      </c>
      <c r="H251" s="501"/>
      <c r="I251" s="473"/>
      <c r="J251" s="473"/>
      <c r="K251" s="505" t="str">
        <f>IF(F249*J251=0,"",F249*J251)</f>
        <v/>
      </c>
      <c r="L251" s="482"/>
      <c r="M251" s="475"/>
      <c r="N251" s="475"/>
      <c r="O251" s="494" t="str">
        <f>IF(F249*N251=0,"",F249*N251)</f>
        <v/>
      </c>
      <c r="P251" s="482"/>
      <c r="Q251" s="475"/>
      <c r="R251" s="475"/>
      <c r="S251" s="494" t="str">
        <f>IF(F249*R251=0,"",F249*R251)</f>
        <v/>
      </c>
      <c r="T251" s="482"/>
      <c r="U251" s="475"/>
      <c r="V251" s="475"/>
      <c r="W251" s="505" t="str">
        <f>IF(F249*V251=0,"",F249*V251)</f>
        <v/>
      </c>
      <c r="X251" s="1016"/>
    </row>
    <row r="252" spans="2:24" ht="10.199999999999999" customHeight="1">
      <c r="B252" s="1019"/>
      <c r="C252" s="501"/>
      <c r="D252" s="473"/>
      <c r="E252" s="473"/>
      <c r="F252" s="494"/>
      <c r="G252" s="494" t="str">
        <f>IF(E252=0,"",F249*E252)</f>
        <v/>
      </c>
      <c r="H252" s="501"/>
      <c r="I252" s="473"/>
      <c r="J252" s="473"/>
      <c r="K252" s="505" t="str">
        <f>IF(F249*J252=0,"",F249*J252)</f>
        <v/>
      </c>
      <c r="L252" s="482"/>
      <c r="M252" s="475"/>
      <c r="N252" s="475"/>
      <c r="O252" s="494" t="str">
        <f>IF(F249*N252=0,"",F249*N252)</f>
        <v/>
      </c>
      <c r="P252" s="482"/>
      <c r="Q252" s="475"/>
      <c r="R252" s="475"/>
      <c r="S252" s="494" t="str">
        <f>IF(F249*R252=0,"",F249*R252)</f>
        <v/>
      </c>
      <c r="T252" s="482"/>
      <c r="U252" s="475"/>
      <c r="V252" s="475"/>
      <c r="W252" s="505" t="str">
        <f>IF(F249*V252=0,"",F249*V252)</f>
        <v/>
      </c>
      <c r="X252" s="1016"/>
    </row>
    <row r="253" spans="2:24" ht="10.199999999999999" customHeight="1">
      <c r="B253" s="1020"/>
      <c r="C253" s="833"/>
      <c r="D253" s="834"/>
      <c r="E253" s="834"/>
      <c r="F253" s="503"/>
      <c r="G253" s="494" t="str">
        <f>IF(E253=0,"",F249*E253)</f>
        <v/>
      </c>
      <c r="H253" s="833"/>
      <c r="I253" s="834"/>
      <c r="J253" s="834"/>
      <c r="K253" s="506" t="str">
        <f>IF(F249*J253=0,"",F249*J253)</f>
        <v/>
      </c>
      <c r="L253" s="483"/>
      <c r="M253" s="478"/>
      <c r="N253" s="478"/>
      <c r="O253" s="503" t="str">
        <f>IF(F249*N253=0,"",F249*N253)</f>
        <v/>
      </c>
      <c r="P253" s="483"/>
      <c r="Q253" s="478"/>
      <c r="R253" s="478"/>
      <c r="S253" s="503" t="str">
        <f>IF(F249*R253=0,"",F249*R253)</f>
        <v/>
      </c>
      <c r="T253" s="483"/>
      <c r="U253" s="478"/>
      <c r="V253" s="478"/>
      <c r="W253" s="506" t="str">
        <f>IF(F249*V253=0,"",F249*V253)</f>
        <v/>
      </c>
      <c r="X253" s="1017"/>
    </row>
    <row r="254" spans="2:24" ht="26.4" customHeight="1">
      <c r="B254" s="1059" t="s">
        <v>51</v>
      </c>
      <c r="C254" s="1004" t="s">
        <v>53</v>
      </c>
      <c r="D254" s="1005"/>
      <c r="E254" s="1005"/>
      <c r="F254" s="1005"/>
      <c r="G254" s="1005"/>
      <c r="H254" s="1005" t="s">
        <v>41</v>
      </c>
      <c r="I254" s="1005"/>
      <c r="J254" s="1005"/>
      <c r="K254" s="1006"/>
      <c r="L254" s="1038" t="s">
        <v>42</v>
      </c>
      <c r="M254" s="1005"/>
      <c r="N254" s="1005"/>
      <c r="O254" s="1005"/>
      <c r="P254" s="1005" t="s">
        <v>43</v>
      </c>
      <c r="Q254" s="1005"/>
      <c r="R254" s="1005"/>
      <c r="S254" s="1005"/>
      <c r="T254" s="1005" t="s">
        <v>44</v>
      </c>
      <c r="U254" s="1005"/>
      <c r="V254" s="1005"/>
      <c r="W254" s="1006"/>
      <c r="X254" s="1027" t="s">
        <v>39</v>
      </c>
    </row>
    <row r="255" spans="2:24">
      <c r="B255" s="1060"/>
      <c r="C255" s="512" t="s">
        <v>45</v>
      </c>
      <c r="D255" s="513" t="s">
        <v>46</v>
      </c>
      <c r="E255" s="514" t="s">
        <v>48</v>
      </c>
      <c r="F255" s="514" t="s">
        <v>50</v>
      </c>
      <c r="G255" s="514" t="s">
        <v>6</v>
      </c>
      <c r="H255" s="514" t="s">
        <v>45</v>
      </c>
      <c r="I255" s="514" t="s">
        <v>46</v>
      </c>
      <c r="J255" s="514" t="s">
        <v>48</v>
      </c>
      <c r="K255" s="515" t="s">
        <v>6</v>
      </c>
      <c r="L255" s="516" t="s">
        <v>45</v>
      </c>
      <c r="M255" s="513" t="s">
        <v>46</v>
      </c>
      <c r="N255" s="514" t="s">
        <v>48</v>
      </c>
      <c r="O255" s="514" t="s">
        <v>6</v>
      </c>
      <c r="P255" s="514" t="s">
        <v>45</v>
      </c>
      <c r="Q255" s="514" t="s">
        <v>46</v>
      </c>
      <c r="R255" s="514" t="s">
        <v>48</v>
      </c>
      <c r="S255" s="514" t="s">
        <v>6</v>
      </c>
      <c r="T255" s="514" t="s">
        <v>45</v>
      </c>
      <c r="U255" s="514" t="s">
        <v>46</v>
      </c>
      <c r="V255" s="514" t="s">
        <v>48</v>
      </c>
      <c r="W255" s="517" t="s">
        <v>6</v>
      </c>
      <c r="X255" s="1028"/>
    </row>
    <row r="256" spans="2:24">
      <c r="B256" s="1032" t="s">
        <v>52</v>
      </c>
      <c r="C256" s="1061"/>
      <c r="D256" s="1058"/>
      <c r="E256" s="1010"/>
      <c r="F256" s="1010"/>
      <c r="G256" s="1054" t="str">
        <f>IF(SUM(G212:G231,G234:G253)=0,"",SUM(G212:G231,G234:G253))</f>
        <v/>
      </c>
      <c r="H256" s="1002"/>
      <c r="I256" s="1002"/>
      <c r="J256" s="1010"/>
      <c r="K256" s="1055" t="str">
        <f>IF(SUM(K212:K231,K234:K253)=0,"",SUM(K212:K231,K234:K253))</f>
        <v/>
      </c>
      <c r="L256" s="1056"/>
      <c r="M256" s="1058"/>
      <c r="N256" s="1010"/>
      <c r="O256" s="1054" t="str">
        <f>IF(SUM(O212:O231,O234:O253)=0,"",SUM(O212:O231,O234:O253))</f>
        <v/>
      </c>
      <c r="P256" s="1002"/>
      <c r="Q256" s="1002"/>
      <c r="R256" s="1010"/>
      <c r="S256" s="1054" t="str">
        <f>IF(SUM(S212:S231,S234:S253)=0,"",SUM(S212:S231,S234:S253))</f>
        <v/>
      </c>
      <c r="T256" s="1002"/>
      <c r="U256" s="1002"/>
      <c r="V256" s="1010"/>
      <c r="W256" s="1007" t="str">
        <f>IF(SUM(W212:W231,W234:W253)=0,"",SUM(W212:W231,W234:W253))</f>
        <v/>
      </c>
      <c r="X256" s="1028"/>
    </row>
    <row r="257" spans="2:25">
      <c r="B257" s="1033"/>
      <c r="C257" s="1051"/>
      <c r="D257" s="1053"/>
      <c r="E257" s="1011"/>
      <c r="F257" s="1011"/>
      <c r="G257" s="1045"/>
      <c r="H257" s="1003"/>
      <c r="I257" s="1003"/>
      <c r="J257" s="1011"/>
      <c r="K257" s="1035"/>
      <c r="L257" s="1057"/>
      <c r="M257" s="1053"/>
      <c r="N257" s="1011"/>
      <c r="O257" s="1045"/>
      <c r="P257" s="1003"/>
      <c r="Q257" s="1003"/>
      <c r="R257" s="1011"/>
      <c r="S257" s="1045"/>
      <c r="T257" s="1003"/>
      <c r="U257" s="1003"/>
      <c r="V257" s="1011"/>
      <c r="W257" s="1008"/>
      <c r="X257" s="1029"/>
    </row>
    <row r="261" spans="2:25">
      <c r="B261" s="1027" t="s">
        <v>36</v>
      </c>
      <c r="C261" s="1004" t="s">
        <v>37</v>
      </c>
      <c r="D261" s="1005"/>
      <c r="E261" s="1005"/>
      <c r="F261" s="1005"/>
      <c r="G261" s="1005"/>
      <c r="H261" s="1005"/>
      <c r="I261" s="1005"/>
      <c r="J261" s="1005"/>
      <c r="K261" s="1005"/>
      <c r="L261" s="1005" t="s">
        <v>38</v>
      </c>
      <c r="M261" s="1005"/>
      <c r="N261" s="1005"/>
      <c r="O261" s="1005"/>
      <c r="P261" s="1005"/>
      <c r="Q261" s="1005"/>
      <c r="R261" s="1005"/>
      <c r="S261" s="1005"/>
      <c r="T261" s="1005"/>
      <c r="U261" s="1005"/>
      <c r="V261" s="1005"/>
      <c r="W261" s="1006"/>
      <c r="X261" s="1036" t="s">
        <v>39</v>
      </c>
    </row>
    <row r="262" spans="2:25" ht="26.4" customHeight="1">
      <c r="B262" s="1028"/>
      <c r="C262" s="1004" t="s">
        <v>53</v>
      </c>
      <c r="D262" s="1005"/>
      <c r="E262" s="1005"/>
      <c r="F262" s="1005"/>
      <c r="G262" s="1005"/>
      <c r="H262" s="1005" t="s">
        <v>41</v>
      </c>
      <c r="I262" s="1005"/>
      <c r="J262" s="1005"/>
      <c r="K262" s="1006"/>
      <c r="L262" s="1004" t="s">
        <v>42</v>
      </c>
      <c r="M262" s="1005"/>
      <c r="N262" s="1005"/>
      <c r="O262" s="1005"/>
      <c r="P262" s="1005" t="s">
        <v>43</v>
      </c>
      <c r="Q262" s="1005"/>
      <c r="R262" s="1005"/>
      <c r="S262" s="1005"/>
      <c r="T262" s="1005" t="s">
        <v>44</v>
      </c>
      <c r="U262" s="1005"/>
      <c r="V262" s="1005"/>
      <c r="W262" s="1006"/>
      <c r="X262" s="1046"/>
      <c r="Y262" s="29"/>
    </row>
    <row r="263" spans="2:25" ht="10.8" customHeight="1">
      <c r="B263" s="1029"/>
      <c r="C263" s="495" t="s">
        <v>45</v>
      </c>
      <c r="D263" s="496" t="s">
        <v>46</v>
      </c>
      <c r="E263" s="497" t="s">
        <v>48</v>
      </c>
      <c r="F263" s="497" t="s">
        <v>50</v>
      </c>
      <c r="G263" s="497" t="s">
        <v>6</v>
      </c>
      <c r="H263" s="497" t="s">
        <v>45</v>
      </c>
      <c r="I263" s="497" t="s">
        <v>46</v>
      </c>
      <c r="J263" s="497" t="s">
        <v>48</v>
      </c>
      <c r="K263" s="498" t="s">
        <v>6</v>
      </c>
      <c r="L263" s="495" t="s">
        <v>45</v>
      </c>
      <c r="M263" s="496" t="s">
        <v>46</v>
      </c>
      <c r="N263" s="497" t="s">
        <v>48</v>
      </c>
      <c r="O263" s="497" t="s">
        <v>6</v>
      </c>
      <c r="P263" s="497" t="s">
        <v>45</v>
      </c>
      <c r="Q263" s="497" t="s">
        <v>46</v>
      </c>
      <c r="R263" s="497" t="s">
        <v>48</v>
      </c>
      <c r="S263" s="497" t="s">
        <v>6</v>
      </c>
      <c r="T263" s="497" t="s">
        <v>45</v>
      </c>
      <c r="U263" s="497" t="s">
        <v>46</v>
      </c>
      <c r="V263" s="497" t="s">
        <v>48</v>
      </c>
      <c r="W263" s="498" t="s">
        <v>6</v>
      </c>
      <c r="X263" s="1047"/>
      <c r="Y263" s="29"/>
    </row>
    <row r="264" spans="2:25" ht="10.199999999999999" customHeight="1">
      <c r="B264" s="1018"/>
      <c r="C264" s="836"/>
      <c r="D264" s="835"/>
      <c r="E264" s="835"/>
      <c r="F264" s="835"/>
      <c r="G264" s="500" t="str">
        <f>IF(E264*F264&lt;&gt;0,E264*F264,"")</f>
        <v/>
      </c>
      <c r="H264" s="836"/>
      <c r="I264" s="835"/>
      <c r="J264" s="835"/>
      <c r="K264" s="504" t="str">
        <f>IF(F264*J264=0,"",F264*J264)</f>
        <v/>
      </c>
      <c r="L264" s="481"/>
      <c r="M264" s="472"/>
      <c r="N264" s="472"/>
      <c r="O264" s="500" t="str">
        <f>IF(F264*N264=0,"",F264*N264)</f>
        <v/>
      </c>
      <c r="P264" s="481"/>
      <c r="Q264" s="472"/>
      <c r="R264" s="472"/>
      <c r="S264" s="500" t="str">
        <f>IF(F264*R264=0,"",F264*R264)</f>
        <v/>
      </c>
      <c r="T264" s="481"/>
      <c r="U264" s="472"/>
      <c r="V264" s="472"/>
      <c r="W264" s="507" t="str">
        <f>IF(F264*V264=0,"",F264*V264)</f>
        <v/>
      </c>
      <c r="X264" s="1021" t="str">
        <f>IF(E264="","",SUM(E264:E268,J264:J268)-SUM(N264:N268,R264:R268,V264:V268))</f>
        <v/>
      </c>
      <c r="Y264" s="29"/>
    </row>
    <row r="265" spans="2:25" ht="10.199999999999999" customHeight="1">
      <c r="B265" s="1019"/>
      <c r="C265" s="501"/>
      <c r="D265" s="473"/>
      <c r="E265" s="473"/>
      <c r="F265" s="494"/>
      <c r="G265" s="494" t="str">
        <f>IF(E265=0,"",F264*E265)</f>
        <v/>
      </c>
      <c r="H265" s="501"/>
      <c r="I265" s="473"/>
      <c r="J265" s="473"/>
      <c r="K265" s="505" t="str">
        <f>IF(F264*J265=0,"",F264*J265)</f>
        <v/>
      </c>
      <c r="L265" s="482"/>
      <c r="M265" s="475"/>
      <c r="N265" s="475"/>
      <c r="O265" s="494" t="str">
        <f>IF(F264*N265=0,"",F264*N265)</f>
        <v/>
      </c>
      <c r="P265" s="482"/>
      <c r="Q265" s="475"/>
      <c r="R265" s="475"/>
      <c r="S265" s="494" t="str">
        <f>IF(F264*R265=0,"",F264*R265)</f>
        <v/>
      </c>
      <c r="T265" s="482"/>
      <c r="U265" s="475"/>
      <c r="V265" s="475"/>
      <c r="W265" s="508" t="str">
        <f>IF(F264*V265=0,"",F264*V265)</f>
        <v/>
      </c>
      <c r="X265" s="1022"/>
      <c r="Y265" s="1"/>
    </row>
    <row r="266" spans="2:25" ht="10.199999999999999" customHeight="1">
      <c r="B266" s="1019"/>
      <c r="C266" s="501"/>
      <c r="D266" s="473"/>
      <c r="E266" s="473"/>
      <c r="F266" s="494"/>
      <c r="G266" s="494" t="str">
        <f>IF(E266=0,"",F264*E266)</f>
        <v/>
      </c>
      <c r="H266" s="501"/>
      <c r="I266" s="473"/>
      <c r="J266" s="473"/>
      <c r="K266" s="505" t="str">
        <f>IF(F264*J266=0,"",F264*J266)</f>
        <v/>
      </c>
      <c r="L266" s="482"/>
      <c r="M266" s="475"/>
      <c r="N266" s="475"/>
      <c r="O266" s="494" t="str">
        <f>IF(F264*N266=0,"",F264*N266)</f>
        <v/>
      </c>
      <c r="P266" s="482"/>
      <c r="Q266" s="475"/>
      <c r="R266" s="475"/>
      <c r="S266" s="494" t="str">
        <f>IF(F264*R266=0,"",F264*R266)</f>
        <v/>
      </c>
      <c r="T266" s="482"/>
      <c r="U266" s="475"/>
      <c r="V266" s="475"/>
      <c r="W266" s="508" t="str">
        <f>IF(F264*V266=0,"",F264*V266)</f>
        <v/>
      </c>
      <c r="X266" s="1022"/>
      <c r="Y266" s="1"/>
    </row>
    <row r="267" spans="2:25" ht="10.199999999999999" customHeight="1">
      <c r="B267" s="1019"/>
      <c r="C267" s="501"/>
      <c r="D267" s="473"/>
      <c r="E267" s="473"/>
      <c r="F267" s="494"/>
      <c r="G267" s="494" t="str">
        <f>IF(E267=0,"",F264*E267)</f>
        <v/>
      </c>
      <c r="H267" s="501"/>
      <c r="I267" s="473"/>
      <c r="J267" s="473"/>
      <c r="K267" s="505" t="str">
        <f>IF(F264*J267=0,"",F264*J267)</f>
        <v/>
      </c>
      <c r="L267" s="482"/>
      <c r="M267" s="475"/>
      <c r="N267" s="475"/>
      <c r="O267" s="494" t="str">
        <f>IF(F264*N267=0,"",F264*N267)</f>
        <v/>
      </c>
      <c r="P267" s="482"/>
      <c r="Q267" s="475"/>
      <c r="R267" s="475"/>
      <c r="S267" s="494" t="str">
        <f>IF(F264*R267=0,"",F264*R267)</f>
        <v/>
      </c>
      <c r="T267" s="482"/>
      <c r="U267" s="475"/>
      <c r="V267" s="475"/>
      <c r="W267" s="508" t="str">
        <f>IF(F264*V267=0,"",F264*V267)</f>
        <v/>
      </c>
      <c r="X267" s="1022"/>
      <c r="Y267" s="1"/>
    </row>
    <row r="268" spans="2:25" ht="10.199999999999999" customHeight="1">
      <c r="B268" s="1020"/>
      <c r="C268" s="833"/>
      <c r="D268" s="834"/>
      <c r="E268" s="834"/>
      <c r="F268" s="503"/>
      <c r="G268" s="494" t="str">
        <f>IF(E268=0,"",F264*E268)</f>
        <v/>
      </c>
      <c r="H268" s="833"/>
      <c r="I268" s="834"/>
      <c r="J268" s="834"/>
      <c r="K268" s="506" t="str">
        <f>IF(F264*J268=0,"",F264*J268)</f>
        <v/>
      </c>
      <c r="L268" s="483"/>
      <c r="M268" s="478"/>
      <c r="N268" s="478"/>
      <c r="O268" s="503" t="str">
        <f>IF(F264*N268=0,"",F264*N268)</f>
        <v/>
      </c>
      <c r="P268" s="483"/>
      <c r="Q268" s="478"/>
      <c r="R268" s="478"/>
      <c r="S268" s="503" t="str">
        <f>IF(F264*R268=0,"",F264*R268)</f>
        <v/>
      </c>
      <c r="T268" s="483"/>
      <c r="U268" s="478"/>
      <c r="V268" s="478"/>
      <c r="W268" s="509" t="str">
        <f>IF(F264*V268=0,"",F264*V268)</f>
        <v/>
      </c>
      <c r="X268" s="1023"/>
      <c r="Y268" s="1"/>
    </row>
    <row r="269" spans="2:25" ht="10.199999999999999" customHeight="1">
      <c r="B269" s="1018"/>
      <c r="C269" s="836"/>
      <c r="D269" s="835"/>
      <c r="E269" s="835"/>
      <c r="F269" s="835"/>
      <c r="G269" s="500" t="str">
        <f>IF(E269*F269&lt;&gt;0,E269*F269,"")</f>
        <v/>
      </c>
      <c r="H269" s="836"/>
      <c r="I269" s="835"/>
      <c r="J269" s="835"/>
      <c r="K269" s="504" t="str">
        <f>IF(F269*J269=0,"",F269*J269)</f>
        <v/>
      </c>
      <c r="L269" s="481"/>
      <c r="M269" s="472"/>
      <c r="N269" s="472"/>
      <c r="O269" s="500" t="str">
        <f>IF(F269*N269=0,"",F269*N269)</f>
        <v/>
      </c>
      <c r="P269" s="481"/>
      <c r="Q269" s="472"/>
      <c r="R269" s="472"/>
      <c r="S269" s="500" t="str">
        <f>IF(F269*R269=0,"",F269*R269)</f>
        <v/>
      </c>
      <c r="T269" s="481"/>
      <c r="U269" s="472"/>
      <c r="V269" s="472"/>
      <c r="W269" s="507" t="str">
        <f>IF(F269*V269=0,"",F269*V269)</f>
        <v/>
      </c>
      <c r="X269" s="1021" t="str">
        <f>IF(E269="","",SUM(E269:E273,J269:J273)-SUM(N269:N273,R269:R273,V269:V273))</f>
        <v/>
      </c>
      <c r="Y269" s="1"/>
    </row>
    <row r="270" spans="2:25" ht="10.199999999999999" customHeight="1">
      <c r="B270" s="1019"/>
      <c r="C270" s="501"/>
      <c r="D270" s="473"/>
      <c r="E270" s="473"/>
      <c r="F270" s="494"/>
      <c r="G270" s="494" t="str">
        <f>IF(E270=0,"",F269*E270)</f>
        <v/>
      </c>
      <c r="H270" s="501"/>
      <c r="I270" s="473"/>
      <c r="J270" s="473"/>
      <c r="K270" s="505" t="str">
        <f>IF(F269*J270=0,"",F269*J270)</f>
        <v/>
      </c>
      <c r="L270" s="482"/>
      <c r="M270" s="475"/>
      <c r="N270" s="475"/>
      <c r="O270" s="494" t="str">
        <f>IF(F269*N270=0,"",F269*N270)</f>
        <v/>
      </c>
      <c r="P270" s="482"/>
      <c r="Q270" s="475"/>
      <c r="R270" s="475"/>
      <c r="S270" s="494" t="str">
        <f>IF(F269*R270=0,"",F269*R270)</f>
        <v/>
      </c>
      <c r="T270" s="482"/>
      <c r="U270" s="475"/>
      <c r="V270" s="475"/>
      <c r="W270" s="508" t="str">
        <f>IF(F269*V270=0,"",F269*V270)</f>
        <v/>
      </c>
      <c r="X270" s="1022"/>
      <c r="Y270" s="1"/>
    </row>
    <row r="271" spans="2:25" ht="10.199999999999999" customHeight="1">
      <c r="B271" s="1019"/>
      <c r="C271" s="501"/>
      <c r="D271" s="473"/>
      <c r="E271" s="473"/>
      <c r="F271" s="494"/>
      <c r="G271" s="494" t="str">
        <f>IF(E271=0,"",F269*E271)</f>
        <v/>
      </c>
      <c r="H271" s="501"/>
      <c r="I271" s="473"/>
      <c r="J271" s="473"/>
      <c r="K271" s="505" t="str">
        <f>IF(F269*J271=0,"",F269*J271)</f>
        <v/>
      </c>
      <c r="L271" s="482"/>
      <c r="M271" s="475"/>
      <c r="N271" s="475"/>
      <c r="O271" s="494" t="str">
        <f>IF(F269*N271=0,"",F269*N271)</f>
        <v/>
      </c>
      <c r="P271" s="482"/>
      <c r="Q271" s="475"/>
      <c r="R271" s="475"/>
      <c r="S271" s="494" t="str">
        <f>IF(F269*R271=0,"",F269*R271)</f>
        <v/>
      </c>
      <c r="T271" s="482"/>
      <c r="U271" s="475"/>
      <c r="V271" s="475"/>
      <c r="W271" s="508" t="str">
        <f>IF(F269*V271=0,"",F269*V271)</f>
        <v/>
      </c>
      <c r="X271" s="1022"/>
      <c r="Y271" s="1"/>
    </row>
    <row r="272" spans="2:25" ht="10.199999999999999" customHeight="1">
      <c r="B272" s="1019"/>
      <c r="C272" s="501"/>
      <c r="D272" s="473"/>
      <c r="E272" s="473"/>
      <c r="F272" s="494"/>
      <c r="G272" s="494" t="str">
        <f>IF(E272=0,"",F269*E272)</f>
        <v/>
      </c>
      <c r="H272" s="501"/>
      <c r="I272" s="473"/>
      <c r="J272" s="473"/>
      <c r="K272" s="505" t="str">
        <f>IF(F269*J272=0,"",F269*J272)</f>
        <v/>
      </c>
      <c r="L272" s="482"/>
      <c r="M272" s="475"/>
      <c r="N272" s="475"/>
      <c r="O272" s="494" t="str">
        <f>IF(F269*N272=0,"",F269*N272)</f>
        <v/>
      </c>
      <c r="P272" s="482"/>
      <c r="Q272" s="475"/>
      <c r="R272" s="475"/>
      <c r="S272" s="494" t="str">
        <f>IF(F269*R272=0,"",F269*R272)</f>
        <v/>
      </c>
      <c r="T272" s="482"/>
      <c r="U272" s="475"/>
      <c r="V272" s="475"/>
      <c r="W272" s="508" t="str">
        <f>IF(F269*V272=0,"",F269*V272)</f>
        <v/>
      </c>
      <c r="X272" s="1022"/>
      <c r="Y272" s="1"/>
    </row>
    <row r="273" spans="2:25" ht="10.199999999999999" customHeight="1">
      <c r="B273" s="1020"/>
      <c r="C273" s="833"/>
      <c r="D273" s="834"/>
      <c r="E273" s="834"/>
      <c r="F273" s="503"/>
      <c r="G273" s="494" t="str">
        <f>IF(E273=0,"",F269*E273)</f>
        <v/>
      </c>
      <c r="H273" s="833"/>
      <c r="I273" s="834"/>
      <c r="J273" s="834"/>
      <c r="K273" s="506" t="str">
        <f>IF(F269*J273=0,"",F269*J273)</f>
        <v/>
      </c>
      <c r="L273" s="483"/>
      <c r="M273" s="478"/>
      <c r="N273" s="478"/>
      <c r="O273" s="503" t="str">
        <f>IF(F269*N273=0,"",F269*N273)</f>
        <v/>
      </c>
      <c r="P273" s="483"/>
      <c r="Q273" s="478"/>
      <c r="R273" s="478"/>
      <c r="S273" s="503" t="str">
        <f>IF(F269*R273=0,"",F269*R273)</f>
        <v/>
      </c>
      <c r="T273" s="483"/>
      <c r="U273" s="478"/>
      <c r="V273" s="478"/>
      <c r="W273" s="509" t="str">
        <f>IF(F269*V273=0,"",F269*V273)</f>
        <v/>
      </c>
      <c r="X273" s="1023"/>
      <c r="Y273" s="1"/>
    </row>
    <row r="274" spans="2:25" ht="10.199999999999999" customHeight="1">
      <c r="B274" s="1018"/>
      <c r="C274" s="836"/>
      <c r="D274" s="835"/>
      <c r="E274" s="835"/>
      <c r="F274" s="835"/>
      <c r="G274" s="500" t="str">
        <f>IF(E274*F274&lt;&gt;0,E274*F274,"")</f>
        <v/>
      </c>
      <c r="H274" s="836"/>
      <c r="I274" s="835"/>
      <c r="J274" s="835"/>
      <c r="K274" s="504" t="str">
        <f>IF(F274*J274=0,"",F274*J274)</f>
        <v/>
      </c>
      <c r="L274" s="481"/>
      <c r="M274" s="472"/>
      <c r="N274" s="472"/>
      <c r="O274" s="500" t="str">
        <f>IF(F274*N274=0,"",F274*N274)</f>
        <v/>
      </c>
      <c r="P274" s="481"/>
      <c r="Q274" s="472"/>
      <c r="R274" s="472"/>
      <c r="S274" s="500" t="str">
        <f>IF(F274*R274=0,"",F274*R274)</f>
        <v/>
      </c>
      <c r="T274" s="481"/>
      <c r="U274" s="472"/>
      <c r="V274" s="472"/>
      <c r="W274" s="504" t="str">
        <f>IF(F274*V274=0,"",F274*V274)</f>
        <v/>
      </c>
      <c r="X274" s="1021" t="str">
        <f>IF(E274="","",SUM(E274:E278,J274:J278)-SUM(N274:N278,R274:R278,V274:V278))</f>
        <v/>
      </c>
      <c r="Y274" s="1"/>
    </row>
    <row r="275" spans="2:25" ht="10.199999999999999" customHeight="1">
      <c r="B275" s="1019"/>
      <c r="C275" s="501"/>
      <c r="D275" s="473"/>
      <c r="E275" s="473"/>
      <c r="F275" s="494"/>
      <c r="G275" s="494" t="str">
        <f>IF(E275=0,"",F274*E275)</f>
        <v/>
      </c>
      <c r="H275" s="501"/>
      <c r="I275" s="473"/>
      <c r="J275" s="473"/>
      <c r="K275" s="505" t="str">
        <f>IF(F274*J275=0,"",F274*J275)</f>
        <v/>
      </c>
      <c r="L275" s="482"/>
      <c r="M275" s="475"/>
      <c r="N275" s="475"/>
      <c r="O275" s="494" t="str">
        <f>IF(F274*N275=0,"",F274*N275)</f>
        <v/>
      </c>
      <c r="P275" s="482"/>
      <c r="Q275" s="475"/>
      <c r="R275" s="475"/>
      <c r="S275" s="494" t="str">
        <f>IF(F274*R275=0,"",F274*R275)</f>
        <v/>
      </c>
      <c r="T275" s="482"/>
      <c r="U275" s="475"/>
      <c r="V275" s="475"/>
      <c r="W275" s="505" t="str">
        <f>IF(F274*V275=0,"",F274*V275)</f>
        <v/>
      </c>
      <c r="X275" s="1022"/>
      <c r="Y275" s="1"/>
    </row>
    <row r="276" spans="2:25" ht="10.199999999999999" customHeight="1">
      <c r="B276" s="1019"/>
      <c r="C276" s="501"/>
      <c r="D276" s="473"/>
      <c r="E276" s="473"/>
      <c r="F276" s="494"/>
      <c r="G276" s="494" t="str">
        <f>IF(E276=0,"",F274*E276)</f>
        <v/>
      </c>
      <c r="H276" s="501"/>
      <c r="I276" s="473"/>
      <c r="J276" s="473"/>
      <c r="K276" s="505" t="str">
        <f>IF(F274*J276=0,"",F274*J276)</f>
        <v/>
      </c>
      <c r="L276" s="482"/>
      <c r="M276" s="475"/>
      <c r="N276" s="475"/>
      <c r="O276" s="494" t="str">
        <f>IF(F274*N276=0,"",F274*N276)</f>
        <v/>
      </c>
      <c r="P276" s="482"/>
      <c r="Q276" s="475"/>
      <c r="R276" s="475"/>
      <c r="S276" s="494" t="str">
        <f>IF(F274*R276=0,"",F274*R276)</f>
        <v/>
      </c>
      <c r="T276" s="482"/>
      <c r="U276" s="475"/>
      <c r="V276" s="475"/>
      <c r="W276" s="505" t="str">
        <f>IF(F274*V276=0,"",F274*V276)</f>
        <v/>
      </c>
      <c r="X276" s="1022"/>
      <c r="Y276" s="1"/>
    </row>
    <row r="277" spans="2:25" ht="10.199999999999999" customHeight="1">
      <c r="B277" s="1019"/>
      <c r="C277" s="501"/>
      <c r="D277" s="473"/>
      <c r="E277" s="473"/>
      <c r="F277" s="494"/>
      <c r="G277" s="494" t="str">
        <f>IF(E277=0,"",F274*E277)</f>
        <v/>
      </c>
      <c r="H277" s="501"/>
      <c r="I277" s="473"/>
      <c r="J277" s="473"/>
      <c r="K277" s="505" t="str">
        <f>IF(F274*J277=0,"",F274*J277)</f>
        <v/>
      </c>
      <c r="L277" s="482"/>
      <c r="M277" s="475"/>
      <c r="N277" s="475"/>
      <c r="O277" s="494" t="str">
        <f>IF(F274*N277=0,"",F274*N277)</f>
        <v/>
      </c>
      <c r="P277" s="482"/>
      <c r="Q277" s="475"/>
      <c r="R277" s="475"/>
      <c r="S277" s="494" t="str">
        <f>IF(F274*R277=0,"",F274*R277)</f>
        <v/>
      </c>
      <c r="T277" s="482"/>
      <c r="U277" s="475"/>
      <c r="V277" s="475"/>
      <c r="W277" s="505" t="str">
        <f>IF(F274*V277=0,"",F274*V277)</f>
        <v/>
      </c>
      <c r="X277" s="1022"/>
      <c r="Y277" s="1"/>
    </row>
    <row r="278" spans="2:25" ht="10.199999999999999" customHeight="1">
      <c r="B278" s="1020"/>
      <c r="C278" s="833"/>
      <c r="D278" s="834"/>
      <c r="E278" s="834"/>
      <c r="F278" s="503"/>
      <c r="G278" s="494" t="str">
        <f>IF(E278=0,"",F274*E278)</f>
        <v/>
      </c>
      <c r="H278" s="833"/>
      <c r="I278" s="834"/>
      <c r="J278" s="834"/>
      <c r="K278" s="506" t="str">
        <f>IF(F274*J278=0,"",F274*J278)</f>
        <v/>
      </c>
      <c r="L278" s="483"/>
      <c r="M278" s="478"/>
      <c r="N278" s="478"/>
      <c r="O278" s="503" t="str">
        <f>IF(F274*N278=0,"",F274*N278)</f>
        <v/>
      </c>
      <c r="P278" s="483"/>
      <c r="Q278" s="478"/>
      <c r="R278" s="478"/>
      <c r="S278" s="503" t="str">
        <f>IF(F274*R278=0,"",F274*R278)</f>
        <v/>
      </c>
      <c r="T278" s="483"/>
      <c r="U278" s="478"/>
      <c r="V278" s="478"/>
      <c r="W278" s="506" t="str">
        <f>IF(F274*V278=0,"",F274*V278)</f>
        <v/>
      </c>
      <c r="X278" s="1023"/>
      <c r="Y278" s="1"/>
    </row>
    <row r="279" spans="2:25" ht="10.199999999999999" customHeight="1">
      <c r="B279" s="1018"/>
      <c r="C279" s="836"/>
      <c r="D279" s="835"/>
      <c r="E279" s="835"/>
      <c r="F279" s="835"/>
      <c r="G279" s="500" t="str">
        <f>IF(E279*F279&lt;&gt;0,E279*F279,"")</f>
        <v/>
      </c>
      <c r="H279" s="836"/>
      <c r="I279" s="835"/>
      <c r="J279" s="835"/>
      <c r="K279" s="504" t="str">
        <f>IF(F279*J279=0,"",F279*J279)</f>
        <v/>
      </c>
      <c r="L279" s="481"/>
      <c r="M279" s="472"/>
      <c r="N279" s="472"/>
      <c r="O279" s="500" t="str">
        <f>IF(F279*N279=0,"",F279*N279)</f>
        <v/>
      </c>
      <c r="P279" s="481"/>
      <c r="Q279" s="472"/>
      <c r="R279" s="472"/>
      <c r="S279" s="500" t="str">
        <f>IF(F279*R279=0,"",F279*R279)</f>
        <v/>
      </c>
      <c r="T279" s="481"/>
      <c r="U279" s="472"/>
      <c r="V279" s="472"/>
      <c r="W279" s="504" t="str">
        <f>IF(F279*V279=0,"",F279*V279)</f>
        <v/>
      </c>
      <c r="X279" s="1021" t="str">
        <f>IF(E279="","",SUM(E279:E283,J279:J283)-SUM(N279:N283,R279:R283,V279:V283))</f>
        <v/>
      </c>
      <c r="Y279" s="1"/>
    </row>
    <row r="280" spans="2:25" ht="10.199999999999999" customHeight="1">
      <c r="B280" s="1019"/>
      <c r="C280" s="501"/>
      <c r="D280" s="473"/>
      <c r="E280" s="473"/>
      <c r="F280" s="494"/>
      <c r="G280" s="494" t="str">
        <f>IF(E280=0,"",F279*E280)</f>
        <v/>
      </c>
      <c r="H280" s="501"/>
      <c r="I280" s="473"/>
      <c r="J280" s="473"/>
      <c r="K280" s="505" t="str">
        <f>IF(F279*J280=0,"",F279*J280)</f>
        <v/>
      </c>
      <c r="L280" s="482"/>
      <c r="M280" s="475"/>
      <c r="N280" s="475"/>
      <c r="O280" s="494" t="str">
        <f>IF(F279*N280=0,"",F279*N280)</f>
        <v/>
      </c>
      <c r="P280" s="482"/>
      <c r="Q280" s="475"/>
      <c r="R280" s="475"/>
      <c r="S280" s="494" t="str">
        <f>IF(F279*R280=0,"",F279*R280)</f>
        <v/>
      </c>
      <c r="T280" s="482"/>
      <c r="U280" s="475"/>
      <c r="V280" s="475"/>
      <c r="W280" s="505" t="str">
        <f>IF(F279*V280=0,"",F279*V280)</f>
        <v/>
      </c>
      <c r="X280" s="1022"/>
      <c r="Y280" s="1"/>
    </row>
    <row r="281" spans="2:25" ht="10.199999999999999" customHeight="1">
      <c r="B281" s="1019"/>
      <c r="C281" s="501"/>
      <c r="D281" s="473"/>
      <c r="E281" s="473"/>
      <c r="F281" s="494"/>
      <c r="G281" s="494" t="str">
        <f>IF(E281=0,"",F279*E281)</f>
        <v/>
      </c>
      <c r="H281" s="501"/>
      <c r="I281" s="473"/>
      <c r="J281" s="473"/>
      <c r="K281" s="505" t="str">
        <f>IF(F279*J281=0,"",F279*J281)</f>
        <v/>
      </c>
      <c r="L281" s="482"/>
      <c r="M281" s="475"/>
      <c r="N281" s="475"/>
      <c r="O281" s="494" t="str">
        <f>IF(F279*N281=0,"",F279*N281)</f>
        <v/>
      </c>
      <c r="P281" s="482"/>
      <c r="Q281" s="475"/>
      <c r="R281" s="475"/>
      <c r="S281" s="494" t="str">
        <f>IF(F279*R281=0,"",F279*R281)</f>
        <v/>
      </c>
      <c r="T281" s="482"/>
      <c r="U281" s="475"/>
      <c r="V281" s="475"/>
      <c r="W281" s="505" t="str">
        <f>IF(F279*V281=0,"",F279*V281)</f>
        <v/>
      </c>
      <c r="X281" s="1022"/>
      <c r="Y281" s="1"/>
    </row>
    <row r="282" spans="2:25" ht="10.199999999999999" customHeight="1">
      <c r="B282" s="1019"/>
      <c r="C282" s="501"/>
      <c r="D282" s="473"/>
      <c r="E282" s="473"/>
      <c r="F282" s="494"/>
      <c r="G282" s="494" t="str">
        <f>IF(E282=0,"",F279*E282)</f>
        <v/>
      </c>
      <c r="H282" s="501"/>
      <c r="I282" s="473"/>
      <c r="J282" s="473"/>
      <c r="K282" s="505" t="str">
        <f>IF(F279*J282=0,"",F279*J282)</f>
        <v/>
      </c>
      <c r="L282" s="482"/>
      <c r="M282" s="475"/>
      <c r="N282" s="475"/>
      <c r="O282" s="494" t="str">
        <f>IF(F279*N282=0,"",F279*N282)</f>
        <v/>
      </c>
      <c r="P282" s="482"/>
      <c r="Q282" s="475"/>
      <c r="R282" s="475"/>
      <c r="S282" s="494" t="str">
        <f>IF(F279*R282=0,"",F279*R282)</f>
        <v/>
      </c>
      <c r="T282" s="482"/>
      <c r="U282" s="475"/>
      <c r="V282" s="475"/>
      <c r="W282" s="505" t="str">
        <f>IF(F279*V282=0,"",F279*V282)</f>
        <v/>
      </c>
      <c r="X282" s="1022"/>
      <c r="Y282" s="1"/>
    </row>
    <row r="283" spans="2:25" ht="10.199999999999999" customHeight="1">
      <c r="B283" s="1020"/>
      <c r="C283" s="833"/>
      <c r="D283" s="834"/>
      <c r="E283" s="834"/>
      <c r="F283" s="503"/>
      <c r="G283" s="494" t="str">
        <f>IF(E283=0,"",F279*E283)</f>
        <v/>
      </c>
      <c r="H283" s="833"/>
      <c r="I283" s="834"/>
      <c r="J283" s="834"/>
      <c r="K283" s="506" t="str">
        <f>IF(F279*J283=0,"",F279*J283)</f>
        <v/>
      </c>
      <c r="L283" s="483"/>
      <c r="M283" s="478"/>
      <c r="N283" s="478"/>
      <c r="O283" s="503" t="str">
        <f>IF(F279*N283=0,"",F279*N283)</f>
        <v/>
      </c>
      <c r="P283" s="483"/>
      <c r="Q283" s="478"/>
      <c r="R283" s="478"/>
      <c r="S283" s="503" t="str">
        <f>IF(F279*R283=0,"",F279*R283)</f>
        <v/>
      </c>
      <c r="T283" s="483"/>
      <c r="U283" s="478"/>
      <c r="V283" s="478"/>
      <c r="W283" s="506" t="str">
        <f>IF(F279*V283=0,"",F279*V283)</f>
        <v/>
      </c>
      <c r="X283" s="1023"/>
      <c r="Y283" s="1"/>
    </row>
    <row r="284" spans="2:25" ht="26.4" customHeight="1">
      <c r="B284" s="1027" t="s">
        <v>51</v>
      </c>
      <c r="C284" s="1004" t="s">
        <v>53</v>
      </c>
      <c r="D284" s="1005"/>
      <c r="E284" s="1005"/>
      <c r="F284" s="1005"/>
      <c r="G284" s="1005"/>
      <c r="H284" s="1005" t="s">
        <v>41</v>
      </c>
      <c r="I284" s="1005"/>
      <c r="J284" s="1005"/>
      <c r="K284" s="1006"/>
      <c r="L284" s="1004" t="s">
        <v>42</v>
      </c>
      <c r="M284" s="1005"/>
      <c r="N284" s="1005"/>
      <c r="O284" s="1005"/>
      <c r="P284" s="1005" t="s">
        <v>43</v>
      </c>
      <c r="Q284" s="1005"/>
      <c r="R284" s="1005"/>
      <c r="S284" s="1005"/>
      <c r="T284" s="1005" t="s">
        <v>44</v>
      </c>
      <c r="U284" s="1005"/>
      <c r="V284" s="1005"/>
      <c r="W284" s="1009"/>
      <c r="X284" s="1027" t="s">
        <v>39</v>
      </c>
      <c r="Y284" s="1"/>
    </row>
    <row r="285" spans="2:25" ht="10.8" customHeight="1">
      <c r="B285" s="1029"/>
      <c r="C285" s="510" t="s">
        <v>45</v>
      </c>
      <c r="D285" s="462" t="s">
        <v>46</v>
      </c>
      <c r="E285" s="463" t="s">
        <v>48</v>
      </c>
      <c r="F285" s="463" t="s">
        <v>50</v>
      </c>
      <c r="G285" s="463" t="s">
        <v>6</v>
      </c>
      <c r="H285" s="463" t="s">
        <v>45</v>
      </c>
      <c r="I285" s="463" t="s">
        <v>46</v>
      </c>
      <c r="J285" s="463" t="s">
        <v>48</v>
      </c>
      <c r="K285" s="511" t="s">
        <v>6</v>
      </c>
      <c r="L285" s="461" t="s">
        <v>45</v>
      </c>
      <c r="M285" s="462" t="s">
        <v>46</v>
      </c>
      <c r="N285" s="463" t="s">
        <v>48</v>
      </c>
      <c r="O285" s="463" t="s">
        <v>6</v>
      </c>
      <c r="P285" s="463" t="s">
        <v>45</v>
      </c>
      <c r="Q285" s="463" t="s">
        <v>46</v>
      </c>
      <c r="R285" s="463" t="s">
        <v>48</v>
      </c>
      <c r="S285" s="463" t="s">
        <v>6</v>
      </c>
      <c r="T285" s="463" t="s">
        <v>45</v>
      </c>
      <c r="U285" s="463" t="s">
        <v>46</v>
      </c>
      <c r="V285" s="463" t="s">
        <v>48</v>
      </c>
      <c r="W285" s="464" t="s">
        <v>6</v>
      </c>
      <c r="X285" s="1029"/>
      <c r="Y285" s="1"/>
    </row>
    <row r="286" spans="2:25" ht="10.199999999999999" customHeight="1">
      <c r="B286" s="1018"/>
      <c r="C286" s="836"/>
      <c r="D286" s="835"/>
      <c r="E286" s="835"/>
      <c r="F286" s="835"/>
      <c r="G286" s="500" t="str">
        <f>IF(E286*F286&lt;&gt;0,E286*F286,"")</f>
        <v/>
      </c>
      <c r="H286" s="836"/>
      <c r="I286" s="835"/>
      <c r="J286" s="835"/>
      <c r="K286" s="504" t="str">
        <f>IF(F286*J286=0,"",F286*J286)</f>
        <v/>
      </c>
      <c r="L286" s="481"/>
      <c r="M286" s="472"/>
      <c r="N286" s="472"/>
      <c r="O286" s="500" t="str">
        <f>IF(F286*N286=0,"",F286*N286)</f>
        <v/>
      </c>
      <c r="P286" s="481"/>
      <c r="Q286" s="472"/>
      <c r="R286" s="472"/>
      <c r="S286" s="500" t="str">
        <f>IF(F286*R286=0,"",F286*R286)</f>
        <v/>
      </c>
      <c r="T286" s="481"/>
      <c r="U286" s="472"/>
      <c r="V286" s="472"/>
      <c r="W286" s="507" t="str">
        <f>IF(F286*V286=0,"",F286*V286)</f>
        <v/>
      </c>
      <c r="X286" s="1021" t="str">
        <f>IF(E286="","",SUM(E286:E290,J286:J290)-SUM(N286:N290,R286:R290,V286:V290))</f>
        <v/>
      </c>
      <c r="Y286" s="1"/>
    </row>
    <row r="287" spans="2:25" ht="10.199999999999999" customHeight="1">
      <c r="B287" s="1019"/>
      <c r="C287" s="501"/>
      <c r="D287" s="473"/>
      <c r="E287" s="473"/>
      <c r="F287" s="494"/>
      <c r="G287" s="494" t="str">
        <f>IF(E287=0,"",F286*E287)</f>
        <v/>
      </c>
      <c r="H287" s="501"/>
      <c r="I287" s="473"/>
      <c r="J287" s="473"/>
      <c r="K287" s="505" t="str">
        <f>IF(F286*J287=0,"",F286*J287)</f>
        <v/>
      </c>
      <c r="L287" s="482"/>
      <c r="M287" s="475"/>
      <c r="N287" s="475"/>
      <c r="O287" s="494" t="str">
        <f>IF(F286*N287=0,"",F286*N287)</f>
        <v/>
      </c>
      <c r="P287" s="482"/>
      <c r="Q287" s="475"/>
      <c r="R287" s="475"/>
      <c r="S287" s="494" t="str">
        <f>IF(F286*R287=0,"",F286*R287)</f>
        <v/>
      </c>
      <c r="T287" s="482"/>
      <c r="U287" s="475"/>
      <c r="V287" s="475"/>
      <c r="W287" s="508" t="str">
        <f>IF(F286*V287=0,"",F286*V287)</f>
        <v/>
      </c>
      <c r="X287" s="1022"/>
      <c r="Y287" s="1"/>
    </row>
    <row r="288" spans="2:25" ht="10.199999999999999" customHeight="1">
      <c r="B288" s="1019"/>
      <c r="C288" s="501"/>
      <c r="D288" s="473"/>
      <c r="E288" s="473"/>
      <c r="F288" s="494"/>
      <c r="G288" s="494" t="str">
        <f>IF(E288=0,"",F286*E288)</f>
        <v/>
      </c>
      <c r="H288" s="501"/>
      <c r="I288" s="473"/>
      <c r="J288" s="473"/>
      <c r="K288" s="505" t="str">
        <f>IF(F286*J288=0,"",F286*J288)</f>
        <v/>
      </c>
      <c r="L288" s="482"/>
      <c r="M288" s="475"/>
      <c r="N288" s="475"/>
      <c r="O288" s="494" t="str">
        <f>IF(F286*N288=0,"",F286*N288)</f>
        <v/>
      </c>
      <c r="P288" s="482"/>
      <c r="Q288" s="475"/>
      <c r="R288" s="475"/>
      <c r="S288" s="494" t="str">
        <f>IF(F286*R288=0,"",F286*R288)</f>
        <v/>
      </c>
      <c r="T288" s="482"/>
      <c r="U288" s="475"/>
      <c r="V288" s="475"/>
      <c r="W288" s="508" t="str">
        <f>IF(F286*V288=0,"",F286*V288)</f>
        <v/>
      </c>
      <c r="X288" s="1022"/>
      <c r="Y288" s="1"/>
    </row>
    <row r="289" spans="2:24" ht="10.199999999999999" customHeight="1">
      <c r="B289" s="1019"/>
      <c r="C289" s="501"/>
      <c r="D289" s="473"/>
      <c r="E289" s="473"/>
      <c r="F289" s="494"/>
      <c r="G289" s="494" t="str">
        <f>IF(E289=0,"",F286*E289)</f>
        <v/>
      </c>
      <c r="H289" s="501"/>
      <c r="I289" s="473"/>
      <c r="J289" s="473"/>
      <c r="K289" s="505" t="str">
        <f>IF(F286*J289=0,"",F286*J289)</f>
        <v/>
      </c>
      <c r="L289" s="482"/>
      <c r="M289" s="475"/>
      <c r="N289" s="475"/>
      <c r="O289" s="494" t="str">
        <f>IF(F286*N289=0,"",F286*N289)</f>
        <v/>
      </c>
      <c r="P289" s="482"/>
      <c r="Q289" s="475"/>
      <c r="R289" s="475"/>
      <c r="S289" s="494" t="str">
        <f>IF(F286*R289=0,"",F286*R289)</f>
        <v/>
      </c>
      <c r="T289" s="482"/>
      <c r="U289" s="475"/>
      <c r="V289" s="475"/>
      <c r="W289" s="508" t="str">
        <f>IF(F286*V289=0,"",F286*V289)</f>
        <v/>
      </c>
      <c r="X289" s="1022"/>
    </row>
    <row r="290" spans="2:24" ht="10.199999999999999" customHeight="1">
      <c r="B290" s="1020"/>
      <c r="C290" s="833"/>
      <c r="D290" s="834"/>
      <c r="E290" s="834"/>
      <c r="F290" s="503"/>
      <c r="G290" s="494" t="str">
        <f>IF(E290=0,"",F286*E290)</f>
        <v/>
      </c>
      <c r="H290" s="833"/>
      <c r="I290" s="834"/>
      <c r="J290" s="834"/>
      <c r="K290" s="506" t="str">
        <f>IF(F286*J290=0,"",F286*J290)</f>
        <v/>
      </c>
      <c r="L290" s="483"/>
      <c r="M290" s="478"/>
      <c r="N290" s="478"/>
      <c r="O290" s="503" t="str">
        <f>IF(F286*N290=0,"",F286*N290)</f>
        <v/>
      </c>
      <c r="P290" s="483"/>
      <c r="Q290" s="478"/>
      <c r="R290" s="478"/>
      <c r="S290" s="503" t="str">
        <f>IF(F286*R290=0,"",F286*R290)</f>
        <v/>
      </c>
      <c r="T290" s="483"/>
      <c r="U290" s="478"/>
      <c r="V290" s="478"/>
      <c r="W290" s="509" t="str">
        <f>IF(F286*V290=0,"",F286*V290)</f>
        <v/>
      </c>
      <c r="X290" s="1023"/>
    </row>
    <row r="291" spans="2:24" ht="10.199999999999999" customHeight="1">
      <c r="B291" s="1018"/>
      <c r="C291" s="836"/>
      <c r="D291" s="835"/>
      <c r="E291" s="835"/>
      <c r="F291" s="835"/>
      <c r="G291" s="500" t="str">
        <f>IF(E291*F291&lt;&gt;0,E291*F291,"")</f>
        <v/>
      </c>
      <c r="H291" s="836"/>
      <c r="I291" s="835"/>
      <c r="J291" s="835"/>
      <c r="K291" s="504" t="str">
        <f>IF(F291*J291=0,"",F291*J291)</f>
        <v/>
      </c>
      <c r="L291" s="481"/>
      <c r="M291" s="472"/>
      <c r="N291" s="472"/>
      <c r="O291" s="500" t="str">
        <f>IF(F291*N291=0,"",F291*N291)</f>
        <v/>
      </c>
      <c r="P291" s="481"/>
      <c r="Q291" s="472"/>
      <c r="R291" s="472"/>
      <c r="S291" s="500" t="str">
        <f>IF(F291*R291=0,"",F291*R291)</f>
        <v/>
      </c>
      <c r="T291" s="481"/>
      <c r="U291" s="472"/>
      <c r="V291" s="472"/>
      <c r="W291" s="507" t="str">
        <f>IF(F291*V291=0,"",F291*V291)</f>
        <v/>
      </c>
      <c r="X291" s="1021" t="str">
        <f>IF(E291="","",SUM(E291:E295,J291:J295)-SUM(N291:N295,R291:R295,V291:V295))</f>
        <v/>
      </c>
    </row>
    <row r="292" spans="2:24" ht="10.199999999999999" customHeight="1">
      <c r="B292" s="1019"/>
      <c r="C292" s="501"/>
      <c r="D292" s="473"/>
      <c r="E292" s="473"/>
      <c r="F292" s="494"/>
      <c r="G292" s="494" t="str">
        <f>IF(E292=0,"",F291*E292)</f>
        <v/>
      </c>
      <c r="H292" s="501"/>
      <c r="I292" s="473"/>
      <c r="J292" s="473"/>
      <c r="K292" s="505" t="str">
        <f>IF(F291*J292=0,"",F291*J292)</f>
        <v/>
      </c>
      <c r="L292" s="482"/>
      <c r="M292" s="475"/>
      <c r="N292" s="475"/>
      <c r="O292" s="494" t="str">
        <f>IF(F291*N292=0,"",F291*N292)</f>
        <v/>
      </c>
      <c r="P292" s="482"/>
      <c r="Q292" s="475"/>
      <c r="R292" s="475"/>
      <c r="S292" s="494" t="str">
        <f>IF(F291*R292=0,"",F291*R292)</f>
        <v/>
      </c>
      <c r="T292" s="482"/>
      <c r="U292" s="475"/>
      <c r="V292" s="475"/>
      <c r="W292" s="508" t="str">
        <f>IF(F291*V292=0,"",F291*V292)</f>
        <v/>
      </c>
      <c r="X292" s="1022"/>
    </row>
    <row r="293" spans="2:24" ht="10.199999999999999" customHeight="1">
      <c r="B293" s="1019"/>
      <c r="C293" s="501"/>
      <c r="D293" s="473"/>
      <c r="E293" s="473"/>
      <c r="F293" s="494"/>
      <c r="G293" s="494" t="str">
        <f>IF(E293=0,"",F291*E293)</f>
        <v/>
      </c>
      <c r="H293" s="501"/>
      <c r="I293" s="473"/>
      <c r="J293" s="473"/>
      <c r="K293" s="505" t="str">
        <f>IF(F291*J293=0,"",F291*J293)</f>
        <v/>
      </c>
      <c r="L293" s="482"/>
      <c r="M293" s="475"/>
      <c r="N293" s="475"/>
      <c r="O293" s="494" t="str">
        <f>IF(F291*N293=0,"",F291*N293)</f>
        <v/>
      </c>
      <c r="P293" s="482"/>
      <c r="Q293" s="475"/>
      <c r="R293" s="475"/>
      <c r="S293" s="494" t="str">
        <f>IF(F291*R293=0,"",F291*R293)</f>
        <v/>
      </c>
      <c r="T293" s="482"/>
      <c r="U293" s="475"/>
      <c r="V293" s="475"/>
      <c r="W293" s="508" t="str">
        <f>IF(F291*V293=0,"",F291*V293)</f>
        <v/>
      </c>
      <c r="X293" s="1022"/>
    </row>
    <row r="294" spans="2:24" ht="10.199999999999999" customHeight="1">
      <c r="B294" s="1019"/>
      <c r="C294" s="501"/>
      <c r="D294" s="473"/>
      <c r="E294" s="473"/>
      <c r="F294" s="494"/>
      <c r="G294" s="494" t="str">
        <f>IF(E294=0,"",F291*E294)</f>
        <v/>
      </c>
      <c r="H294" s="501"/>
      <c r="I294" s="473"/>
      <c r="J294" s="473"/>
      <c r="K294" s="505" t="str">
        <f>IF(F291*J294=0,"",F291*J294)</f>
        <v/>
      </c>
      <c r="L294" s="482"/>
      <c r="M294" s="475"/>
      <c r="N294" s="475"/>
      <c r="O294" s="494" t="str">
        <f>IF(F291*N294=0,"",F291*N294)</f>
        <v/>
      </c>
      <c r="P294" s="482"/>
      <c r="Q294" s="475"/>
      <c r="R294" s="475"/>
      <c r="S294" s="494" t="str">
        <f>IF(F291*R294=0,"",F291*R294)</f>
        <v/>
      </c>
      <c r="T294" s="482"/>
      <c r="U294" s="475"/>
      <c r="V294" s="475"/>
      <c r="W294" s="508" t="str">
        <f>IF(F291*V294=0,"",F291*V294)</f>
        <v/>
      </c>
      <c r="X294" s="1022"/>
    </row>
    <row r="295" spans="2:24" ht="10.199999999999999" customHeight="1">
      <c r="B295" s="1020"/>
      <c r="C295" s="833"/>
      <c r="D295" s="834"/>
      <c r="E295" s="834"/>
      <c r="F295" s="503"/>
      <c r="G295" s="494" t="str">
        <f>IF(E295=0,"",F291*E295)</f>
        <v/>
      </c>
      <c r="H295" s="833"/>
      <c r="I295" s="834"/>
      <c r="J295" s="834"/>
      <c r="K295" s="506" t="str">
        <f>IF(F291*J295=0,"",F291*J295)</f>
        <v/>
      </c>
      <c r="L295" s="483"/>
      <c r="M295" s="478"/>
      <c r="N295" s="478"/>
      <c r="O295" s="503" t="str">
        <f>IF(F291*N295=0,"",F291*N295)</f>
        <v/>
      </c>
      <c r="P295" s="483"/>
      <c r="Q295" s="478"/>
      <c r="R295" s="478"/>
      <c r="S295" s="503" t="str">
        <f>IF(F291*R295=0,"",F291*R295)</f>
        <v/>
      </c>
      <c r="T295" s="483"/>
      <c r="U295" s="478"/>
      <c r="V295" s="478"/>
      <c r="W295" s="509" t="str">
        <f>IF(F291*V295=0,"",F291*V295)</f>
        <v/>
      </c>
      <c r="X295" s="1023"/>
    </row>
    <row r="296" spans="2:24" ht="10.199999999999999" customHeight="1">
      <c r="B296" s="1018"/>
      <c r="C296" s="836"/>
      <c r="D296" s="835"/>
      <c r="E296" s="835"/>
      <c r="F296" s="835"/>
      <c r="G296" s="500" t="str">
        <f>IF(E296*F296&lt;&gt;0,E296*F296,"")</f>
        <v/>
      </c>
      <c r="H296" s="836"/>
      <c r="I296" s="835"/>
      <c r="J296" s="835"/>
      <c r="K296" s="504" t="str">
        <f>IF(F296*J296=0,"",F296*J296)</f>
        <v/>
      </c>
      <c r="L296" s="481"/>
      <c r="M296" s="472"/>
      <c r="N296" s="472"/>
      <c r="O296" s="500" t="str">
        <f>IF(F296*N296=0,"",F296*N296)</f>
        <v/>
      </c>
      <c r="P296" s="481"/>
      <c r="Q296" s="472"/>
      <c r="R296" s="472"/>
      <c r="S296" s="500" t="str">
        <f>IF(F296*R296=0,"",F296*R296)</f>
        <v/>
      </c>
      <c r="T296" s="481"/>
      <c r="U296" s="472"/>
      <c r="V296" s="472"/>
      <c r="W296" s="507" t="str">
        <f>IF(F296*V296=0,"",F296*V296)</f>
        <v/>
      </c>
      <c r="X296" s="1021" t="str">
        <f>IF(E296="","",SUM(E296:E300,J296:J300)-SUM(N296:N300,R296:R300,V296:V300))</f>
        <v/>
      </c>
    </row>
    <row r="297" spans="2:24" ht="10.199999999999999" customHeight="1">
      <c r="B297" s="1019"/>
      <c r="C297" s="501"/>
      <c r="D297" s="473"/>
      <c r="E297" s="473"/>
      <c r="F297" s="494"/>
      <c r="G297" s="494" t="str">
        <f>IF(E297=0,"",F296*E297)</f>
        <v/>
      </c>
      <c r="H297" s="501"/>
      <c r="I297" s="473"/>
      <c r="J297" s="473"/>
      <c r="K297" s="505" t="str">
        <f>IF(F296*J297=0,"",F296*J297)</f>
        <v/>
      </c>
      <c r="L297" s="482"/>
      <c r="M297" s="475"/>
      <c r="N297" s="475"/>
      <c r="O297" s="494" t="str">
        <f>IF(F296*N297=0,"",F296*N297)</f>
        <v/>
      </c>
      <c r="P297" s="482"/>
      <c r="Q297" s="475"/>
      <c r="R297" s="475"/>
      <c r="S297" s="494" t="str">
        <f>IF(F296*R297=0,"",F296*R297)</f>
        <v/>
      </c>
      <c r="T297" s="482"/>
      <c r="U297" s="475"/>
      <c r="V297" s="475"/>
      <c r="W297" s="508" t="str">
        <f>IF(F296*V297=0,"",F296*V297)</f>
        <v/>
      </c>
      <c r="X297" s="1022"/>
    </row>
    <row r="298" spans="2:24" ht="10.199999999999999" customHeight="1">
      <c r="B298" s="1019"/>
      <c r="C298" s="501"/>
      <c r="D298" s="473"/>
      <c r="E298" s="473"/>
      <c r="F298" s="494"/>
      <c r="G298" s="494" t="str">
        <f>IF(E298=0,"",F296*E298)</f>
        <v/>
      </c>
      <c r="H298" s="501"/>
      <c r="I298" s="473"/>
      <c r="J298" s="473"/>
      <c r="K298" s="505" t="str">
        <f>IF(F296*J298=0,"",F296*J298)</f>
        <v/>
      </c>
      <c r="L298" s="482"/>
      <c r="M298" s="475"/>
      <c r="N298" s="475"/>
      <c r="O298" s="494" t="str">
        <f>IF(F296*N298=0,"",F296*N298)</f>
        <v/>
      </c>
      <c r="P298" s="482"/>
      <c r="Q298" s="475"/>
      <c r="R298" s="475"/>
      <c r="S298" s="494" t="str">
        <f>IF(F296*R298=0,"",F296*R298)</f>
        <v/>
      </c>
      <c r="T298" s="482"/>
      <c r="U298" s="475"/>
      <c r="V298" s="475"/>
      <c r="W298" s="508" t="str">
        <f>IF(F296*V298=0,"",F296*V298)</f>
        <v/>
      </c>
      <c r="X298" s="1022"/>
    </row>
    <row r="299" spans="2:24" ht="10.199999999999999" customHeight="1">
      <c r="B299" s="1019"/>
      <c r="C299" s="501"/>
      <c r="D299" s="473"/>
      <c r="E299" s="473"/>
      <c r="F299" s="494"/>
      <c r="G299" s="494" t="str">
        <f>IF(E299=0,"",F296*E299)</f>
        <v/>
      </c>
      <c r="H299" s="501"/>
      <c r="I299" s="473"/>
      <c r="J299" s="473"/>
      <c r="K299" s="505" t="str">
        <f>IF(F296*J299=0,"",F296*J299)</f>
        <v/>
      </c>
      <c r="L299" s="482"/>
      <c r="M299" s="475"/>
      <c r="N299" s="475"/>
      <c r="O299" s="494" t="str">
        <f>IF(F296*N299=0,"",F296*N299)</f>
        <v/>
      </c>
      <c r="P299" s="482"/>
      <c r="Q299" s="475"/>
      <c r="R299" s="475"/>
      <c r="S299" s="494" t="str">
        <f>IF(F296*R299=0,"",F296*R299)</f>
        <v/>
      </c>
      <c r="T299" s="482"/>
      <c r="U299" s="475"/>
      <c r="V299" s="475"/>
      <c r="W299" s="508" t="str">
        <f>IF(F296*V299=0,"",F296*V299)</f>
        <v/>
      </c>
      <c r="X299" s="1022"/>
    </row>
    <row r="300" spans="2:24" ht="10.199999999999999" customHeight="1">
      <c r="B300" s="1020"/>
      <c r="C300" s="833"/>
      <c r="D300" s="834"/>
      <c r="E300" s="834"/>
      <c r="F300" s="503"/>
      <c r="G300" s="494" t="str">
        <f>IF(E300=0,"",F296*E300)</f>
        <v/>
      </c>
      <c r="H300" s="833"/>
      <c r="I300" s="834"/>
      <c r="J300" s="834"/>
      <c r="K300" s="506" t="str">
        <f>IF(F296*J300=0,"",F296*J300)</f>
        <v/>
      </c>
      <c r="L300" s="483"/>
      <c r="M300" s="478"/>
      <c r="N300" s="478"/>
      <c r="O300" s="503" t="str">
        <f>IF(F296*N300=0,"",F296*N300)</f>
        <v/>
      </c>
      <c r="P300" s="483"/>
      <c r="Q300" s="478"/>
      <c r="R300" s="478"/>
      <c r="S300" s="503" t="str">
        <f>IF(F296*R300=0,"",F296*R300)</f>
        <v/>
      </c>
      <c r="T300" s="483"/>
      <c r="U300" s="478"/>
      <c r="V300" s="478"/>
      <c r="W300" s="509" t="str">
        <f>IF(F296*V300=0,"",F296*V300)</f>
        <v/>
      </c>
      <c r="X300" s="1023"/>
    </row>
    <row r="301" spans="2:24" ht="10.199999999999999" customHeight="1">
      <c r="B301" s="1018"/>
      <c r="C301" s="836"/>
      <c r="D301" s="835"/>
      <c r="E301" s="835"/>
      <c r="F301" s="835"/>
      <c r="G301" s="500" t="str">
        <f>IF(E301*F301&lt;&gt;0,E301*F301,"")</f>
        <v/>
      </c>
      <c r="H301" s="836"/>
      <c r="I301" s="835"/>
      <c r="J301" s="835"/>
      <c r="K301" s="504" t="str">
        <f>IF(F301*J301=0,"",F301*J301)</f>
        <v/>
      </c>
      <c r="L301" s="481"/>
      <c r="M301" s="472"/>
      <c r="N301" s="472"/>
      <c r="O301" s="500" t="str">
        <f>IF(F301*N301=0,"",F301*N301)</f>
        <v/>
      </c>
      <c r="P301" s="481"/>
      <c r="Q301" s="472"/>
      <c r="R301" s="472"/>
      <c r="S301" s="500" t="str">
        <f>IF(F301*R301=0,"",F301*R301)</f>
        <v/>
      </c>
      <c r="T301" s="481"/>
      <c r="U301" s="472"/>
      <c r="V301" s="472"/>
      <c r="W301" s="504" t="str">
        <f>IF(F301*V301=0,"",F301*V301)</f>
        <v/>
      </c>
      <c r="X301" s="1015" t="str">
        <f>IF(E301="","",SUM(E301:E305,J301:J305)-SUM(N301:N305,R301:R305,V301:V305))</f>
        <v/>
      </c>
    </row>
    <row r="302" spans="2:24" ht="10.199999999999999" customHeight="1">
      <c r="B302" s="1019"/>
      <c r="C302" s="501"/>
      <c r="D302" s="473"/>
      <c r="E302" s="473"/>
      <c r="F302" s="494"/>
      <c r="G302" s="494" t="str">
        <f>IF(E302=0,"",F301*E302)</f>
        <v/>
      </c>
      <c r="H302" s="501"/>
      <c r="I302" s="473"/>
      <c r="J302" s="473"/>
      <c r="K302" s="505" t="str">
        <f>IF(F301*J302=0,"",F301*J302)</f>
        <v/>
      </c>
      <c r="L302" s="482"/>
      <c r="M302" s="475"/>
      <c r="N302" s="475"/>
      <c r="O302" s="494" t="str">
        <f>IF(F301*N302=0,"",F301*N302)</f>
        <v/>
      </c>
      <c r="P302" s="482"/>
      <c r="Q302" s="475"/>
      <c r="R302" s="475"/>
      <c r="S302" s="494" t="str">
        <f>IF(F301*R302=0,"",F301*R302)</f>
        <v/>
      </c>
      <c r="T302" s="482"/>
      <c r="U302" s="475"/>
      <c r="V302" s="475"/>
      <c r="W302" s="505" t="str">
        <f>IF(F301*V302=0,"",F301*V302)</f>
        <v/>
      </c>
      <c r="X302" s="1016"/>
    </row>
    <row r="303" spans="2:24" ht="10.199999999999999" customHeight="1">
      <c r="B303" s="1019"/>
      <c r="C303" s="501"/>
      <c r="D303" s="473"/>
      <c r="E303" s="473"/>
      <c r="F303" s="494"/>
      <c r="G303" s="494" t="str">
        <f>IF(E303=0,"",F301*E303)</f>
        <v/>
      </c>
      <c r="H303" s="501"/>
      <c r="I303" s="473"/>
      <c r="J303" s="473"/>
      <c r="K303" s="505" t="str">
        <f>IF(F301*J303=0,"",F301*J303)</f>
        <v/>
      </c>
      <c r="L303" s="482"/>
      <c r="M303" s="475"/>
      <c r="N303" s="475"/>
      <c r="O303" s="494" t="str">
        <f>IF(F301*N303=0,"",F301*N303)</f>
        <v/>
      </c>
      <c r="P303" s="482"/>
      <c r="Q303" s="475"/>
      <c r="R303" s="475"/>
      <c r="S303" s="494" t="str">
        <f>IF(F301*R303=0,"",F301*R303)</f>
        <v/>
      </c>
      <c r="T303" s="482"/>
      <c r="U303" s="475"/>
      <c r="V303" s="475"/>
      <c r="W303" s="505" t="str">
        <f>IF(F301*V303=0,"",F301*V303)</f>
        <v/>
      </c>
      <c r="X303" s="1016"/>
    </row>
    <row r="304" spans="2:24" ht="10.199999999999999" customHeight="1">
      <c r="B304" s="1019"/>
      <c r="C304" s="501"/>
      <c r="D304" s="473"/>
      <c r="E304" s="473"/>
      <c r="F304" s="494"/>
      <c r="G304" s="494" t="str">
        <f>IF(E304=0,"",F301*E304)</f>
        <v/>
      </c>
      <c r="H304" s="501"/>
      <c r="I304" s="473"/>
      <c r="J304" s="473"/>
      <c r="K304" s="505" t="str">
        <f>IF(F301*J304=0,"",F301*J304)</f>
        <v/>
      </c>
      <c r="L304" s="482"/>
      <c r="M304" s="475"/>
      <c r="N304" s="475"/>
      <c r="O304" s="494" t="str">
        <f>IF(F301*N304=0,"",F301*N304)</f>
        <v/>
      </c>
      <c r="P304" s="482"/>
      <c r="Q304" s="475"/>
      <c r="R304" s="475"/>
      <c r="S304" s="494" t="str">
        <f>IF(F301*R304=0,"",F301*R304)</f>
        <v/>
      </c>
      <c r="T304" s="482"/>
      <c r="U304" s="475"/>
      <c r="V304" s="475"/>
      <c r="W304" s="505" t="str">
        <f>IF(F301*V304=0,"",F301*V304)</f>
        <v/>
      </c>
      <c r="X304" s="1016"/>
    </row>
    <row r="305" spans="2:25" ht="10.199999999999999" customHeight="1">
      <c r="B305" s="1020"/>
      <c r="C305" s="833"/>
      <c r="D305" s="834"/>
      <c r="E305" s="834"/>
      <c r="F305" s="503"/>
      <c r="G305" s="494" t="str">
        <f>IF(E305=0,"",F301*E305)</f>
        <v/>
      </c>
      <c r="H305" s="833"/>
      <c r="I305" s="834"/>
      <c r="J305" s="834"/>
      <c r="K305" s="506" t="str">
        <f>IF(F301*J305=0,"",F301*J305)</f>
        <v/>
      </c>
      <c r="L305" s="483"/>
      <c r="M305" s="478"/>
      <c r="N305" s="478"/>
      <c r="O305" s="503" t="str">
        <f>IF(F301*N305=0,"",F301*N305)</f>
        <v/>
      </c>
      <c r="P305" s="483"/>
      <c r="Q305" s="478"/>
      <c r="R305" s="478"/>
      <c r="S305" s="503" t="str">
        <f>IF(F301*R305=0,"",F301*R305)</f>
        <v/>
      </c>
      <c r="T305" s="483"/>
      <c r="U305" s="478"/>
      <c r="V305" s="478"/>
      <c r="W305" s="506" t="str">
        <f>IF(F301*V305=0,"",F301*V305)</f>
        <v/>
      </c>
      <c r="X305" s="1017"/>
    </row>
    <row r="306" spans="2:25" ht="26.4" customHeight="1">
      <c r="B306" s="1059" t="s">
        <v>51</v>
      </c>
      <c r="C306" s="1004" t="s">
        <v>53</v>
      </c>
      <c r="D306" s="1005"/>
      <c r="E306" s="1005"/>
      <c r="F306" s="1005"/>
      <c r="G306" s="1005"/>
      <c r="H306" s="1005" t="s">
        <v>41</v>
      </c>
      <c r="I306" s="1005"/>
      <c r="J306" s="1005"/>
      <c r="K306" s="1006"/>
      <c r="L306" s="1038" t="s">
        <v>42</v>
      </c>
      <c r="M306" s="1005"/>
      <c r="N306" s="1005"/>
      <c r="O306" s="1005"/>
      <c r="P306" s="1005" t="s">
        <v>43</v>
      </c>
      <c r="Q306" s="1005"/>
      <c r="R306" s="1005"/>
      <c r="S306" s="1005"/>
      <c r="T306" s="1005" t="s">
        <v>44</v>
      </c>
      <c r="U306" s="1005"/>
      <c r="V306" s="1005"/>
      <c r="W306" s="1006"/>
      <c r="X306" s="1027" t="s">
        <v>39</v>
      </c>
    </row>
    <row r="307" spans="2:25">
      <c r="B307" s="1060"/>
      <c r="C307" s="512" t="s">
        <v>45</v>
      </c>
      <c r="D307" s="513" t="s">
        <v>46</v>
      </c>
      <c r="E307" s="514" t="s">
        <v>48</v>
      </c>
      <c r="F307" s="514" t="s">
        <v>50</v>
      </c>
      <c r="G307" s="514" t="s">
        <v>6</v>
      </c>
      <c r="H307" s="514" t="s">
        <v>45</v>
      </c>
      <c r="I307" s="514" t="s">
        <v>46</v>
      </c>
      <c r="J307" s="514" t="s">
        <v>48</v>
      </c>
      <c r="K307" s="515" t="s">
        <v>6</v>
      </c>
      <c r="L307" s="516" t="s">
        <v>45</v>
      </c>
      <c r="M307" s="513" t="s">
        <v>46</v>
      </c>
      <c r="N307" s="514" t="s">
        <v>48</v>
      </c>
      <c r="O307" s="514" t="s">
        <v>6</v>
      </c>
      <c r="P307" s="514" t="s">
        <v>45</v>
      </c>
      <c r="Q307" s="514" t="s">
        <v>46</v>
      </c>
      <c r="R307" s="514" t="s">
        <v>48</v>
      </c>
      <c r="S307" s="514" t="s">
        <v>6</v>
      </c>
      <c r="T307" s="514" t="s">
        <v>45</v>
      </c>
      <c r="U307" s="514" t="s">
        <v>46</v>
      </c>
      <c r="V307" s="514" t="s">
        <v>48</v>
      </c>
      <c r="W307" s="517" t="s">
        <v>6</v>
      </c>
      <c r="X307" s="1028"/>
    </row>
    <row r="308" spans="2:25">
      <c r="B308" s="1032" t="s">
        <v>52</v>
      </c>
      <c r="C308" s="1061"/>
      <c r="D308" s="1058"/>
      <c r="E308" s="1010"/>
      <c r="F308" s="1010"/>
      <c r="G308" s="1054" t="str">
        <f>IF(SUM(G264:G283,G286:G305)=0,"",SUM(G264:G283,G286:G305))</f>
        <v/>
      </c>
      <c r="H308" s="1002"/>
      <c r="I308" s="1002"/>
      <c r="J308" s="1010"/>
      <c r="K308" s="1055" t="str">
        <f>IF(SUM(K264:K283,K286:K305)=0,"",SUM(K264:K283,K286:K305))</f>
        <v/>
      </c>
      <c r="L308" s="1056"/>
      <c r="M308" s="1058"/>
      <c r="N308" s="1010"/>
      <c r="O308" s="1054" t="str">
        <f>IF(SUM(O264:O283,O286:O305)=0,"",SUM(O264:O283,O286:O305))</f>
        <v/>
      </c>
      <c r="P308" s="1002"/>
      <c r="Q308" s="1002"/>
      <c r="R308" s="1010"/>
      <c r="S308" s="1054" t="str">
        <f>IF(SUM(S264:S283,S286:S305)=0,"",SUM(S264:S283,S286:S305))</f>
        <v/>
      </c>
      <c r="T308" s="1002"/>
      <c r="U308" s="1002"/>
      <c r="V308" s="1010"/>
      <c r="W308" s="1007" t="str">
        <f>IF(SUM(W264:W283,W286:W305)=0,"",SUM(W264:W283,W286:W305))</f>
        <v/>
      </c>
      <c r="X308" s="1028"/>
    </row>
    <row r="309" spans="2:25">
      <c r="B309" s="1033"/>
      <c r="C309" s="1051"/>
      <c r="D309" s="1053"/>
      <c r="E309" s="1011"/>
      <c r="F309" s="1011"/>
      <c r="G309" s="1045"/>
      <c r="H309" s="1003"/>
      <c r="I309" s="1003"/>
      <c r="J309" s="1011"/>
      <c r="K309" s="1035"/>
      <c r="L309" s="1057"/>
      <c r="M309" s="1053"/>
      <c r="N309" s="1011"/>
      <c r="O309" s="1045"/>
      <c r="P309" s="1003"/>
      <c r="Q309" s="1003"/>
      <c r="R309" s="1011"/>
      <c r="S309" s="1045"/>
      <c r="T309" s="1003"/>
      <c r="U309" s="1003"/>
      <c r="V309" s="1011"/>
      <c r="W309" s="1008"/>
      <c r="X309" s="1029"/>
    </row>
    <row r="313" spans="2:25">
      <c r="B313" s="1027" t="s">
        <v>36</v>
      </c>
      <c r="C313" s="1004" t="s">
        <v>37</v>
      </c>
      <c r="D313" s="1005"/>
      <c r="E313" s="1005"/>
      <c r="F313" s="1005"/>
      <c r="G313" s="1005"/>
      <c r="H313" s="1005"/>
      <c r="I313" s="1005"/>
      <c r="J313" s="1005"/>
      <c r="K313" s="1005"/>
      <c r="L313" s="1005" t="s">
        <v>38</v>
      </c>
      <c r="M313" s="1005"/>
      <c r="N313" s="1005"/>
      <c r="O313" s="1005"/>
      <c r="P313" s="1005"/>
      <c r="Q313" s="1005"/>
      <c r="R313" s="1005"/>
      <c r="S313" s="1005"/>
      <c r="T313" s="1005"/>
      <c r="U313" s="1005"/>
      <c r="V313" s="1005"/>
      <c r="W313" s="1006"/>
      <c r="X313" s="1036" t="s">
        <v>39</v>
      </c>
    </row>
    <row r="314" spans="2:25" ht="26.4" customHeight="1">
      <c r="B314" s="1028"/>
      <c r="C314" s="1004" t="s">
        <v>53</v>
      </c>
      <c r="D314" s="1005"/>
      <c r="E314" s="1005"/>
      <c r="F314" s="1005"/>
      <c r="G314" s="1005"/>
      <c r="H314" s="1005" t="s">
        <v>41</v>
      </c>
      <c r="I314" s="1005"/>
      <c r="J314" s="1005"/>
      <c r="K314" s="1006"/>
      <c r="L314" s="1004" t="s">
        <v>42</v>
      </c>
      <c r="M314" s="1005"/>
      <c r="N314" s="1005"/>
      <c r="O314" s="1005"/>
      <c r="P314" s="1005" t="s">
        <v>43</v>
      </c>
      <c r="Q314" s="1005"/>
      <c r="R314" s="1005"/>
      <c r="S314" s="1005"/>
      <c r="T314" s="1005" t="s">
        <v>44</v>
      </c>
      <c r="U314" s="1005"/>
      <c r="V314" s="1005"/>
      <c r="W314" s="1006"/>
      <c r="X314" s="1046"/>
      <c r="Y314" s="29"/>
    </row>
    <row r="315" spans="2:25" ht="10.8" customHeight="1">
      <c r="B315" s="1029"/>
      <c r="C315" s="495" t="s">
        <v>45</v>
      </c>
      <c r="D315" s="496" t="s">
        <v>46</v>
      </c>
      <c r="E315" s="497" t="s">
        <v>48</v>
      </c>
      <c r="F315" s="497" t="s">
        <v>50</v>
      </c>
      <c r="G315" s="497" t="s">
        <v>6</v>
      </c>
      <c r="H315" s="497" t="s">
        <v>45</v>
      </c>
      <c r="I315" s="497" t="s">
        <v>46</v>
      </c>
      <c r="J315" s="497" t="s">
        <v>48</v>
      </c>
      <c r="K315" s="498" t="s">
        <v>6</v>
      </c>
      <c r="L315" s="495" t="s">
        <v>45</v>
      </c>
      <c r="M315" s="496" t="s">
        <v>46</v>
      </c>
      <c r="N315" s="497" t="s">
        <v>48</v>
      </c>
      <c r="O315" s="497" t="s">
        <v>6</v>
      </c>
      <c r="P315" s="497" t="s">
        <v>45</v>
      </c>
      <c r="Q315" s="497" t="s">
        <v>46</v>
      </c>
      <c r="R315" s="497" t="s">
        <v>48</v>
      </c>
      <c r="S315" s="497" t="s">
        <v>6</v>
      </c>
      <c r="T315" s="497" t="s">
        <v>45</v>
      </c>
      <c r="U315" s="497" t="s">
        <v>46</v>
      </c>
      <c r="V315" s="497" t="s">
        <v>48</v>
      </c>
      <c r="W315" s="498" t="s">
        <v>6</v>
      </c>
      <c r="X315" s="1047"/>
      <c r="Y315" s="29"/>
    </row>
    <row r="316" spans="2:25" ht="10.199999999999999" customHeight="1">
      <c r="B316" s="1018"/>
      <c r="C316" s="836"/>
      <c r="D316" s="835"/>
      <c r="E316" s="835"/>
      <c r="F316" s="835"/>
      <c r="G316" s="500" t="str">
        <f>IF(E316*F316&lt;&gt;0,E316*F316,"")</f>
        <v/>
      </c>
      <c r="H316" s="836"/>
      <c r="I316" s="835"/>
      <c r="J316" s="835"/>
      <c r="K316" s="504" t="str">
        <f>IF(F316*J316=0,"",F316*J316)</f>
        <v/>
      </c>
      <c r="L316" s="481"/>
      <c r="M316" s="472"/>
      <c r="N316" s="472"/>
      <c r="O316" s="500" t="str">
        <f>IF(F316*N316=0,"",F316*N316)</f>
        <v/>
      </c>
      <c r="P316" s="481"/>
      <c r="Q316" s="472"/>
      <c r="R316" s="472"/>
      <c r="S316" s="500" t="str">
        <f>IF(F316*R316=0,"",F316*R316)</f>
        <v/>
      </c>
      <c r="T316" s="481"/>
      <c r="U316" s="472"/>
      <c r="V316" s="472"/>
      <c r="W316" s="507" t="str">
        <f>IF(F316*V316=0,"",F316*V316)</f>
        <v/>
      </c>
      <c r="X316" s="1021" t="str">
        <f>IF(E316="","",SUM(E316:E320,J316:J320)-SUM(N316:N320,R316:R320,V316:V320))</f>
        <v/>
      </c>
      <c r="Y316" s="29"/>
    </row>
    <row r="317" spans="2:25" ht="10.199999999999999" customHeight="1">
      <c r="B317" s="1019"/>
      <c r="C317" s="501"/>
      <c r="D317" s="473"/>
      <c r="E317" s="473"/>
      <c r="F317" s="494"/>
      <c r="G317" s="494" t="str">
        <f>IF(E317=0,"",F316*E317)</f>
        <v/>
      </c>
      <c r="H317" s="501"/>
      <c r="I317" s="473"/>
      <c r="J317" s="473"/>
      <c r="K317" s="505" t="str">
        <f>IF(F316*J317=0,"",F316*J317)</f>
        <v/>
      </c>
      <c r="L317" s="482"/>
      <c r="M317" s="475"/>
      <c r="N317" s="475"/>
      <c r="O317" s="494" t="str">
        <f>IF(F316*N317=0,"",F316*N317)</f>
        <v/>
      </c>
      <c r="P317" s="482"/>
      <c r="Q317" s="475"/>
      <c r="R317" s="475"/>
      <c r="S317" s="494" t="str">
        <f>IF(F316*R317=0,"",F316*R317)</f>
        <v/>
      </c>
      <c r="T317" s="482"/>
      <c r="U317" s="475"/>
      <c r="V317" s="475"/>
      <c r="W317" s="508" t="str">
        <f>IF(F316*V317=0,"",F316*V317)</f>
        <v/>
      </c>
      <c r="X317" s="1022"/>
      <c r="Y317" s="1"/>
    </row>
    <row r="318" spans="2:25" ht="10.199999999999999" customHeight="1">
      <c r="B318" s="1019"/>
      <c r="C318" s="501"/>
      <c r="D318" s="473"/>
      <c r="E318" s="473"/>
      <c r="F318" s="494"/>
      <c r="G318" s="494" t="str">
        <f>IF(E318=0,"",F316*E318)</f>
        <v/>
      </c>
      <c r="H318" s="501"/>
      <c r="I318" s="473"/>
      <c r="J318" s="473"/>
      <c r="K318" s="505" t="str">
        <f>IF(F316*J318=0,"",F316*J318)</f>
        <v/>
      </c>
      <c r="L318" s="482"/>
      <c r="M318" s="475"/>
      <c r="N318" s="475"/>
      <c r="O318" s="494" t="str">
        <f>IF(F316*N318=0,"",F316*N318)</f>
        <v/>
      </c>
      <c r="P318" s="482"/>
      <c r="Q318" s="475"/>
      <c r="R318" s="475"/>
      <c r="S318" s="494" t="str">
        <f>IF(F316*R318=0,"",F316*R318)</f>
        <v/>
      </c>
      <c r="T318" s="482"/>
      <c r="U318" s="475"/>
      <c r="V318" s="475"/>
      <c r="W318" s="508" t="str">
        <f>IF(F316*V318=0,"",F316*V318)</f>
        <v/>
      </c>
      <c r="X318" s="1022"/>
      <c r="Y318" s="1"/>
    </row>
    <row r="319" spans="2:25" ht="10.199999999999999" customHeight="1">
      <c r="B319" s="1019"/>
      <c r="C319" s="501"/>
      <c r="D319" s="473"/>
      <c r="E319" s="473"/>
      <c r="F319" s="494"/>
      <c r="G319" s="494" t="str">
        <f>IF(E319=0,"",F316*E319)</f>
        <v/>
      </c>
      <c r="H319" s="501"/>
      <c r="I319" s="473"/>
      <c r="J319" s="473"/>
      <c r="K319" s="505" t="str">
        <f>IF(F316*J319=0,"",F316*J319)</f>
        <v/>
      </c>
      <c r="L319" s="482"/>
      <c r="M319" s="475"/>
      <c r="N319" s="475"/>
      <c r="O319" s="494" t="str">
        <f>IF(F316*N319=0,"",F316*N319)</f>
        <v/>
      </c>
      <c r="P319" s="482"/>
      <c r="Q319" s="475"/>
      <c r="R319" s="475"/>
      <c r="S319" s="494" t="str">
        <f>IF(F316*R319=0,"",F316*R319)</f>
        <v/>
      </c>
      <c r="T319" s="482"/>
      <c r="U319" s="475"/>
      <c r="V319" s="475"/>
      <c r="W319" s="508" t="str">
        <f>IF(F316*V319=0,"",F316*V319)</f>
        <v/>
      </c>
      <c r="X319" s="1022"/>
      <c r="Y319" s="1"/>
    </row>
    <row r="320" spans="2:25" ht="10.199999999999999" customHeight="1">
      <c r="B320" s="1020"/>
      <c r="C320" s="833"/>
      <c r="D320" s="834"/>
      <c r="E320" s="834"/>
      <c r="F320" s="503"/>
      <c r="G320" s="494" t="str">
        <f>IF(E320=0,"",F316*E320)</f>
        <v/>
      </c>
      <c r="H320" s="833"/>
      <c r="I320" s="834"/>
      <c r="J320" s="834"/>
      <c r="K320" s="506" t="str">
        <f>IF(F316*J320=0,"",F316*J320)</f>
        <v/>
      </c>
      <c r="L320" s="483"/>
      <c r="M320" s="478"/>
      <c r="N320" s="478"/>
      <c r="O320" s="503" t="str">
        <f>IF(F316*N320=0,"",F316*N320)</f>
        <v/>
      </c>
      <c r="P320" s="483"/>
      <c r="Q320" s="478"/>
      <c r="R320" s="478"/>
      <c r="S320" s="503" t="str">
        <f>IF(F316*R320=0,"",F316*R320)</f>
        <v/>
      </c>
      <c r="T320" s="483"/>
      <c r="U320" s="478"/>
      <c r="V320" s="478"/>
      <c r="W320" s="509" t="str">
        <f>IF(F316*V320=0,"",F316*V320)</f>
        <v/>
      </c>
      <c r="X320" s="1023"/>
      <c r="Y320" s="1"/>
    </row>
    <row r="321" spans="2:25" ht="10.199999999999999" customHeight="1">
      <c r="B321" s="1018"/>
      <c r="C321" s="836"/>
      <c r="D321" s="835"/>
      <c r="E321" s="835"/>
      <c r="F321" s="835"/>
      <c r="G321" s="500" t="str">
        <f>IF(E321*F321&lt;&gt;0,E321*F321,"")</f>
        <v/>
      </c>
      <c r="H321" s="836"/>
      <c r="I321" s="835"/>
      <c r="J321" s="835"/>
      <c r="K321" s="504" t="str">
        <f>IF(F321*J321=0,"",F321*J321)</f>
        <v/>
      </c>
      <c r="L321" s="481"/>
      <c r="M321" s="472"/>
      <c r="N321" s="472"/>
      <c r="O321" s="500" t="str">
        <f>IF(F321*N321=0,"",F321*N321)</f>
        <v/>
      </c>
      <c r="P321" s="481"/>
      <c r="Q321" s="472"/>
      <c r="R321" s="472"/>
      <c r="S321" s="500" t="str">
        <f>IF(F321*R321=0,"",F321*R321)</f>
        <v/>
      </c>
      <c r="T321" s="481"/>
      <c r="U321" s="472"/>
      <c r="V321" s="472"/>
      <c r="W321" s="507" t="str">
        <f>IF(F321*V321=0,"",F321*V321)</f>
        <v/>
      </c>
      <c r="X321" s="1021" t="str">
        <f>IF(E321="","",SUM(E321:E325,J321:J325)-SUM(N321:N325,R321:R325,V321:V325))</f>
        <v/>
      </c>
      <c r="Y321" s="1"/>
    </row>
    <row r="322" spans="2:25" ht="10.199999999999999" customHeight="1">
      <c r="B322" s="1019"/>
      <c r="C322" s="501"/>
      <c r="D322" s="473"/>
      <c r="E322" s="473"/>
      <c r="F322" s="494"/>
      <c r="G322" s="494" t="str">
        <f>IF(E322=0,"",F321*E322)</f>
        <v/>
      </c>
      <c r="H322" s="501"/>
      <c r="I322" s="473"/>
      <c r="J322" s="473"/>
      <c r="K322" s="505" t="str">
        <f>IF(F321*J322=0,"",F321*J322)</f>
        <v/>
      </c>
      <c r="L322" s="482"/>
      <c r="M322" s="475"/>
      <c r="N322" s="475"/>
      <c r="O322" s="494" t="str">
        <f>IF(F321*N322=0,"",F321*N322)</f>
        <v/>
      </c>
      <c r="P322" s="482"/>
      <c r="Q322" s="475"/>
      <c r="R322" s="475"/>
      <c r="S322" s="494" t="str">
        <f>IF(F321*R322=0,"",F321*R322)</f>
        <v/>
      </c>
      <c r="T322" s="482"/>
      <c r="U322" s="475"/>
      <c r="V322" s="475"/>
      <c r="W322" s="508" t="str">
        <f>IF(F321*V322=0,"",F321*V322)</f>
        <v/>
      </c>
      <c r="X322" s="1022"/>
      <c r="Y322" s="1"/>
    </row>
    <row r="323" spans="2:25" ht="10.199999999999999" customHeight="1">
      <c r="B323" s="1019"/>
      <c r="C323" s="501"/>
      <c r="D323" s="473"/>
      <c r="E323" s="473"/>
      <c r="F323" s="494"/>
      <c r="G323" s="494" t="str">
        <f>IF(E323=0,"",F321*E323)</f>
        <v/>
      </c>
      <c r="H323" s="501"/>
      <c r="I323" s="473"/>
      <c r="J323" s="473"/>
      <c r="K323" s="505" t="str">
        <f>IF(F321*J323=0,"",F321*J323)</f>
        <v/>
      </c>
      <c r="L323" s="482"/>
      <c r="M323" s="475"/>
      <c r="N323" s="475"/>
      <c r="O323" s="494" t="str">
        <f>IF(F321*N323=0,"",F321*N323)</f>
        <v/>
      </c>
      <c r="P323" s="482"/>
      <c r="Q323" s="475"/>
      <c r="R323" s="475"/>
      <c r="S323" s="494" t="str">
        <f>IF(F321*R323=0,"",F321*R323)</f>
        <v/>
      </c>
      <c r="T323" s="482"/>
      <c r="U323" s="475"/>
      <c r="V323" s="475"/>
      <c r="W323" s="508" t="str">
        <f>IF(F321*V323=0,"",F321*V323)</f>
        <v/>
      </c>
      <c r="X323" s="1022"/>
      <c r="Y323" s="1"/>
    </row>
    <row r="324" spans="2:25" ht="10.199999999999999" customHeight="1">
      <c r="B324" s="1019"/>
      <c r="C324" s="501"/>
      <c r="D324" s="473"/>
      <c r="E324" s="473"/>
      <c r="F324" s="494"/>
      <c r="G324" s="494" t="str">
        <f>IF(E324=0,"",F321*E324)</f>
        <v/>
      </c>
      <c r="H324" s="501"/>
      <c r="I324" s="473"/>
      <c r="J324" s="473"/>
      <c r="K324" s="505" t="str">
        <f>IF(F321*J324=0,"",F321*J324)</f>
        <v/>
      </c>
      <c r="L324" s="482"/>
      <c r="M324" s="475"/>
      <c r="N324" s="475"/>
      <c r="O324" s="494" t="str">
        <f>IF(F321*N324=0,"",F321*N324)</f>
        <v/>
      </c>
      <c r="P324" s="482"/>
      <c r="Q324" s="475"/>
      <c r="R324" s="475"/>
      <c r="S324" s="494" t="str">
        <f>IF(F321*R324=0,"",F321*R324)</f>
        <v/>
      </c>
      <c r="T324" s="482"/>
      <c r="U324" s="475"/>
      <c r="V324" s="475"/>
      <c r="W324" s="508" t="str">
        <f>IF(F321*V324=0,"",F321*V324)</f>
        <v/>
      </c>
      <c r="X324" s="1022"/>
      <c r="Y324" s="1"/>
    </row>
    <row r="325" spans="2:25" ht="10.199999999999999" customHeight="1">
      <c r="B325" s="1020"/>
      <c r="C325" s="833"/>
      <c r="D325" s="834"/>
      <c r="E325" s="834"/>
      <c r="F325" s="503"/>
      <c r="G325" s="494" t="str">
        <f>IF(E325=0,"",F321*E325)</f>
        <v/>
      </c>
      <c r="H325" s="833"/>
      <c r="I325" s="834"/>
      <c r="J325" s="834"/>
      <c r="K325" s="506" t="str">
        <f>IF(F321*J325=0,"",F321*J325)</f>
        <v/>
      </c>
      <c r="L325" s="483"/>
      <c r="M325" s="478"/>
      <c r="N325" s="478"/>
      <c r="O325" s="503" t="str">
        <f>IF(F321*N325=0,"",F321*N325)</f>
        <v/>
      </c>
      <c r="P325" s="483"/>
      <c r="Q325" s="478"/>
      <c r="R325" s="478"/>
      <c r="S325" s="503" t="str">
        <f>IF(F321*R325=0,"",F321*R325)</f>
        <v/>
      </c>
      <c r="T325" s="483"/>
      <c r="U325" s="478"/>
      <c r="V325" s="478"/>
      <c r="W325" s="509" t="str">
        <f>IF(F321*V325=0,"",F321*V325)</f>
        <v/>
      </c>
      <c r="X325" s="1023"/>
      <c r="Y325" s="1"/>
    </row>
    <row r="326" spans="2:25" ht="10.199999999999999" customHeight="1">
      <c r="B326" s="1018"/>
      <c r="C326" s="836"/>
      <c r="D326" s="835"/>
      <c r="E326" s="835"/>
      <c r="F326" s="835"/>
      <c r="G326" s="500" t="str">
        <f>IF(E326*F326&lt;&gt;0,E326*F326,"")</f>
        <v/>
      </c>
      <c r="H326" s="836"/>
      <c r="I326" s="835"/>
      <c r="J326" s="835"/>
      <c r="K326" s="504" t="str">
        <f>IF(F326*J326=0,"",F326*J326)</f>
        <v/>
      </c>
      <c r="L326" s="481"/>
      <c r="M326" s="472"/>
      <c r="N326" s="472"/>
      <c r="O326" s="500" t="str">
        <f>IF(F326*N326=0,"",F326*N326)</f>
        <v/>
      </c>
      <c r="P326" s="481"/>
      <c r="Q326" s="472"/>
      <c r="R326" s="472"/>
      <c r="S326" s="500" t="str">
        <f>IF(F326*R326=0,"",F326*R326)</f>
        <v/>
      </c>
      <c r="T326" s="481"/>
      <c r="U326" s="472"/>
      <c r="V326" s="472"/>
      <c r="W326" s="504" t="str">
        <f>IF(F326*V326=0,"",F326*V326)</f>
        <v/>
      </c>
      <c r="X326" s="1021" t="str">
        <f>IF(E326="","",SUM(E326:E330,J326:J330)-SUM(N326:N330,R326:R330,V326:V330))</f>
        <v/>
      </c>
      <c r="Y326" s="1"/>
    </row>
    <row r="327" spans="2:25" ht="10.199999999999999" customHeight="1">
      <c r="B327" s="1019"/>
      <c r="C327" s="501"/>
      <c r="D327" s="473"/>
      <c r="E327" s="473"/>
      <c r="F327" s="494"/>
      <c r="G327" s="494" t="str">
        <f>IF(E327=0,"",F326*E327)</f>
        <v/>
      </c>
      <c r="H327" s="501"/>
      <c r="I327" s="473"/>
      <c r="J327" s="473"/>
      <c r="K327" s="505" t="str">
        <f>IF(F326*J327=0,"",F326*J327)</f>
        <v/>
      </c>
      <c r="L327" s="482"/>
      <c r="M327" s="475"/>
      <c r="N327" s="475"/>
      <c r="O327" s="494" t="str">
        <f>IF(F326*N327=0,"",F326*N327)</f>
        <v/>
      </c>
      <c r="P327" s="482"/>
      <c r="Q327" s="475"/>
      <c r="R327" s="475"/>
      <c r="S327" s="494" t="str">
        <f>IF(F326*R327=0,"",F326*R327)</f>
        <v/>
      </c>
      <c r="T327" s="482"/>
      <c r="U327" s="475"/>
      <c r="V327" s="475"/>
      <c r="W327" s="505" t="str">
        <f>IF(F326*V327=0,"",F326*V327)</f>
        <v/>
      </c>
      <c r="X327" s="1022"/>
      <c r="Y327" s="1"/>
    </row>
    <row r="328" spans="2:25" ht="10.199999999999999" customHeight="1">
      <c r="B328" s="1019"/>
      <c r="C328" s="501"/>
      <c r="D328" s="473"/>
      <c r="E328" s="473"/>
      <c r="F328" s="494"/>
      <c r="G328" s="494" t="str">
        <f>IF(E328=0,"",F326*E328)</f>
        <v/>
      </c>
      <c r="H328" s="501"/>
      <c r="I328" s="473"/>
      <c r="J328" s="473"/>
      <c r="K328" s="505" t="str">
        <f>IF(F326*J328=0,"",F326*J328)</f>
        <v/>
      </c>
      <c r="L328" s="482"/>
      <c r="M328" s="475"/>
      <c r="N328" s="475"/>
      <c r="O328" s="494" t="str">
        <f>IF(F326*N328=0,"",F326*N328)</f>
        <v/>
      </c>
      <c r="P328" s="482"/>
      <c r="Q328" s="475"/>
      <c r="R328" s="475"/>
      <c r="S328" s="494" t="str">
        <f>IF(F326*R328=0,"",F326*R328)</f>
        <v/>
      </c>
      <c r="T328" s="482"/>
      <c r="U328" s="475"/>
      <c r="V328" s="475"/>
      <c r="W328" s="505" t="str">
        <f>IF(F326*V328=0,"",F326*V328)</f>
        <v/>
      </c>
      <c r="X328" s="1022"/>
      <c r="Y328" s="1"/>
    </row>
    <row r="329" spans="2:25" ht="10.199999999999999" customHeight="1">
      <c r="B329" s="1019"/>
      <c r="C329" s="501"/>
      <c r="D329" s="473"/>
      <c r="E329" s="473"/>
      <c r="F329" s="494"/>
      <c r="G329" s="494" t="str">
        <f>IF(E329=0,"",F326*E329)</f>
        <v/>
      </c>
      <c r="H329" s="501"/>
      <c r="I329" s="473"/>
      <c r="J329" s="473"/>
      <c r="K329" s="505" t="str">
        <f>IF(F326*J329=0,"",F326*J329)</f>
        <v/>
      </c>
      <c r="L329" s="482"/>
      <c r="M329" s="475"/>
      <c r="N329" s="475"/>
      <c r="O329" s="494" t="str">
        <f>IF(F326*N329=0,"",F326*N329)</f>
        <v/>
      </c>
      <c r="P329" s="482"/>
      <c r="Q329" s="475"/>
      <c r="R329" s="475"/>
      <c r="S329" s="494" t="str">
        <f>IF(F326*R329=0,"",F326*R329)</f>
        <v/>
      </c>
      <c r="T329" s="482"/>
      <c r="U329" s="475"/>
      <c r="V329" s="475"/>
      <c r="W329" s="505" t="str">
        <f>IF(F326*V329=0,"",F326*V329)</f>
        <v/>
      </c>
      <c r="X329" s="1022"/>
      <c r="Y329" s="1"/>
    </row>
    <row r="330" spans="2:25" ht="10.199999999999999" customHeight="1">
      <c r="B330" s="1020"/>
      <c r="C330" s="833"/>
      <c r="D330" s="834"/>
      <c r="E330" s="834"/>
      <c r="F330" s="503"/>
      <c r="G330" s="494" t="str">
        <f>IF(E330=0,"",F326*E330)</f>
        <v/>
      </c>
      <c r="H330" s="833"/>
      <c r="I330" s="834"/>
      <c r="J330" s="834"/>
      <c r="K330" s="506" t="str">
        <f>IF(F326*J330=0,"",F326*J330)</f>
        <v/>
      </c>
      <c r="L330" s="483"/>
      <c r="M330" s="478"/>
      <c r="N330" s="478"/>
      <c r="O330" s="503" t="str">
        <f>IF(F326*N330=0,"",F326*N330)</f>
        <v/>
      </c>
      <c r="P330" s="483"/>
      <c r="Q330" s="478"/>
      <c r="R330" s="478"/>
      <c r="S330" s="503" t="str">
        <f>IF(F326*R330=0,"",F326*R330)</f>
        <v/>
      </c>
      <c r="T330" s="483"/>
      <c r="U330" s="478"/>
      <c r="V330" s="478"/>
      <c r="W330" s="506" t="str">
        <f>IF(F326*V330=0,"",F326*V330)</f>
        <v/>
      </c>
      <c r="X330" s="1023"/>
      <c r="Y330" s="1"/>
    </row>
    <row r="331" spans="2:25" ht="10.199999999999999" customHeight="1">
      <c r="B331" s="1018"/>
      <c r="C331" s="836"/>
      <c r="D331" s="835"/>
      <c r="E331" s="835"/>
      <c r="F331" s="835"/>
      <c r="G331" s="500" t="str">
        <f>IF(E331*F331&lt;&gt;0,E331*F331,"")</f>
        <v/>
      </c>
      <c r="H331" s="836"/>
      <c r="I331" s="835"/>
      <c r="J331" s="835"/>
      <c r="K331" s="504" t="str">
        <f>IF(F331*J331=0,"",F331*J331)</f>
        <v/>
      </c>
      <c r="L331" s="481"/>
      <c r="M331" s="472"/>
      <c r="N331" s="472"/>
      <c r="O331" s="500" t="str">
        <f>IF(F331*N331=0,"",F331*N331)</f>
        <v/>
      </c>
      <c r="P331" s="481"/>
      <c r="Q331" s="472"/>
      <c r="R331" s="472"/>
      <c r="S331" s="500" t="str">
        <f>IF(F331*R331=0,"",F331*R331)</f>
        <v/>
      </c>
      <c r="T331" s="481"/>
      <c r="U331" s="472"/>
      <c r="V331" s="472"/>
      <c r="W331" s="504" t="str">
        <f>IF(F331*V331=0,"",F331*V331)</f>
        <v/>
      </c>
      <c r="X331" s="1021" t="str">
        <f>IF(E331="","",SUM(E331:E335,J331:J335)-SUM(N331:N335,R331:R335,V331:V335))</f>
        <v/>
      </c>
      <c r="Y331" s="1"/>
    </row>
    <row r="332" spans="2:25" ht="10.199999999999999" customHeight="1">
      <c r="B332" s="1019"/>
      <c r="C332" s="501"/>
      <c r="D332" s="473"/>
      <c r="E332" s="473"/>
      <c r="F332" s="494"/>
      <c r="G332" s="494" t="str">
        <f>IF(E332=0,"",F331*E332)</f>
        <v/>
      </c>
      <c r="H332" s="501"/>
      <c r="I332" s="473"/>
      <c r="J332" s="473"/>
      <c r="K332" s="505" t="str">
        <f>IF(F331*J332=0,"",F331*J332)</f>
        <v/>
      </c>
      <c r="L332" s="482"/>
      <c r="M332" s="475"/>
      <c r="N332" s="475"/>
      <c r="O332" s="494" t="str">
        <f>IF(F331*N332=0,"",F331*N332)</f>
        <v/>
      </c>
      <c r="P332" s="482"/>
      <c r="Q332" s="475"/>
      <c r="R332" s="475"/>
      <c r="S332" s="494" t="str">
        <f>IF(F331*R332=0,"",F331*R332)</f>
        <v/>
      </c>
      <c r="T332" s="482"/>
      <c r="U332" s="475"/>
      <c r="V332" s="475"/>
      <c r="W332" s="505" t="str">
        <f>IF(F331*V332=0,"",F331*V332)</f>
        <v/>
      </c>
      <c r="X332" s="1022"/>
      <c r="Y332" s="1"/>
    </row>
    <row r="333" spans="2:25" ht="10.199999999999999" customHeight="1">
      <c r="B333" s="1019"/>
      <c r="C333" s="501"/>
      <c r="D333" s="473"/>
      <c r="E333" s="473"/>
      <c r="F333" s="494"/>
      <c r="G333" s="494" t="str">
        <f>IF(E333=0,"",F331*E333)</f>
        <v/>
      </c>
      <c r="H333" s="501"/>
      <c r="I333" s="473"/>
      <c r="J333" s="473"/>
      <c r="K333" s="505" t="str">
        <f>IF(F331*J333=0,"",F331*J333)</f>
        <v/>
      </c>
      <c r="L333" s="482"/>
      <c r="M333" s="475"/>
      <c r="N333" s="475"/>
      <c r="O333" s="494" t="str">
        <f>IF(F331*N333=0,"",F331*N333)</f>
        <v/>
      </c>
      <c r="P333" s="482"/>
      <c r="Q333" s="475"/>
      <c r="R333" s="475"/>
      <c r="S333" s="494" t="str">
        <f>IF(F331*R333=0,"",F331*R333)</f>
        <v/>
      </c>
      <c r="T333" s="482"/>
      <c r="U333" s="475"/>
      <c r="V333" s="475"/>
      <c r="W333" s="505" t="str">
        <f>IF(F331*V333=0,"",F331*V333)</f>
        <v/>
      </c>
      <c r="X333" s="1022"/>
      <c r="Y333" s="1"/>
    </row>
    <row r="334" spans="2:25" ht="10.199999999999999" customHeight="1">
      <c r="B334" s="1019"/>
      <c r="C334" s="501"/>
      <c r="D334" s="473"/>
      <c r="E334" s="473"/>
      <c r="F334" s="494"/>
      <c r="G334" s="494" t="str">
        <f>IF(E334=0,"",F331*E334)</f>
        <v/>
      </c>
      <c r="H334" s="501"/>
      <c r="I334" s="473"/>
      <c r="J334" s="473"/>
      <c r="K334" s="505" t="str">
        <f>IF(F331*J334=0,"",F331*J334)</f>
        <v/>
      </c>
      <c r="L334" s="482"/>
      <c r="M334" s="475"/>
      <c r="N334" s="475"/>
      <c r="O334" s="494" t="str">
        <f>IF(F331*N334=0,"",F331*N334)</f>
        <v/>
      </c>
      <c r="P334" s="482"/>
      <c r="Q334" s="475"/>
      <c r="R334" s="475"/>
      <c r="S334" s="494" t="str">
        <f>IF(F331*R334=0,"",F331*R334)</f>
        <v/>
      </c>
      <c r="T334" s="482"/>
      <c r="U334" s="475"/>
      <c r="V334" s="475"/>
      <c r="W334" s="505" t="str">
        <f>IF(F331*V334=0,"",F331*V334)</f>
        <v/>
      </c>
      <c r="X334" s="1022"/>
      <c r="Y334" s="1"/>
    </row>
    <row r="335" spans="2:25" ht="10.199999999999999" customHeight="1">
      <c r="B335" s="1020"/>
      <c r="C335" s="833"/>
      <c r="D335" s="834"/>
      <c r="E335" s="834"/>
      <c r="F335" s="503"/>
      <c r="G335" s="494" t="str">
        <f>IF(E335=0,"",F331*E335)</f>
        <v/>
      </c>
      <c r="H335" s="833"/>
      <c r="I335" s="834"/>
      <c r="J335" s="834"/>
      <c r="K335" s="506" t="str">
        <f>IF(F331*J335=0,"",F331*J335)</f>
        <v/>
      </c>
      <c r="L335" s="483"/>
      <c r="M335" s="478"/>
      <c r="N335" s="478"/>
      <c r="O335" s="503" t="str">
        <f>IF(F331*N335=0,"",F331*N335)</f>
        <v/>
      </c>
      <c r="P335" s="483"/>
      <c r="Q335" s="478"/>
      <c r="R335" s="478"/>
      <c r="S335" s="503" t="str">
        <f>IF(F331*R335=0,"",F331*R335)</f>
        <v/>
      </c>
      <c r="T335" s="483"/>
      <c r="U335" s="478"/>
      <c r="V335" s="478"/>
      <c r="W335" s="506" t="str">
        <f>IF(F331*V335=0,"",F331*V335)</f>
        <v/>
      </c>
      <c r="X335" s="1023"/>
      <c r="Y335" s="1"/>
    </row>
    <row r="336" spans="2:25" ht="26.4" customHeight="1">
      <c r="B336" s="1027" t="s">
        <v>51</v>
      </c>
      <c r="C336" s="1004" t="s">
        <v>53</v>
      </c>
      <c r="D336" s="1005"/>
      <c r="E336" s="1005"/>
      <c r="F336" s="1005"/>
      <c r="G336" s="1005"/>
      <c r="H336" s="1005" t="s">
        <v>41</v>
      </c>
      <c r="I336" s="1005"/>
      <c r="J336" s="1005"/>
      <c r="K336" s="1006"/>
      <c r="L336" s="1004" t="s">
        <v>42</v>
      </c>
      <c r="M336" s="1005"/>
      <c r="N336" s="1005"/>
      <c r="O336" s="1005"/>
      <c r="P336" s="1005" t="s">
        <v>43</v>
      </c>
      <c r="Q336" s="1005"/>
      <c r="R336" s="1005"/>
      <c r="S336" s="1005"/>
      <c r="T336" s="1005" t="s">
        <v>44</v>
      </c>
      <c r="U336" s="1005"/>
      <c r="V336" s="1005"/>
      <c r="W336" s="1009"/>
      <c r="X336" s="1027" t="s">
        <v>39</v>
      </c>
      <c r="Y336" s="1"/>
    </row>
    <row r="337" spans="2:25" ht="10.8" customHeight="1">
      <c r="B337" s="1029"/>
      <c r="C337" s="510" t="s">
        <v>45</v>
      </c>
      <c r="D337" s="462" t="s">
        <v>46</v>
      </c>
      <c r="E337" s="463" t="s">
        <v>48</v>
      </c>
      <c r="F337" s="463" t="s">
        <v>50</v>
      </c>
      <c r="G337" s="463" t="s">
        <v>6</v>
      </c>
      <c r="H337" s="463" t="s">
        <v>45</v>
      </c>
      <c r="I337" s="463" t="s">
        <v>46</v>
      </c>
      <c r="J337" s="463" t="s">
        <v>48</v>
      </c>
      <c r="K337" s="511" t="s">
        <v>6</v>
      </c>
      <c r="L337" s="461" t="s">
        <v>45</v>
      </c>
      <c r="M337" s="462" t="s">
        <v>46</v>
      </c>
      <c r="N337" s="463" t="s">
        <v>48</v>
      </c>
      <c r="O337" s="463" t="s">
        <v>6</v>
      </c>
      <c r="P337" s="463" t="s">
        <v>45</v>
      </c>
      <c r="Q337" s="463" t="s">
        <v>46</v>
      </c>
      <c r="R337" s="463" t="s">
        <v>48</v>
      </c>
      <c r="S337" s="463" t="s">
        <v>6</v>
      </c>
      <c r="T337" s="463" t="s">
        <v>45</v>
      </c>
      <c r="U337" s="463" t="s">
        <v>46</v>
      </c>
      <c r="V337" s="463" t="s">
        <v>48</v>
      </c>
      <c r="W337" s="464" t="s">
        <v>6</v>
      </c>
      <c r="X337" s="1029"/>
      <c r="Y337" s="1"/>
    </row>
    <row r="338" spans="2:25" ht="10.199999999999999" customHeight="1">
      <c r="B338" s="1018"/>
      <c r="C338" s="836"/>
      <c r="D338" s="835"/>
      <c r="E338" s="835"/>
      <c r="F338" s="835"/>
      <c r="G338" s="500" t="str">
        <f>IF(E338*F338&lt;&gt;0,E338*F338,"")</f>
        <v/>
      </c>
      <c r="H338" s="836"/>
      <c r="I338" s="835"/>
      <c r="J338" s="835"/>
      <c r="K338" s="504" t="str">
        <f>IF(F338*J338=0,"",F338*J338)</f>
        <v/>
      </c>
      <c r="L338" s="481"/>
      <c r="M338" s="472"/>
      <c r="N338" s="472"/>
      <c r="O338" s="500" t="str">
        <f>IF(F338*N338=0,"",F338*N338)</f>
        <v/>
      </c>
      <c r="P338" s="481"/>
      <c r="Q338" s="472"/>
      <c r="R338" s="472"/>
      <c r="S338" s="500" t="str">
        <f>IF(F338*R338=0,"",F338*R338)</f>
        <v/>
      </c>
      <c r="T338" s="481"/>
      <c r="U338" s="472"/>
      <c r="V338" s="472"/>
      <c r="W338" s="507" t="str">
        <f>IF(F338*V338=0,"",F338*V338)</f>
        <v/>
      </c>
      <c r="X338" s="1021" t="str">
        <f>IF(E338="","",SUM(E338:E342,J338:J342)-SUM(N338:N342,R338:R342,V338:V342))</f>
        <v/>
      </c>
      <c r="Y338" s="1"/>
    </row>
    <row r="339" spans="2:25" ht="10.199999999999999" customHeight="1">
      <c r="B339" s="1019"/>
      <c r="C339" s="501"/>
      <c r="D339" s="473"/>
      <c r="E339" s="473"/>
      <c r="F339" s="494"/>
      <c r="G339" s="494" t="str">
        <f>IF(E339=0,"",F338*E339)</f>
        <v/>
      </c>
      <c r="H339" s="501"/>
      <c r="I339" s="473"/>
      <c r="J339" s="473"/>
      <c r="K339" s="505" t="str">
        <f>IF(F338*J339=0,"",F338*J339)</f>
        <v/>
      </c>
      <c r="L339" s="482"/>
      <c r="M339" s="475"/>
      <c r="N339" s="475"/>
      <c r="O339" s="494" t="str">
        <f>IF(F338*N339=0,"",F338*N339)</f>
        <v/>
      </c>
      <c r="P339" s="482"/>
      <c r="Q339" s="475"/>
      <c r="R339" s="475"/>
      <c r="S339" s="494" t="str">
        <f>IF(F338*R339=0,"",F338*R339)</f>
        <v/>
      </c>
      <c r="T339" s="482"/>
      <c r="U339" s="475"/>
      <c r="V339" s="475"/>
      <c r="W339" s="508" t="str">
        <f>IF(F338*V339=0,"",F338*V339)</f>
        <v/>
      </c>
      <c r="X339" s="1022"/>
      <c r="Y339" s="1"/>
    </row>
    <row r="340" spans="2:25" ht="10.199999999999999" customHeight="1">
      <c r="B340" s="1019"/>
      <c r="C340" s="501"/>
      <c r="D340" s="473"/>
      <c r="E340" s="473"/>
      <c r="F340" s="494"/>
      <c r="G340" s="494" t="str">
        <f>IF(E340=0,"",F338*E340)</f>
        <v/>
      </c>
      <c r="H340" s="501"/>
      <c r="I340" s="473"/>
      <c r="J340" s="473"/>
      <c r="K340" s="505" t="str">
        <f>IF(F338*J340=0,"",F338*J340)</f>
        <v/>
      </c>
      <c r="L340" s="482"/>
      <c r="M340" s="475"/>
      <c r="N340" s="475"/>
      <c r="O340" s="494" t="str">
        <f>IF(F338*N340=0,"",F338*N340)</f>
        <v/>
      </c>
      <c r="P340" s="482"/>
      <c r="Q340" s="475"/>
      <c r="R340" s="475"/>
      <c r="S340" s="494" t="str">
        <f>IF(F338*R340=0,"",F338*R340)</f>
        <v/>
      </c>
      <c r="T340" s="482"/>
      <c r="U340" s="475"/>
      <c r="V340" s="475"/>
      <c r="W340" s="508" t="str">
        <f>IF(F338*V340=0,"",F338*V340)</f>
        <v/>
      </c>
      <c r="X340" s="1022"/>
      <c r="Y340" s="1"/>
    </row>
    <row r="341" spans="2:25" ht="10.199999999999999" customHeight="1">
      <c r="B341" s="1019"/>
      <c r="C341" s="501"/>
      <c r="D341" s="473"/>
      <c r="E341" s="473"/>
      <c r="F341" s="494"/>
      <c r="G341" s="494" t="str">
        <f>IF(E341=0,"",F338*E341)</f>
        <v/>
      </c>
      <c r="H341" s="501"/>
      <c r="I341" s="473"/>
      <c r="J341" s="473"/>
      <c r="K341" s="505" t="str">
        <f>IF(F338*J341=0,"",F338*J341)</f>
        <v/>
      </c>
      <c r="L341" s="482"/>
      <c r="M341" s="475"/>
      <c r="N341" s="475"/>
      <c r="O341" s="494" t="str">
        <f>IF(F338*N341=0,"",F338*N341)</f>
        <v/>
      </c>
      <c r="P341" s="482"/>
      <c r="Q341" s="475"/>
      <c r="R341" s="475"/>
      <c r="S341" s="494" t="str">
        <f>IF(F338*R341=0,"",F338*R341)</f>
        <v/>
      </c>
      <c r="T341" s="482"/>
      <c r="U341" s="475"/>
      <c r="V341" s="475"/>
      <c r="W341" s="508" t="str">
        <f>IF(F338*V341=0,"",F338*V341)</f>
        <v/>
      </c>
      <c r="X341" s="1022"/>
    </row>
    <row r="342" spans="2:25" ht="10.199999999999999" customHeight="1">
      <c r="B342" s="1020"/>
      <c r="C342" s="833"/>
      <c r="D342" s="834"/>
      <c r="E342" s="834"/>
      <c r="F342" s="503"/>
      <c r="G342" s="494" t="str">
        <f>IF(E342=0,"",F338*E342)</f>
        <v/>
      </c>
      <c r="H342" s="833"/>
      <c r="I342" s="834"/>
      <c r="J342" s="834"/>
      <c r="K342" s="506" t="str">
        <f>IF(F338*J342=0,"",F338*J342)</f>
        <v/>
      </c>
      <c r="L342" s="483"/>
      <c r="M342" s="478"/>
      <c r="N342" s="478"/>
      <c r="O342" s="503" t="str">
        <f>IF(F338*N342=0,"",F338*N342)</f>
        <v/>
      </c>
      <c r="P342" s="483"/>
      <c r="Q342" s="478"/>
      <c r="R342" s="478"/>
      <c r="S342" s="503" t="str">
        <f>IF(F338*R342=0,"",F338*R342)</f>
        <v/>
      </c>
      <c r="T342" s="483"/>
      <c r="U342" s="478"/>
      <c r="V342" s="478"/>
      <c r="W342" s="509" t="str">
        <f>IF(F338*V342=0,"",F338*V342)</f>
        <v/>
      </c>
      <c r="X342" s="1023"/>
    </row>
    <row r="343" spans="2:25" ht="10.199999999999999" customHeight="1">
      <c r="B343" s="1018"/>
      <c r="C343" s="836"/>
      <c r="D343" s="835"/>
      <c r="E343" s="835"/>
      <c r="F343" s="835"/>
      <c r="G343" s="500" t="str">
        <f>IF(E343*F343&lt;&gt;0,E343*F343,"")</f>
        <v/>
      </c>
      <c r="H343" s="836"/>
      <c r="I343" s="835"/>
      <c r="J343" s="835"/>
      <c r="K343" s="504" t="str">
        <f>IF(F343*J343=0,"",F343*J343)</f>
        <v/>
      </c>
      <c r="L343" s="481"/>
      <c r="M343" s="472"/>
      <c r="N343" s="472"/>
      <c r="O343" s="500" t="str">
        <f>IF(F343*N343=0,"",F343*N343)</f>
        <v/>
      </c>
      <c r="P343" s="481"/>
      <c r="Q343" s="472"/>
      <c r="R343" s="472"/>
      <c r="S343" s="500" t="str">
        <f>IF(F343*R343=0,"",F343*R343)</f>
        <v/>
      </c>
      <c r="T343" s="481"/>
      <c r="U343" s="472"/>
      <c r="V343" s="472"/>
      <c r="W343" s="507" t="str">
        <f>IF(F343*V343=0,"",F343*V343)</f>
        <v/>
      </c>
      <c r="X343" s="1021" t="str">
        <f>IF(E343="","",SUM(E343:E347,J343:J347)-SUM(N343:N347,R343:R347,V343:V347))</f>
        <v/>
      </c>
    </row>
    <row r="344" spans="2:25" ht="10.199999999999999" customHeight="1">
      <c r="B344" s="1019"/>
      <c r="C344" s="501"/>
      <c r="D344" s="473"/>
      <c r="E344" s="473"/>
      <c r="F344" s="494"/>
      <c r="G344" s="494" t="str">
        <f>IF(E344=0,"",F343*E344)</f>
        <v/>
      </c>
      <c r="H344" s="501"/>
      <c r="I344" s="473"/>
      <c r="J344" s="473"/>
      <c r="K344" s="505" t="str">
        <f>IF(F343*J344=0,"",F343*J344)</f>
        <v/>
      </c>
      <c r="L344" s="482"/>
      <c r="M344" s="475"/>
      <c r="N344" s="475"/>
      <c r="O344" s="494" t="str">
        <f>IF(F343*N344=0,"",F343*N344)</f>
        <v/>
      </c>
      <c r="P344" s="482"/>
      <c r="Q344" s="475"/>
      <c r="R344" s="475"/>
      <c r="S344" s="494" t="str">
        <f>IF(F343*R344=0,"",F343*R344)</f>
        <v/>
      </c>
      <c r="T344" s="482"/>
      <c r="U344" s="475"/>
      <c r="V344" s="475"/>
      <c r="W344" s="508" t="str">
        <f>IF(F343*V344=0,"",F343*V344)</f>
        <v/>
      </c>
      <c r="X344" s="1022"/>
    </row>
    <row r="345" spans="2:25" ht="10.199999999999999" customHeight="1">
      <c r="B345" s="1019"/>
      <c r="C345" s="501"/>
      <c r="D345" s="473"/>
      <c r="E345" s="473"/>
      <c r="F345" s="494"/>
      <c r="G345" s="494" t="str">
        <f>IF(E345=0,"",F343*E345)</f>
        <v/>
      </c>
      <c r="H345" s="501"/>
      <c r="I345" s="473"/>
      <c r="J345" s="473"/>
      <c r="K345" s="505" t="str">
        <f>IF(F343*J345=0,"",F343*J345)</f>
        <v/>
      </c>
      <c r="L345" s="482"/>
      <c r="M345" s="475"/>
      <c r="N345" s="475"/>
      <c r="O345" s="494" t="str">
        <f>IF(F343*N345=0,"",F343*N345)</f>
        <v/>
      </c>
      <c r="P345" s="482"/>
      <c r="Q345" s="475"/>
      <c r="R345" s="475"/>
      <c r="S345" s="494" t="str">
        <f>IF(F343*R345=0,"",F343*R345)</f>
        <v/>
      </c>
      <c r="T345" s="482"/>
      <c r="U345" s="475"/>
      <c r="V345" s="475"/>
      <c r="W345" s="508" t="str">
        <f>IF(F343*V345=0,"",F343*V345)</f>
        <v/>
      </c>
      <c r="X345" s="1022"/>
    </row>
    <row r="346" spans="2:25" ht="10.199999999999999" customHeight="1">
      <c r="B346" s="1019"/>
      <c r="C346" s="501"/>
      <c r="D346" s="473"/>
      <c r="E346" s="473"/>
      <c r="F346" s="494"/>
      <c r="G346" s="494" t="str">
        <f>IF(E346=0,"",F343*E346)</f>
        <v/>
      </c>
      <c r="H346" s="501"/>
      <c r="I346" s="473"/>
      <c r="J346" s="473"/>
      <c r="K346" s="505" t="str">
        <f>IF(F343*J346=0,"",F343*J346)</f>
        <v/>
      </c>
      <c r="L346" s="482"/>
      <c r="M346" s="475"/>
      <c r="N346" s="475"/>
      <c r="O346" s="494" t="str">
        <f>IF(F343*N346=0,"",F343*N346)</f>
        <v/>
      </c>
      <c r="P346" s="482"/>
      <c r="Q346" s="475"/>
      <c r="R346" s="475"/>
      <c r="S346" s="494" t="str">
        <f>IF(F343*R346=0,"",F343*R346)</f>
        <v/>
      </c>
      <c r="T346" s="482"/>
      <c r="U346" s="475"/>
      <c r="V346" s="475"/>
      <c r="W346" s="508" t="str">
        <f>IF(F343*V346=0,"",F343*V346)</f>
        <v/>
      </c>
      <c r="X346" s="1022"/>
    </row>
    <row r="347" spans="2:25" ht="10.199999999999999" customHeight="1">
      <c r="B347" s="1020"/>
      <c r="C347" s="833"/>
      <c r="D347" s="834"/>
      <c r="E347" s="834"/>
      <c r="F347" s="503"/>
      <c r="G347" s="494" t="str">
        <f>IF(E347=0,"",F343*E347)</f>
        <v/>
      </c>
      <c r="H347" s="833"/>
      <c r="I347" s="834"/>
      <c r="J347" s="834"/>
      <c r="K347" s="506" t="str">
        <f>IF(F343*J347=0,"",F343*J347)</f>
        <v/>
      </c>
      <c r="L347" s="483"/>
      <c r="M347" s="478"/>
      <c r="N347" s="478"/>
      <c r="O347" s="503" t="str">
        <f>IF(F343*N347=0,"",F343*N347)</f>
        <v/>
      </c>
      <c r="P347" s="483"/>
      <c r="Q347" s="478"/>
      <c r="R347" s="478"/>
      <c r="S347" s="503" t="str">
        <f>IF(F343*R347=0,"",F343*R347)</f>
        <v/>
      </c>
      <c r="T347" s="483"/>
      <c r="U347" s="478"/>
      <c r="V347" s="478"/>
      <c r="W347" s="509" t="str">
        <f>IF(F343*V347=0,"",F343*V347)</f>
        <v/>
      </c>
      <c r="X347" s="1023"/>
    </row>
    <row r="348" spans="2:25" ht="10.199999999999999" customHeight="1">
      <c r="B348" s="1018"/>
      <c r="C348" s="836"/>
      <c r="D348" s="835"/>
      <c r="E348" s="835"/>
      <c r="F348" s="835"/>
      <c r="G348" s="500" t="str">
        <f>IF(E348*F348&lt;&gt;0,E348*F348,"")</f>
        <v/>
      </c>
      <c r="H348" s="836"/>
      <c r="I348" s="835"/>
      <c r="J348" s="835"/>
      <c r="K348" s="504" t="str">
        <f>IF(F348*J348=0,"",F348*J348)</f>
        <v/>
      </c>
      <c r="L348" s="481"/>
      <c r="M348" s="472"/>
      <c r="N348" s="472"/>
      <c r="O348" s="500" t="str">
        <f>IF(F348*N348=0,"",F348*N348)</f>
        <v/>
      </c>
      <c r="P348" s="481"/>
      <c r="Q348" s="472"/>
      <c r="R348" s="472"/>
      <c r="S348" s="500" t="str">
        <f>IF(F348*R348=0,"",F348*R348)</f>
        <v/>
      </c>
      <c r="T348" s="481"/>
      <c r="U348" s="472"/>
      <c r="V348" s="472"/>
      <c r="W348" s="507" t="str">
        <f>IF(F348*V348=0,"",F348*V348)</f>
        <v/>
      </c>
      <c r="X348" s="1021" t="str">
        <f>IF(E348="","",SUM(E348:E352,J348:J352)-SUM(N348:N352,R348:R352,V348:V352))</f>
        <v/>
      </c>
    </row>
    <row r="349" spans="2:25" ht="10.199999999999999" customHeight="1">
      <c r="B349" s="1019"/>
      <c r="C349" s="501"/>
      <c r="D349" s="473"/>
      <c r="E349" s="473"/>
      <c r="F349" s="494"/>
      <c r="G349" s="494" t="str">
        <f>IF(E349=0,"",F348*E349)</f>
        <v/>
      </c>
      <c r="H349" s="501"/>
      <c r="I349" s="473"/>
      <c r="J349" s="473"/>
      <c r="K349" s="505" t="str">
        <f>IF(F348*J349=0,"",F348*J349)</f>
        <v/>
      </c>
      <c r="L349" s="482"/>
      <c r="M349" s="475"/>
      <c r="N349" s="475"/>
      <c r="O349" s="494" t="str">
        <f>IF(F348*N349=0,"",F348*N349)</f>
        <v/>
      </c>
      <c r="P349" s="482"/>
      <c r="Q349" s="475"/>
      <c r="R349" s="475"/>
      <c r="S349" s="494" t="str">
        <f>IF(F348*R349=0,"",F348*R349)</f>
        <v/>
      </c>
      <c r="T349" s="482"/>
      <c r="U349" s="475"/>
      <c r="V349" s="475"/>
      <c r="W349" s="508" t="str">
        <f>IF(F348*V349=0,"",F348*V349)</f>
        <v/>
      </c>
      <c r="X349" s="1022"/>
    </row>
    <row r="350" spans="2:25" ht="10.199999999999999" customHeight="1">
      <c r="B350" s="1019"/>
      <c r="C350" s="501"/>
      <c r="D350" s="473"/>
      <c r="E350" s="473"/>
      <c r="F350" s="494"/>
      <c r="G350" s="494" t="str">
        <f>IF(E350=0,"",F348*E350)</f>
        <v/>
      </c>
      <c r="H350" s="501"/>
      <c r="I350" s="473"/>
      <c r="J350" s="473"/>
      <c r="K350" s="505" t="str">
        <f>IF(F348*J350=0,"",F348*J350)</f>
        <v/>
      </c>
      <c r="L350" s="482"/>
      <c r="M350" s="475"/>
      <c r="N350" s="475"/>
      <c r="O350" s="494" t="str">
        <f>IF(F348*N350=0,"",F348*N350)</f>
        <v/>
      </c>
      <c r="P350" s="482"/>
      <c r="Q350" s="475"/>
      <c r="R350" s="475"/>
      <c r="S350" s="494" t="str">
        <f>IF(F348*R350=0,"",F348*R350)</f>
        <v/>
      </c>
      <c r="T350" s="482"/>
      <c r="U350" s="475"/>
      <c r="V350" s="475"/>
      <c r="W350" s="508" t="str">
        <f>IF(F348*V350=0,"",F348*V350)</f>
        <v/>
      </c>
      <c r="X350" s="1022"/>
    </row>
    <row r="351" spans="2:25" ht="10.199999999999999" customHeight="1">
      <c r="B351" s="1019"/>
      <c r="C351" s="501"/>
      <c r="D351" s="473"/>
      <c r="E351" s="473"/>
      <c r="F351" s="494"/>
      <c r="G351" s="494" t="str">
        <f>IF(E351=0,"",F348*E351)</f>
        <v/>
      </c>
      <c r="H351" s="501"/>
      <c r="I351" s="473"/>
      <c r="J351" s="473"/>
      <c r="K351" s="505" t="str">
        <f>IF(F348*J351=0,"",F348*J351)</f>
        <v/>
      </c>
      <c r="L351" s="482"/>
      <c r="M351" s="475"/>
      <c r="N351" s="475"/>
      <c r="O351" s="494" t="str">
        <f>IF(F348*N351=0,"",F348*N351)</f>
        <v/>
      </c>
      <c r="P351" s="482"/>
      <c r="Q351" s="475"/>
      <c r="R351" s="475"/>
      <c r="S351" s="494" t="str">
        <f>IF(F348*R351=0,"",F348*R351)</f>
        <v/>
      </c>
      <c r="T351" s="482"/>
      <c r="U351" s="475"/>
      <c r="V351" s="475"/>
      <c r="W351" s="508" t="str">
        <f>IF(F348*V351=0,"",F348*V351)</f>
        <v/>
      </c>
      <c r="X351" s="1022"/>
    </row>
    <row r="352" spans="2:25" ht="10.199999999999999" customHeight="1">
      <c r="B352" s="1020"/>
      <c r="C352" s="833"/>
      <c r="D352" s="834"/>
      <c r="E352" s="834"/>
      <c r="F352" s="503"/>
      <c r="G352" s="494" t="str">
        <f>IF(E352=0,"",F348*E352)</f>
        <v/>
      </c>
      <c r="H352" s="833"/>
      <c r="I352" s="834"/>
      <c r="J352" s="834"/>
      <c r="K352" s="506" t="str">
        <f>IF(F348*J352=0,"",F348*J352)</f>
        <v/>
      </c>
      <c r="L352" s="483"/>
      <c r="M352" s="478"/>
      <c r="N352" s="478"/>
      <c r="O352" s="503" t="str">
        <f>IF(F348*N352=0,"",F348*N352)</f>
        <v/>
      </c>
      <c r="P352" s="483"/>
      <c r="Q352" s="478"/>
      <c r="R352" s="478"/>
      <c r="S352" s="503" t="str">
        <f>IF(F348*R352=0,"",F348*R352)</f>
        <v/>
      </c>
      <c r="T352" s="483"/>
      <c r="U352" s="478"/>
      <c r="V352" s="478"/>
      <c r="W352" s="509" t="str">
        <f>IF(F348*V352=0,"",F348*V352)</f>
        <v/>
      </c>
      <c r="X352" s="1023"/>
    </row>
    <row r="353" spans="2:25" ht="10.199999999999999" customHeight="1">
      <c r="B353" s="1018"/>
      <c r="C353" s="836"/>
      <c r="D353" s="835"/>
      <c r="E353" s="835"/>
      <c r="F353" s="835"/>
      <c r="G353" s="500" t="str">
        <f>IF(E353*F353&lt;&gt;0,E353*F353,"")</f>
        <v/>
      </c>
      <c r="H353" s="836"/>
      <c r="I353" s="835"/>
      <c r="J353" s="835"/>
      <c r="K353" s="504" t="str">
        <f>IF(F353*J353=0,"",F353*J353)</f>
        <v/>
      </c>
      <c r="L353" s="481"/>
      <c r="M353" s="472"/>
      <c r="N353" s="472"/>
      <c r="O353" s="500" t="str">
        <f>IF(F353*N353=0,"",F353*N353)</f>
        <v/>
      </c>
      <c r="P353" s="481"/>
      <c r="Q353" s="472"/>
      <c r="R353" s="472"/>
      <c r="S353" s="500" t="str">
        <f>IF(F353*R353=0,"",F353*R353)</f>
        <v/>
      </c>
      <c r="T353" s="481"/>
      <c r="U353" s="472"/>
      <c r="V353" s="472"/>
      <c r="W353" s="504" t="str">
        <f>IF(F353*V353=0,"",F353*V353)</f>
        <v/>
      </c>
      <c r="X353" s="1015" t="str">
        <f>IF(E353="","",SUM(E353:E357,J353:J357)-SUM(N353:N357,R353:R357,V353:V357))</f>
        <v/>
      </c>
    </row>
    <row r="354" spans="2:25" ht="10.199999999999999" customHeight="1">
      <c r="B354" s="1019"/>
      <c r="C354" s="501"/>
      <c r="D354" s="473"/>
      <c r="E354" s="473"/>
      <c r="F354" s="494"/>
      <c r="G354" s="494" t="str">
        <f>IF(E354=0,"",F353*E354)</f>
        <v/>
      </c>
      <c r="H354" s="501"/>
      <c r="I354" s="473"/>
      <c r="J354" s="473"/>
      <c r="K354" s="505" t="str">
        <f>IF(F353*J354=0,"",F353*J354)</f>
        <v/>
      </c>
      <c r="L354" s="482"/>
      <c r="M354" s="475"/>
      <c r="N354" s="475"/>
      <c r="O354" s="494" t="str">
        <f>IF(F353*N354=0,"",F353*N354)</f>
        <v/>
      </c>
      <c r="P354" s="482"/>
      <c r="Q354" s="475"/>
      <c r="R354" s="475"/>
      <c r="S354" s="494" t="str">
        <f>IF(F353*R354=0,"",F353*R354)</f>
        <v/>
      </c>
      <c r="T354" s="482"/>
      <c r="U354" s="475"/>
      <c r="V354" s="475"/>
      <c r="W354" s="505" t="str">
        <f>IF(F353*V354=0,"",F353*V354)</f>
        <v/>
      </c>
      <c r="X354" s="1016"/>
    </row>
    <row r="355" spans="2:25" ht="10.199999999999999" customHeight="1">
      <c r="B355" s="1019"/>
      <c r="C355" s="501"/>
      <c r="D355" s="473"/>
      <c r="E355" s="473"/>
      <c r="F355" s="494"/>
      <c r="G355" s="494" t="str">
        <f>IF(E355=0,"",F353*E355)</f>
        <v/>
      </c>
      <c r="H355" s="501"/>
      <c r="I355" s="473"/>
      <c r="J355" s="473"/>
      <c r="K355" s="505" t="str">
        <f>IF(F353*J355=0,"",F353*J355)</f>
        <v/>
      </c>
      <c r="L355" s="482"/>
      <c r="M355" s="475"/>
      <c r="N355" s="475"/>
      <c r="O355" s="494" t="str">
        <f>IF(F353*N355=0,"",F353*N355)</f>
        <v/>
      </c>
      <c r="P355" s="482"/>
      <c r="Q355" s="475"/>
      <c r="R355" s="475"/>
      <c r="S355" s="494" t="str">
        <f>IF(F353*R355=0,"",F353*R355)</f>
        <v/>
      </c>
      <c r="T355" s="482"/>
      <c r="U355" s="475"/>
      <c r="V355" s="475"/>
      <c r="W355" s="505" t="str">
        <f>IF(F353*V355=0,"",F353*V355)</f>
        <v/>
      </c>
      <c r="X355" s="1016"/>
    </row>
    <row r="356" spans="2:25" ht="10.199999999999999" customHeight="1">
      <c r="B356" s="1019"/>
      <c r="C356" s="501"/>
      <c r="D356" s="473"/>
      <c r="E356" s="473"/>
      <c r="F356" s="494"/>
      <c r="G356" s="494" t="str">
        <f>IF(E356=0,"",F353*E356)</f>
        <v/>
      </c>
      <c r="H356" s="501"/>
      <c r="I356" s="473"/>
      <c r="J356" s="473"/>
      <c r="K356" s="505" t="str">
        <f>IF(F353*J356=0,"",F353*J356)</f>
        <v/>
      </c>
      <c r="L356" s="482"/>
      <c r="M356" s="475"/>
      <c r="N356" s="475"/>
      <c r="O356" s="494" t="str">
        <f>IF(F353*N356=0,"",F353*N356)</f>
        <v/>
      </c>
      <c r="P356" s="482"/>
      <c r="Q356" s="475"/>
      <c r="R356" s="475"/>
      <c r="S356" s="494" t="str">
        <f>IF(F353*R356=0,"",F353*R356)</f>
        <v/>
      </c>
      <c r="T356" s="482"/>
      <c r="U356" s="475"/>
      <c r="V356" s="475"/>
      <c r="W356" s="505" t="str">
        <f>IF(F353*V356=0,"",F353*V356)</f>
        <v/>
      </c>
      <c r="X356" s="1016"/>
    </row>
    <row r="357" spans="2:25" ht="10.199999999999999" customHeight="1">
      <c r="B357" s="1020"/>
      <c r="C357" s="833"/>
      <c r="D357" s="834"/>
      <c r="E357" s="834"/>
      <c r="F357" s="503"/>
      <c r="G357" s="494" t="str">
        <f>IF(E357=0,"",F353*E357)</f>
        <v/>
      </c>
      <c r="H357" s="833"/>
      <c r="I357" s="834"/>
      <c r="J357" s="834"/>
      <c r="K357" s="506" t="str">
        <f>IF(F353*J357=0,"",F353*J357)</f>
        <v/>
      </c>
      <c r="L357" s="483"/>
      <c r="M357" s="478"/>
      <c r="N357" s="478"/>
      <c r="O357" s="503" t="str">
        <f>IF(F353*N357=0,"",F353*N357)</f>
        <v/>
      </c>
      <c r="P357" s="483"/>
      <c r="Q357" s="478"/>
      <c r="R357" s="478"/>
      <c r="S357" s="503" t="str">
        <f>IF(F353*R357=0,"",F353*R357)</f>
        <v/>
      </c>
      <c r="T357" s="483"/>
      <c r="U357" s="478"/>
      <c r="V357" s="478"/>
      <c r="W357" s="506" t="str">
        <f>IF(F353*V357=0,"",F353*V357)</f>
        <v/>
      </c>
      <c r="X357" s="1017"/>
    </row>
    <row r="358" spans="2:25" ht="26.4" customHeight="1">
      <c r="B358" s="1059" t="s">
        <v>51</v>
      </c>
      <c r="C358" s="1004" t="s">
        <v>53</v>
      </c>
      <c r="D358" s="1005"/>
      <c r="E358" s="1005"/>
      <c r="F358" s="1005"/>
      <c r="G358" s="1005"/>
      <c r="H358" s="1005" t="s">
        <v>41</v>
      </c>
      <c r="I358" s="1005"/>
      <c r="J358" s="1005"/>
      <c r="K358" s="1006"/>
      <c r="L358" s="1038" t="s">
        <v>42</v>
      </c>
      <c r="M358" s="1005"/>
      <c r="N358" s="1005"/>
      <c r="O358" s="1005"/>
      <c r="P358" s="1005" t="s">
        <v>43</v>
      </c>
      <c r="Q358" s="1005"/>
      <c r="R358" s="1005"/>
      <c r="S358" s="1005"/>
      <c r="T358" s="1005" t="s">
        <v>44</v>
      </c>
      <c r="U358" s="1005"/>
      <c r="V358" s="1005"/>
      <c r="W358" s="1006"/>
      <c r="X358" s="1027" t="s">
        <v>39</v>
      </c>
    </row>
    <row r="359" spans="2:25">
      <c r="B359" s="1060"/>
      <c r="C359" s="512" t="s">
        <v>45</v>
      </c>
      <c r="D359" s="513" t="s">
        <v>46</v>
      </c>
      <c r="E359" s="514" t="s">
        <v>48</v>
      </c>
      <c r="F359" s="514" t="s">
        <v>50</v>
      </c>
      <c r="G359" s="514" t="s">
        <v>6</v>
      </c>
      <c r="H359" s="514" t="s">
        <v>45</v>
      </c>
      <c r="I359" s="514" t="s">
        <v>46</v>
      </c>
      <c r="J359" s="514" t="s">
        <v>48</v>
      </c>
      <c r="K359" s="515" t="s">
        <v>6</v>
      </c>
      <c r="L359" s="516" t="s">
        <v>45</v>
      </c>
      <c r="M359" s="513" t="s">
        <v>46</v>
      </c>
      <c r="N359" s="514" t="s">
        <v>48</v>
      </c>
      <c r="O359" s="514" t="s">
        <v>6</v>
      </c>
      <c r="P359" s="514" t="s">
        <v>45</v>
      </c>
      <c r="Q359" s="514" t="s">
        <v>46</v>
      </c>
      <c r="R359" s="514" t="s">
        <v>48</v>
      </c>
      <c r="S359" s="514" t="s">
        <v>6</v>
      </c>
      <c r="T359" s="514" t="s">
        <v>45</v>
      </c>
      <c r="U359" s="514" t="s">
        <v>46</v>
      </c>
      <c r="V359" s="514" t="s">
        <v>48</v>
      </c>
      <c r="W359" s="517" t="s">
        <v>6</v>
      </c>
      <c r="X359" s="1028"/>
    </row>
    <row r="360" spans="2:25">
      <c r="B360" s="1032" t="s">
        <v>52</v>
      </c>
      <c r="C360" s="1061"/>
      <c r="D360" s="1058"/>
      <c r="E360" s="1010"/>
      <c r="F360" s="1010"/>
      <c r="G360" s="1054" t="str">
        <f>IF(SUM(G316:G335,G338:G357)=0,"",SUM(G316:G335,G338:G357))</f>
        <v/>
      </c>
      <c r="H360" s="1002"/>
      <c r="I360" s="1002"/>
      <c r="J360" s="1010"/>
      <c r="K360" s="1055" t="str">
        <f>IF(SUM(K316:K335,K338:K357)=0,"",SUM(K316:K335,K338:K357))</f>
        <v/>
      </c>
      <c r="L360" s="1056"/>
      <c r="M360" s="1058"/>
      <c r="N360" s="1010"/>
      <c r="O360" s="1054" t="str">
        <f>IF(SUM(O316:O335,O338:O357)=0,"",SUM(O316:O335,O338:O357))</f>
        <v/>
      </c>
      <c r="P360" s="1002"/>
      <c r="Q360" s="1002"/>
      <c r="R360" s="1010"/>
      <c r="S360" s="1054" t="str">
        <f>IF(SUM(S316:S335,S338:S357)=0,"",SUM(S316:S335,S338:S357))</f>
        <v/>
      </c>
      <c r="T360" s="1002"/>
      <c r="U360" s="1002"/>
      <c r="V360" s="1010"/>
      <c r="W360" s="1007" t="str">
        <f>IF(SUM(W316:W335,W338:W357)=0,"",SUM(W316:W335,W338:W357))</f>
        <v/>
      </c>
      <c r="X360" s="1028"/>
    </row>
    <row r="361" spans="2:25">
      <c r="B361" s="1033"/>
      <c r="C361" s="1051"/>
      <c r="D361" s="1053"/>
      <c r="E361" s="1011"/>
      <c r="F361" s="1011"/>
      <c r="G361" s="1045"/>
      <c r="H361" s="1003"/>
      <c r="I361" s="1003"/>
      <c r="J361" s="1011"/>
      <c r="K361" s="1035"/>
      <c r="L361" s="1057"/>
      <c r="M361" s="1053"/>
      <c r="N361" s="1011"/>
      <c r="O361" s="1045"/>
      <c r="P361" s="1003"/>
      <c r="Q361" s="1003"/>
      <c r="R361" s="1011"/>
      <c r="S361" s="1045"/>
      <c r="T361" s="1003"/>
      <c r="U361" s="1003"/>
      <c r="V361" s="1011"/>
      <c r="W361" s="1008"/>
      <c r="X361" s="1029"/>
    </row>
    <row r="364" spans="2:25" ht="6" customHeight="1"/>
    <row r="365" spans="2:25">
      <c r="B365" s="1027" t="s">
        <v>36</v>
      </c>
      <c r="C365" s="1004" t="s">
        <v>37</v>
      </c>
      <c r="D365" s="1005"/>
      <c r="E365" s="1005"/>
      <c r="F365" s="1005"/>
      <c r="G365" s="1005"/>
      <c r="H365" s="1005"/>
      <c r="I365" s="1005"/>
      <c r="J365" s="1005"/>
      <c r="K365" s="1005"/>
      <c r="L365" s="1005" t="s">
        <v>38</v>
      </c>
      <c r="M365" s="1005"/>
      <c r="N365" s="1005"/>
      <c r="O365" s="1005"/>
      <c r="P365" s="1005"/>
      <c r="Q365" s="1005"/>
      <c r="R365" s="1005"/>
      <c r="S365" s="1005"/>
      <c r="T365" s="1005"/>
      <c r="U365" s="1005"/>
      <c r="V365" s="1005"/>
      <c r="W365" s="1006"/>
      <c r="X365" s="1036" t="s">
        <v>39</v>
      </c>
    </row>
    <row r="366" spans="2:25" ht="26.4" customHeight="1">
      <c r="B366" s="1028"/>
      <c r="C366" s="1004" t="s">
        <v>53</v>
      </c>
      <c r="D366" s="1005"/>
      <c r="E366" s="1005"/>
      <c r="F366" s="1005"/>
      <c r="G366" s="1005"/>
      <c r="H366" s="1005" t="s">
        <v>41</v>
      </c>
      <c r="I366" s="1005"/>
      <c r="J366" s="1005"/>
      <c r="K366" s="1006"/>
      <c r="L366" s="1004" t="s">
        <v>42</v>
      </c>
      <c r="M366" s="1005"/>
      <c r="N366" s="1005"/>
      <c r="O366" s="1005"/>
      <c r="P366" s="1005" t="s">
        <v>43</v>
      </c>
      <c r="Q366" s="1005"/>
      <c r="R366" s="1005"/>
      <c r="S366" s="1005"/>
      <c r="T366" s="1005" t="s">
        <v>44</v>
      </c>
      <c r="U366" s="1005"/>
      <c r="V366" s="1005"/>
      <c r="W366" s="1006"/>
      <c r="X366" s="1046"/>
      <c r="Y366" s="29"/>
    </row>
    <row r="367" spans="2:25" ht="10.8" customHeight="1">
      <c r="B367" s="1029"/>
      <c r="C367" s="495" t="s">
        <v>45</v>
      </c>
      <c r="D367" s="496" t="s">
        <v>46</v>
      </c>
      <c r="E367" s="497" t="s">
        <v>48</v>
      </c>
      <c r="F367" s="497" t="s">
        <v>50</v>
      </c>
      <c r="G367" s="497" t="s">
        <v>6</v>
      </c>
      <c r="H367" s="497" t="s">
        <v>45</v>
      </c>
      <c r="I367" s="497" t="s">
        <v>46</v>
      </c>
      <c r="J367" s="497" t="s">
        <v>48</v>
      </c>
      <c r="K367" s="498" t="s">
        <v>6</v>
      </c>
      <c r="L367" s="495" t="s">
        <v>45</v>
      </c>
      <c r="M367" s="496" t="s">
        <v>46</v>
      </c>
      <c r="N367" s="497" t="s">
        <v>48</v>
      </c>
      <c r="O367" s="497" t="s">
        <v>6</v>
      </c>
      <c r="P367" s="497" t="s">
        <v>45</v>
      </c>
      <c r="Q367" s="497" t="s">
        <v>46</v>
      </c>
      <c r="R367" s="497" t="s">
        <v>48</v>
      </c>
      <c r="S367" s="497" t="s">
        <v>6</v>
      </c>
      <c r="T367" s="497" t="s">
        <v>45</v>
      </c>
      <c r="U367" s="497" t="s">
        <v>46</v>
      </c>
      <c r="V367" s="497" t="s">
        <v>48</v>
      </c>
      <c r="W367" s="498" t="s">
        <v>6</v>
      </c>
      <c r="X367" s="1047"/>
      <c r="Y367" s="29"/>
    </row>
    <row r="368" spans="2:25" ht="10.199999999999999" customHeight="1">
      <c r="B368" s="1018"/>
      <c r="C368" s="836"/>
      <c r="D368" s="835"/>
      <c r="E368" s="835"/>
      <c r="F368" s="835"/>
      <c r="G368" s="500" t="str">
        <f>IF(E368*F368&lt;&gt;0,E368*F368,"")</f>
        <v/>
      </c>
      <c r="H368" s="836"/>
      <c r="I368" s="835"/>
      <c r="J368" s="835"/>
      <c r="K368" s="504" t="str">
        <f>IF(F368*J368=0,"",F368*J368)</f>
        <v/>
      </c>
      <c r="L368" s="481"/>
      <c r="M368" s="472"/>
      <c r="N368" s="472"/>
      <c r="O368" s="500" t="str">
        <f>IF(F368*N368=0,"",F368*N368)</f>
        <v/>
      </c>
      <c r="P368" s="481"/>
      <c r="Q368" s="472"/>
      <c r="R368" s="472"/>
      <c r="S368" s="500" t="str">
        <f>IF(F368*R368=0,"",F368*R368)</f>
        <v/>
      </c>
      <c r="T368" s="481"/>
      <c r="U368" s="472"/>
      <c r="V368" s="472"/>
      <c r="W368" s="507" t="str">
        <f>IF(F368*V368=0,"",F368*V368)</f>
        <v/>
      </c>
      <c r="X368" s="1021" t="str">
        <f>IF(E368="","",SUM(E368:E372,J368:J372)-SUM(N368:N372,R368:R372,V368:V372))</f>
        <v/>
      </c>
      <c r="Y368" s="29"/>
    </row>
    <row r="369" spans="2:25" ht="10.199999999999999" customHeight="1">
      <c r="B369" s="1019"/>
      <c r="C369" s="501"/>
      <c r="D369" s="473"/>
      <c r="E369" s="473"/>
      <c r="F369" s="494"/>
      <c r="G369" s="494" t="str">
        <f>IF(E369=0,"",F368*E369)</f>
        <v/>
      </c>
      <c r="H369" s="501"/>
      <c r="I369" s="473"/>
      <c r="J369" s="473"/>
      <c r="K369" s="505" t="str">
        <f>IF(F368*J369=0,"",F368*J369)</f>
        <v/>
      </c>
      <c r="L369" s="482"/>
      <c r="M369" s="475"/>
      <c r="N369" s="475"/>
      <c r="O369" s="494" t="str">
        <f>IF(F368*N369=0,"",F368*N369)</f>
        <v/>
      </c>
      <c r="P369" s="482"/>
      <c r="Q369" s="475"/>
      <c r="R369" s="475"/>
      <c r="S369" s="494" t="str">
        <f>IF(F368*R369=0,"",F368*R369)</f>
        <v/>
      </c>
      <c r="T369" s="482"/>
      <c r="U369" s="475"/>
      <c r="V369" s="475"/>
      <c r="W369" s="508" t="str">
        <f>IF(F368*V369=0,"",F368*V369)</f>
        <v/>
      </c>
      <c r="X369" s="1022"/>
      <c r="Y369" s="1"/>
    </row>
    <row r="370" spans="2:25" ht="10.199999999999999" customHeight="1">
      <c r="B370" s="1019"/>
      <c r="C370" s="501"/>
      <c r="D370" s="473"/>
      <c r="E370" s="473"/>
      <c r="F370" s="494"/>
      <c r="G370" s="494" t="str">
        <f>IF(E370=0,"",F368*E370)</f>
        <v/>
      </c>
      <c r="H370" s="501"/>
      <c r="I370" s="473"/>
      <c r="J370" s="473"/>
      <c r="K370" s="505" t="str">
        <f>IF(F368*J370=0,"",F368*J370)</f>
        <v/>
      </c>
      <c r="L370" s="482"/>
      <c r="M370" s="475"/>
      <c r="N370" s="475"/>
      <c r="O370" s="494" t="str">
        <f>IF(F368*N370=0,"",F368*N370)</f>
        <v/>
      </c>
      <c r="P370" s="482"/>
      <c r="Q370" s="475"/>
      <c r="R370" s="475"/>
      <c r="S370" s="494" t="str">
        <f>IF(F368*R370=0,"",F368*R370)</f>
        <v/>
      </c>
      <c r="T370" s="482"/>
      <c r="U370" s="475"/>
      <c r="V370" s="475"/>
      <c r="W370" s="508" t="str">
        <f>IF(F368*V370=0,"",F368*V370)</f>
        <v/>
      </c>
      <c r="X370" s="1022"/>
      <c r="Y370" s="1"/>
    </row>
    <row r="371" spans="2:25" ht="10.199999999999999" customHeight="1">
      <c r="B371" s="1019"/>
      <c r="C371" s="501"/>
      <c r="D371" s="473"/>
      <c r="E371" s="473"/>
      <c r="F371" s="494"/>
      <c r="G371" s="494" t="str">
        <f>IF(E371=0,"",F368*E371)</f>
        <v/>
      </c>
      <c r="H371" s="501"/>
      <c r="I371" s="473"/>
      <c r="J371" s="473"/>
      <c r="K371" s="505" t="str">
        <f>IF(F368*J371=0,"",F368*J371)</f>
        <v/>
      </c>
      <c r="L371" s="482"/>
      <c r="M371" s="475"/>
      <c r="N371" s="475"/>
      <c r="O371" s="494" t="str">
        <f>IF(F368*N371=0,"",F368*N371)</f>
        <v/>
      </c>
      <c r="P371" s="482"/>
      <c r="Q371" s="475"/>
      <c r="R371" s="475"/>
      <c r="S371" s="494" t="str">
        <f>IF(F368*R371=0,"",F368*R371)</f>
        <v/>
      </c>
      <c r="T371" s="482"/>
      <c r="U371" s="475"/>
      <c r="V371" s="475"/>
      <c r="W371" s="508" t="str">
        <f>IF(F368*V371=0,"",F368*V371)</f>
        <v/>
      </c>
      <c r="X371" s="1022"/>
      <c r="Y371" s="1"/>
    </row>
    <row r="372" spans="2:25" ht="10.199999999999999" customHeight="1">
      <c r="B372" s="1020"/>
      <c r="C372" s="833"/>
      <c r="D372" s="834"/>
      <c r="E372" s="834"/>
      <c r="F372" s="503"/>
      <c r="G372" s="494" t="str">
        <f>IF(E372=0,"",F368*E372)</f>
        <v/>
      </c>
      <c r="H372" s="833"/>
      <c r="I372" s="834"/>
      <c r="J372" s="834"/>
      <c r="K372" s="506" t="str">
        <f>IF(F368*J372=0,"",F368*J372)</f>
        <v/>
      </c>
      <c r="L372" s="483"/>
      <c r="M372" s="478"/>
      <c r="N372" s="478"/>
      <c r="O372" s="503" t="str">
        <f>IF(F368*N372=0,"",F368*N372)</f>
        <v/>
      </c>
      <c r="P372" s="483"/>
      <c r="Q372" s="478"/>
      <c r="R372" s="478"/>
      <c r="S372" s="503" t="str">
        <f>IF(F368*R372=0,"",F368*R372)</f>
        <v/>
      </c>
      <c r="T372" s="483"/>
      <c r="U372" s="478"/>
      <c r="V372" s="478"/>
      <c r="W372" s="509" t="str">
        <f>IF(F368*V372=0,"",F368*V372)</f>
        <v/>
      </c>
      <c r="X372" s="1023"/>
      <c r="Y372" s="1"/>
    </row>
    <row r="373" spans="2:25" ht="10.199999999999999" customHeight="1">
      <c r="B373" s="1018"/>
      <c r="C373" s="836"/>
      <c r="D373" s="835"/>
      <c r="E373" s="835"/>
      <c r="F373" s="835"/>
      <c r="G373" s="500" t="str">
        <f>IF(E373*F373&lt;&gt;0,E373*F373,"")</f>
        <v/>
      </c>
      <c r="H373" s="836"/>
      <c r="I373" s="835"/>
      <c r="J373" s="835"/>
      <c r="K373" s="504" t="str">
        <f>IF(F373*J373=0,"",F373*J373)</f>
        <v/>
      </c>
      <c r="L373" s="481"/>
      <c r="M373" s="472"/>
      <c r="N373" s="472"/>
      <c r="O373" s="500" t="str">
        <f>IF(F373*N373=0,"",F373*N373)</f>
        <v/>
      </c>
      <c r="P373" s="481"/>
      <c r="Q373" s="472"/>
      <c r="R373" s="472"/>
      <c r="S373" s="500" t="str">
        <f>IF(F373*R373=0,"",F373*R373)</f>
        <v/>
      </c>
      <c r="T373" s="481"/>
      <c r="U373" s="472"/>
      <c r="V373" s="472"/>
      <c r="W373" s="507" t="str">
        <f>IF(F373*V373=0,"",F373*V373)</f>
        <v/>
      </c>
      <c r="X373" s="1021" t="str">
        <f>IF(E373="","",SUM(E373:E377,J373:J377)-SUM(N373:N377,R373:R377,V373:V377))</f>
        <v/>
      </c>
      <c r="Y373" s="1"/>
    </row>
    <row r="374" spans="2:25" ht="10.199999999999999" customHeight="1">
      <c r="B374" s="1019"/>
      <c r="C374" s="501"/>
      <c r="D374" s="473"/>
      <c r="E374" s="473"/>
      <c r="F374" s="494"/>
      <c r="G374" s="494" t="str">
        <f>IF(E374=0,"",F373*E374)</f>
        <v/>
      </c>
      <c r="H374" s="501"/>
      <c r="I374" s="473"/>
      <c r="J374" s="473"/>
      <c r="K374" s="505" t="str">
        <f>IF(F373*J374=0,"",F373*J374)</f>
        <v/>
      </c>
      <c r="L374" s="482"/>
      <c r="M374" s="475"/>
      <c r="N374" s="475"/>
      <c r="O374" s="494" t="str">
        <f>IF(F373*N374=0,"",F373*N374)</f>
        <v/>
      </c>
      <c r="P374" s="482"/>
      <c r="Q374" s="475"/>
      <c r="R374" s="475"/>
      <c r="S374" s="494" t="str">
        <f>IF(F373*R374=0,"",F373*R374)</f>
        <v/>
      </c>
      <c r="T374" s="482"/>
      <c r="U374" s="475"/>
      <c r="V374" s="475"/>
      <c r="W374" s="508" t="str">
        <f>IF(F373*V374=0,"",F373*V374)</f>
        <v/>
      </c>
      <c r="X374" s="1022"/>
      <c r="Y374" s="1"/>
    </row>
    <row r="375" spans="2:25" ht="10.199999999999999" customHeight="1">
      <c r="B375" s="1019"/>
      <c r="C375" s="501"/>
      <c r="D375" s="473"/>
      <c r="E375" s="473"/>
      <c r="F375" s="494"/>
      <c r="G375" s="494" t="str">
        <f>IF(E375=0,"",F373*E375)</f>
        <v/>
      </c>
      <c r="H375" s="501"/>
      <c r="I375" s="473"/>
      <c r="J375" s="473"/>
      <c r="K375" s="505" t="str">
        <f>IF(F373*J375=0,"",F373*J375)</f>
        <v/>
      </c>
      <c r="L375" s="482"/>
      <c r="M375" s="475"/>
      <c r="N375" s="475"/>
      <c r="O375" s="494" t="str">
        <f>IF(F373*N375=0,"",F373*N375)</f>
        <v/>
      </c>
      <c r="P375" s="482"/>
      <c r="Q375" s="475"/>
      <c r="R375" s="475"/>
      <c r="S375" s="494" t="str">
        <f>IF(F373*R375=0,"",F373*R375)</f>
        <v/>
      </c>
      <c r="T375" s="482"/>
      <c r="U375" s="475"/>
      <c r="V375" s="475"/>
      <c r="W375" s="508" t="str">
        <f>IF(F373*V375=0,"",F373*V375)</f>
        <v/>
      </c>
      <c r="X375" s="1022"/>
      <c r="Y375" s="1"/>
    </row>
    <row r="376" spans="2:25" ht="10.199999999999999" customHeight="1">
      <c r="B376" s="1019"/>
      <c r="C376" s="501"/>
      <c r="D376" s="473"/>
      <c r="E376" s="473"/>
      <c r="F376" s="494"/>
      <c r="G376" s="494" t="str">
        <f>IF(E376=0,"",F373*E376)</f>
        <v/>
      </c>
      <c r="H376" s="501"/>
      <c r="I376" s="473"/>
      <c r="J376" s="473"/>
      <c r="K376" s="505" t="str">
        <f>IF(F373*J376=0,"",F373*J376)</f>
        <v/>
      </c>
      <c r="L376" s="482"/>
      <c r="M376" s="475"/>
      <c r="N376" s="475"/>
      <c r="O376" s="494" t="str">
        <f>IF(F373*N376=0,"",F373*N376)</f>
        <v/>
      </c>
      <c r="P376" s="482"/>
      <c r="Q376" s="475"/>
      <c r="R376" s="475"/>
      <c r="S376" s="494" t="str">
        <f>IF(F373*R376=0,"",F373*R376)</f>
        <v/>
      </c>
      <c r="T376" s="482"/>
      <c r="U376" s="475"/>
      <c r="V376" s="475"/>
      <c r="W376" s="508" t="str">
        <f>IF(F373*V376=0,"",F373*V376)</f>
        <v/>
      </c>
      <c r="X376" s="1022"/>
      <c r="Y376" s="1"/>
    </row>
    <row r="377" spans="2:25" ht="10.199999999999999" customHeight="1">
      <c r="B377" s="1020"/>
      <c r="C377" s="833"/>
      <c r="D377" s="834"/>
      <c r="E377" s="834"/>
      <c r="F377" s="503"/>
      <c r="G377" s="494" t="str">
        <f>IF(E377=0,"",F373*E377)</f>
        <v/>
      </c>
      <c r="H377" s="833"/>
      <c r="I377" s="834"/>
      <c r="J377" s="834"/>
      <c r="K377" s="506" t="str">
        <f>IF(F373*J377=0,"",F373*J377)</f>
        <v/>
      </c>
      <c r="L377" s="483"/>
      <c r="M377" s="478"/>
      <c r="N377" s="478"/>
      <c r="O377" s="503" t="str">
        <f>IF(F373*N377=0,"",F373*N377)</f>
        <v/>
      </c>
      <c r="P377" s="483"/>
      <c r="Q377" s="478"/>
      <c r="R377" s="478"/>
      <c r="S377" s="503" t="str">
        <f>IF(F373*R377=0,"",F373*R377)</f>
        <v/>
      </c>
      <c r="T377" s="483"/>
      <c r="U377" s="478"/>
      <c r="V377" s="478"/>
      <c r="W377" s="509" t="str">
        <f>IF(F373*V377=0,"",F373*V377)</f>
        <v/>
      </c>
      <c r="X377" s="1023"/>
      <c r="Y377" s="1"/>
    </row>
    <row r="378" spans="2:25" ht="10.199999999999999" customHeight="1">
      <c r="B378" s="1018"/>
      <c r="C378" s="836"/>
      <c r="D378" s="835"/>
      <c r="E378" s="835"/>
      <c r="F378" s="835"/>
      <c r="G378" s="500" t="str">
        <f>IF(E378*F378&lt;&gt;0,E378*F378,"")</f>
        <v/>
      </c>
      <c r="H378" s="836"/>
      <c r="I378" s="835"/>
      <c r="J378" s="835"/>
      <c r="K378" s="504" t="str">
        <f>IF(F378*J378=0,"",F378*J378)</f>
        <v/>
      </c>
      <c r="L378" s="481"/>
      <c r="M378" s="472"/>
      <c r="N378" s="472"/>
      <c r="O378" s="500" t="str">
        <f>IF(F378*N378=0,"",F378*N378)</f>
        <v/>
      </c>
      <c r="P378" s="481"/>
      <c r="Q378" s="472"/>
      <c r="R378" s="472"/>
      <c r="S378" s="500" t="str">
        <f>IF(F378*R378=0,"",F378*R378)</f>
        <v/>
      </c>
      <c r="T378" s="481"/>
      <c r="U378" s="472"/>
      <c r="V378" s="472"/>
      <c r="W378" s="504" t="str">
        <f>IF(F378*V378=0,"",F378*V378)</f>
        <v/>
      </c>
      <c r="X378" s="1021" t="str">
        <f>IF(E378="","",SUM(E378:E382,J378:J382)-SUM(N378:N382,R378:R382,V378:V382))</f>
        <v/>
      </c>
      <c r="Y378" s="1"/>
    </row>
    <row r="379" spans="2:25" ht="10.199999999999999" customHeight="1">
      <c r="B379" s="1019"/>
      <c r="C379" s="501"/>
      <c r="D379" s="473"/>
      <c r="E379" s="473"/>
      <c r="F379" s="494"/>
      <c r="G379" s="494" t="str">
        <f>IF(E379=0,"",F378*E379)</f>
        <v/>
      </c>
      <c r="H379" s="501"/>
      <c r="I379" s="473"/>
      <c r="J379" s="473"/>
      <c r="K379" s="505" t="str">
        <f>IF(F378*J379=0,"",F378*J379)</f>
        <v/>
      </c>
      <c r="L379" s="482"/>
      <c r="M379" s="475"/>
      <c r="N379" s="475"/>
      <c r="O379" s="494" t="str">
        <f>IF(F378*N379=0,"",F378*N379)</f>
        <v/>
      </c>
      <c r="P379" s="482"/>
      <c r="Q379" s="475"/>
      <c r="R379" s="475"/>
      <c r="S379" s="494" t="str">
        <f>IF(F378*R379=0,"",F378*R379)</f>
        <v/>
      </c>
      <c r="T379" s="482"/>
      <c r="U379" s="475"/>
      <c r="V379" s="475"/>
      <c r="W379" s="505" t="str">
        <f>IF(F378*V379=0,"",F378*V379)</f>
        <v/>
      </c>
      <c r="X379" s="1022"/>
      <c r="Y379" s="1"/>
    </row>
    <row r="380" spans="2:25" ht="10.199999999999999" customHeight="1">
      <c r="B380" s="1019"/>
      <c r="C380" s="501"/>
      <c r="D380" s="473"/>
      <c r="E380" s="473"/>
      <c r="F380" s="494"/>
      <c r="G380" s="494" t="str">
        <f>IF(E380=0,"",F378*E380)</f>
        <v/>
      </c>
      <c r="H380" s="501"/>
      <c r="I380" s="473"/>
      <c r="J380" s="473"/>
      <c r="K380" s="505" t="str">
        <f>IF(F378*J380=0,"",F378*J380)</f>
        <v/>
      </c>
      <c r="L380" s="482"/>
      <c r="M380" s="475"/>
      <c r="N380" s="475"/>
      <c r="O380" s="494" t="str">
        <f>IF(F378*N380=0,"",F378*N380)</f>
        <v/>
      </c>
      <c r="P380" s="482"/>
      <c r="Q380" s="475"/>
      <c r="R380" s="475"/>
      <c r="S380" s="494" t="str">
        <f>IF(F378*R380=0,"",F378*R380)</f>
        <v/>
      </c>
      <c r="T380" s="482"/>
      <c r="U380" s="475"/>
      <c r="V380" s="475"/>
      <c r="W380" s="505" t="str">
        <f>IF(F378*V380=0,"",F378*V380)</f>
        <v/>
      </c>
      <c r="X380" s="1022"/>
      <c r="Y380" s="1"/>
    </row>
    <row r="381" spans="2:25" ht="10.199999999999999" customHeight="1">
      <c r="B381" s="1019"/>
      <c r="C381" s="501"/>
      <c r="D381" s="473"/>
      <c r="E381" s="473"/>
      <c r="F381" s="494"/>
      <c r="G381" s="494" t="str">
        <f>IF(E381=0,"",F378*E381)</f>
        <v/>
      </c>
      <c r="H381" s="501"/>
      <c r="I381" s="473"/>
      <c r="J381" s="473"/>
      <c r="K381" s="505" t="str">
        <f>IF(F378*J381=0,"",F378*J381)</f>
        <v/>
      </c>
      <c r="L381" s="482"/>
      <c r="M381" s="475"/>
      <c r="N381" s="475"/>
      <c r="O381" s="494" t="str">
        <f>IF(F378*N381=0,"",F378*N381)</f>
        <v/>
      </c>
      <c r="P381" s="482"/>
      <c r="Q381" s="475"/>
      <c r="R381" s="475"/>
      <c r="S381" s="494" t="str">
        <f>IF(F378*R381=0,"",F378*R381)</f>
        <v/>
      </c>
      <c r="T381" s="482"/>
      <c r="U381" s="475"/>
      <c r="V381" s="475"/>
      <c r="W381" s="505" t="str">
        <f>IF(F378*V381=0,"",F378*V381)</f>
        <v/>
      </c>
      <c r="X381" s="1022"/>
      <c r="Y381" s="1"/>
    </row>
    <row r="382" spans="2:25" ht="10.199999999999999" customHeight="1">
      <c r="B382" s="1020"/>
      <c r="C382" s="833"/>
      <c r="D382" s="834"/>
      <c r="E382" s="834"/>
      <c r="F382" s="503"/>
      <c r="G382" s="494" t="str">
        <f>IF(E382=0,"",F378*E382)</f>
        <v/>
      </c>
      <c r="H382" s="833"/>
      <c r="I382" s="834"/>
      <c r="J382" s="834"/>
      <c r="K382" s="506" t="str">
        <f>IF(F378*J382=0,"",F378*J382)</f>
        <v/>
      </c>
      <c r="L382" s="483"/>
      <c r="M382" s="478"/>
      <c r="N382" s="478"/>
      <c r="O382" s="503" t="str">
        <f>IF(F378*N382=0,"",F378*N382)</f>
        <v/>
      </c>
      <c r="P382" s="483"/>
      <c r="Q382" s="478"/>
      <c r="R382" s="478"/>
      <c r="S382" s="503" t="str">
        <f>IF(F378*R382=0,"",F378*R382)</f>
        <v/>
      </c>
      <c r="T382" s="483"/>
      <c r="U382" s="478"/>
      <c r="V382" s="478"/>
      <c r="W382" s="506" t="str">
        <f>IF(F378*V382=0,"",F378*V382)</f>
        <v/>
      </c>
      <c r="X382" s="1023"/>
      <c r="Y382" s="1"/>
    </row>
    <row r="383" spans="2:25" ht="10.199999999999999" customHeight="1">
      <c r="B383" s="1018"/>
      <c r="C383" s="836"/>
      <c r="D383" s="835"/>
      <c r="E383" s="835"/>
      <c r="F383" s="835"/>
      <c r="G383" s="500" t="str">
        <f>IF(E383*F383&lt;&gt;0,E383*F383,"")</f>
        <v/>
      </c>
      <c r="H383" s="836"/>
      <c r="I383" s="835"/>
      <c r="J383" s="835"/>
      <c r="K383" s="504" t="str">
        <f>IF(F383*J383=0,"",F383*J383)</f>
        <v/>
      </c>
      <c r="L383" s="481"/>
      <c r="M383" s="472"/>
      <c r="N383" s="472"/>
      <c r="O383" s="500" t="str">
        <f>IF(F383*N383=0,"",F383*N383)</f>
        <v/>
      </c>
      <c r="P383" s="481"/>
      <c r="Q383" s="472"/>
      <c r="R383" s="472"/>
      <c r="S383" s="500" t="str">
        <f>IF(F383*R383=0,"",F383*R383)</f>
        <v/>
      </c>
      <c r="T383" s="481"/>
      <c r="U383" s="472"/>
      <c r="V383" s="472"/>
      <c r="W383" s="504" t="str">
        <f>IF(F383*V383=0,"",F383*V383)</f>
        <v/>
      </c>
      <c r="X383" s="1021" t="str">
        <f>IF(E383="","",SUM(E383:E387,J383:J387)-SUM(N383:N387,R383:R387,V383:V387))</f>
        <v/>
      </c>
      <c r="Y383" s="1"/>
    </row>
    <row r="384" spans="2:25" ht="10.199999999999999" customHeight="1">
      <c r="B384" s="1019"/>
      <c r="C384" s="501"/>
      <c r="D384" s="473"/>
      <c r="E384" s="473"/>
      <c r="F384" s="494"/>
      <c r="G384" s="494" t="str">
        <f>IF(E384=0,"",F383*E384)</f>
        <v/>
      </c>
      <c r="H384" s="501"/>
      <c r="I384" s="473"/>
      <c r="J384" s="473"/>
      <c r="K384" s="505" t="str">
        <f>IF(F383*J384=0,"",F383*J384)</f>
        <v/>
      </c>
      <c r="L384" s="482"/>
      <c r="M384" s="475"/>
      <c r="N384" s="475"/>
      <c r="O384" s="494" t="str">
        <f>IF(F383*N384=0,"",F383*N384)</f>
        <v/>
      </c>
      <c r="P384" s="482"/>
      <c r="Q384" s="475"/>
      <c r="R384" s="475"/>
      <c r="S384" s="494" t="str">
        <f>IF(F383*R384=0,"",F383*R384)</f>
        <v/>
      </c>
      <c r="T384" s="482"/>
      <c r="U384" s="475"/>
      <c r="V384" s="475"/>
      <c r="W384" s="505" t="str">
        <f>IF(F383*V384=0,"",F383*V384)</f>
        <v/>
      </c>
      <c r="X384" s="1022"/>
      <c r="Y384" s="1"/>
    </row>
    <row r="385" spans="2:25" ht="10.199999999999999" customHeight="1">
      <c r="B385" s="1019"/>
      <c r="C385" s="501"/>
      <c r="D385" s="473"/>
      <c r="E385" s="473"/>
      <c r="F385" s="494"/>
      <c r="G385" s="494" t="str">
        <f>IF(E385=0,"",F383*E385)</f>
        <v/>
      </c>
      <c r="H385" s="501"/>
      <c r="I385" s="473"/>
      <c r="J385" s="473"/>
      <c r="K385" s="505" t="str">
        <f>IF(F383*J385=0,"",F383*J385)</f>
        <v/>
      </c>
      <c r="L385" s="482"/>
      <c r="M385" s="475"/>
      <c r="N385" s="475"/>
      <c r="O385" s="494" t="str">
        <f>IF(F383*N385=0,"",F383*N385)</f>
        <v/>
      </c>
      <c r="P385" s="482"/>
      <c r="Q385" s="475"/>
      <c r="R385" s="475"/>
      <c r="S385" s="494" t="str">
        <f>IF(F383*R385=0,"",F383*R385)</f>
        <v/>
      </c>
      <c r="T385" s="482"/>
      <c r="U385" s="475"/>
      <c r="V385" s="475"/>
      <c r="W385" s="505" t="str">
        <f>IF(F383*V385=0,"",F383*V385)</f>
        <v/>
      </c>
      <c r="X385" s="1022"/>
      <c r="Y385" s="1"/>
    </row>
    <row r="386" spans="2:25" ht="10.199999999999999" customHeight="1">
      <c r="B386" s="1019"/>
      <c r="C386" s="501"/>
      <c r="D386" s="473"/>
      <c r="E386" s="473"/>
      <c r="F386" s="494"/>
      <c r="G386" s="494" t="str">
        <f>IF(E386=0,"",F383*E386)</f>
        <v/>
      </c>
      <c r="H386" s="501"/>
      <c r="I386" s="473"/>
      <c r="J386" s="473"/>
      <c r="K386" s="505" t="str">
        <f>IF(F383*J386=0,"",F383*J386)</f>
        <v/>
      </c>
      <c r="L386" s="482"/>
      <c r="M386" s="475"/>
      <c r="N386" s="475"/>
      <c r="O386" s="494" t="str">
        <f>IF(F383*N386=0,"",F383*N386)</f>
        <v/>
      </c>
      <c r="P386" s="482"/>
      <c r="Q386" s="475"/>
      <c r="R386" s="475"/>
      <c r="S386" s="494" t="str">
        <f>IF(F383*R386=0,"",F383*R386)</f>
        <v/>
      </c>
      <c r="T386" s="482"/>
      <c r="U386" s="475"/>
      <c r="V386" s="475"/>
      <c r="W386" s="505" t="str">
        <f>IF(F383*V386=0,"",F383*V386)</f>
        <v/>
      </c>
      <c r="X386" s="1022"/>
      <c r="Y386" s="1"/>
    </row>
    <row r="387" spans="2:25" ht="10.199999999999999" customHeight="1">
      <c r="B387" s="1020"/>
      <c r="C387" s="833"/>
      <c r="D387" s="834"/>
      <c r="E387" s="834"/>
      <c r="F387" s="503"/>
      <c r="G387" s="494" t="str">
        <f>IF(E387=0,"",F383*E387)</f>
        <v/>
      </c>
      <c r="H387" s="833"/>
      <c r="I387" s="834"/>
      <c r="J387" s="834"/>
      <c r="K387" s="506" t="str">
        <f>IF(F383*J387=0,"",F383*J387)</f>
        <v/>
      </c>
      <c r="L387" s="483"/>
      <c r="M387" s="478"/>
      <c r="N387" s="478"/>
      <c r="O387" s="503" t="str">
        <f>IF(F383*N387=0,"",F383*N387)</f>
        <v/>
      </c>
      <c r="P387" s="483"/>
      <c r="Q387" s="478"/>
      <c r="R387" s="478"/>
      <c r="S387" s="503" t="str">
        <f>IF(F383*R387=0,"",F383*R387)</f>
        <v/>
      </c>
      <c r="T387" s="483"/>
      <c r="U387" s="478"/>
      <c r="V387" s="478"/>
      <c r="W387" s="506" t="str">
        <f>IF(F383*V387=0,"",F383*V387)</f>
        <v/>
      </c>
      <c r="X387" s="1023"/>
      <c r="Y387" s="1"/>
    </row>
    <row r="388" spans="2:25" ht="26.4" customHeight="1">
      <c r="B388" s="1027" t="s">
        <v>51</v>
      </c>
      <c r="C388" s="1004" t="s">
        <v>53</v>
      </c>
      <c r="D388" s="1005"/>
      <c r="E388" s="1005"/>
      <c r="F388" s="1005"/>
      <c r="G388" s="1005"/>
      <c r="H388" s="1005" t="s">
        <v>41</v>
      </c>
      <c r="I388" s="1005"/>
      <c r="J388" s="1005"/>
      <c r="K388" s="1006"/>
      <c r="L388" s="1004" t="s">
        <v>42</v>
      </c>
      <c r="M388" s="1005"/>
      <c r="N388" s="1005"/>
      <c r="O388" s="1005"/>
      <c r="P388" s="1005" t="s">
        <v>43</v>
      </c>
      <c r="Q388" s="1005"/>
      <c r="R388" s="1005"/>
      <c r="S388" s="1005"/>
      <c r="T388" s="1005" t="s">
        <v>44</v>
      </c>
      <c r="U388" s="1005"/>
      <c r="V388" s="1005"/>
      <c r="W388" s="1009"/>
      <c r="X388" s="1027" t="s">
        <v>39</v>
      </c>
      <c r="Y388" s="1"/>
    </row>
    <row r="389" spans="2:25" ht="10.8" customHeight="1">
      <c r="B389" s="1029"/>
      <c r="C389" s="510" t="s">
        <v>45</v>
      </c>
      <c r="D389" s="462" t="s">
        <v>46</v>
      </c>
      <c r="E389" s="463" t="s">
        <v>48</v>
      </c>
      <c r="F389" s="463" t="s">
        <v>50</v>
      </c>
      <c r="G389" s="463" t="s">
        <v>6</v>
      </c>
      <c r="H389" s="463" t="s">
        <v>45</v>
      </c>
      <c r="I389" s="463" t="s">
        <v>46</v>
      </c>
      <c r="J389" s="463" t="s">
        <v>48</v>
      </c>
      <c r="K389" s="511" t="s">
        <v>6</v>
      </c>
      <c r="L389" s="461" t="s">
        <v>45</v>
      </c>
      <c r="M389" s="462" t="s">
        <v>46</v>
      </c>
      <c r="N389" s="463" t="s">
        <v>48</v>
      </c>
      <c r="O389" s="463" t="s">
        <v>6</v>
      </c>
      <c r="P389" s="463" t="s">
        <v>45</v>
      </c>
      <c r="Q389" s="463" t="s">
        <v>46</v>
      </c>
      <c r="R389" s="463" t="s">
        <v>48</v>
      </c>
      <c r="S389" s="463" t="s">
        <v>6</v>
      </c>
      <c r="T389" s="463" t="s">
        <v>45</v>
      </c>
      <c r="U389" s="463" t="s">
        <v>46</v>
      </c>
      <c r="V389" s="463" t="s">
        <v>48</v>
      </c>
      <c r="W389" s="464" t="s">
        <v>6</v>
      </c>
      <c r="X389" s="1029"/>
      <c r="Y389" s="1"/>
    </row>
    <row r="390" spans="2:25" ht="10.199999999999999" customHeight="1">
      <c r="B390" s="1018"/>
      <c r="C390" s="836"/>
      <c r="D390" s="835"/>
      <c r="E390" s="835"/>
      <c r="F390" s="835"/>
      <c r="G390" s="500" t="str">
        <f>IF(E390*F390&lt;&gt;0,E390*F390,"")</f>
        <v/>
      </c>
      <c r="H390" s="836"/>
      <c r="I390" s="835"/>
      <c r="J390" s="835"/>
      <c r="K390" s="504" t="str">
        <f>IF(F390*J390=0,"",F390*J390)</f>
        <v/>
      </c>
      <c r="L390" s="481"/>
      <c r="M390" s="472"/>
      <c r="N390" s="472"/>
      <c r="O390" s="500" t="str">
        <f>IF(F390*N390=0,"",F390*N390)</f>
        <v/>
      </c>
      <c r="P390" s="481"/>
      <c r="Q390" s="472"/>
      <c r="R390" s="472"/>
      <c r="S390" s="500" t="str">
        <f>IF(F390*R390=0,"",F390*R390)</f>
        <v/>
      </c>
      <c r="T390" s="481"/>
      <c r="U390" s="472"/>
      <c r="V390" s="472"/>
      <c r="W390" s="507" t="str">
        <f>IF(F390*V390=0,"",F390*V390)</f>
        <v/>
      </c>
      <c r="X390" s="1021" t="str">
        <f>IF(E390="","",SUM(E390:E394,J390:J394)-SUM(N390:N394,R390:R394,V390:V394))</f>
        <v/>
      </c>
      <c r="Y390" s="1"/>
    </row>
    <row r="391" spans="2:25" ht="10.199999999999999" customHeight="1">
      <c r="B391" s="1019"/>
      <c r="C391" s="501"/>
      <c r="D391" s="473"/>
      <c r="E391" s="473"/>
      <c r="F391" s="494"/>
      <c r="G391" s="494" t="str">
        <f>IF(E391=0,"",F390*E391)</f>
        <v/>
      </c>
      <c r="H391" s="501"/>
      <c r="I391" s="473"/>
      <c r="J391" s="473"/>
      <c r="K391" s="505" t="str">
        <f>IF(F390*J391=0,"",F390*J391)</f>
        <v/>
      </c>
      <c r="L391" s="482"/>
      <c r="M391" s="475"/>
      <c r="N391" s="475"/>
      <c r="O391" s="494" t="str">
        <f>IF(F390*N391=0,"",F390*N391)</f>
        <v/>
      </c>
      <c r="P391" s="482"/>
      <c r="Q391" s="475"/>
      <c r="R391" s="475"/>
      <c r="S391" s="494" t="str">
        <f>IF(F390*R391=0,"",F390*R391)</f>
        <v/>
      </c>
      <c r="T391" s="482"/>
      <c r="U391" s="475"/>
      <c r="V391" s="475"/>
      <c r="W391" s="508" t="str">
        <f>IF(F390*V391=0,"",F390*V391)</f>
        <v/>
      </c>
      <c r="X391" s="1022"/>
      <c r="Y391" s="1"/>
    </row>
    <row r="392" spans="2:25" ht="10.199999999999999" customHeight="1">
      <c r="B392" s="1019"/>
      <c r="C392" s="501"/>
      <c r="D392" s="473"/>
      <c r="E392" s="473"/>
      <c r="F392" s="494"/>
      <c r="G392" s="494" t="str">
        <f>IF(E392=0,"",F390*E392)</f>
        <v/>
      </c>
      <c r="H392" s="501"/>
      <c r="I392" s="473"/>
      <c r="J392" s="473"/>
      <c r="K392" s="505" t="str">
        <f>IF(F390*J392=0,"",F390*J392)</f>
        <v/>
      </c>
      <c r="L392" s="482"/>
      <c r="M392" s="475"/>
      <c r="N392" s="475"/>
      <c r="O392" s="494" t="str">
        <f>IF(F390*N392=0,"",F390*N392)</f>
        <v/>
      </c>
      <c r="P392" s="482"/>
      <c r="Q392" s="475"/>
      <c r="R392" s="475"/>
      <c r="S392" s="494" t="str">
        <f>IF(F390*R392=0,"",F390*R392)</f>
        <v/>
      </c>
      <c r="T392" s="482"/>
      <c r="U392" s="475"/>
      <c r="V392" s="475"/>
      <c r="W392" s="508" t="str">
        <f>IF(F390*V392=0,"",F390*V392)</f>
        <v/>
      </c>
      <c r="X392" s="1022"/>
      <c r="Y392" s="1"/>
    </row>
    <row r="393" spans="2:25" ht="10.199999999999999" customHeight="1">
      <c r="B393" s="1019"/>
      <c r="C393" s="501"/>
      <c r="D393" s="473"/>
      <c r="E393" s="473"/>
      <c r="F393" s="494"/>
      <c r="G393" s="494" t="str">
        <f>IF(E393=0,"",F390*E393)</f>
        <v/>
      </c>
      <c r="H393" s="501"/>
      <c r="I393" s="473"/>
      <c r="J393" s="473"/>
      <c r="K393" s="505" t="str">
        <f>IF(F390*J393=0,"",F390*J393)</f>
        <v/>
      </c>
      <c r="L393" s="482"/>
      <c r="M393" s="475"/>
      <c r="N393" s="475"/>
      <c r="O393" s="494" t="str">
        <f>IF(F390*N393=0,"",F390*N393)</f>
        <v/>
      </c>
      <c r="P393" s="482"/>
      <c r="Q393" s="475"/>
      <c r="R393" s="475"/>
      <c r="S393" s="494" t="str">
        <f>IF(F390*R393=0,"",F390*R393)</f>
        <v/>
      </c>
      <c r="T393" s="482"/>
      <c r="U393" s="475"/>
      <c r="V393" s="475"/>
      <c r="W393" s="508" t="str">
        <f>IF(F390*V393=0,"",F390*V393)</f>
        <v/>
      </c>
      <c r="X393" s="1022"/>
    </row>
    <row r="394" spans="2:25" ht="10.199999999999999" customHeight="1">
      <c r="B394" s="1020"/>
      <c r="C394" s="833"/>
      <c r="D394" s="834"/>
      <c r="E394" s="834"/>
      <c r="F394" s="503"/>
      <c r="G394" s="494" t="str">
        <f>IF(E394=0,"",F390*E394)</f>
        <v/>
      </c>
      <c r="H394" s="833"/>
      <c r="I394" s="834"/>
      <c r="J394" s="834"/>
      <c r="K394" s="506" t="str">
        <f>IF(F390*J394=0,"",F390*J394)</f>
        <v/>
      </c>
      <c r="L394" s="483"/>
      <c r="M394" s="478"/>
      <c r="N394" s="478"/>
      <c r="O394" s="503" t="str">
        <f>IF(F390*N394=0,"",F390*N394)</f>
        <v/>
      </c>
      <c r="P394" s="483"/>
      <c r="Q394" s="478"/>
      <c r="R394" s="478"/>
      <c r="S394" s="503" t="str">
        <f>IF(F390*R394=0,"",F390*R394)</f>
        <v/>
      </c>
      <c r="T394" s="483"/>
      <c r="U394" s="478"/>
      <c r="V394" s="478"/>
      <c r="W394" s="509" t="str">
        <f>IF(F390*V394=0,"",F390*V394)</f>
        <v/>
      </c>
      <c r="X394" s="1023"/>
    </row>
    <row r="395" spans="2:25" ht="10.199999999999999" customHeight="1">
      <c r="B395" s="1018"/>
      <c r="C395" s="836"/>
      <c r="D395" s="835"/>
      <c r="E395" s="835"/>
      <c r="F395" s="835"/>
      <c r="G395" s="500" t="str">
        <f>IF(E395*F395&lt;&gt;0,E395*F395,"")</f>
        <v/>
      </c>
      <c r="H395" s="836"/>
      <c r="I395" s="835"/>
      <c r="J395" s="835"/>
      <c r="K395" s="504" t="str">
        <f>IF(F395*J395=0,"",F395*J395)</f>
        <v/>
      </c>
      <c r="L395" s="481"/>
      <c r="M395" s="472"/>
      <c r="N395" s="472"/>
      <c r="O395" s="500" t="str">
        <f>IF(F395*N395=0,"",F395*N395)</f>
        <v/>
      </c>
      <c r="P395" s="481"/>
      <c r="Q395" s="472"/>
      <c r="R395" s="472"/>
      <c r="S395" s="500" t="str">
        <f>IF(F395*R395=0,"",F395*R395)</f>
        <v/>
      </c>
      <c r="T395" s="481"/>
      <c r="U395" s="472"/>
      <c r="V395" s="472"/>
      <c r="W395" s="507" t="str">
        <f>IF(F395*V395=0,"",F395*V395)</f>
        <v/>
      </c>
      <c r="X395" s="1021" t="str">
        <f>IF(E395="","",SUM(E395:E399,J395:J399)-SUM(N395:N399,R395:R399,V395:V399))</f>
        <v/>
      </c>
    </row>
    <row r="396" spans="2:25" ht="10.199999999999999" customHeight="1">
      <c r="B396" s="1019"/>
      <c r="C396" s="501"/>
      <c r="D396" s="473"/>
      <c r="E396" s="473"/>
      <c r="F396" s="494"/>
      <c r="G396" s="494" t="str">
        <f>IF(E396=0,"",F395*E396)</f>
        <v/>
      </c>
      <c r="H396" s="501"/>
      <c r="I396" s="473"/>
      <c r="J396" s="473"/>
      <c r="K396" s="505" t="str">
        <f>IF(F395*J396=0,"",F395*J396)</f>
        <v/>
      </c>
      <c r="L396" s="482"/>
      <c r="M396" s="475"/>
      <c r="N396" s="475"/>
      <c r="O396" s="494" t="str">
        <f>IF(F395*N396=0,"",F395*N396)</f>
        <v/>
      </c>
      <c r="P396" s="482"/>
      <c r="Q396" s="475"/>
      <c r="R396" s="475"/>
      <c r="S396" s="494" t="str">
        <f>IF(F395*R396=0,"",F395*R396)</f>
        <v/>
      </c>
      <c r="T396" s="482"/>
      <c r="U396" s="475"/>
      <c r="V396" s="475"/>
      <c r="W396" s="508" t="str">
        <f>IF(F395*V396=0,"",F395*V396)</f>
        <v/>
      </c>
      <c r="X396" s="1022"/>
    </row>
    <row r="397" spans="2:25" ht="10.199999999999999" customHeight="1">
      <c r="B397" s="1019"/>
      <c r="C397" s="501"/>
      <c r="D397" s="473"/>
      <c r="E397" s="473"/>
      <c r="F397" s="494"/>
      <c r="G397" s="494" t="str">
        <f>IF(E397=0,"",F395*E397)</f>
        <v/>
      </c>
      <c r="H397" s="501"/>
      <c r="I397" s="473"/>
      <c r="J397" s="473"/>
      <c r="K397" s="505" t="str">
        <f>IF(F395*J397=0,"",F395*J397)</f>
        <v/>
      </c>
      <c r="L397" s="482"/>
      <c r="M397" s="475"/>
      <c r="N397" s="475"/>
      <c r="O397" s="494" t="str">
        <f>IF(F395*N397=0,"",F395*N397)</f>
        <v/>
      </c>
      <c r="P397" s="482"/>
      <c r="Q397" s="475"/>
      <c r="R397" s="475"/>
      <c r="S397" s="494" t="str">
        <f>IF(F395*R397=0,"",F395*R397)</f>
        <v/>
      </c>
      <c r="T397" s="482"/>
      <c r="U397" s="475"/>
      <c r="V397" s="475"/>
      <c r="W397" s="508" t="str">
        <f>IF(F395*V397=0,"",F395*V397)</f>
        <v/>
      </c>
      <c r="X397" s="1022"/>
    </row>
    <row r="398" spans="2:25" ht="10.199999999999999" customHeight="1">
      <c r="B398" s="1019"/>
      <c r="C398" s="501"/>
      <c r="D398" s="473"/>
      <c r="E398" s="473"/>
      <c r="F398" s="494"/>
      <c r="G398" s="494" t="str">
        <f>IF(E398=0,"",F395*E398)</f>
        <v/>
      </c>
      <c r="H398" s="501"/>
      <c r="I398" s="473"/>
      <c r="J398" s="473"/>
      <c r="K398" s="505" t="str">
        <f>IF(F395*J398=0,"",F395*J398)</f>
        <v/>
      </c>
      <c r="L398" s="482"/>
      <c r="M398" s="475"/>
      <c r="N398" s="475"/>
      <c r="O398" s="494" t="str">
        <f>IF(F395*N398=0,"",F395*N398)</f>
        <v/>
      </c>
      <c r="P398" s="482"/>
      <c r="Q398" s="475"/>
      <c r="R398" s="475"/>
      <c r="S398" s="494" t="str">
        <f>IF(F395*R398=0,"",F395*R398)</f>
        <v/>
      </c>
      <c r="T398" s="482"/>
      <c r="U398" s="475"/>
      <c r="V398" s="475"/>
      <c r="W398" s="508" t="str">
        <f>IF(F395*V398=0,"",F395*V398)</f>
        <v/>
      </c>
      <c r="X398" s="1022"/>
    </row>
    <row r="399" spans="2:25" ht="10.199999999999999" customHeight="1">
      <c r="B399" s="1020"/>
      <c r="C399" s="833"/>
      <c r="D399" s="834"/>
      <c r="E399" s="834"/>
      <c r="F399" s="503"/>
      <c r="G399" s="494" t="str">
        <f>IF(E399=0,"",F395*E399)</f>
        <v/>
      </c>
      <c r="H399" s="833"/>
      <c r="I399" s="834"/>
      <c r="J399" s="834"/>
      <c r="K399" s="506" t="str">
        <f>IF(F395*J399=0,"",F395*J399)</f>
        <v/>
      </c>
      <c r="L399" s="483"/>
      <c r="M399" s="478"/>
      <c r="N399" s="478"/>
      <c r="O399" s="503" t="str">
        <f>IF(F395*N399=0,"",F395*N399)</f>
        <v/>
      </c>
      <c r="P399" s="483"/>
      <c r="Q399" s="478"/>
      <c r="R399" s="478"/>
      <c r="S399" s="503" t="str">
        <f>IF(F395*R399=0,"",F395*R399)</f>
        <v/>
      </c>
      <c r="T399" s="483"/>
      <c r="U399" s="478"/>
      <c r="V399" s="478"/>
      <c r="W399" s="509" t="str">
        <f>IF(F395*V399=0,"",F395*V399)</f>
        <v/>
      </c>
      <c r="X399" s="1023"/>
    </row>
    <row r="400" spans="2:25" ht="10.199999999999999" customHeight="1">
      <c r="B400" s="1018"/>
      <c r="C400" s="836"/>
      <c r="D400" s="835"/>
      <c r="E400" s="835"/>
      <c r="F400" s="835"/>
      <c r="G400" s="500" t="str">
        <f>IF(E400*F400&lt;&gt;0,E400*F400,"")</f>
        <v/>
      </c>
      <c r="H400" s="836"/>
      <c r="I400" s="835"/>
      <c r="J400" s="835"/>
      <c r="K400" s="504" t="str">
        <f>IF(F400*J400=0,"",F400*J400)</f>
        <v/>
      </c>
      <c r="L400" s="481"/>
      <c r="M400" s="472"/>
      <c r="N400" s="472"/>
      <c r="O400" s="500" t="str">
        <f>IF(F400*N400=0,"",F400*N400)</f>
        <v/>
      </c>
      <c r="P400" s="481"/>
      <c r="Q400" s="472"/>
      <c r="R400" s="472"/>
      <c r="S400" s="500" t="str">
        <f>IF(F400*R400=0,"",F400*R400)</f>
        <v/>
      </c>
      <c r="T400" s="481"/>
      <c r="U400" s="472"/>
      <c r="V400" s="472"/>
      <c r="W400" s="507" t="str">
        <f>IF(F400*V400=0,"",F400*V400)</f>
        <v/>
      </c>
      <c r="X400" s="1021" t="str">
        <f>IF(E400="","",SUM(E400:E404,J400:J404)-SUM(N400:N404,R400:R404,V400:V404))</f>
        <v/>
      </c>
    </row>
    <row r="401" spans="2:24" ht="10.199999999999999" customHeight="1">
      <c r="B401" s="1019"/>
      <c r="C401" s="501"/>
      <c r="D401" s="473"/>
      <c r="E401" s="473"/>
      <c r="F401" s="494"/>
      <c r="G401" s="494" t="str">
        <f>IF(E401=0,"",F400*E401)</f>
        <v/>
      </c>
      <c r="H401" s="501"/>
      <c r="I401" s="473"/>
      <c r="J401" s="473"/>
      <c r="K401" s="505" t="str">
        <f>IF(F400*J401=0,"",F400*J401)</f>
        <v/>
      </c>
      <c r="L401" s="482"/>
      <c r="M401" s="475"/>
      <c r="N401" s="475"/>
      <c r="O401" s="494" t="str">
        <f>IF(F400*N401=0,"",F400*N401)</f>
        <v/>
      </c>
      <c r="P401" s="482"/>
      <c r="Q401" s="475"/>
      <c r="R401" s="475"/>
      <c r="S401" s="494" t="str">
        <f>IF(F400*R401=0,"",F400*R401)</f>
        <v/>
      </c>
      <c r="T401" s="482"/>
      <c r="U401" s="475"/>
      <c r="V401" s="475"/>
      <c r="W401" s="508" t="str">
        <f>IF(F400*V401=0,"",F400*V401)</f>
        <v/>
      </c>
      <c r="X401" s="1022"/>
    </row>
    <row r="402" spans="2:24" ht="10.199999999999999" customHeight="1">
      <c r="B402" s="1019"/>
      <c r="C402" s="501"/>
      <c r="D402" s="473"/>
      <c r="E402" s="473"/>
      <c r="F402" s="494"/>
      <c r="G402" s="494" t="str">
        <f>IF(E402=0,"",F400*E402)</f>
        <v/>
      </c>
      <c r="H402" s="501"/>
      <c r="I402" s="473"/>
      <c r="J402" s="473"/>
      <c r="K402" s="505" t="str">
        <f>IF(F400*J402=0,"",F400*J402)</f>
        <v/>
      </c>
      <c r="L402" s="482"/>
      <c r="M402" s="475"/>
      <c r="N402" s="475"/>
      <c r="O402" s="494" t="str">
        <f>IF(F400*N402=0,"",F400*N402)</f>
        <v/>
      </c>
      <c r="P402" s="482"/>
      <c r="Q402" s="475"/>
      <c r="R402" s="475"/>
      <c r="S402" s="494" t="str">
        <f>IF(F400*R402=0,"",F400*R402)</f>
        <v/>
      </c>
      <c r="T402" s="482"/>
      <c r="U402" s="475"/>
      <c r="V402" s="475"/>
      <c r="W402" s="508" t="str">
        <f>IF(F400*V402=0,"",F400*V402)</f>
        <v/>
      </c>
      <c r="X402" s="1022"/>
    </row>
    <row r="403" spans="2:24" ht="10.199999999999999" customHeight="1">
      <c r="B403" s="1019"/>
      <c r="C403" s="501"/>
      <c r="D403" s="473"/>
      <c r="E403" s="473"/>
      <c r="F403" s="494"/>
      <c r="G403" s="494" t="str">
        <f>IF(E403=0,"",F400*E403)</f>
        <v/>
      </c>
      <c r="H403" s="501"/>
      <c r="I403" s="473"/>
      <c r="J403" s="473"/>
      <c r="K403" s="505" t="str">
        <f>IF(F400*J403=0,"",F400*J403)</f>
        <v/>
      </c>
      <c r="L403" s="482"/>
      <c r="M403" s="475"/>
      <c r="N403" s="475"/>
      <c r="O403" s="494" t="str">
        <f>IF(F400*N403=0,"",F400*N403)</f>
        <v/>
      </c>
      <c r="P403" s="482"/>
      <c r="Q403" s="475"/>
      <c r="R403" s="475"/>
      <c r="S403" s="494" t="str">
        <f>IF(F400*R403=0,"",F400*R403)</f>
        <v/>
      </c>
      <c r="T403" s="482"/>
      <c r="U403" s="475"/>
      <c r="V403" s="475"/>
      <c r="W403" s="508" t="str">
        <f>IF(F400*V403=0,"",F400*V403)</f>
        <v/>
      </c>
      <c r="X403" s="1022"/>
    </row>
    <row r="404" spans="2:24" ht="10.199999999999999" customHeight="1">
      <c r="B404" s="1020"/>
      <c r="C404" s="833"/>
      <c r="D404" s="834"/>
      <c r="E404" s="834"/>
      <c r="F404" s="503"/>
      <c r="G404" s="494" t="str">
        <f>IF(E404=0,"",F400*E404)</f>
        <v/>
      </c>
      <c r="H404" s="833"/>
      <c r="I404" s="834"/>
      <c r="J404" s="834"/>
      <c r="K404" s="506" t="str">
        <f>IF(F400*J404=0,"",F400*J404)</f>
        <v/>
      </c>
      <c r="L404" s="483"/>
      <c r="M404" s="478"/>
      <c r="N404" s="478"/>
      <c r="O404" s="503" t="str">
        <f>IF(F400*N404=0,"",F400*N404)</f>
        <v/>
      </c>
      <c r="P404" s="483"/>
      <c r="Q404" s="478"/>
      <c r="R404" s="478"/>
      <c r="S404" s="503" t="str">
        <f>IF(F400*R404=0,"",F400*R404)</f>
        <v/>
      </c>
      <c r="T404" s="483"/>
      <c r="U404" s="478"/>
      <c r="V404" s="478"/>
      <c r="W404" s="509" t="str">
        <f>IF(F400*V404=0,"",F400*V404)</f>
        <v/>
      </c>
      <c r="X404" s="1023"/>
    </row>
    <row r="405" spans="2:24" ht="10.199999999999999" customHeight="1">
      <c r="B405" s="1018"/>
      <c r="C405" s="836"/>
      <c r="D405" s="835"/>
      <c r="E405" s="835"/>
      <c r="F405" s="835"/>
      <c r="G405" s="500" t="str">
        <f>IF(E405*F405&lt;&gt;0,E405*F405,"")</f>
        <v/>
      </c>
      <c r="H405" s="836"/>
      <c r="I405" s="835"/>
      <c r="J405" s="835"/>
      <c r="K405" s="504" t="str">
        <f>IF(F405*J405=0,"",F405*J405)</f>
        <v/>
      </c>
      <c r="L405" s="481"/>
      <c r="M405" s="472"/>
      <c r="N405" s="472"/>
      <c r="O405" s="500" t="str">
        <f>IF(F405*N405=0,"",F405*N405)</f>
        <v/>
      </c>
      <c r="P405" s="481"/>
      <c r="Q405" s="472"/>
      <c r="R405" s="472"/>
      <c r="S405" s="500" t="str">
        <f>IF(F405*R405=0,"",F405*R405)</f>
        <v/>
      </c>
      <c r="T405" s="481"/>
      <c r="U405" s="472"/>
      <c r="V405" s="472"/>
      <c r="W405" s="504" t="str">
        <f>IF(F405*V405=0,"",F405*V405)</f>
        <v/>
      </c>
      <c r="X405" s="1015" t="str">
        <f>IF(E405="","",SUM(E405:E409,J405:J409)-SUM(N405:N409,R405:R409,V405:V409))</f>
        <v/>
      </c>
    </row>
    <row r="406" spans="2:24" ht="10.199999999999999" customHeight="1">
      <c r="B406" s="1019"/>
      <c r="C406" s="501"/>
      <c r="D406" s="473"/>
      <c r="E406" s="473"/>
      <c r="F406" s="494"/>
      <c r="G406" s="494" t="str">
        <f>IF(E406=0,"",F405*E406)</f>
        <v/>
      </c>
      <c r="H406" s="501"/>
      <c r="I406" s="473"/>
      <c r="J406" s="473"/>
      <c r="K406" s="505" t="str">
        <f>IF(F405*J406=0,"",F405*J406)</f>
        <v/>
      </c>
      <c r="L406" s="482"/>
      <c r="M406" s="475"/>
      <c r="N406" s="475"/>
      <c r="O406" s="494" t="str">
        <f>IF(F405*N406=0,"",F405*N406)</f>
        <v/>
      </c>
      <c r="P406" s="482"/>
      <c r="Q406" s="475"/>
      <c r="R406" s="475"/>
      <c r="S406" s="494" t="str">
        <f>IF(F405*R406=0,"",F405*R406)</f>
        <v/>
      </c>
      <c r="T406" s="482"/>
      <c r="U406" s="475"/>
      <c r="V406" s="475"/>
      <c r="W406" s="505" t="str">
        <f>IF(F405*V406=0,"",F405*V406)</f>
        <v/>
      </c>
      <c r="X406" s="1016"/>
    </row>
    <row r="407" spans="2:24" ht="10.199999999999999" customHeight="1">
      <c r="B407" s="1019"/>
      <c r="C407" s="501"/>
      <c r="D407" s="473"/>
      <c r="E407" s="473"/>
      <c r="F407" s="494"/>
      <c r="G407" s="494" t="str">
        <f>IF(E407=0,"",F405*E407)</f>
        <v/>
      </c>
      <c r="H407" s="501"/>
      <c r="I407" s="473"/>
      <c r="J407" s="473"/>
      <c r="K407" s="505" t="str">
        <f>IF(F405*J407=0,"",F405*J407)</f>
        <v/>
      </c>
      <c r="L407" s="482"/>
      <c r="M407" s="475"/>
      <c r="N407" s="475"/>
      <c r="O407" s="494" t="str">
        <f>IF(F405*N407=0,"",F405*N407)</f>
        <v/>
      </c>
      <c r="P407" s="482"/>
      <c r="Q407" s="475"/>
      <c r="R407" s="475"/>
      <c r="S407" s="494" t="str">
        <f>IF(F405*R407=0,"",F405*R407)</f>
        <v/>
      </c>
      <c r="T407" s="482"/>
      <c r="U407" s="475"/>
      <c r="V407" s="475"/>
      <c r="W407" s="505" t="str">
        <f>IF(F405*V407=0,"",F405*V407)</f>
        <v/>
      </c>
      <c r="X407" s="1016"/>
    </row>
    <row r="408" spans="2:24" ht="10.199999999999999" customHeight="1">
      <c r="B408" s="1019"/>
      <c r="C408" s="501"/>
      <c r="D408" s="473"/>
      <c r="E408" s="473"/>
      <c r="F408" s="494"/>
      <c r="G408" s="494" t="str">
        <f>IF(E408=0,"",F405*E408)</f>
        <v/>
      </c>
      <c r="H408" s="501"/>
      <c r="I408" s="473"/>
      <c r="J408" s="473"/>
      <c r="K408" s="505" t="str">
        <f>IF(F405*J408=0,"",F405*J408)</f>
        <v/>
      </c>
      <c r="L408" s="482"/>
      <c r="M408" s="475"/>
      <c r="N408" s="475"/>
      <c r="O408" s="494" t="str">
        <f>IF(F405*N408=0,"",F405*N408)</f>
        <v/>
      </c>
      <c r="P408" s="482"/>
      <c r="Q408" s="475"/>
      <c r="R408" s="475"/>
      <c r="S408" s="494" t="str">
        <f>IF(F405*R408=0,"",F405*R408)</f>
        <v/>
      </c>
      <c r="T408" s="482"/>
      <c r="U408" s="475"/>
      <c r="V408" s="475"/>
      <c r="W408" s="505" t="str">
        <f>IF(F405*V408=0,"",F405*V408)</f>
        <v/>
      </c>
      <c r="X408" s="1016"/>
    </row>
    <row r="409" spans="2:24" ht="10.199999999999999" customHeight="1">
      <c r="B409" s="1020"/>
      <c r="C409" s="833"/>
      <c r="D409" s="834"/>
      <c r="E409" s="834"/>
      <c r="F409" s="503"/>
      <c r="G409" s="494" t="str">
        <f>IF(E409=0,"",F405*E409)</f>
        <v/>
      </c>
      <c r="H409" s="833"/>
      <c r="I409" s="834"/>
      <c r="J409" s="834"/>
      <c r="K409" s="506" t="str">
        <f>IF(F405*J409=0,"",F405*J409)</f>
        <v/>
      </c>
      <c r="L409" s="483"/>
      <c r="M409" s="478"/>
      <c r="N409" s="478"/>
      <c r="O409" s="503" t="str">
        <f>IF(F405*N409=0,"",F405*N409)</f>
        <v/>
      </c>
      <c r="P409" s="483"/>
      <c r="Q409" s="478"/>
      <c r="R409" s="478"/>
      <c r="S409" s="503" t="str">
        <f>IF(F405*R409=0,"",F405*R409)</f>
        <v/>
      </c>
      <c r="T409" s="483"/>
      <c r="U409" s="478"/>
      <c r="V409" s="478"/>
      <c r="W409" s="506" t="str">
        <f>IF(F405*V409=0,"",F405*V409)</f>
        <v/>
      </c>
      <c r="X409" s="1017"/>
    </row>
    <row r="410" spans="2:24" ht="26.4" customHeight="1">
      <c r="B410" s="1059" t="s">
        <v>51</v>
      </c>
      <c r="C410" s="1004" t="s">
        <v>53</v>
      </c>
      <c r="D410" s="1005"/>
      <c r="E410" s="1005"/>
      <c r="F410" s="1005"/>
      <c r="G410" s="1005"/>
      <c r="H410" s="1005" t="s">
        <v>41</v>
      </c>
      <c r="I410" s="1005"/>
      <c r="J410" s="1005"/>
      <c r="K410" s="1006"/>
      <c r="L410" s="1038" t="s">
        <v>42</v>
      </c>
      <c r="M410" s="1005"/>
      <c r="N410" s="1005"/>
      <c r="O410" s="1005"/>
      <c r="P410" s="1005" t="s">
        <v>43</v>
      </c>
      <c r="Q410" s="1005"/>
      <c r="R410" s="1005"/>
      <c r="S410" s="1005"/>
      <c r="T410" s="1005" t="s">
        <v>44</v>
      </c>
      <c r="U410" s="1005"/>
      <c r="V410" s="1005"/>
      <c r="W410" s="1006"/>
      <c r="X410" s="1027" t="s">
        <v>39</v>
      </c>
    </row>
    <row r="411" spans="2:24">
      <c r="B411" s="1060"/>
      <c r="C411" s="512" t="s">
        <v>45</v>
      </c>
      <c r="D411" s="513" t="s">
        <v>46</v>
      </c>
      <c r="E411" s="514" t="s">
        <v>48</v>
      </c>
      <c r="F411" s="514" t="s">
        <v>50</v>
      </c>
      <c r="G411" s="514" t="s">
        <v>6</v>
      </c>
      <c r="H411" s="514" t="s">
        <v>45</v>
      </c>
      <c r="I411" s="514" t="s">
        <v>46</v>
      </c>
      <c r="J411" s="514" t="s">
        <v>48</v>
      </c>
      <c r="K411" s="515" t="s">
        <v>6</v>
      </c>
      <c r="L411" s="516" t="s">
        <v>45</v>
      </c>
      <c r="M411" s="513" t="s">
        <v>46</v>
      </c>
      <c r="N411" s="514" t="s">
        <v>48</v>
      </c>
      <c r="O411" s="514" t="s">
        <v>6</v>
      </c>
      <c r="P411" s="514" t="s">
        <v>45</v>
      </c>
      <c r="Q411" s="514" t="s">
        <v>46</v>
      </c>
      <c r="R411" s="514" t="s">
        <v>48</v>
      </c>
      <c r="S411" s="514" t="s">
        <v>6</v>
      </c>
      <c r="T411" s="514" t="s">
        <v>45</v>
      </c>
      <c r="U411" s="514" t="s">
        <v>46</v>
      </c>
      <c r="V411" s="514" t="s">
        <v>48</v>
      </c>
      <c r="W411" s="517" t="s">
        <v>6</v>
      </c>
      <c r="X411" s="1028"/>
    </row>
    <row r="412" spans="2:24">
      <c r="B412" s="1032" t="s">
        <v>52</v>
      </c>
      <c r="C412" s="1061"/>
      <c r="D412" s="1058"/>
      <c r="E412" s="1010"/>
      <c r="F412" s="1010"/>
      <c r="G412" s="1054" t="str">
        <f>IF(SUM(G368:G387,G390:G409)=0,"",SUM(G368:G387,G390:G409))</f>
        <v/>
      </c>
      <c r="H412" s="1002"/>
      <c r="I412" s="1002"/>
      <c r="J412" s="1010"/>
      <c r="K412" s="1055" t="str">
        <f>IF(SUM(K368:K387,K390:K409)=0,"",SUM(K368:K387,K390:K409))</f>
        <v/>
      </c>
      <c r="L412" s="1056"/>
      <c r="M412" s="1058"/>
      <c r="N412" s="1010"/>
      <c r="O412" s="1054" t="str">
        <f>IF(SUM(O368:O387,O390:O409)=0,"",SUM(O368:O387,O390:O409))</f>
        <v/>
      </c>
      <c r="P412" s="1002"/>
      <c r="Q412" s="1002"/>
      <c r="R412" s="1010"/>
      <c r="S412" s="1054" t="str">
        <f>IF(SUM(S368:S387,S390:S409)=0,"",SUM(S368:S387,S390:S409))</f>
        <v/>
      </c>
      <c r="T412" s="1002"/>
      <c r="U412" s="1002"/>
      <c r="V412" s="1010"/>
      <c r="W412" s="1007" t="str">
        <f>IF(SUM(W368:W387,W390:W409)=0,"",SUM(W368:W387,W390:W409))</f>
        <v/>
      </c>
      <c r="X412" s="1028"/>
    </row>
    <row r="413" spans="2:24" ht="13.8" customHeight="1">
      <c r="B413" s="1033"/>
      <c r="C413" s="1051"/>
      <c r="D413" s="1053"/>
      <c r="E413" s="1011"/>
      <c r="F413" s="1011"/>
      <c r="G413" s="1045"/>
      <c r="H413" s="1003"/>
      <c r="I413" s="1003"/>
      <c r="J413" s="1011"/>
      <c r="K413" s="1035"/>
      <c r="L413" s="1057"/>
      <c r="M413" s="1053"/>
      <c r="N413" s="1011"/>
      <c r="O413" s="1045"/>
      <c r="P413" s="1003"/>
      <c r="Q413" s="1003"/>
      <c r="R413" s="1011"/>
      <c r="S413" s="1045"/>
      <c r="T413" s="1003"/>
      <c r="U413" s="1003"/>
      <c r="V413" s="1011"/>
      <c r="W413" s="1008"/>
      <c r="X413" s="1029"/>
    </row>
    <row r="417" spans="2:25">
      <c r="B417" s="1027" t="s">
        <v>36</v>
      </c>
      <c r="C417" s="1004" t="s">
        <v>37</v>
      </c>
      <c r="D417" s="1005"/>
      <c r="E417" s="1005"/>
      <c r="F417" s="1005"/>
      <c r="G417" s="1005"/>
      <c r="H417" s="1005"/>
      <c r="I417" s="1005"/>
      <c r="J417" s="1005"/>
      <c r="K417" s="1005"/>
      <c r="L417" s="1005" t="s">
        <v>38</v>
      </c>
      <c r="M417" s="1005"/>
      <c r="N417" s="1005"/>
      <c r="O417" s="1005"/>
      <c r="P417" s="1005"/>
      <c r="Q417" s="1005"/>
      <c r="R417" s="1005"/>
      <c r="S417" s="1005"/>
      <c r="T417" s="1005"/>
      <c r="U417" s="1005"/>
      <c r="V417" s="1005"/>
      <c r="W417" s="1006"/>
      <c r="X417" s="1036" t="s">
        <v>39</v>
      </c>
    </row>
    <row r="418" spans="2:25" ht="26.4" customHeight="1">
      <c r="B418" s="1028"/>
      <c r="C418" s="1004" t="s">
        <v>53</v>
      </c>
      <c r="D418" s="1005"/>
      <c r="E418" s="1005"/>
      <c r="F418" s="1005"/>
      <c r="G418" s="1005"/>
      <c r="H418" s="1005" t="s">
        <v>41</v>
      </c>
      <c r="I418" s="1005"/>
      <c r="J418" s="1005"/>
      <c r="K418" s="1006"/>
      <c r="L418" s="1004" t="s">
        <v>42</v>
      </c>
      <c r="M418" s="1005"/>
      <c r="N418" s="1005"/>
      <c r="O418" s="1005"/>
      <c r="P418" s="1005" t="s">
        <v>43</v>
      </c>
      <c r="Q418" s="1005"/>
      <c r="R418" s="1005"/>
      <c r="S418" s="1005"/>
      <c r="T418" s="1005" t="s">
        <v>44</v>
      </c>
      <c r="U418" s="1005"/>
      <c r="V418" s="1005"/>
      <c r="W418" s="1006"/>
      <c r="X418" s="1046"/>
      <c r="Y418" s="29"/>
    </row>
    <row r="419" spans="2:25" ht="10.8" customHeight="1">
      <c r="B419" s="1029"/>
      <c r="C419" s="495" t="s">
        <v>45</v>
      </c>
      <c r="D419" s="496" t="s">
        <v>46</v>
      </c>
      <c r="E419" s="497" t="s">
        <v>48</v>
      </c>
      <c r="F419" s="497" t="s">
        <v>50</v>
      </c>
      <c r="G419" s="497" t="s">
        <v>6</v>
      </c>
      <c r="H419" s="497" t="s">
        <v>45</v>
      </c>
      <c r="I419" s="497" t="s">
        <v>46</v>
      </c>
      <c r="J419" s="497" t="s">
        <v>48</v>
      </c>
      <c r="K419" s="498" t="s">
        <v>6</v>
      </c>
      <c r="L419" s="495" t="s">
        <v>45</v>
      </c>
      <c r="M419" s="496" t="s">
        <v>46</v>
      </c>
      <c r="N419" s="497" t="s">
        <v>48</v>
      </c>
      <c r="O419" s="497" t="s">
        <v>6</v>
      </c>
      <c r="P419" s="497" t="s">
        <v>45</v>
      </c>
      <c r="Q419" s="497" t="s">
        <v>46</v>
      </c>
      <c r="R419" s="497" t="s">
        <v>48</v>
      </c>
      <c r="S419" s="497" t="s">
        <v>6</v>
      </c>
      <c r="T419" s="497" t="s">
        <v>45</v>
      </c>
      <c r="U419" s="497" t="s">
        <v>46</v>
      </c>
      <c r="V419" s="497" t="s">
        <v>48</v>
      </c>
      <c r="W419" s="498" t="s">
        <v>6</v>
      </c>
      <c r="X419" s="1047"/>
      <c r="Y419" s="29"/>
    </row>
    <row r="420" spans="2:25" ht="10.199999999999999" customHeight="1">
      <c r="B420" s="1018"/>
      <c r="C420" s="836"/>
      <c r="D420" s="835"/>
      <c r="E420" s="835"/>
      <c r="F420" s="835"/>
      <c r="G420" s="500" t="str">
        <f>IF(E420*F420&lt;&gt;0,E420*F420,"")</f>
        <v/>
      </c>
      <c r="H420" s="836"/>
      <c r="I420" s="835"/>
      <c r="J420" s="835"/>
      <c r="K420" s="504" t="str">
        <f>IF(F420*J420=0,"",F420*J420)</f>
        <v/>
      </c>
      <c r="L420" s="481"/>
      <c r="M420" s="472"/>
      <c r="N420" s="472"/>
      <c r="O420" s="500" t="str">
        <f>IF(F420*N420=0,"",F420*N420)</f>
        <v/>
      </c>
      <c r="P420" s="481"/>
      <c r="Q420" s="472"/>
      <c r="R420" s="472"/>
      <c r="S420" s="500" t="str">
        <f>IF(F420*R420=0,"",F420*R420)</f>
        <v/>
      </c>
      <c r="T420" s="481"/>
      <c r="U420" s="472"/>
      <c r="V420" s="472"/>
      <c r="W420" s="507" t="str">
        <f>IF(F420*V420=0,"",F420*V420)</f>
        <v/>
      </c>
      <c r="X420" s="1021" t="str">
        <f>IF(E420="","",SUM(E420:E424,J420:J424)-SUM(N420:N424,R420:R424,V420:V424))</f>
        <v/>
      </c>
      <c r="Y420" s="29"/>
    </row>
    <row r="421" spans="2:25" ht="10.199999999999999" customHeight="1">
      <c r="B421" s="1019"/>
      <c r="C421" s="501"/>
      <c r="D421" s="473"/>
      <c r="E421" s="473"/>
      <c r="F421" s="494"/>
      <c r="G421" s="494" t="str">
        <f>IF(E421=0,"",F420*E421)</f>
        <v/>
      </c>
      <c r="H421" s="501"/>
      <c r="I421" s="473"/>
      <c r="J421" s="473"/>
      <c r="K421" s="505" t="str">
        <f>IF(F420*J421=0,"",F420*J421)</f>
        <v/>
      </c>
      <c r="L421" s="482"/>
      <c r="M421" s="475"/>
      <c r="N421" s="475"/>
      <c r="O421" s="494" t="str">
        <f>IF(F420*N421=0,"",F420*N421)</f>
        <v/>
      </c>
      <c r="P421" s="482"/>
      <c r="Q421" s="475"/>
      <c r="R421" s="475"/>
      <c r="S421" s="494" t="str">
        <f>IF(F420*R421=0,"",F420*R421)</f>
        <v/>
      </c>
      <c r="T421" s="482"/>
      <c r="U421" s="475"/>
      <c r="V421" s="475"/>
      <c r="W421" s="508" t="str">
        <f>IF(F420*V421=0,"",F420*V421)</f>
        <v/>
      </c>
      <c r="X421" s="1022"/>
      <c r="Y421" s="1"/>
    </row>
    <row r="422" spans="2:25" ht="10.199999999999999" customHeight="1">
      <c r="B422" s="1019"/>
      <c r="C422" s="501"/>
      <c r="D422" s="473"/>
      <c r="E422" s="473"/>
      <c r="F422" s="494"/>
      <c r="G422" s="494" t="str">
        <f>IF(E422=0,"",F420*E422)</f>
        <v/>
      </c>
      <c r="H422" s="501"/>
      <c r="I422" s="473"/>
      <c r="J422" s="473"/>
      <c r="K422" s="505" t="str">
        <f>IF(F420*J422=0,"",F420*J422)</f>
        <v/>
      </c>
      <c r="L422" s="482"/>
      <c r="M422" s="475"/>
      <c r="N422" s="475"/>
      <c r="O422" s="494" t="str">
        <f>IF(F420*N422=0,"",F420*N422)</f>
        <v/>
      </c>
      <c r="P422" s="482"/>
      <c r="Q422" s="475"/>
      <c r="R422" s="475"/>
      <c r="S422" s="494" t="str">
        <f>IF(F420*R422=0,"",F420*R422)</f>
        <v/>
      </c>
      <c r="T422" s="482"/>
      <c r="U422" s="475"/>
      <c r="V422" s="475"/>
      <c r="W422" s="508" t="str">
        <f>IF(F420*V422=0,"",F420*V422)</f>
        <v/>
      </c>
      <c r="X422" s="1022"/>
      <c r="Y422" s="1"/>
    </row>
    <row r="423" spans="2:25" ht="10.199999999999999" customHeight="1">
      <c r="B423" s="1019"/>
      <c r="C423" s="501"/>
      <c r="D423" s="473"/>
      <c r="E423" s="473"/>
      <c r="F423" s="494"/>
      <c r="G423" s="494" t="str">
        <f>IF(E423=0,"",F420*E423)</f>
        <v/>
      </c>
      <c r="H423" s="501"/>
      <c r="I423" s="473"/>
      <c r="J423" s="473"/>
      <c r="K423" s="505" t="str">
        <f>IF(F420*J423=0,"",F420*J423)</f>
        <v/>
      </c>
      <c r="L423" s="482"/>
      <c r="M423" s="475"/>
      <c r="N423" s="475"/>
      <c r="O423" s="494" t="str">
        <f>IF(F420*N423=0,"",F420*N423)</f>
        <v/>
      </c>
      <c r="P423" s="482"/>
      <c r="Q423" s="475"/>
      <c r="R423" s="475"/>
      <c r="S423" s="494" t="str">
        <f>IF(F420*R423=0,"",F420*R423)</f>
        <v/>
      </c>
      <c r="T423" s="482"/>
      <c r="U423" s="475"/>
      <c r="V423" s="475"/>
      <c r="W423" s="508" t="str">
        <f>IF(F420*V423=0,"",F420*V423)</f>
        <v/>
      </c>
      <c r="X423" s="1022"/>
      <c r="Y423" s="1"/>
    </row>
    <row r="424" spans="2:25" ht="10.199999999999999" customHeight="1">
      <c r="B424" s="1020"/>
      <c r="C424" s="833"/>
      <c r="D424" s="834"/>
      <c r="E424" s="834"/>
      <c r="F424" s="503"/>
      <c r="G424" s="494" t="str">
        <f>IF(E424=0,"",F420*E424)</f>
        <v/>
      </c>
      <c r="H424" s="833"/>
      <c r="I424" s="834"/>
      <c r="J424" s="834"/>
      <c r="K424" s="506" t="str">
        <f>IF(F420*J424=0,"",F420*J424)</f>
        <v/>
      </c>
      <c r="L424" s="483"/>
      <c r="M424" s="478"/>
      <c r="N424" s="478"/>
      <c r="O424" s="503" t="str">
        <f>IF(F420*N424=0,"",F420*N424)</f>
        <v/>
      </c>
      <c r="P424" s="483"/>
      <c r="Q424" s="478"/>
      <c r="R424" s="478"/>
      <c r="S424" s="503" t="str">
        <f>IF(F420*R424=0,"",F420*R424)</f>
        <v/>
      </c>
      <c r="T424" s="483"/>
      <c r="U424" s="478"/>
      <c r="V424" s="478"/>
      <c r="W424" s="509" t="str">
        <f>IF(F420*V424=0,"",F420*V424)</f>
        <v/>
      </c>
      <c r="X424" s="1023"/>
      <c r="Y424" s="1"/>
    </row>
    <row r="425" spans="2:25" ht="10.199999999999999" customHeight="1">
      <c r="B425" s="1018"/>
      <c r="C425" s="836"/>
      <c r="D425" s="835"/>
      <c r="E425" s="835"/>
      <c r="F425" s="835"/>
      <c r="G425" s="500" t="str">
        <f>IF(E425*F425&lt;&gt;0,E425*F425,"")</f>
        <v/>
      </c>
      <c r="H425" s="836"/>
      <c r="I425" s="835"/>
      <c r="J425" s="835"/>
      <c r="K425" s="504" t="str">
        <f>IF(F425*J425=0,"",F425*J425)</f>
        <v/>
      </c>
      <c r="L425" s="481"/>
      <c r="M425" s="472"/>
      <c r="N425" s="472"/>
      <c r="O425" s="500" t="str">
        <f>IF(F425*N425=0,"",F425*N425)</f>
        <v/>
      </c>
      <c r="P425" s="481"/>
      <c r="Q425" s="472"/>
      <c r="R425" s="472"/>
      <c r="S425" s="500" t="str">
        <f>IF(F425*R425=0,"",F425*R425)</f>
        <v/>
      </c>
      <c r="T425" s="481"/>
      <c r="U425" s="472"/>
      <c r="V425" s="472"/>
      <c r="W425" s="507" t="str">
        <f>IF(F425*V425=0,"",F425*V425)</f>
        <v/>
      </c>
      <c r="X425" s="1021" t="str">
        <f>IF(E425="","",SUM(E425:E429,J425:J429)-SUM(N425:N429,R425:R429,V425:V429))</f>
        <v/>
      </c>
      <c r="Y425" s="1"/>
    </row>
    <row r="426" spans="2:25" ht="10.199999999999999" customHeight="1">
      <c r="B426" s="1019"/>
      <c r="C426" s="501"/>
      <c r="D426" s="473"/>
      <c r="E426" s="473"/>
      <c r="F426" s="494"/>
      <c r="G426" s="494" t="str">
        <f>IF(E426=0,"",F425*E426)</f>
        <v/>
      </c>
      <c r="H426" s="501"/>
      <c r="I426" s="473"/>
      <c r="J426" s="473"/>
      <c r="K426" s="505" t="str">
        <f>IF(F425*J426=0,"",F425*J426)</f>
        <v/>
      </c>
      <c r="L426" s="482"/>
      <c r="M426" s="475"/>
      <c r="N426" s="475"/>
      <c r="O426" s="494" t="str">
        <f>IF(F425*N426=0,"",F425*N426)</f>
        <v/>
      </c>
      <c r="P426" s="482"/>
      <c r="Q426" s="475"/>
      <c r="R426" s="475"/>
      <c r="S426" s="494" t="str">
        <f>IF(F425*R426=0,"",F425*R426)</f>
        <v/>
      </c>
      <c r="T426" s="482"/>
      <c r="U426" s="475"/>
      <c r="V426" s="475"/>
      <c r="W426" s="508" t="str">
        <f>IF(F425*V426=0,"",F425*V426)</f>
        <v/>
      </c>
      <c r="X426" s="1022"/>
      <c r="Y426" s="1"/>
    </row>
    <row r="427" spans="2:25" ht="10.199999999999999" customHeight="1">
      <c r="B427" s="1019"/>
      <c r="C427" s="501"/>
      <c r="D427" s="473"/>
      <c r="E427" s="473"/>
      <c r="F427" s="494"/>
      <c r="G427" s="494" t="str">
        <f>IF(E427=0,"",F425*E427)</f>
        <v/>
      </c>
      <c r="H427" s="501"/>
      <c r="I427" s="473"/>
      <c r="J427" s="473"/>
      <c r="K427" s="505" t="str">
        <f>IF(F425*J427=0,"",F425*J427)</f>
        <v/>
      </c>
      <c r="L427" s="482"/>
      <c r="M427" s="475"/>
      <c r="N427" s="475"/>
      <c r="O427" s="494" t="str">
        <f>IF(F425*N427=0,"",F425*N427)</f>
        <v/>
      </c>
      <c r="P427" s="482"/>
      <c r="Q427" s="475"/>
      <c r="R427" s="475"/>
      <c r="S427" s="494" t="str">
        <f>IF(F425*R427=0,"",F425*R427)</f>
        <v/>
      </c>
      <c r="T427" s="482"/>
      <c r="U427" s="475"/>
      <c r="V427" s="475"/>
      <c r="W427" s="508" t="str">
        <f>IF(F425*V427=0,"",F425*V427)</f>
        <v/>
      </c>
      <c r="X427" s="1022"/>
      <c r="Y427" s="1"/>
    </row>
    <row r="428" spans="2:25" ht="10.199999999999999" customHeight="1">
      <c r="B428" s="1019"/>
      <c r="C428" s="501"/>
      <c r="D428" s="473"/>
      <c r="E428" s="473"/>
      <c r="F428" s="494"/>
      <c r="G428" s="494" t="str">
        <f>IF(E428=0,"",F425*E428)</f>
        <v/>
      </c>
      <c r="H428" s="501"/>
      <c r="I428" s="473"/>
      <c r="J428" s="473"/>
      <c r="K428" s="505" t="str">
        <f>IF(F425*J428=0,"",F425*J428)</f>
        <v/>
      </c>
      <c r="L428" s="482"/>
      <c r="M428" s="475"/>
      <c r="N428" s="475"/>
      <c r="O428" s="494" t="str">
        <f>IF(F425*N428=0,"",F425*N428)</f>
        <v/>
      </c>
      <c r="P428" s="482"/>
      <c r="Q428" s="475"/>
      <c r="R428" s="475"/>
      <c r="S428" s="494" t="str">
        <f>IF(F425*R428=0,"",F425*R428)</f>
        <v/>
      </c>
      <c r="T428" s="482"/>
      <c r="U428" s="475"/>
      <c r="V428" s="475"/>
      <c r="W428" s="508" t="str">
        <f>IF(F425*V428=0,"",F425*V428)</f>
        <v/>
      </c>
      <c r="X428" s="1022"/>
      <c r="Y428" s="1"/>
    </row>
    <row r="429" spans="2:25" ht="10.199999999999999" customHeight="1">
      <c r="B429" s="1020"/>
      <c r="C429" s="833"/>
      <c r="D429" s="834"/>
      <c r="E429" s="834"/>
      <c r="F429" s="503"/>
      <c r="G429" s="494" t="str">
        <f>IF(E429=0,"",F425*E429)</f>
        <v/>
      </c>
      <c r="H429" s="833"/>
      <c r="I429" s="834"/>
      <c r="J429" s="834"/>
      <c r="K429" s="506" t="str">
        <f>IF(F425*J429=0,"",F425*J429)</f>
        <v/>
      </c>
      <c r="L429" s="483"/>
      <c r="M429" s="478"/>
      <c r="N429" s="478"/>
      <c r="O429" s="503" t="str">
        <f>IF(F425*N429=0,"",F425*N429)</f>
        <v/>
      </c>
      <c r="P429" s="483"/>
      <c r="Q429" s="478"/>
      <c r="R429" s="478"/>
      <c r="S429" s="503" t="str">
        <f>IF(F425*R429=0,"",F425*R429)</f>
        <v/>
      </c>
      <c r="T429" s="483"/>
      <c r="U429" s="478"/>
      <c r="V429" s="478"/>
      <c r="W429" s="509" t="str">
        <f>IF(F425*V429=0,"",F425*V429)</f>
        <v/>
      </c>
      <c r="X429" s="1023"/>
      <c r="Y429" s="1"/>
    </row>
    <row r="430" spans="2:25" ht="10.199999999999999" customHeight="1">
      <c r="B430" s="1018"/>
      <c r="C430" s="836"/>
      <c r="D430" s="835"/>
      <c r="E430" s="835"/>
      <c r="F430" s="835"/>
      <c r="G430" s="500" t="str">
        <f>IF(E430*F430&lt;&gt;0,E430*F430,"")</f>
        <v/>
      </c>
      <c r="H430" s="836"/>
      <c r="I430" s="835"/>
      <c r="J430" s="835"/>
      <c r="K430" s="504" t="str">
        <f>IF(F430*J430=0,"",F430*J430)</f>
        <v/>
      </c>
      <c r="L430" s="481"/>
      <c r="M430" s="472"/>
      <c r="N430" s="472"/>
      <c r="O430" s="500" t="str">
        <f>IF(F430*N430=0,"",F430*N430)</f>
        <v/>
      </c>
      <c r="P430" s="481"/>
      <c r="Q430" s="472"/>
      <c r="R430" s="472"/>
      <c r="S430" s="500" t="str">
        <f>IF(F430*R430=0,"",F430*R430)</f>
        <v/>
      </c>
      <c r="T430" s="481"/>
      <c r="U430" s="472"/>
      <c r="V430" s="472"/>
      <c r="W430" s="504" t="str">
        <f>IF(F430*V430=0,"",F430*V430)</f>
        <v/>
      </c>
      <c r="X430" s="1021" t="str">
        <f>IF(E430="","",SUM(E430:E434,J430:J434)-SUM(N430:N434,R430:R434,V430:V434))</f>
        <v/>
      </c>
      <c r="Y430" s="1"/>
    </row>
    <row r="431" spans="2:25" ht="10.199999999999999" customHeight="1">
      <c r="B431" s="1019"/>
      <c r="C431" s="501"/>
      <c r="D431" s="473"/>
      <c r="E431" s="473"/>
      <c r="F431" s="494"/>
      <c r="G431" s="494" t="str">
        <f>IF(E431=0,"",F430*E431)</f>
        <v/>
      </c>
      <c r="H431" s="501"/>
      <c r="I431" s="473"/>
      <c r="J431" s="473"/>
      <c r="K431" s="505" t="str">
        <f>IF(F430*J431=0,"",F430*J431)</f>
        <v/>
      </c>
      <c r="L431" s="482"/>
      <c r="M431" s="475"/>
      <c r="N431" s="475"/>
      <c r="O431" s="494" t="str">
        <f>IF(F430*N431=0,"",F430*N431)</f>
        <v/>
      </c>
      <c r="P431" s="482"/>
      <c r="Q431" s="475"/>
      <c r="R431" s="475"/>
      <c r="S431" s="494" t="str">
        <f>IF(F430*R431=0,"",F430*R431)</f>
        <v/>
      </c>
      <c r="T431" s="482"/>
      <c r="U431" s="475"/>
      <c r="V431" s="475"/>
      <c r="W431" s="505" t="str">
        <f>IF(F430*V431=0,"",F430*V431)</f>
        <v/>
      </c>
      <c r="X431" s="1022"/>
      <c r="Y431" s="1"/>
    </row>
    <row r="432" spans="2:25" ht="10.199999999999999" customHeight="1">
      <c r="B432" s="1019"/>
      <c r="C432" s="501"/>
      <c r="D432" s="473"/>
      <c r="E432" s="473"/>
      <c r="F432" s="494"/>
      <c r="G432" s="494" t="str">
        <f>IF(E432=0,"",F430*E432)</f>
        <v/>
      </c>
      <c r="H432" s="501"/>
      <c r="I432" s="473"/>
      <c r="J432" s="473"/>
      <c r="K432" s="505" t="str">
        <f>IF(F430*J432=0,"",F430*J432)</f>
        <v/>
      </c>
      <c r="L432" s="482"/>
      <c r="M432" s="475"/>
      <c r="N432" s="475"/>
      <c r="O432" s="494" t="str">
        <f>IF(F430*N432=0,"",F430*N432)</f>
        <v/>
      </c>
      <c r="P432" s="482"/>
      <c r="Q432" s="475"/>
      <c r="R432" s="475"/>
      <c r="S432" s="494" t="str">
        <f>IF(F430*R432=0,"",F430*R432)</f>
        <v/>
      </c>
      <c r="T432" s="482"/>
      <c r="U432" s="475"/>
      <c r="V432" s="475"/>
      <c r="W432" s="505" t="str">
        <f>IF(F430*V432=0,"",F430*V432)</f>
        <v/>
      </c>
      <c r="X432" s="1022"/>
      <c r="Y432" s="1"/>
    </row>
    <row r="433" spans="2:25" ht="10.199999999999999" customHeight="1">
      <c r="B433" s="1019"/>
      <c r="C433" s="501"/>
      <c r="D433" s="473"/>
      <c r="E433" s="473"/>
      <c r="F433" s="494"/>
      <c r="G433" s="494" t="str">
        <f>IF(E433=0,"",F430*E433)</f>
        <v/>
      </c>
      <c r="H433" s="501"/>
      <c r="I433" s="473"/>
      <c r="J433" s="473"/>
      <c r="K433" s="505" t="str">
        <f>IF(F430*J433=0,"",F430*J433)</f>
        <v/>
      </c>
      <c r="L433" s="482"/>
      <c r="M433" s="475"/>
      <c r="N433" s="475"/>
      <c r="O433" s="494" t="str">
        <f>IF(F430*N433=0,"",F430*N433)</f>
        <v/>
      </c>
      <c r="P433" s="482"/>
      <c r="Q433" s="475"/>
      <c r="R433" s="475"/>
      <c r="S433" s="494" t="str">
        <f>IF(F430*R433=0,"",F430*R433)</f>
        <v/>
      </c>
      <c r="T433" s="482"/>
      <c r="U433" s="475"/>
      <c r="V433" s="475"/>
      <c r="W433" s="505" t="str">
        <f>IF(F430*V433=0,"",F430*V433)</f>
        <v/>
      </c>
      <c r="X433" s="1022"/>
      <c r="Y433" s="1"/>
    </row>
    <row r="434" spans="2:25" ht="10.199999999999999" customHeight="1">
      <c r="B434" s="1020"/>
      <c r="C434" s="833"/>
      <c r="D434" s="834"/>
      <c r="E434" s="834"/>
      <c r="F434" s="503"/>
      <c r="G434" s="494" t="str">
        <f>IF(E434=0,"",F430*E434)</f>
        <v/>
      </c>
      <c r="H434" s="833"/>
      <c r="I434" s="834"/>
      <c r="J434" s="834"/>
      <c r="K434" s="506" t="str">
        <f>IF(F430*J434=0,"",F430*J434)</f>
        <v/>
      </c>
      <c r="L434" s="483"/>
      <c r="M434" s="478"/>
      <c r="N434" s="478"/>
      <c r="O434" s="503" t="str">
        <f>IF(F430*N434=0,"",F430*N434)</f>
        <v/>
      </c>
      <c r="P434" s="483"/>
      <c r="Q434" s="478"/>
      <c r="R434" s="478"/>
      <c r="S434" s="503" t="str">
        <f>IF(F430*R434=0,"",F430*R434)</f>
        <v/>
      </c>
      <c r="T434" s="483"/>
      <c r="U434" s="478"/>
      <c r="V434" s="478"/>
      <c r="W434" s="506" t="str">
        <f>IF(F430*V434=0,"",F430*V434)</f>
        <v/>
      </c>
      <c r="X434" s="1023"/>
      <c r="Y434" s="1"/>
    </row>
    <row r="435" spans="2:25" ht="10.199999999999999" customHeight="1">
      <c r="B435" s="1018"/>
      <c r="C435" s="836"/>
      <c r="D435" s="835"/>
      <c r="E435" s="835"/>
      <c r="F435" s="835"/>
      <c r="G435" s="500" t="str">
        <f>IF(E435*F435&lt;&gt;0,E435*F435,"")</f>
        <v/>
      </c>
      <c r="H435" s="836"/>
      <c r="I435" s="835"/>
      <c r="J435" s="835"/>
      <c r="K435" s="504" t="str">
        <f>IF(F435*J435=0,"",F435*J435)</f>
        <v/>
      </c>
      <c r="L435" s="481"/>
      <c r="M435" s="472"/>
      <c r="N435" s="472"/>
      <c r="O435" s="500" t="str">
        <f>IF(F435*N435=0,"",F435*N435)</f>
        <v/>
      </c>
      <c r="P435" s="481"/>
      <c r="Q435" s="472"/>
      <c r="R435" s="472"/>
      <c r="S435" s="500" t="str">
        <f>IF(F435*R435=0,"",F435*R435)</f>
        <v/>
      </c>
      <c r="T435" s="481"/>
      <c r="U435" s="472"/>
      <c r="V435" s="472"/>
      <c r="W435" s="504" t="str">
        <f>IF(F435*V435=0,"",F435*V435)</f>
        <v/>
      </c>
      <c r="X435" s="1021" t="str">
        <f>IF(E435="","",SUM(E435:E439,J435:J439)-SUM(N435:N439,R435:R439,V435:V439))</f>
        <v/>
      </c>
      <c r="Y435" s="1"/>
    </row>
    <row r="436" spans="2:25" ht="10.199999999999999" customHeight="1">
      <c r="B436" s="1019"/>
      <c r="C436" s="501"/>
      <c r="D436" s="473"/>
      <c r="E436" s="473"/>
      <c r="F436" s="494"/>
      <c r="G436" s="494" t="str">
        <f>IF(E436=0,"",F435*E436)</f>
        <v/>
      </c>
      <c r="H436" s="501"/>
      <c r="I436" s="473"/>
      <c r="J436" s="473"/>
      <c r="K436" s="505" t="str">
        <f>IF(F435*J436=0,"",F435*J436)</f>
        <v/>
      </c>
      <c r="L436" s="482"/>
      <c r="M436" s="475"/>
      <c r="N436" s="475"/>
      <c r="O436" s="494" t="str">
        <f>IF(F435*N436=0,"",F435*N436)</f>
        <v/>
      </c>
      <c r="P436" s="482"/>
      <c r="Q436" s="475"/>
      <c r="R436" s="475"/>
      <c r="S436" s="494" t="str">
        <f>IF(F435*R436=0,"",F435*R436)</f>
        <v/>
      </c>
      <c r="T436" s="482"/>
      <c r="U436" s="475"/>
      <c r="V436" s="475"/>
      <c r="W436" s="505" t="str">
        <f>IF(F435*V436=0,"",F435*V436)</f>
        <v/>
      </c>
      <c r="X436" s="1022"/>
      <c r="Y436" s="1"/>
    </row>
    <row r="437" spans="2:25" ht="10.199999999999999" customHeight="1">
      <c r="B437" s="1019"/>
      <c r="C437" s="501"/>
      <c r="D437" s="473"/>
      <c r="E437" s="473"/>
      <c r="F437" s="494"/>
      <c r="G437" s="494" t="str">
        <f>IF(E437=0,"",F435*E437)</f>
        <v/>
      </c>
      <c r="H437" s="501"/>
      <c r="I437" s="473"/>
      <c r="J437" s="473"/>
      <c r="K437" s="505" t="str">
        <f>IF(F435*J437=0,"",F435*J437)</f>
        <v/>
      </c>
      <c r="L437" s="482"/>
      <c r="M437" s="475"/>
      <c r="N437" s="475"/>
      <c r="O437" s="494" t="str">
        <f>IF(F435*N437=0,"",F435*N437)</f>
        <v/>
      </c>
      <c r="P437" s="482"/>
      <c r="Q437" s="475"/>
      <c r="R437" s="475"/>
      <c r="S437" s="494" t="str">
        <f>IF(F435*R437=0,"",F435*R437)</f>
        <v/>
      </c>
      <c r="T437" s="482"/>
      <c r="U437" s="475"/>
      <c r="V437" s="475"/>
      <c r="W437" s="505" t="str">
        <f>IF(F435*V437=0,"",F435*V437)</f>
        <v/>
      </c>
      <c r="X437" s="1022"/>
      <c r="Y437" s="1"/>
    </row>
    <row r="438" spans="2:25" ht="10.199999999999999" customHeight="1">
      <c r="B438" s="1019"/>
      <c r="C438" s="501"/>
      <c r="D438" s="473"/>
      <c r="E438" s="473"/>
      <c r="F438" s="494"/>
      <c r="G438" s="494" t="str">
        <f>IF(E438=0,"",F435*E438)</f>
        <v/>
      </c>
      <c r="H438" s="501"/>
      <c r="I438" s="473"/>
      <c r="J438" s="473"/>
      <c r="K438" s="505" t="str">
        <f>IF(F435*J438=0,"",F435*J438)</f>
        <v/>
      </c>
      <c r="L438" s="482"/>
      <c r="M438" s="475"/>
      <c r="N438" s="475"/>
      <c r="O438" s="494" t="str">
        <f>IF(F435*N438=0,"",F435*N438)</f>
        <v/>
      </c>
      <c r="P438" s="482"/>
      <c r="Q438" s="475"/>
      <c r="R438" s="475"/>
      <c r="S438" s="494" t="str">
        <f>IF(F435*R438=0,"",F435*R438)</f>
        <v/>
      </c>
      <c r="T438" s="482"/>
      <c r="U438" s="475"/>
      <c r="V438" s="475"/>
      <c r="W438" s="505" t="str">
        <f>IF(F435*V438=0,"",F435*V438)</f>
        <v/>
      </c>
      <c r="X438" s="1022"/>
      <c r="Y438" s="1"/>
    </row>
    <row r="439" spans="2:25" ht="10.199999999999999" customHeight="1">
      <c r="B439" s="1020"/>
      <c r="C439" s="833"/>
      <c r="D439" s="834"/>
      <c r="E439" s="834"/>
      <c r="F439" s="503"/>
      <c r="G439" s="494" t="str">
        <f>IF(E439=0,"",F435*E439)</f>
        <v/>
      </c>
      <c r="H439" s="833"/>
      <c r="I439" s="834"/>
      <c r="J439" s="834"/>
      <c r="K439" s="506" t="str">
        <f>IF(F435*J439=0,"",F435*J439)</f>
        <v/>
      </c>
      <c r="L439" s="483"/>
      <c r="M439" s="478"/>
      <c r="N439" s="478"/>
      <c r="O439" s="503" t="str">
        <f>IF(F435*N439=0,"",F435*N439)</f>
        <v/>
      </c>
      <c r="P439" s="483"/>
      <c r="Q439" s="478"/>
      <c r="R439" s="478"/>
      <c r="S439" s="503" t="str">
        <f>IF(F435*R439=0,"",F435*R439)</f>
        <v/>
      </c>
      <c r="T439" s="483"/>
      <c r="U439" s="478"/>
      <c r="V439" s="478"/>
      <c r="W439" s="506" t="str">
        <f>IF(F435*V439=0,"",F435*V439)</f>
        <v/>
      </c>
      <c r="X439" s="1023"/>
      <c r="Y439" s="1"/>
    </row>
    <row r="440" spans="2:25" ht="26.4" customHeight="1">
      <c r="B440" s="1027" t="s">
        <v>51</v>
      </c>
      <c r="C440" s="1004" t="s">
        <v>53</v>
      </c>
      <c r="D440" s="1005"/>
      <c r="E440" s="1005"/>
      <c r="F440" s="1005"/>
      <c r="G440" s="1005"/>
      <c r="H440" s="1005" t="s">
        <v>41</v>
      </c>
      <c r="I440" s="1005"/>
      <c r="J440" s="1005"/>
      <c r="K440" s="1006"/>
      <c r="L440" s="1004" t="s">
        <v>42</v>
      </c>
      <c r="M440" s="1005"/>
      <c r="N440" s="1005"/>
      <c r="O440" s="1005"/>
      <c r="P440" s="1005" t="s">
        <v>43</v>
      </c>
      <c r="Q440" s="1005"/>
      <c r="R440" s="1005"/>
      <c r="S440" s="1005"/>
      <c r="T440" s="1005" t="s">
        <v>44</v>
      </c>
      <c r="U440" s="1005"/>
      <c r="V440" s="1005"/>
      <c r="W440" s="1009"/>
      <c r="X440" s="1027" t="s">
        <v>39</v>
      </c>
      <c r="Y440" s="1"/>
    </row>
    <row r="441" spans="2:25" ht="10.199999999999999" customHeight="1">
      <c r="B441" s="1029"/>
      <c r="C441" s="510" t="s">
        <v>45</v>
      </c>
      <c r="D441" s="462" t="s">
        <v>46</v>
      </c>
      <c r="E441" s="463" t="s">
        <v>48</v>
      </c>
      <c r="F441" s="463" t="s">
        <v>50</v>
      </c>
      <c r="G441" s="463" t="s">
        <v>6</v>
      </c>
      <c r="H441" s="463" t="s">
        <v>45</v>
      </c>
      <c r="I441" s="463" t="s">
        <v>46</v>
      </c>
      <c r="J441" s="463" t="s">
        <v>48</v>
      </c>
      <c r="K441" s="511" t="s">
        <v>6</v>
      </c>
      <c r="L441" s="461" t="s">
        <v>45</v>
      </c>
      <c r="M441" s="462" t="s">
        <v>46</v>
      </c>
      <c r="N441" s="463" t="s">
        <v>48</v>
      </c>
      <c r="O441" s="463" t="s">
        <v>6</v>
      </c>
      <c r="P441" s="463" t="s">
        <v>45</v>
      </c>
      <c r="Q441" s="463" t="s">
        <v>46</v>
      </c>
      <c r="R441" s="463" t="s">
        <v>48</v>
      </c>
      <c r="S441" s="463" t="s">
        <v>6</v>
      </c>
      <c r="T441" s="463" t="s">
        <v>45</v>
      </c>
      <c r="U441" s="463" t="s">
        <v>46</v>
      </c>
      <c r="V441" s="463" t="s">
        <v>48</v>
      </c>
      <c r="W441" s="464" t="s">
        <v>6</v>
      </c>
      <c r="X441" s="1029"/>
      <c r="Y441" s="1"/>
    </row>
    <row r="442" spans="2:25" ht="10.199999999999999" customHeight="1">
      <c r="B442" s="1018"/>
      <c r="C442" s="836"/>
      <c r="D442" s="835"/>
      <c r="E442" s="835"/>
      <c r="F442" s="835"/>
      <c r="G442" s="500" t="str">
        <f>IF(E442*F442&lt;&gt;0,E442*F442,"")</f>
        <v/>
      </c>
      <c r="H442" s="836"/>
      <c r="I442" s="835"/>
      <c r="J442" s="835"/>
      <c r="K442" s="504" t="str">
        <f>IF(F442*J442=0,"",F442*J442)</f>
        <v/>
      </c>
      <c r="L442" s="481"/>
      <c r="M442" s="472"/>
      <c r="N442" s="472"/>
      <c r="O442" s="500" t="str">
        <f>IF(F442*N442=0,"",F442*N442)</f>
        <v/>
      </c>
      <c r="P442" s="481"/>
      <c r="Q442" s="472"/>
      <c r="R442" s="472"/>
      <c r="S442" s="500" t="str">
        <f>IF(F442*R442=0,"",F442*R442)</f>
        <v/>
      </c>
      <c r="T442" s="481"/>
      <c r="U442" s="472"/>
      <c r="V442" s="472"/>
      <c r="W442" s="507" t="str">
        <f>IF(F442*V442=0,"",F442*V442)</f>
        <v/>
      </c>
      <c r="X442" s="1021" t="str">
        <f>IF(E442="","",SUM(E442:E446,J442:J446)-SUM(N442:N446,R442:R446,V442:V446))</f>
        <v/>
      </c>
      <c r="Y442" s="1"/>
    </row>
    <row r="443" spans="2:25" ht="10.199999999999999" customHeight="1">
      <c r="B443" s="1019"/>
      <c r="C443" s="501"/>
      <c r="D443" s="473"/>
      <c r="E443" s="473"/>
      <c r="F443" s="494"/>
      <c r="G443" s="494" t="str">
        <f>IF(E443=0,"",F442*E443)</f>
        <v/>
      </c>
      <c r="H443" s="501"/>
      <c r="I443" s="473"/>
      <c r="J443" s="473"/>
      <c r="K443" s="505" t="str">
        <f>IF(F442*J443=0,"",F442*J443)</f>
        <v/>
      </c>
      <c r="L443" s="482"/>
      <c r="M443" s="475"/>
      <c r="N443" s="475"/>
      <c r="O443" s="494" t="str">
        <f>IF(F442*N443=0,"",F442*N443)</f>
        <v/>
      </c>
      <c r="P443" s="482"/>
      <c r="Q443" s="475"/>
      <c r="R443" s="475"/>
      <c r="S443" s="494" t="str">
        <f>IF(F442*R443=0,"",F442*R443)</f>
        <v/>
      </c>
      <c r="T443" s="482"/>
      <c r="U443" s="475"/>
      <c r="V443" s="475"/>
      <c r="W443" s="508" t="str">
        <f>IF(F442*V443=0,"",F442*V443)</f>
        <v/>
      </c>
      <c r="X443" s="1022"/>
      <c r="Y443" s="1"/>
    </row>
    <row r="444" spans="2:25" ht="10.199999999999999" customHeight="1">
      <c r="B444" s="1019"/>
      <c r="C444" s="501"/>
      <c r="D444" s="473"/>
      <c r="E444" s="473"/>
      <c r="F444" s="494"/>
      <c r="G444" s="494" t="str">
        <f>IF(E444=0,"",F442*E444)</f>
        <v/>
      </c>
      <c r="H444" s="501"/>
      <c r="I444" s="473"/>
      <c r="J444" s="473"/>
      <c r="K444" s="505" t="str">
        <f>IF(F442*J444=0,"",F442*J444)</f>
        <v/>
      </c>
      <c r="L444" s="482"/>
      <c r="M444" s="475"/>
      <c r="N444" s="475"/>
      <c r="O444" s="494" t="str">
        <f>IF(F442*N444=0,"",F442*N444)</f>
        <v/>
      </c>
      <c r="P444" s="482"/>
      <c r="Q444" s="475"/>
      <c r="R444" s="475"/>
      <c r="S444" s="494" t="str">
        <f>IF(F442*R444=0,"",F442*R444)</f>
        <v/>
      </c>
      <c r="T444" s="482"/>
      <c r="U444" s="475"/>
      <c r="V444" s="475"/>
      <c r="W444" s="508" t="str">
        <f>IF(F442*V444=0,"",F442*V444)</f>
        <v/>
      </c>
      <c r="X444" s="1022"/>
      <c r="Y444" s="1"/>
    </row>
    <row r="445" spans="2:25" ht="10.199999999999999" customHeight="1">
      <c r="B445" s="1019"/>
      <c r="C445" s="501"/>
      <c r="D445" s="473"/>
      <c r="E445" s="473"/>
      <c r="F445" s="494"/>
      <c r="G445" s="494" t="str">
        <f>IF(E445=0,"",F442*E445)</f>
        <v/>
      </c>
      <c r="H445" s="501"/>
      <c r="I445" s="473"/>
      <c r="J445" s="473"/>
      <c r="K445" s="505" t="str">
        <f>IF(F442*J445=0,"",F442*J445)</f>
        <v/>
      </c>
      <c r="L445" s="482"/>
      <c r="M445" s="475"/>
      <c r="N445" s="475"/>
      <c r="O445" s="494" t="str">
        <f>IF(F442*N445=0,"",F442*N445)</f>
        <v/>
      </c>
      <c r="P445" s="482"/>
      <c r="Q445" s="475"/>
      <c r="R445" s="475"/>
      <c r="S445" s="494" t="str">
        <f>IF(F442*R445=0,"",F442*R445)</f>
        <v/>
      </c>
      <c r="T445" s="482"/>
      <c r="U445" s="475"/>
      <c r="V445" s="475"/>
      <c r="W445" s="508" t="str">
        <f>IF(F442*V445=0,"",F442*V445)</f>
        <v/>
      </c>
      <c r="X445" s="1022"/>
    </row>
    <row r="446" spans="2:25" ht="10.199999999999999" customHeight="1">
      <c r="B446" s="1020"/>
      <c r="C446" s="833"/>
      <c r="D446" s="834"/>
      <c r="E446" s="834"/>
      <c r="F446" s="503"/>
      <c r="G446" s="494" t="str">
        <f>IF(E446=0,"",F442*E446)</f>
        <v/>
      </c>
      <c r="H446" s="833"/>
      <c r="I446" s="834"/>
      <c r="J446" s="834"/>
      <c r="K446" s="506" t="str">
        <f>IF(F442*J446=0,"",F442*J446)</f>
        <v/>
      </c>
      <c r="L446" s="483"/>
      <c r="M446" s="478"/>
      <c r="N446" s="478"/>
      <c r="O446" s="503" t="str">
        <f>IF(F442*N446=0,"",F442*N446)</f>
        <v/>
      </c>
      <c r="P446" s="483"/>
      <c r="Q446" s="478"/>
      <c r="R446" s="478"/>
      <c r="S446" s="503" t="str">
        <f>IF(F442*R446=0,"",F442*R446)</f>
        <v/>
      </c>
      <c r="T446" s="483"/>
      <c r="U446" s="478"/>
      <c r="V446" s="478"/>
      <c r="W446" s="509" t="str">
        <f>IF(F442*V446=0,"",F442*V446)</f>
        <v/>
      </c>
      <c r="X446" s="1023"/>
    </row>
    <row r="447" spans="2:25" ht="10.199999999999999" customHeight="1">
      <c r="B447" s="1018"/>
      <c r="C447" s="836"/>
      <c r="D447" s="835"/>
      <c r="E447" s="835"/>
      <c r="F447" s="835"/>
      <c r="G447" s="500" t="str">
        <f>IF(E447*F447&lt;&gt;0,E447*F447,"")</f>
        <v/>
      </c>
      <c r="H447" s="836"/>
      <c r="I447" s="835"/>
      <c r="J447" s="835"/>
      <c r="K447" s="504" t="str">
        <f>IF(F447*J447=0,"",F447*J447)</f>
        <v/>
      </c>
      <c r="L447" s="481"/>
      <c r="M447" s="472"/>
      <c r="N447" s="472"/>
      <c r="O447" s="500" t="str">
        <f>IF(F447*N447=0,"",F447*N447)</f>
        <v/>
      </c>
      <c r="P447" s="481"/>
      <c r="Q447" s="472"/>
      <c r="R447" s="472"/>
      <c r="S447" s="500" t="str">
        <f>IF(F447*R447=0,"",F447*R447)</f>
        <v/>
      </c>
      <c r="T447" s="481"/>
      <c r="U447" s="472"/>
      <c r="V447" s="472"/>
      <c r="W447" s="507" t="str">
        <f>IF(F447*V447=0,"",F447*V447)</f>
        <v/>
      </c>
      <c r="X447" s="1021" t="str">
        <f>IF(E447="","",SUM(E447:E451,J447:J451)-SUM(N447:N451,R447:R451,V447:V451))</f>
        <v/>
      </c>
    </row>
    <row r="448" spans="2:25" ht="10.199999999999999" customHeight="1">
      <c r="B448" s="1019"/>
      <c r="C448" s="501"/>
      <c r="D448" s="473"/>
      <c r="E448" s="473"/>
      <c r="F448" s="494"/>
      <c r="G448" s="494" t="str">
        <f>IF(E448=0,"",F447*E448)</f>
        <v/>
      </c>
      <c r="H448" s="501"/>
      <c r="I448" s="473"/>
      <c r="J448" s="473"/>
      <c r="K448" s="505" t="str">
        <f>IF(F447*J448=0,"",F447*J448)</f>
        <v/>
      </c>
      <c r="L448" s="482"/>
      <c r="M448" s="475"/>
      <c r="N448" s="475"/>
      <c r="O448" s="494" t="str">
        <f>IF(F447*N448=0,"",F447*N448)</f>
        <v/>
      </c>
      <c r="P448" s="482"/>
      <c r="Q448" s="475"/>
      <c r="R448" s="475"/>
      <c r="S448" s="494" t="str">
        <f>IF(F447*R448=0,"",F447*R448)</f>
        <v/>
      </c>
      <c r="T448" s="482"/>
      <c r="U448" s="475"/>
      <c r="V448" s="475"/>
      <c r="W448" s="508" t="str">
        <f>IF(F447*V448=0,"",F447*V448)</f>
        <v/>
      </c>
      <c r="X448" s="1022"/>
    </row>
    <row r="449" spans="2:24" ht="10.199999999999999" customHeight="1">
      <c r="B449" s="1019"/>
      <c r="C449" s="501"/>
      <c r="D449" s="473"/>
      <c r="E449" s="473"/>
      <c r="F449" s="494"/>
      <c r="G449" s="494" t="str">
        <f>IF(E449=0,"",F447*E449)</f>
        <v/>
      </c>
      <c r="H449" s="501"/>
      <c r="I449" s="473"/>
      <c r="J449" s="473"/>
      <c r="K449" s="505" t="str">
        <f>IF(F447*J449=0,"",F447*J449)</f>
        <v/>
      </c>
      <c r="L449" s="482"/>
      <c r="M449" s="475"/>
      <c r="N449" s="475"/>
      <c r="O449" s="494" t="str">
        <f>IF(F447*N449=0,"",F447*N449)</f>
        <v/>
      </c>
      <c r="P449" s="482"/>
      <c r="Q449" s="475"/>
      <c r="R449" s="475"/>
      <c r="S449" s="494" t="str">
        <f>IF(F447*R449=0,"",F447*R449)</f>
        <v/>
      </c>
      <c r="T449" s="482"/>
      <c r="U449" s="475"/>
      <c r="V449" s="475"/>
      <c r="W449" s="508" t="str">
        <f>IF(F447*V449=0,"",F447*V449)</f>
        <v/>
      </c>
      <c r="X449" s="1022"/>
    </row>
    <row r="450" spans="2:24" ht="10.199999999999999" customHeight="1">
      <c r="B450" s="1019"/>
      <c r="C450" s="501"/>
      <c r="D450" s="473"/>
      <c r="E450" s="473"/>
      <c r="F450" s="494"/>
      <c r="G450" s="494" t="str">
        <f>IF(E450=0,"",F447*E450)</f>
        <v/>
      </c>
      <c r="H450" s="501"/>
      <c r="I450" s="473"/>
      <c r="J450" s="473"/>
      <c r="K450" s="505" t="str">
        <f>IF(F447*J450=0,"",F447*J450)</f>
        <v/>
      </c>
      <c r="L450" s="482"/>
      <c r="M450" s="475"/>
      <c r="N450" s="475"/>
      <c r="O450" s="494" t="str">
        <f>IF(F447*N450=0,"",F447*N450)</f>
        <v/>
      </c>
      <c r="P450" s="482"/>
      <c r="Q450" s="475"/>
      <c r="R450" s="475"/>
      <c r="S450" s="494" t="str">
        <f>IF(F447*R450=0,"",F447*R450)</f>
        <v/>
      </c>
      <c r="T450" s="482"/>
      <c r="U450" s="475"/>
      <c r="V450" s="475"/>
      <c r="W450" s="508" t="str">
        <f>IF(F447*V450=0,"",F447*V450)</f>
        <v/>
      </c>
      <c r="X450" s="1022"/>
    </row>
    <row r="451" spans="2:24" ht="10.199999999999999" customHeight="1">
      <c r="B451" s="1020"/>
      <c r="C451" s="833"/>
      <c r="D451" s="834"/>
      <c r="E451" s="834"/>
      <c r="F451" s="503"/>
      <c r="G451" s="494" t="str">
        <f>IF(E451=0,"",F447*E451)</f>
        <v/>
      </c>
      <c r="H451" s="833"/>
      <c r="I451" s="834"/>
      <c r="J451" s="834"/>
      <c r="K451" s="506" t="str">
        <f>IF(F447*J451=0,"",F447*J451)</f>
        <v/>
      </c>
      <c r="L451" s="483"/>
      <c r="M451" s="478"/>
      <c r="N451" s="478"/>
      <c r="O451" s="503" t="str">
        <f>IF(F447*N451=0,"",F447*N451)</f>
        <v/>
      </c>
      <c r="P451" s="483"/>
      <c r="Q451" s="478"/>
      <c r="R451" s="478"/>
      <c r="S451" s="503" t="str">
        <f>IF(F447*R451=0,"",F447*R451)</f>
        <v/>
      </c>
      <c r="T451" s="483"/>
      <c r="U451" s="478"/>
      <c r="V451" s="478"/>
      <c r="W451" s="509" t="str">
        <f>IF(F447*V451=0,"",F447*V451)</f>
        <v/>
      </c>
      <c r="X451" s="1023"/>
    </row>
    <row r="452" spans="2:24" ht="10.199999999999999" customHeight="1">
      <c r="B452" s="1018"/>
      <c r="C452" s="836"/>
      <c r="D452" s="835"/>
      <c r="E452" s="835"/>
      <c r="F452" s="835"/>
      <c r="G452" s="500" t="str">
        <f>IF(E452*F452&lt;&gt;0,E452*F452,"")</f>
        <v/>
      </c>
      <c r="H452" s="836"/>
      <c r="I452" s="835"/>
      <c r="J452" s="835"/>
      <c r="K452" s="504" t="str">
        <f>IF(F452*J452=0,"",F452*J452)</f>
        <v/>
      </c>
      <c r="L452" s="481"/>
      <c r="M452" s="472"/>
      <c r="N452" s="472"/>
      <c r="O452" s="500" t="str">
        <f>IF(F452*N452=0,"",F452*N452)</f>
        <v/>
      </c>
      <c r="P452" s="481"/>
      <c r="Q452" s="472"/>
      <c r="R452" s="472"/>
      <c r="S452" s="500" t="str">
        <f>IF(F452*R452=0,"",F452*R452)</f>
        <v/>
      </c>
      <c r="T452" s="481"/>
      <c r="U452" s="472"/>
      <c r="V452" s="472"/>
      <c r="W452" s="507" t="str">
        <f>IF(F452*V452=0,"",F452*V452)</f>
        <v/>
      </c>
      <c r="X452" s="1021" t="str">
        <f>IF(E452="","",SUM(E452:E456,J452:J456)-SUM(N452:N456,R452:R456,V452:V456))</f>
        <v/>
      </c>
    </row>
    <row r="453" spans="2:24" ht="10.199999999999999" customHeight="1">
      <c r="B453" s="1019"/>
      <c r="C453" s="501"/>
      <c r="D453" s="473"/>
      <c r="E453" s="473"/>
      <c r="F453" s="494"/>
      <c r="G453" s="494" t="str">
        <f>IF(E453=0,"",F452*E453)</f>
        <v/>
      </c>
      <c r="H453" s="501"/>
      <c r="I453" s="473"/>
      <c r="J453" s="473"/>
      <c r="K453" s="505" t="str">
        <f>IF(F452*J453=0,"",F452*J453)</f>
        <v/>
      </c>
      <c r="L453" s="482"/>
      <c r="M453" s="475"/>
      <c r="N453" s="475"/>
      <c r="O453" s="494" t="str">
        <f>IF(F452*N453=0,"",F452*N453)</f>
        <v/>
      </c>
      <c r="P453" s="482"/>
      <c r="Q453" s="475"/>
      <c r="R453" s="475"/>
      <c r="S453" s="494" t="str">
        <f>IF(F452*R453=0,"",F452*R453)</f>
        <v/>
      </c>
      <c r="T453" s="482"/>
      <c r="U453" s="475"/>
      <c r="V453" s="475"/>
      <c r="W453" s="508" t="str">
        <f>IF(F452*V453=0,"",F452*V453)</f>
        <v/>
      </c>
      <c r="X453" s="1022"/>
    </row>
    <row r="454" spans="2:24" ht="10.199999999999999" customHeight="1">
      <c r="B454" s="1019"/>
      <c r="C454" s="501"/>
      <c r="D454" s="473"/>
      <c r="E454" s="473"/>
      <c r="F454" s="494"/>
      <c r="G454" s="494" t="str">
        <f>IF(E454=0,"",F452*E454)</f>
        <v/>
      </c>
      <c r="H454" s="501"/>
      <c r="I454" s="473"/>
      <c r="J454" s="473"/>
      <c r="K454" s="505" t="str">
        <f>IF(F452*J454=0,"",F452*J454)</f>
        <v/>
      </c>
      <c r="L454" s="482"/>
      <c r="M454" s="475"/>
      <c r="N454" s="475"/>
      <c r="O454" s="494" t="str">
        <f>IF(F452*N454=0,"",F452*N454)</f>
        <v/>
      </c>
      <c r="P454" s="482"/>
      <c r="Q454" s="475"/>
      <c r="R454" s="475"/>
      <c r="S454" s="494" t="str">
        <f>IF(F452*R454=0,"",F452*R454)</f>
        <v/>
      </c>
      <c r="T454" s="482"/>
      <c r="U454" s="475"/>
      <c r="V454" s="475"/>
      <c r="W454" s="508" t="str">
        <f>IF(F452*V454=0,"",F452*V454)</f>
        <v/>
      </c>
      <c r="X454" s="1022"/>
    </row>
    <row r="455" spans="2:24" ht="10.199999999999999" customHeight="1">
      <c r="B455" s="1019"/>
      <c r="C455" s="501"/>
      <c r="D455" s="473"/>
      <c r="E455" s="473"/>
      <c r="F455" s="494"/>
      <c r="G455" s="494" t="str">
        <f>IF(E455=0,"",F452*E455)</f>
        <v/>
      </c>
      <c r="H455" s="501"/>
      <c r="I455" s="473"/>
      <c r="J455" s="473"/>
      <c r="K455" s="505" t="str">
        <f>IF(F452*J455=0,"",F452*J455)</f>
        <v/>
      </c>
      <c r="L455" s="482"/>
      <c r="M455" s="475"/>
      <c r="N455" s="475"/>
      <c r="O455" s="494" t="str">
        <f>IF(F452*N455=0,"",F452*N455)</f>
        <v/>
      </c>
      <c r="P455" s="482"/>
      <c r="Q455" s="475"/>
      <c r="R455" s="475"/>
      <c r="S455" s="494" t="str">
        <f>IF(F452*R455=0,"",F452*R455)</f>
        <v/>
      </c>
      <c r="T455" s="482"/>
      <c r="U455" s="475"/>
      <c r="V455" s="475"/>
      <c r="W455" s="508" t="str">
        <f>IF(F452*V455=0,"",F452*V455)</f>
        <v/>
      </c>
      <c r="X455" s="1022"/>
    </row>
    <row r="456" spans="2:24" ht="10.199999999999999" customHeight="1">
      <c r="B456" s="1020"/>
      <c r="C456" s="833"/>
      <c r="D456" s="834"/>
      <c r="E456" s="834"/>
      <c r="F456" s="503"/>
      <c r="G456" s="494" t="str">
        <f>IF(E456=0,"",F452*E456)</f>
        <v/>
      </c>
      <c r="H456" s="833"/>
      <c r="I456" s="834"/>
      <c r="J456" s="834"/>
      <c r="K456" s="506" t="str">
        <f>IF(F452*J456=0,"",F452*J456)</f>
        <v/>
      </c>
      <c r="L456" s="483"/>
      <c r="M456" s="478"/>
      <c r="N456" s="478"/>
      <c r="O456" s="503" t="str">
        <f>IF(F452*N456=0,"",F452*N456)</f>
        <v/>
      </c>
      <c r="P456" s="483"/>
      <c r="Q456" s="478"/>
      <c r="R456" s="478"/>
      <c r="S456" s="503" t="str">
        <f>IF(F452*R456=0,"",F452*R456)</f>
        <v/>
      </c>
      <c r="T456" s="483"/>
      <c r="U456" s="478"/>
      <c r="V456" s="478"/>
      <c r="W456" s="509" t="str">
        <f>IF(F452*V456=0,"",F452*V456)</f>
        <v/>
      </c>
      <c r="X456" s="1023"/>
    </row>
    <row r="457" spans="2:24" ht="10.199999999999999" customHeight="1">
      <c r="B457" s="1018"/>
      <c r="C457" s="836"/>
      <c r="D457" s="835"/>
      <c r="E457" s="835"/>
      <c r="F457" s="835"/>
      <c r="G457" s="500" t="str">
        <f>IF(E457*F457&lt;&gt;0,E457*F457,"")</f>
        <v/>
      </c>
      <c r="H457" s="836"/>
      <c r="I457" s="835"/>
      <c r="J457" s="835"/>
      <c r="K457" s="504" t="str">
        <f>IF(F457*J457=0,"",F457*J457)</f>
        <v/>
      </c>
      <c r="L457" s="481"/>
      <c r="M457" s="472"/>
      <c r="N457" s="472"/>
      <c r="O457" s="500" t="str">
        <f>IF(F457*N457=0,"",F457*N457)</f>
        <v/>
      </c>
      <c r="P457" s="481"/>
      <c r="Q457" s="472"/>
      <c r="R457" s="472"/>
      <c r="S457" s="500" t="str">
        <f>IF(F457*R457=0,"",F457*R457)</f>
        <v/>
      </c>
      <c r="T457" s="481"/>
      <c r="U457" s="472"/>
      <c r="V457" s="472"/>
      <c r="W457" s="504" t="str">
        <f>IF(F457*V457=0,"",F457*V457)</f>
        <v/>
      </c>
      <c r="X457" s="1015" t="str">
        <f>IF(E457="","",SUM(E457:E461,J457:J461)-SUM(N457:N461,R457:R461,V457:V461))</f>
        <v/>
      </c>
    </row>
    <row r="458" spans="2:24" ht="10.199999999999999" customHeight="1">
      <c r="B458" s="1019"/>
      <c r="C458" s="501"/>
      <c r="D458" s="473"/>
      <c r="E458" s="473"/>
      <c r="F458" s="494"/>
      <c r="G458" s="494" t="str">
        <f>IF(E458=0,"",F457*E458)</f>
        <v/>
      </c>
      <c r="H458" s="501"/>
      <c r="I458" s="473"/>
      <c r="J458" s="473"/>
      <c r="K458" s="505" t="str">
        <f>IF(F457*J458=0,"",F457*J458)</f>
        <v/>
      </c>
      <c r="L458" s="482"/>
      <c r="M458" s="475"/>
      <c r="N458" s="475"/>
      <c r="O458" s="494" t="str">
        <f>IF(F457*N458=0,"",F457*N458)</f>
        <v/>
      </c>
      <c r="P458" s="482"/>
      <c r="Q458" s="475"/>
      <c r="R458" s="475"/>
      <c r="S458" s="494" t="str">
        <f>IF(F457*R458=0,"",F457*R458)</f>
        <v/>
      </c>
      <c r="T458" s="482"/>
      <c r="U458" s="475"/>
      <c r="V458" s="475"/>
      <c r="W458" s="505" t="str">
        <f>IF(F457*V458=0,"",F457*V458)</f>
        <v/>
      </c>
      <c r="X458" s="1016"/>
    </row>
    <row r="459" spans="2:24" ht="10.199999999999999" customHeight="1">
      <c r="B459" s="1019"/>
      <c r="C459" s="501"/>
      <c r="D459" s="473"/>
      <c r="E459" s="473"/>
      <c r="F459" s="494"/>
      <c r="G459" s="494" t="str">
        <f>IF(E459=0,"",F457*E459)</f>
        <v/>
      </c>
      <c r="H459" s="501"/>
      <c r="I459" s="473"/>
      <c r="J459" s="473"/>
      <c r="K459" s="505" t="str">
        <f>IF(F457*J459=0,"",F457*J459)</f>
        <v/>
      </c>
      <c r="L459" s="482"/>
      <c r="M459" s="475"/>
      <c r="N459" s="475"/>
      <c r="O459" s="494" t="str">
        <f>IF(F457*N459=0,"",F457*N459)</f>
        <v/>
      </c>
      <c r="P459" s="482"/>
      <c r="Q459" s="475"/>
      <c r="R459" s="475"/>
      <c r="S459" s="494" t="str">
        <f>IF(F457*R459=0,"",F457*R459)</f>
        <v/>
      </c>
      <c r="T459" s="482"/>
      <c r="U459" s="475"/>
      <c r="V459" s="475"/>
      <c r="W459" s="505" t="str">
        <f>IF(F457*V459=0,"",F457*V459)</f>
        <v/>
      </c>
      <c r="X459" s="1016"/>
    </row>
    <row r="460" spans="2:24" ht="10.199999999999999" customHeight="1">
      <c r="B460" s="1019"/>
      <c r="C460" s="501"/>
      <c r="D460" s="473"/>
      <c r="E460" s="473"/>
      <c r="F460" s="494"/>
      <c r="G460" s="494" t="str">
        <f>IF(E460=0,"",F457*E460)</f>
        <v/>
      </c>
      <c r="H460" s="501"/>
      <c r="I460" s="473"/>
      <c r="J460" s="473"/>
      <c r="K460" s="505" t="str">
        <f>IF(F457*J460=0,"",F457*J460)</f>
        <v/>
      </c>
      <c r="L460" s="482"/>
      <c r="M460" s="475"/>
      <c r="N460" s="475"/>
      <c r="O460" s="494" t="str">
        <f>IF(F457*N460=0,"",F457*N460)</f>
        <v/>
      </c>
      <c r="P460" s="482"/>
      <c r="Q460" s="475"/>
      <c r="R460" s="475"/>
      <c r="S460" s="494" t="str">
        <f>IF(F457*R460=0,"",F457*R460)</f>
        <v/>
      </c>
      <c r="T460" s="482"/>
      <c r="U460" s="475"/>
      <c r="V460" s="475"/>
      <c r="W460" s="505" t="str">
        <f>IF(F457*V460=0,"",F457*V460)</f>
        <v/>
      </c>
      <c r="X460" s="1016"/>
    </row>
    <row r="461" spans="2:24" ht="10.199999999999999" customHeight="1">
      <c r="B461" s="1020"/>
      <c r="C461" s="833"/>
      <c r="D461" s="834"/>
      <c r="E461" s="834"/>
      <c r="F461" s="503"/>
      <c r="G461" s="494" t="str">
        <f>IF(E461=0,"",F457*E461)</f>
        <v/>
      </c>
      <c r="H461" s="833"/>
      <c r="I461" s="834"/>
      <c r="J461" s="834"/>
      <c r="K461" s="506" t="str">
        <f>IF(F457*J461=0,"",F457*J461)</f>
        <v/>
      </c>
      <c r="L461" s="483"/>
      <c r="M461" s="478"/>
      <c r="N461" s="478"/>
      <c r="O461" s="503" t="str">
        <f>IF(F457*N461=0,"",F457*N461)</f>
        <v/>
      </c>
      <c r="P461" s="483"/>
      <c r="Q461" s="478"/>
      <c r="R461" s="478"/>
      <c r="S461" s="503" t="str">
        <f>IF(F457*R461=0,"",F457*R461)</f>
        <v/>
      </c>
      <c r="T461" s="483"/>
      <c r="U461" s="478"/>
      <c r="V461" s="478"/>
      <c r="W461" s="506" t="str">
        <f>IF(F457*V461=0,"",F457*V461)</f>
        <v/>
      </c>
      <c r="X461" s="1017"/>
    </row>
    <row r="462" spans="2:24" ht="26.4" customHeight="1">
      <c r="B462" s="1059" t="s">
        <v>51</v>
      </c>
      <c r="C462" s="1004" t="s">
        <v>53</v>
      </c>
      <c r="D462" s="1005"/>
      <c r="E462" s="1005"/>
      <c r="F462" s="1005"/>
      <c r="G462" s="1005"/>
      <c r="H462" s="1005" t="s">
        <v>41</v>
      </c>
      <c r="I462" s="1005"/>
      <c r="J462" s="1005"/>
      <c r="K462" s="1006"/>
      <c r="L462" s="1038" t="s">
        <v>42</v>
      </c>
      <c r="M462" s="1005"/>
      <c r="N462" s="1005"/>
      <c r="O462" s="1005"/>
      <c r="P462" s="1005" t="s">
        <v>43</v>
      </c>
      <c r="Q462" s="1005"/>
      <c r="R462" s="1005"/>
      <c r="S462" s="1005"/>
      <c r="T462" s="1005" t="s">
        <v>44</v>
      </c>
      <c r="U462" s="1005"/>
      <c r="V462" s="1005"/>
      <c r="W462" s="1006"/>
      <c r="X462" s="1027" t="s">
        <v>39</v>
      </c>
    </row>
    <row r="463" spans="2:24">
      <c r="B463" s="1060"/>
      <c r="C463" s="512" t="s">
        <v>45</v>
      </c>
      <c r="D463" s="513" t="s">
        <v>46</v>
      </c>
      <c r="E463" s="514" t="s">
        <v>48</v>
      </c>
      <c r="F463" s="514" t="s">
        <v>50</v>
      </c>
      <c r="G463" s="514" t="s">
        <v>6</v>
      </c>
      <c r="H463" s="514" t="s">
        <v>45</v>
      </c>
      <c r="I463" s="514" t="s">
        <v>46</v>
      </c>
      <c r="J463" s="514" t="s">
        <v>48</v>
      </c>
      <c r="K463" s="515" t="s">
        <v>6</v>
      </c>
      <c r="L463" s="516" t="s">
        <v>45</v>
      </c>
      <c r="M463" s="513" t="s">
        <v>46</v>
      </c>
      <c r="N463" s="514" t="s">
        <v>48</v>
      </c>
      <c r="O463" s="514" t="s">
        <v>6</v>
      </c>
      <c r="P463" s="514" t="s">
        <v>45</v>
      </c>
      <c r="Q463" s="514" t="s">
        <v>46</v>
      </c>
      <c r="R463" s="514" t="s">
        <v>48</v>
      </c>
      <c r="S463" s="514" t="s">
        <v>6</v>
      </c>
      <c r="T463" s="514" t="s">
        <v>45</v>
      </c>
      <c r="U463" s="514" t="s">
        <v>46</v>
      </c>
      <c r="V463" s="514" t="s">
        <v>48</v>
      </c>
      <c r="W463" s="517" t="s">
        <v>6</v>
      </c>
      <c r="X463" s="1028"/>
    </row>
    <row r="464" spans="2:24">
      <c r="B464" s="1032" t="s">
        <v>52</v>
      </c>
      <c r="C464" s="1061"/>
      <c r="D464" s="1058"/>
      <c r="E464" s="1010"/>
      <c r="F464" s="1010"/>
      <c r="G464" s="1054" t="str">
        <f>IF(SUM(G420:G439,G442:G461)=0,"",SUM(G420:G439,G442:G461))</f>
        <v/>
      </c>
      <c r="H464" s="1002"/>
      <c r="I464" s="1002"/>
      <c r="J464" s="1010"/>
      <c r="K464" s="1055" t="str">
        <f>IF(SUM(K420:K439,K442:K461)=0,"",SUM(K420:K439,K442:K461))</f>
        <v/>
      </c>
      <c r="L464" s="1056"/>
      <c r="M464" s="1058"/>
      <c r="N464" s="1010"/>
      <c r="O464" s="1054" t="str">
        <f>IF(SUM(O420:O439,O442:O461)=0,"",SUM(O420:O439,O442:O461))</f>
        <v/>
      </c>
      <c r="P464" s="1002"/>
      <c r="Q464" s="1002"/>
      <c r="R464" s="1010"/>
      <c r="S464" s="1054" t="str">
        <f>IF(SUM(S420:S439,S442:S461)=0,"",SUM(S420:S439,S442:S461))</f>
        <v/>
      </c>
      <c r="T464" s="1002"/>
      <c r="U464" s="1002"/>
      <c r="V464" s="1010"/>
      <c r="W464" s="1007" t="str">
        <f>IF(SUM(W420:W439,W442:W461)=0,"",SUM(W420:W439,W442:W461))</f>
        <v/>
      </c>
      <c r="X464" s="1028"/>
    </row>
    <row r="465" spans="2:25">
      <c r="B465" s="1033"/>
      <c r="C465" s="1051"/>
      <c r="D465" s="1053"/>
      <c r="E465" s="1011"/>
      <c r="F465" s="1011"/>
      <c r="G465" s="1045"/>
      <c r="H465" s="1003"/>
      <c r="I465" s="1003"/>
      <c r="J465" s="1011"/>
      <c r="K465" s="1035"/>
      <c r="L465" s="1057"/>
      <c r="M465" s="1053"/>
      <c r="N465" s="1011"/>
      <c r="O465" s="1045"/>
      <c r="P465" s="1003"/>
      <c r="Q465" s="1003"/>
      <c r="R465" s="1011"/>
      <c r="S465" s="1045"/>
      <c r="T465" s="1003"/>
      <c r="U465" s="1003"/>
      <c r="V465" s="1011"/>
      <c r="W465" s="1008"/>
      <c r="X465" s="1029"/>
    </row>
    <row r="469" spans="2:25">
      <c r="B469" s="1027" t="s">
        <v>36</v>
      </c>
      <c r="C469" s="1004" t="s">
        <v>37</v>
      </c>
      <c r="D469" s="1005"/>
      <c r="E469" s="1005"/>
      <c r="F469" s="1005"/>
      <c r="G469" s="1005"/>
      <c r="H469" s="1005"/>
      <c r="I469" s="1005"/>
      <c r="J469" s="1005"/>
      <c r="K469" s="1005"/>
      <c r="L469" s="1005" t="s">
        <v>38</v>
      </c>
      <c r="M469" s="1005"/>
      <c r="N469" s="1005"/>
      <c r="O469" s="1005"/>
      <c r="P469" s="1005"/>
      <c r="Q469" s="1005"/>
      <c r="R469" s="1005"/>
      <c r="S469" s="1005"/>
      <c r="T469" s="1005"/>
      <c r="U469" s="1005"/>
      <c r="V469" s="1005"/>
      <c r="W469" s="1006"/>
      <c r="X469" s="1036" t="s">
        <v>39</v>
      </c>
    </row>
    <row r="470" spans="2:25" ht="26.4" customHeight="1">
      <c r="B470" s="1028"/>
      <c r="C470" s="1004" t="s">
        <v>53</v>
      </c>
      <c r="D470" s="1005"/>
      <c r="E470" s="1005"/>
      <c r="F470" s="1005"/>
      <c r="G470" s="1005"/>
      <c r="H470" s="1005" t="s">
        <v>41</v>
      </c>
      <c r="I470" s="1005"/>
      <c r="J470" s="1005"/>
      <c r="K470" s="1006"/>
      <c r="L470" s="1004" t="s">
        <v>42</v>
      </c>
      <c r="M470" s="1005"/>
      <c r="N470" s="1005"/>
      <c r="O470" s="1005"/>
      <c r="P470" s="1005" t="s">
        <v>43</v>
      </c>
      <c r="Q470" s="1005"/>
      <c r="R470" s="1005"/>
      <c r="S470" s="1005"/>
      <c r="T470" s="1005" t="s">
        <v>44</v>
      </c>
      <c r="U470" s="1005"/>
      <c r="V470" s="1005"/>
      <c r="W470" s="1006"/>
      <c r="X470" s="1046"/>
      <c r="Y470" s="29"/>
    </row>
    <row r="471" spans="2:25" ht="10.199999999999999" customHeight="1">
      <c r="B471" s="1029"/>
      <c r="C471" s="495" t="s">
        <v>45</v>
      </c>
      <c r="D471" s="496" t="s">
        <v>46</v>
      </c>
      <c r="E471" s="497" t="s">
        <v>48</v>
      </c>
      <c r="F471" s="497" t="s">
        <v>50</v>
      </c>
      <c r="G471" s="497" t="s">
        <v>6</v>
      </c>
      <c r="H471" s="497" t="s">
        <v>45</v>
      </c>
      <c r="I471" s="497" t="s">
        <v>46</v>
      </c>
      <c r="J471" s="497" t="s">
        <v>48</v>
      </c>
      <c r="K471" s="498" t="s">
        <v>6</v>
      </c>
      <c r="L471" s="495" t="s">
        <v>45</v>
      </c>
      <c r="M471" s="496" t="s">
        <v>46</v>
      </c>
      <c r="N471" s="497" t="s">
        <v>48</v>
      </c>
      <c r="O471" s="497" t="s">
        <v>6</v>
      </c>
      <c r="P471" s="497" t="s">
        <v>45</v>
      </c>
      <c r="Q471" s="497" t="s">
        <v>46</v>
      </c>
      <c r="R471" s="497" t="s">
        <v>48</v>
      </c>
      <c r="S471" s="497" t="s">
        <v>6</v>
      </c>
      <c r="T471" s="497" t="s">
        <v>45</v>
      </c>
      <c r="U471" s="497" t="s">
        <v>46</v>
      </c>
      <c r="V471" s="497" t="s">
        <v>48</v>
      </c>
      <c r="W471" s="498" t="s">
        <v>6</v>
      </c>
      <c r="X471" s="1047"/>
      <c r="Y471" s="29"/>
    </row>
    <row r="472" spans="2:25" ht="10.199999999999999" customHeight="1">
      <c r="B472" s="1018"/>
      <c r="C472" s="836"/>
      <c r="D472" s="835"/>
      <c r="E472" s="835"/>
      <c r="F472" s="835"/>
      <c r="G472" s="500" t="str">
        <f>IF(E472*F472&lt;&gt;0,E472*F472,"")</f>
        <v/>
      </c>
      <c r="H472" s="836"/>
      <c r="I472" s="835"/>
      <c r="J472" s="835"/>
      <c r="K472" s="504" t="str">
        <f>IF(F472*J472=0,"",F472*J472)</f>
        <v/>
      </c>
      <c r="L472" s="481"/>
      <c r="M472" s="472"/>
      <c r="N472" s="472"/>
      <c r="O472" s="500" t="str">
        <f>IF(F472*N472=0,"",F472*N472)</f>
        <v/>
      </c>
      <c r="P472" s="481"/>
      <c r="Q472" s="472"/>
      <c r="R472" s="472"/>
      <c r="S472" s="500" t="str">
        <f>IF(F472*R472=0,"",F472*R472)</f>
        <v/>
      </c>
      <c r="T472" s="481"/>
      <c r="U472" s="472"/>
      <c r="V472" s="472"/>
      <c r="W472" s="507" t="str">
        <f>IF(F472*V472=0,"",F472*V472)</f>
        <v/>
      </c>
      <c r="X472" s="1021" t="str">
        <f>IF(E472="","",SUM(E472:E476,J472:J476)-SUM(N472:N476,R472:R476,V472:V476))</f>
        <v/>
      </c>
      <c r="Y472" s="29"/>
    </row>
    <row r="473" spans="2:25" ht="10.199999999999999" customHeight="1">
      <c r="B473" s="1019"/>
      <c r="C473" s="501"/>
      <c r="D473" s="473"/>
      <c r="E473" s="473"/>
      <c r="F473" s="494"/>
      <c r="G473" s="494" t="str">
        <f>IF(E473=0,"",F472*E473)</f>
        <v/>
      </c>
      <c r="H473" s="501"/>
      <c r="I473" s="473"/>
      <c r="J473" s="473"/>
      <c r="K473" s="505" t="str">
        <f>IF(F472*J473=0,"",F472*J473)</f>
        <v/>
      </c>
      <c r="L473" s="482"/>
      <c r="M473" s="475"/>
      <c r="N473" s="475"/>
      <c r="O473" s="494" t="str">
        <f>IF(F472*N473=0,"",F472*N473)</f>
        <v/>
      </c>
      <c r="P473" s="482"/>
      <c r="Q473" s="475"/>
      <c r="R473" s="475"/>
      <c r="S473" s="494" t="str">
        <f>IF(F472*R473=0,"",F472*R473)</f>
        <v/>
      </c>
      <c r="T473" s="482"/>
      <c r="U473" s="475"/>
      <c r="V473" s="475"/>
      <c r="W473" s="508" t="str">
        <f>IF(F472*V473=0,"",F472*V473)</f>
        <v/>
      </c>
      <c r="X473" s="1022"/>
      <c r="Y473" s="1"/>
    </row>
    <row r="474" spans="2:25" ht="10.199999999999999" customHeight="1">
      <c r="B474" s="1019"/>
      <c r="C474" s="501"/>
      <c r="D474" s="473"/>
      <c r="E474" s="473"/>
      <c r="F474" s="494"/>
      <c r="G474" s="494" t="str">
        <f>IF(E474=0,"",F472*E474)</f>
        <v/>
      </c>
      <c r="H474" s="501"/>
      <c r="I474" s="473"/>
      <c r="J474" s="473"/>
      <c r="K474" s="505" t="str">
        <f>IF(F472*J474=0,"",F472*J474)</f>
        <v/>
      </c>
      <c r="L474" s="482"/>
      <c r="M474" s="475"/>
      <c r="N474" s="475"/>
      <c r="O474" s="494" t="str">
        <f>IF(F472*N474=0,"",F472*N474)</f>
        <v/>
      </c>
      <c r="P474" s="482"/>
      <c r="Q474" s="475"/>
      <c r="R474" s="475"/>
      <c r="S474" s="494" t="str">
        <f>IF(F472*R474=0,"",F472*R474)</f>
        <v/>
      </c>
      <c r="T474" s="482"/>
      <c r="U474" s="475"/>
      <c r="V474" s="475"/>
      <c r="W474" s="508" t="str">
        <f>IF(F472*V474=0,"",F472*V474)</f>
        <v/>
      </c>
      <c r="X474" s="1022"/>
      <c r="Y474" s="1"/>
    </row>
    <row r="475" spans="2:25" ht="10.199999999999999" customHeight="1">
      <c r="B475" s="1019"/>
      <c r="C475" s="501"/>
      <c r="D475" s="473"/>
      <c r="E475" s="473"/>
      <c r="F475" s="494"/>
      <c r="G475" s="494" t="str">
        <f>IF(E475=0,"",F472*E475)</f>
        <v/>
      </c>
      <c r="H475" s="501"/>
      <c r="I475" s="473"/>
      <c r="J475" s="473"/>
      <c r="K475" s="505" t="str">
        <f>IF(F472*J475=0,"",F472*J475)</f>
        <v/>
      </c>
      <c r="L475" s="482"/>
      <c r="M475" s="475"/>
      <c r="N475" s="475"/>
      <c r="O475" s="494" t="str">
        <f>IF(F472*N475=0,"",F472*N475)</f>
        <v/>
      </c>
      <c r="P475" s="482"/>
      <c r="Q475" s="475"/>
      <c r="R475" s="475"/>
      <c r="S475" s="494" t="str">
        <f>IF(F472*R475=0,"",F472*R475)</f>
        <v/>
      </c>
      <c r="T475" s="482"/>
      <c r="U475" s="475"/>
      <c r="V475" s="475"/>
      <c r="W475" s="508" t="str">
        <f>IF(F472*V475=0,"",F472*V475)</f>
        <v/>
      </c>
      <c r="X475" s="1022"/>
      <c r="Y475" s="1"/>
    </row>
    <row r="476" spans="2:25" ht="10.199999999999999" customHeight="1">
      <c r="B476" s="1020"/>
      <c r="C476" s="833"/>
      <c r="D476" s="834"/>
      <c r="E476" s="834"/>
      <c r="F476" s="503"/>
      <c r="G476" s="494" t="str">
        <f>IF(E476=0,"",F472*E476)</f>
        <v/>
      </c>
      <c r="H476" s="833"/>
      <c r="I476" s="834"/>
      <c r="J476" s="834"/>
      <c r="K476" s="506" t="str">
        <f>IF(F472*J476=0,"",F472*J476)</f>
        <v/>
      </c>
      <c r="L476" s="483"/>
      <c r="M476" s="478"/>
      <c r="N476" s="478"/>
      <c r="O476" s="503" t="str">
        <f>IF(F472*N476=0,"",F472*N476)</f>
        <v/>
      </c>
      <c r="P476" s="483"/>
      <c r="Q476" s="478"/>
      <c r="R476" s="478"/>
      <c r="S476" s="503" t="str">
        <f>IF(F472*R476=0,"",F472*R476)</f>
        <v/>
      </c>
      <c r="T476" s="483"/>
      <c r="U476" s="478"/>
      <c r="V476" s="478"/>
      <c r="W476" s="509" t="str">
        <f>IF(F472*V476=0,"",F472*V476)</f>
        <v/>
      </c>
      <c r="X476" s="1023"/>
      <c r="Y476" s="1"/>
    </row>
    <row r="477" spans="2:25" ht="10.199999999999999" customHeight="1">
      <c r="B477" s="1018"/>
      <c r="C477" s="836"/>
      <c r="D477" s="835"/>
      <c r="E477" s="835"/>
      <c r="F477" s="835"/>
      <c r="G477" s="500" t="str">
        <f>IF(E477*F477&lt;&gt;0,E477*F477,"")</f>
        <v/>
      </c>
      <c r="H477" s="836"/>
      <c r="I477" s="835"/>
      <c r="J477" s="835"/>
      <c r="K477" s="504" t="str">
        <f>IF(F477*J477=0,"",F477*J477)</f>
        <v/>
      </c>
      <c r="L477" s="481"/>
      <c r="M477" s="472"/>
      <c r="N477" s="472"/>
      <c r="O477" s="500" t="str">
        <f>IF(F477*N477=0,"",F477*N477)</f>
        <v/>
      </c>
      <c r="P477" s="481"/>
      <c r="Q477" s="472"/>
      <c r="R477" s="472"/>
      <c r="S477" s="500" t="str">
        <f>IF(F477*R477=0,"",F477*R477)</f>
        <v/>
      </c>
      <c r="T477" s="481"/>
      <c r="U477" s="472"/>
      <c r="V477" s="472"/>
      <c r="W477" s="507" t="str">
        <f>IF(F477*V477=0,"",F477*V477)</f>
        <v/>
      </c>
      <c r="X477" s="1021" t="str">
        <f>IF(E477="","",SUM(E477:E481,J477:J481)-SUM(N477:N481,R477:R481,V477:V481))</f>
        <v/>
      </c>
      <c r="Y477" s="1"/>
    </row>
    <row r="478" spans="2:25" ht="10.199999999999999" customHeight="1">
      <c r="B478" s="1019"/>
      <c r="C478" s="501"/>
      <c r="D478" s="473"/>
      <c r="E478" s="473"/>
      <c r="F478" s="494"/>
      <c r="G478" s="494" t="str">
        <f>IF(E478=0,"",F477*E478)</f>
        <v/>
      </c>
      <c r="H478" s="501"/>
      <c r="I478" s="473"/>
      <c r="J478" s="473"/>
      <c r="K478" s="505" t="str">
        <f>IF(F477*J478=0,"",F477*J478)</f>
        <v/>
      </c>
      <c r="L478" s="482"/>
      <c r="M478" s="475"/>
      <c r="N478" s="475"/>
      <c r="O478" s="494" t="str">
        <f>IF(F477*N478=0,"",F477*N478)</f>
        <v/>
      </c>
      <c r="P478" s="482"/>
      <c r="Q478" s="475"/>
      <c r="R478" s="475"/>
      <c r="S478" s="494" t="str">
        <f>IF(F477*R478=0,"",F477*R478)</f>
        <v/>
      </c>
      <c r="T478" s="482"/>
      <c r="U478" s="475"/>
      <c r="V478" s="475"/>
      <c r="W478" s="508" t="str">
        <f>IF(F477*V478=0,"",F477*V478)</f>
        <v/>
      </c>
      <c r="X478" s="1022"/>
      <c r="Y478" s="1"/>
    </row>
    <row r="479" spans="2:25" ht="10.199999999999999" customHeight="1">
      <c r="B479" s="1019"/>
      <c r="C479" s="501"/>
      <c r="D479" s="473"/>
      <c r="E479" s="473"/>
      <c r="F479" s="494"/>
      <c r="G479" s="494" t="str">
        <f>IF(E479=0,"",F477*E479)</f>
        <v/>
      </c>
      <c r="H479" s="501"/>
      <c r="I479" s="473"/>
      <c r="J479" s="473"/>
      <c r="K479" s="505" t="str">
        <f>IF(F477*J479=0,"",F477*J479)</f>
        <v/>
      </c>
      <c r="L479" s="482"/>
      <c r="M479" s="475"/>
      <c r="N479" s="475"/>
      <c r="O479" s="494" t="str">
        <f>IF(F477*N479=0,"",F477*N479)</f>
        <v/>
      </c>
      <c r="P479" s="482"/>
      <c r="Q479" s="475"/>
      <c r="R479" s="475"/>
      <c r="S479" s="494" t="str">
        <f>IF(F477*R479=0,"",F477*R479)</f>
        <v/>
      </c>
      <c r="T479" s="482"/>
      <c r="U479" s="475"/>
      <c r="V479" s="475"/>
      <c r="W479" s="508" t="str">
        <f>IF(F477*V479=0,"",F477*V479)</f>
        <v/>
      </c>
      <c r="X479" s="1022"/>
      <c r="Y479" s="1"/>
    </row>
    <row r="480" spans="2:25" ht="10.199999999999999" customHeight="1">
      <c r="B480" s="1019"/>
      <c r="C480" s="501"/>
      <c r="D480" s="473"/>
      <c r="E480" s="473"/>
      <c r="F480" s="494"/>
      <c r="G480" s="494" t="str">
        <f>IF(E480=0,"",F477*E480)</f>
        <v/>
      </c>
      <c r="H480" s="501"/>
      <c r="I480" s="473"/>
      <c r="J480" s="473"/>
      <c r="K480" s="505" t="str">
        <f>IF(F477*J480=0,"",F477*J480)</f>
        <v/>
      </c>
      <c r="L480" s="482"/>
      <c r="M480" s="475"/>
      <c r="N480" s="475"/>
      <c r="O480" s="494" t="str">
        <f>IF(F477*N480=0,"",F477*N480)</f>
        <v/>
      </c>
      <c r="P480" s="482"/>
      <c r="Q480" s="475"/>
      <c r="R480" s="475"/>
      <c r="S480" s="494" t="str">
        <f>IF(F477*R480=0,"",F477*R480)</f>
        <v/>
      </c>
      <c r="T480" s="482"/>
      <c r="U480" s="475"/>
      <c r="V480" s="475"/>
      <c r="W480" s="508" t="str">
        <f>IF(F477*V480=0,"",F477*V480)</f>
        <v/>
      </c>
      <c r="X480" s="1022"/>
      <c r="Y480" s="1"/>
    </row>
    <row r="481" spans="2:25" ht="10.199999999999999" customHeight="1">
      <c r="B481" s="1020"/>
      <c r="C481" s="833"/>
      <c r="D481" s="834"/>
      <c r="E481" s="834"/>
      <c r="F481" s="503"/>
      <c r="G481" s="494" t="str">
        <f>IF(E481=0,"",F477*E481)</f>
        <v/>
      </c>
      <c r="H481" s="833"/>
      <c r="I481" s="834"/>
      <c r="J481" s="834"/>
      <c r="K481" s="506" t="str">
        <f>IF(F477*J481=0,"",F477*J481)</f>
        <v/>
      </c>
      <c r="L481" s="483"/>
      <c r="M481" s="478"/>
      <c r="N481" s="478"/>
      <c r="O481" s="503" t="str">
        <f>IF(F477*N481=0,"",F477*N481)</f>
        <v/>
      </c>
      <c r="P481" s="483"/>
      <c r="Q481" s="478"/>
      <c r="R481" s="478"/>
      <c r="S481" s="503" t="str">
        <f>IF(F477*R481=0,"",F477*R481)</f>
        <v/>
      </c>
      <c r="T481" s="483"/>
      <c r="U481" s="478"/>
      <c r="V481" s="478"/>
      <c r="W481" s="509" t="str">
        <f>IF(F477*V481=0,"",F477*V481)</f>
        <v/>
      </c>
      <c r="X481" s="1023"/>
      <c r="Y481" s="1"/>
    </row>
    <row r="482" spans="2:25" ht="10.199999999999999" customHeight="1">
      <c r="B482" s="1018"/>
      <c r="C482" s="836"/>
      <c r="D482" s="835"/>
      <c r="E482" s="835"/>
      <c r="F482" s="835"/>
      <c r="G482" s="500" t="str">
        <f>IF(E482*F482&lt;&gt;0,E482*F482,"")</f>
        <v/>
      </c>
      <c r="H482" s="836"/>
      <c r="I482" s="835"/>
      <c r="J482" s="835"/>
      <c r="K482" s="504" t="str">
        <f>IF(F482*J482=0,"",F482*J482)</f>
        <v/>
      </c>
      <c r="L482" s="481"/>
      <c r="M482" s="472"/>
      <c r="N482" s="472"/>
      <c r="O482" s="500" t="str">
        <f>IF(F482*N482=0,"",F482*N482)</f>
        <v/>
      </c>
      <c r="P482" s="481"/>
      <c r="Q482" s="472"/>
      <c r="R482" s="472"/>
      <c r="S482" s="500" t="str">
        <f>IF(F482*R482=0,"",F482*R482)</f>
        <v/>
      </c>
      <c r="T482" s="481"/>
      <c r="U482" s="472"/>
      <c r="V482" s="472"/>
      <c r="W482" s="504" t="str">
        <f>IF(F482*V482=0,"",F482*V482)</f>
        <v/>
      </c>
      <c r="X482" s="1021" t="str">
        <f>IF(E482="","",SUM(E482:E486,J482:J486)-SUM(N482:N486,R482:R486,V482:V486))</f>
        <v/>
      </c>
      <c r="Y482" s="1"/>
    </row>
    <row r="483" spans="2:25" ht="10.199999999999999" customHeight="1">
      <c r="B483" s="1019"/>
      <c r="C483" s="501"/>
      <c r="D483" s="473"/>
      <c r="E483" s="473"/>
      <c r="F483" s="494"/>
      <c r="G483" s="494" t="str">
        <f>IF(E483=0,"",F482*E483)</f>
        <v/>
      </c>
      <c r="H483" s="501"/>
      <c r="I483" s="473"/>
      <c r="J483" s="473"/>
      <c r="K483" s="505" t="str">
        <f>IF(F482*J483=0,"",F482*J483)</f>
        <v/>
      </c>
      <c r="L483" s="482"/>
      <c r="M483" s="475"/>
      <c r="N483" s="475"/>
      <c r="O483" s="494" t="str">
        <f>IF(F482*N483=0,"",F482*N483)</f>
        <v/>
      </c>
      <c r="P483" s="482"/>
      <c r="Q483" s="475"/>
      <c r="R483" s="475"/>
      <c r="S483" s="494" t="str">
        <f>IF(F482*R483=0,"",F482*R483)</f>
        <v/>
      </c>
      <c r="T483" s="482"/>
      <c r="U483" s="475"/>
      <c r="V483" s="475"/>
      <c r="W483" s="505" t="str">
        <f>IF(F482*V483=0,"",F482*V483)</f>
        <v/>
      </c>
      <c r="X483" s="1022"/>
      <c r="Y483" s="1"/>
    </row>
    <row r="484" spans="2:25" ht="10.199999999999999" customHeight="1">
      <c r="B484" s="1019"/>
      <c r="C484" s="501"/>
      <c r="D484" s="473"/>
      <c r="E484" s="473"/>
      <c r="F484" s="494"/>
      <c r="G484" s="494" t="str">
        <f>IF(E484=0,"",F482*E484)</f>
        <v/>
      </c>
      <c r="H484" s="501"/>
      <c r="I484" s="473"/>
      <c r="J484" s="473"/>
      <c r="K484" s="505" t="str">
        <f>IF(F482*J484=0,"",F482*J484)</f>
        <v/>
      </c>
      <c r="L484" s="482"/>
      <c r="M484" s="475"/>
      <c r="N484" s="475"/>
      <c r="O484" s="494" t="str">
        <f>IF(F482*N484=0,"",F482*N484)</f>
        <v/>
      </c>
      <c r="P484" s="482"/>
      <c r="Q484" s="475"/>
      <c r="R484" s="475"/>
      <c r="S484" s="494" t="str">
        <f>IF(F482*R484=0,"",F482*R484)</f>
        <v/>
      </c>
      <c r="T484" s="482"/>
      <c r="U484" s="475"/>
      <c r="V484" s="475"/>
      <c r="W484" s="505" t="str">
        <f>IF(F482*V484=0,"",F482*V484)</f>
        <v/>
      </c>
      <c r="X484" s="1022"/>
      <c r="Y484" s="1"/>
    </row>
    <row r="485" spans="2:25" ht="10.199999999999999" customHeight="1">
      <c r="B485" s="1019"/>
      <c r="C485" s="501"/>
      <c r="D485" s="473"/>
      <c r="E485" s="473"/>
      <c r="F485" s="494"/>
      <c r="G485" s="494" t="str">
        <f>IF(E485=0,"",F482*E485)</f>
        <v/>
      </c>
      <c r="H485" s="501"/>
      <c r="I485" s="473"/>
      <c r="J485" s="473"/>
      <c r="K485" s="505" t="str">
        <f>IF(F482*J485=0,"",F482*J485)</f>
        <v/>
      </c>
      <c r="L485" s="482"/>
      <c r="M485" s="475"/>
      <c r="N485" s="475"/>
      <c r="O485" s="494" t="str">
        <f>IF(F482*N485=0,"",F482*N485)</f>
        <v/>
      </c>
      <c r="P485" s="482"/>
      <c r="Q485" s="475"/>
      <c r="R485" s="475"/>
      <c r="S485" s="494" t="str">
        <f>IF(F482*R485=0,"",F482*R485)</f>
        <v/>
      </c>
      <c r="T485" s="482"/>
      <c r="U485" s="475"/>
      <c r="V485" s="475"/>
      <c r="W485" s="505" t="str">
        <f>IF(F482*V485=0,"",F482*V485)</f>
        <v/>
      </c>
      <c r="X485" s="1022"/>
      <c r="Y485" s="1"/>
    </row>
    <row r="486" spans="2:25" ht="10.199999999999999" customHeight="1">
      <c r="B486" s="1020"/>
      <c r="C486" s="833"/>
      <c r="D486" s="834"/>
      <c r="E486" s="834"/>
      <c r="F486" s="503"/>
      <c r="G486" s="494" t="str">
        <f>IF(E486=0,"",F482*E486)</f>
        <v/>
      </c>
      <c r="H486" s="833"/>
      <c r="I486" s="834"/>
      <c r="J486" s="834"/>
      <c r="K486" s="506" t="str">
        <f>IF(F482*J486=0,"",F482*J486)</f>
        <v/>
      </c>
      <c r="L486" s="483"/>
      <c r="M486" s="478"/>
      <c r="N486" s="478"/>
      <c r="O486" s="503" t="str">
        <f>IF(F482*N486=0,"",F482*N486)</f>
        <v/>
      </c>
      <c r="P486" s="483"/>
      <c r="Q486" s="478"/>
      <c r="R486" s="478"/>
      <c r="S486" s="503" t="str">
        <f>IF(F482*R486=0,"",F482*R486)</f>
        <v/>
      </c>
      <c r="T486" s="483"/>
      <c r="U486" s="478"/>
      <c r="V486" s="478"/>
      <c r="W486" s="506" t="str">
        <f>IF(F482*V486=0,"",F482*V486)</f>
        <v/>
      </c>
      <c r="X486" s="1023"/>
      <c r="Y486" s="1"/>
    </row>
    <row r="487" spans="2:25" ht="10.199999999999999" customHeight="1">
      <c r="B487" s="1018"/>
      <c r="C487" s="836"/>
      <c r="D487" s="835"/>
      <c r="E487" s="835"/>
      <c r="F487" s="835"/>
      <c r="G487" s="500" t="str">
        <f>IF(E487*F487&lt;&gt;0,E487*F487,"")</f>
        <v/>
      </c>
      <c r="H487" s="836"/>
      <c r="I487" s="835"/>
      <c r="J487" s="835"/>
      <c r="K487" s="504" t="str">
        <f>IF(F487*J487=0,"",F487*J487)</f>
        <v/>
      </c>
      <c r="L487" s="481"/>
      <c r="M487" s="472"/>
      <c r="N487" s="472"/>
      <c r="O487" s="500" t="str">
        <f>IF(F487*N487=0,"",F487*N487)</f>
        <v/>
      </c>
      <c r="P487" s="481"/>
      <c r="Q487" s="472"/>
      <c r="R487" s="472"/>
      <c r="S487" s="500" t="str">
        <f>IF(F487*R487=0,"",F487*R487)</f>
        <v/>
      </c>
      <c r="T487" s="481"/>
      <c r="U487" s="472"/>
      <c r="V487" s="472"/>
      <c r="W487" s="504" t="str">
        <f>IF(F487*V487=0,"",F487*V487)</f>
        <v/>
      </c>
      <c r="X487" s="1021" t="str">
        <f>IF(E487="","",SUM(E487:E491,J487:J491)-SUM(N487:N491,R487:R491,V487:V491))</f>
        <v/>
      </c>
      <c r="Y487" s="1"/>
    </row>
    <row r="488" spans="2:25" ht="10.199999999999999" customHeight="1">
      <c r="B488" s="1019"/>
      <c r="C488" s="501"/>
      <c r="D488" s="473"/>
      <c r="E488" s="473"/>
      <c r="F488" s="494"/>
      <c r="G488" s="494" t="str">
        <f>IF(E488=0,"",F487*E488)</f>
        <v/>
      </c>
      <c r="H488" s="501"/>
      <c r="I488" s="473"/>
      <c r="J488" s="473"/>
      <c r="K488" s="505" t="str">
        <f>IF(F487*J488=0,"",F487*J488)</f>
        <v/>
      </c>
      <c r="L488" s="482"/>
      <c r="M488" s="475"/>
      <c r="N488" s="475"/>
      <c r="O488" s="494" t="str">
        <f>IF(F487*N488=0,"",F487*N488)</f>
        <v/>
      </c>
      <c r="P488" s="482"/>
      <c r="Q488" s="475"/>
      <c r="R488" s="475"/>
      <c r="S488" s="494" t="str">
        <f>IF(F487*R488=0,"",F487*R488)</f>
        <v/>
      </c>
      <c r="T488" s="482"/>
      <c r="U488" s="475"/>
      <c r="V488" s="475"/>
      <c r="W488" s="505" t="str">
        <f>IF(F487*V488=0,"",F487*V488)</f>
        <v/>
      </c>
      <c r="X488" s="1022"/>
      <c r="Y488" s="1"/>
    </row>
    <row r="489" spans="2:25" ht="10.199999999999999" customHeight="1">
      <c r="B489" s="1019"/>
      <c r="C489" s="501"/>
      <c r="D489" s="473"/>
      <c r="E489" s="473"/>
      <c r="F489" s="494"/>
      <c r="G489" s="494" t="str">
        <f>IF(E489=0,"",F487*E489)</f>
        <v/>
      </c>
      <c r="H489" s="501"/>
      <c r="I489" s="473"/>
      <c r="J489" s="473"/>
      <c r="K489" s="505" t="str">
        <f>IF(F487*J489=0,"",F487*J489)</f>
        <v/>
      </c>
      <c r="L489" s="482"/>
      <c r="M489" s="475"/>
      <c r="N489" s="475"/>
      <c r="O489" s="494" t="str">
        <f>IF(F487*N489=0,"",F487*N489)</f>
        <v/>
      </c>
      <c r="P489" s="482"/>
      <c r="Q489" s="475"/>
      <c r="R489" s="475"/>
      <c r="S489" s="494" t="str">
        <f>IF(F487*R489=0,"",F487*R489)</f>
        <v/>
      </c>
      <c r="T489" s="482"/>
      <c r="U489" s="475"/>
      <c r="V489" s="475"/>
      <c r="W489" s="505" t="str">
        <f>IF(F487*V489=0,"",F487*V489)</f>
        <v/>
      </c>
      <c r="X489" s="1022"/>
      <c r="Y489" s="1"/>
    </row>
    <row r="490" spans="2:25" ht="10.199999999999999" customHeight="1">
      <c r="B490" s="1019"/>
      <c r="C490" s="501"/>
      <c r="D490" s="473"/>
      <c r="E490" s="473"/>
      <c r="F490" s="494"/>
      <c r="G490" s="494" t="str">
        <f>IF(E490=0,"",F487*E490)</f>
        <v/>
      </c>
      <c r="H490" s="501"/>
      <c r="I490" s="473"/>
      <c r="J490" s="473"/>
      <c r="K490" s="505" t="str">
        <f>IF(F487*J490=0,"",F487*J490)</f>
        <v/>
      </c>
      <c r="L490" s="482"/>
      <c r="M490" s="475"/>
      <c r="N490" s="475"/>
      <c r="O490" s="494" t="str">
        <f>IF(F487*N490=0,"",F487*N490)</f>
        <v/>
      </c>
      <c r="P490" s="482"/>
      <c r="Q490" s="475"/>
      <c r="R490" s="475"/>
      <c r="S490" s="494" t="str">
        <f>IF(F487*R490=0,"",F487*R490)</f>
        <v/>
      </c>
      <c r="T490" s="482"/>
      <c r="U490" s="475"/>
      <c r="V490" s="475"/>
      <c r="W490" s="505" t="str">
        <f>IF(F487*V490=0,"",F487*V490)</f>
        <v/>
      </c>
      <c r="X490" s="1022"/>
      <c r="Y490" s="1"/>
    </row>
    <row r="491" spans="2:25" ht="10.199999999999999" customHeight="1">
      <c r="B491" s="1020"/>
      <c r="C491" s="833"/>
      <c r="D491" s="834"/>
      <c r="E491" s="834"/>
      <c r="F491" s="503"/>
      <c r="G491" s="494" t="str">
        <f>IF(E491=0,"",F487*E491)</f>
        <v/>
      </c>
      <c r="H491" s="833"/>
      <c r="I491" s="834"/>
      <c r="J491" s="834"/>
      <c r="K491" s="506" t="str">
        <f>IF(F487*J491=0,"",F487*J491)</f>
        <v/>
      </c>
      <c r="L491" s="483"/>
      <c r="M491" s="478"/>
      <c r="N491" s="478"/>
      <c r="O491" s="503" t="str">
        <f>IF(F487*N491=0,"",F487*N491)</f>
        <v/>
      </c>
      <c r="P491" s="483"/>
      <c r="Q491" s="478"/>
      <c r="R491" s="478"/>
      <c r="S491" s="503" t="str">
        <f>IF(F487*R491=0,"",F487*R491)</f>
        <v/>
      </c>
      <c r="T491" s="483"/>
      <c r="U491" s="478"/>
      <c r="V491" s="478"/>
      <c r="W491" s="506" t="str">
        <f>IF(F487*V491=0,"",F487*V491)</f>
        <v/>
      </c>
      <c r="X491" s="1023"/>
      <c r="Y491" s="1"/>
    </row>
    <row r="492" spans="2:25" ht="26.4" customHeight="1">
      <c r="B492" s="1027" t="s">
        <v>51</v>
      </c>
      <c r="C492" s="1004" t="s">
        <v>53</v>
      </c>
      <c r="D492" s="1005"/>
      <c r="E492" s="1005"/>
      <c r="F492" s="1005"/>
      <c r="G492" s="1005"/>
      <c r="H492" s="1005" t="s">
        <v>41</v>
      </c>
      <c r="I492" s="1005"/>
      <c r="J492" s="1005"/>
      <c r="K492" s="1006"/>
      <c r="L492" s="1004" t="s">
        <v>42</v>
      </c>
      <c r="M492" s="1005"/>
      <c r="N492" s="1005"/>
      <c r="O492" s="1005"/>
      <c r="P492" s="1005" t="s">
        <v>43</v>
      </c>
      <c r="Q492" s="1005"/>
      <c r="R492" s="1005"/>
      <c r="S492" s="1005"/>
      <c r="T492" s="1005" t="s">
        <v>44</v>
      </c>
      <c r="U492" s="1005"/>
      <c r="V492" s="1005"/>
      <c r="W492" s="1009"/>
      <c r="X492" s="1027" t="s">
        <v>39</v>
      </c>
      <c r="Y492" s="1"/>
    </row>
    <row r="493" spans="2:25" ht="10.199999999999999" customHeight="1">
      <c r="B493" s="1029"/>
      <c r="C493" s="510" t="s">
        <v>45</v>
      </c>
      <c r="D493" s="462" t="s">
        <v>46</v>
      </c>
      <c r="E493" s="463" t="s">
        <v>48</v>
      </c>
      <c r="F493" s="463" t="s">
        <v>50</v>
      </c>
      <c r="G493" s="463" t="s">
        <v>6</v>
      </c>
      <c r="H493" s="463" t="s">
        <v>45</v>
      </c>
      <c r="I493" s="463" t="s">
        <v>46</v>
      </c>
      <c r="J493" s="463" t="s">
        <v>48</v>
      </c>
      <c r="K493" s="511" t="s">
        <v>6</v>
      </c>
      <c r="L493" s="461" t="s">
        <v>45</v>
      </c>
      <c r="M493" s="462" t="s">
        <v>46</v>
      </c>
      <c r="N493" s="463" t="s">
        <v>48</v>
      </c>
      <c r="O493" s="463" t="s">
        <v>6</v>
      </c>
      <c r="P493" s="463" t="s">
        <v>45</v>
      </c>
      <c r="Q493" s="463" t="s">
        <v>46</v>
      </c>
      <c r="R493" s="463" t="s">
        <v>48</v>
      </c>
      <c r="S493" s="463" t="s">
        <v>6</v>
      </c>
      <c r="T493" s="463" t="s">
        <v>45</v>
      </c>
      <c r="U493" s="463" t="s">
        <v>46</v>
      </c>
      <c r="V493" s="463" t="s">
        <v>48</v>
      </c>
      <c r="W493" s="464" t="s">
        <v>6</v>
      </c>
      <c r="X493" s="1029"/>
      <c r="Y493" s="1"/>
    </row>
    <row r="494" spans="2:25" ht="10.199999999999999" customHeight="1">
      <c r="B494" s="1018"/>
      <c r="C494" s="836"/>
      <c r="D494" s="835"/>
      <c r="E494" s="835"/>
      <c r="F494" s="835"/>
      <c r="G494" s="500" t="str">
        <f>IF(E494*F494&lt;&gt;0,E494*F494,"")</f>
        <v/>
      </c>
      <c r="H494" s="836"/>
      <c r="I494" s="835"/>
      <c r="J494" s="835"/>
      <c r="K494" s="504" t="str">
        <f>IF(F494*J494=0,"",F494*J494)</f>
        <v/>
      </c>
      <c r="L494" s="481"/>
      <c r="M494" s="472"/>
      <c r="N494" s="472"/>
      <c r="O494" s="500" t="str">
        <f>IF(F494*N494=0,"",F494*N494)</f>
        <v/>
      </c>
      <c r="P494" s="481"/>
      <c r="Q494" s="472"/>
      <c r="R494" s="472"/>
      <c r="S494" s="500" t="str">
        <f>IF(F494*R494=0,"",F494*R494)</f>
        <v/>
      </c>
      <c r="T494" s="481"/>
      <c r="U494" s="472"/>
      <c r="V494" s="472"/>
      <c r="W494" s="507" t="str">
        <f>IF(F494*V494=0,"",F494*V494)</f>
        <v/>
      </c>
      <c r="X494" s="1021" t="str">
        <f>IF(E494="","",SUM(E494:E498,J494:J498)-SUM(N494:N498,R494:R498,V494:V498))</f>
        <v/>
      </c>
      <c r="Y494" s="1"/>
    </row>
    <row r="495" spans="2:25" ht="10.199999999999999" customHeight="1">
      <c r="B495" s="1019"/>
      <c r="C495" s="501"/>
      <c r="D495" s="473"/>
      <c r="E495" s="473"/>
      <c r="F495" s="494"/>
      <c r="G495" s="494" t="str">
        <f>IF(E495=0,"",F494*E495)</f>
        <v/>
      </c>
      <c r="H495" s="501"/>
      <c r="I495" s="473"/>
      <c r="J495" s="473"/>
      <c r="K495" s="505" t="str">
        <f>IF(F494*J495=0,"",F494*J495)</f>
        <v/>
      </c>
      <c r="L495" s="482"/>
      <c r="M495" s="475"/>
      <c r="N495" s="475"/>
      <c r="O495" s="494" t="str">
        <f>IF(F494*N495=0,"",F494*N495)</f>
        <v/>
      </c>
      <c r="P495" s="482"/>
      <c r="Q495" s="475"/>
      <c r="R495" s="475"/>
      <c r="S495" s="494" t="str">
        <f>IF(F494*R495=0,"",F494*R495)</f>
        <v/>
      </c>
      <c r="T495" s="482"/>
      <c r="U495" s="475"/>
      <c r="V495" s="475"/>
      <c r="W495" s="508" t="str">
        <f>IF(F494*V495=0,"",F494*V495)</f>
        <v/>
      </c>
      <c r="X495" s="1022"/>
      <c r="Y495" s="1"/>
    </row>
    <row r="496" spans="2:25" ht="10.199999999999999" customHeight="1">
      <c r="B496" s="1019"/>
      <c r="C496" s="501"/>
      <c r="D496" s="473"/>
      <c r="E496" s="473"/>
      <c r="F496" s="494"/>
      <c r="G496" s="494" t="str">
        <f>IF(E496=0,"",F494*E496)</f>
        <v/>
      </c>
      <c r="H496" s="501"/>
      <c r="I496" s="473"/>
      <c r="J496" s="473"/>
      <c r="K496" s="505" t="str">
        <f>IF(F494*J496=0,"",F494*J496)</f>
        <v/>
      </c>
      <c r="L496" s="482"/>
      <c r="M496" s="475"/>
      <c r="N496" s="475"/>
      <c r="O496" s="494" t="str">
        <f>IF(F494*N496=0,"",F494*N496)</f>
        <v/>
      </c>
      <c r="P496" s="482"/>
      <c r="Q496" s="475"/>
      <c r="R496" s="475"/>
      <c r="S496" s="494" t="str">
        <f>IF(F494*R496=0,"",F494*R496)</f>
        <v/>
      </c>
      <c r="T496" s="482"/>
      <c r="U496" s="475"/>
      <c r="V496" s="475"/>
      <c r="W496" s="508" t="str">
        <f>IF(F494*V496=0,"",F494*V496)</f>
        <v/>
      </c>
      <c r="X496" s="1022"/>
      <c r="Y496" s="1"/>
    </row>
    <row r="497" spans="2:24" ht="10.199999999999999" customHeight="1">
      <c r="B497" s="1019"/>
      <c r="C497" s="501"/>
      <c r="D497" s="473"/>
      <c r="E497" s="473"/>
      <c r="F497" s="494"/>
      <c r="G497" s="494" t="str">
        <f>IF(E497=0,"",F494*E497)</f>
        <v/>
      </c>
      <c r="H497" s="501"/>
      <c r="I497" s="473"/>
      <c r="J497" s="473"/>
      <c r="K497" s="505" t="str">
        <f>IF(F494*J497=0,"",F494*J497)</f>
        <v/>
      </c>
      <c r="L497" s="482"/>
      <c r="M497" s="475"/>
      <c r="N497" s="475"/>
      <c r="O497" s="494" t="str">
        <f>IF(F494*N497=0,"",F494*N497)</f>
        <v/>
      </c>
      <c r="P497" s="482"/>
      <c r="Q497" s="475"/>
      <c r="R497" s="475"/>
      <c r="S497" s="494" t="str">
        <f>IF(F494*R497=0,"",F494*R497)</f>
        <v/>
      </c>
      <c r="T497" s="482"/>
      <c r="U497" s="475"/>
      <c r="V497" s="475"/>
      <c r="W497" s="508" t="str">
        <f>IF(F494*V497=0,"",F494*V497)</f>
        <v/>
      </c>
      <c r="X497" s="1022"/>
    </row>
    <row r="498" spans="2:24" ht="10.199999999999999" customHeight="1">
      <c r="B498" s="1020"/>
      <c r="C498" s="833"/>
      <c r="D498" s="834"/>
      <c r="E498" s="834"/>
      <c r="F498" s="503"/>
      <c r="G498" s="494" t="str">
        <f>IF(E498=0,"",F494*E498)</f>
        <v/>
      </c>
      <c r="H498" s="833"/>
      <c r="I498" s="834"/>
      <c r="J498" s="834"/>
      <c r="K498" s="506" t="str">
        <f>IF(F494*J498=0,"",F494*J498)</f>
        <v/>
      </c>
      <c r="L498" s="483"/>
      <c r="M498" s="478"/>
      <c r="N498" s="478"/>
      <c r="O498" s="503" t="str">
        <f>IF(F494*N498=0,"",F494*N498)</f>
        <v/>
      </c>
      <c r="P498" s="483"/>
      <c r="Q498" s="478"/>
      <c r="R498" s="478"/>
      <c r="S498" s="503" t="str">
        <f>IF(F494*R498=0,"",F494*R498)</f>
        <v/>
      </c>
      <c r="T498" s="483"/>
      <c r="U498" s="478"/>
      <c r="V498" s="478"/>
      <c r="W498" s="509" t="str">
        <f>IF(F494*V498=0,"",F494*V498)</f>
        <v/>
      </c>
      <c r="X498" s="1023"/>
    </row>
    <row r="499" spans="2:24" ht="10.199999999999999" customHeight="1">
      <c r="B499" s="1018"/>
      <c r="C499" s="836"/>
      <c r="D499" s="835"/>
      <c r="E499" s="835"/>
      <c r="F499" s="835"/>
      <c r="G499" s="500" t="str">
        <f>IF(E499*F499&lt;&gt;0,E499*F499,"")</f>
        <v/>
      </c>
      <c r="H499" s="836"/>
      <c r="I499" s="835"/>
      <c r="J499" s="835"/>
      <c r="K499" s="504" t="str">
        <f>IF(F499*J499=0,"",F499*J499)</f>
        <v/>
      </c>
      <c r="L499" s="481"/>
      <c r="M499" s="472"/>
      <c r="N499" s="472"/>
      <c r="O499" s="500" t="str">
        <f>IF(F499*N499=0,"",F499*N499)</f>
        <v/>
      </c>
      <c r="P499" s="481"/>
      <c r="Q499" s="472"/>
      <c r="R499" s="472"/>
      <c r="S499" s="500" t="str">
        <f>IF(F499*R499=0,"",F499*R499)</f>
        <v/>
      </c>
      <c r="T499" s="481"/>
      <c r="U499" s="472"/>
      <c r="V499" s="472"/>
      <c r="W499" s="507" t="str">
        <f>IF(F499*V499=0,"",F499*V499)</f>
        <v/>
      </c>
      <c r="X499" s="1021" t="str">
        <f>IF(E499="","",SUM(E499:E503,J499:J503)-SUM(N499:N503,R499:R503,V499:V503))</f>
        <v/>
      </c>
    </row>
    <row r="500" spans="2:24" ht="10.199999999999999" customHeight="1">
      <c r="B500" s="1019"/>
      <c r="C500" s="501"/>
      <c r="D500" s="473"/>
      <c r="E500" s="473"/>
      <c r="F500" s="494"/>
      <c r="G500" s="494" t="str">
        <f>IF(E500=0,"",F499*E500)</f>
        <v/>
      </c>
      <c r="H500" s="501"/>
      <c r="I500" s="473"/>
      <c r="J500" s="473"/>
      <c r="K500" s="505" t="str">
        <f>IF(F499*J500=0,"",F499*J500)</f>
        <v/>
      </c>
      <c r="L500" s="482"/>
      <c r="M500" s="475"/>
      <c r="N500" s="475"/>
      <c r="O500" s="494" t="str">
        <f>IF(F499*N500=0,"",F499*N500)</f>
        <v/>
      </c>
      <c r="P500" s="482"/>
      <c r="Q500" s="475"/>
      <c r="R500" s="475"/>
      <c r="S500" s="494" t="str">
        <f>IF(F499*R500=0,"",F499*R500)</f>
        <v/>
      </c>
      <c r="T500" s="482"/>
      <c r="U500" s="475"/>
      <c r="V500" s="475"/>
      <c r="W500" s="508" t="str">
        <f>IF(F499*V500=0,"",F499*V500)</f>
        <v/>
      </c>
      <c r="X500" s="1022"/>
    </row>
    <row r="501" spans="2:24" ht="10.199999999999999" customHeight="1">
      <c r="B501" s="1019"/>
      <c r="C501" s="501"/>
      <c r="D501" s="473"/>
      <c r="E501" s="473"/>
      <c r="F501" s="494"/>
      <c r="G501" s="494" t="str">
        <f>IF(E501=0,"",F499*E501)</f>
        <v/>
      </c>
      <c r="H501" s="501"/>
      <c r="I501" s="473"/>
      <c r="J501" s="473"/>
      <c r="K501" s="505" t="str">
        <f>IF(F499*J501=0,"",F499*J501)</f>
        <v/>
      </c>
      <c r="L501" s="482"/>
      <c r="M501" s="475"/>
      <c r="N501" s="475"/>
      <c r="O501" s="494" t="str">
        <f>IF(F499*N501=0,"",F499*N501)</f>
        <v/>
      </c>
      <c r="P501" s="482"/>
      <c r="Q501" s="475"/>
      <c r="R501" s="475"/>
      <c r="S501" s="494" t="str">
        <f>IF(F499*R501=0,"",F499*R501)</f>
        <v/>
      </c>
      <c r="T501" s="482"/>
      <c r="U501" s="475"/>
      <c r="V501" s="475"/>
      <c r="W501" s="508" t="str">
        <f>IF(F499*V501=0,"",F499*V501)</f>
        <v/>
      </c>
      <c r="X501" s="1022"/>
    </row>
    <row r="502" spans="2:24" ht="10.199999999999999" customHeight="1">
      <c r="B502" s="1019"/>
      <c r="C502" s="501"/>
      <c r="D502" s="473"/>
      <c r="E502" s="473"/>
      <c r="F502" s="494"/>
      <c r="G502" s="494" t="str">
        <f>IF(E502=0,"",F499*E502)</f>
        <v/>
      </c>
      <c r="H502" s="501"/>
      <c r="I502" s="473"/>
      <c r="J502" s="473"/>
      <c r="K502" s="505" t="str">
        <f>IF(F499*J502=0,"",F499*J502)</f>
        <v/>
      </c>
      <c r="L502" s="482"/>
      <c r="M502" s="475"/>
      <c r="N502" s="475"/>
      <c r="O502" s="494" t="str">
        <f>IF(F499*N502=0,"",F499*N502)</f>
        <v/>
      </c>
      <c r="P502" s="482"/>
      <c r="Q502" s="475"/>
      <c r="R502" s="475"/>
      <c r="S502" s="494" t="str">
        <f>IF(F499*R502=0,"",F499*R502)</f>
        <v/>
      </c>
      <c r="T502" s="482"/>
      <c r="U502" s="475"/>
      <c r="V502" s="475"/>
      <c r="W502" s="508" t="str">
        <f>IF(F499*V502=0,"",F499*V502)</f>
        <v/>
      </c>
      <c r="X502" s="1022"/>
    </row>
    <row r="503" spans="2:24" ht="10.199999999999999" customHeight="1">
      <c r="B503" s="1020"/>
      <c r="C503" s="833"/>
      <c r="D503" s="834"/>
      <c r="E503" s="834"/>
      <c r="F503" s="503"/>
      <c r="G503" s="494" t="str">
        <f>IF(E503=0,"",F499*E503)</f>
        <v/>
      </c>
      <c r="H503" s="833"/>
      <c r="I503" s="834"/>
      <c r="J503" s="834"/>
      <c r="K503" s="506" t="str">
        <f>IF(F499*J503=0,"",F499*J503)</f>
        <v/>
      </c>
      <c r="L503" s="483"/>
      <c r="M503" s="478"/>
      <c r="N503" s="478"/>
      <c r="O503" s="503" t="str">
        <f>IF(F499*N503=0,"",F499*N503)</f>
        <v/>
      </c>
      <c r="P503" s="483"/>
      <c r="Q503" s="478"/>
      <c r="R503" s="478"/>
      <c r="S503" s="503" t="str">
        <f>IF(F499*R503=0,"",F499*R503)</f>
        <v/>
      </c>
      <c r="T503" s="483"/>
      <c r="U503" s="478"/>
      <c r="V503" s="478"/>
      <c r="W503" s="509" t="str">
        <f>IF(F499*V503=0,"",F499*V503)</f>
        <v/>
      </c>
      <c r="X503" s="1023"/>
    </row>
    <row r="504" spans="2:24" ht="10.199999999999999" customHeight="1">
      <c r="B504" s="1018"/>
      <c r="C504" s="836"/>
      <c r="D504" s="835"/>
      <c r="E504" s="835"/>
      <c r="F504" s="835"/>
      <c r="G504" s="500" t="str">
        <f>IF(E504*F504&lt;&gt;0,E504*F504,"")</f>
        <v/>
      </c>
      <c r="H504" s="836"/>
      <c r="I504" s="835"/>
      <c r="J504" s="835"/>
      <c r="K504" s="504" t="str">
        <f>IF(F504*J504=0,"",F504*J504)</f>
        <v/>
      </c>
      <c r="L504" s="481"/>
      <c r="M504" s="472"/>
      <c r="N504" s="472"/>
      <c r="O504" s="500" t="str">
        <f>IF(F504*N504=0,"",F504*N504)</f>
        <v/>
      </c>
      <c r="P504" s="481"/>
      <c r="Q504" s="472"/>
      <c r="R504" s="472"/>
      <c r="S504" s="500" t="str">
        <f>IF(F504*R504=0,"",F504*R504)</f>
        <v/>
      </c>
      <c r="T504" s="481"/>
      <c r="U504" s="472"/>
      <c r="V504" s="472"/>
      <c r="W504" s="507" t="str">
        <f>IF(F504*V504=0,"",F504*V504)</f>
        <v/>
      </c>
      <c r="X504" s="1021" t="str">
        <f>IF(E504="","",SUM(E504:E508,J504:J508)-SUM(N504:N508,R504:R508,V504:V508))</f>
        <v/>
      </c>
    </row>
    <row r="505" spans="2:24" ht="10.199999999999999" customHeight="1">
      <c r="B505" s="1019"/>
      <c r="C505" s="501"/>
      <c r="D505" s="473"/>
      <c r="E505" s="473"/>
      <c r="F505" s="494"/>
      <c r="G505" s="494" t="str">
        <f>IF(E505=0,"",F504*E505)</f>
        <v/>
      </c>
      <c r="H505" s="501"/>
      <c r="I505" s="473"/>
      <c r="J505" s="473"/>
      <c r="K505" s="505" t="str">
        <f>IF(F504*J505=0,"",F504*J505)</f>
        <v/>
      </c>
      <c r="L505" s="482"/>
      <c r="M505" s="475"/>
      <c r="N505" s="475"/>
      <c r="O505" s="494" t="str">
        <f>IF(F504*N505=0,"",F504*N505)</f>
        <v/>
      </c>
      <c r="P505" s="482"/>
      <c r="Q505" s="475"/>
      <c r="R505" s="475"/>
      <c r="S505" s="494" t="str">
        <f>IF(F504*R505=0,"",F504*R505)</f>
        <v/>
      </c>
      <c r="T505" s="482"/>
      <c r="U505" s="475"/>
      <c r="V505" s="475"/>
      <c r="W505" s="508" t="str">
        <f>IF(F504*V505=0,"",F504*V505)</f>
        <v/>
      </c>
      <c r="X505" s="1022"/>
    </row>
    <row r="506" spans="2:24" ht="10.199999999999999" customHeight="1">
      <c r="B506" s="1019"/>
      <c r="C506" s="501"/>
      <c r="D506" s="473"/>
      <c r="E506" s="473"/>
      <c r="F506" s="494"/>
      <c r="G506" s="494" t="str">
        <f>IF(E506=0,"",F504*E506)</f>
        <v/>
      </c>
      <c r="H506" s="501"/>
      <c r="I506" s="473"/>
      <c r="J506" s="473"/>
      <c r="K506" s="505" t="str">
        <f>IF(F504*J506=0,"",F504*J506)</f>
        <v/>
      </c>
      <c r="L506" s="482"/>
      <c r="M506" s="475"/>
      <c r="N506" s="475"/>
      <c r="O506" s="494" t="str">
        <f>IF(F504*N506=0,"",F504*N506)</f>
        <v/>
      </c>
      <c r="P506" s="482"/>
      <c r="Q506" s="475"/>
      <c r="R506" s="475"/>
      <c r="S506" s="494" t="str">
        <f>IF(F504*R506=0,"",F504*R506)</f>
        <v/>
      </c>
      <c r="T506" s="482"/>
      <c r="U506" s="475"/>
      <c r="V506" s="475"/>
      <c r="W506" s="508" t="str">
        <f>IF(F504*V506=0,"",F504*V506)</f>
        <v/>
      </c>
      <c r="X506" s="1022"/>
    </row>
    <row r="507" spans="2:24" ht="10.199999999999999" customHeight="1">
      <c r="B507" s="1019"/>
      <c r="C507" s="501"/>
      <c r="D507" s="473"/>
      <c r="E507" s="473"/>
      <c r="F507" s="494"/>
      <c r="G507" s="494" t="str">
        <f>IF(E507=0,"",F504*E507)</f>
        <v/>
      </c>
      <c r="H507" s="501"/>
      <c r="I507" s="473"/>
      <c r="J507" s="473"/>
      <c r="K507" s="505" t="str">
        <f>IF(F504*J507=0,"",F504*J507)</f>
        <v/>
      </c>
      <c r="L507" s="482"/>
      <c r="M507" s="475"/>
      <c r="N507" s="475"/>
      <c r="O507" s="494" t="str">
        <f>IF(F504*N507=0,"",F504*N507)</f>
        <v/>
      </c>
      <c r="P507" s="482"/>
      <c r="Q507" s="475"/>
      <c r="R507" s="475"/>
      <c r="S507" s="494" t="str">
        <f>IF(F504*R507=0,"",F504*R507)</f>
        <v/>
      </c>
      <c r="T507" s="482"/>
      <c r="U507" s="475"/>
      <c r="V507" s="475"/>
      <c r="W507" s="508" t="str">
        <f>IF(F504*V507=0,"",F504*V507)</f>
        <v/>
      </c>
      <c r="X507" s="1022"/>
    </row>
    <row r="508" spans="2:24" ht="10.199999999999999" customHeight="1">
      <c r="B508" s="1020"/>
      <c r="C508" s="833"/>
      <c r="D508" s="834"/>
      <c r="E508" s="834"/>
      <c r="F508" s="503"/>
      <c r="G508" s="494" t="str">
        <f>IF(E508=0,"",F504*E508)</f>
        <v/>
      </c>
      <c r="H508" s="833"/>
      <c r="I508" s="834"/>
      <c r="J508" s="834"/>
      <c r="K508" s="506" t="str">
        <f>IF(F504*J508=0,"",F504*J508)</f>
        <v/>
      </c>
      <c r="L508" s="483"/>
      <c r="M508" s="478"/>
      <c r="N508" s="478"/>
      <c r="O508" s="503" t="str">
        <f>IF(F504*N508=0,"",F504*N508)</f>
        <v/>
      </c>
      <c r="P508" s="483"/>
      <c r="Q508" s="478"/>
      <c r="R508" s="478"/>
      <c r="S508" s="503" t="str">
        <f>IF(F504*R508=0,"",F504*R508)</f>
        <v/>
      </c>
      <c r="T508" s="483"/>
      <c r="U508" s="478"/>
      <c r="V508" s="478"/>
      <c r="W508" s="509" t="str">
        <f>IF(F504*V508=0,"",F504*V508)</f>
        <v/>
      </c>
      <c r="X508" s="1023"/>
    </row>
    <row r="509" spans="2:24" ht="10.199999999999999" customHeight="1">
      <c r="B509" s="1018"/>
      <c r="C509" s="836"/>
      <c r="D509" s="835"/>
      <c r="E509" s="835"/>
      <c r="F509" s="835"/>
      <c r="G509" s="500" t="str">
        <f>IF(E509*F509&lt;&gt;0,E509*F509,"")</f>
        <v/>
      </c>
      <c r="H509" s="836"/>
      <c r="I509" s="835"/>
      <c r="J509" s="835"/>
      <c r="K509" s="504" t="str">
        <f>IF(F509*J509=0,"",F509*J509)</f>
        <v/>
      </c>
      <c r="L509" s="481"/>
      <c r="M509" s="472"/>
      <c r="N509" s="472"/>
      <c r="O509" s="500" t="str">
        <f>IF(F509*N509=0,"",F509*N509)</f>
        <v/>
      </c>
      <c r="P509" s="481"/>
      <c r="Q509" s="472"/>
      <c r="R509" s="472"/>
      <c r="S509" s="500" t="str">
        <f>IF(F509*R509=0,"",F509*R509)</f>
        <v/>
      </c>
      <c r="T509" s="481"/>
      <c r="U509" s="472"/>
      <c r="V509" s="472"/>
      <c r="W509" s="504" t="str">
        <f>IF(F509*V509=0,"",F509*V509)</f>
        <v/>
      </c>
      <c r="X509" s="1015" t="str">
        <f>IF(E509="","",SUM(E509:E513,J509:J513)-SUM(N509:N513,R509:R513,V509:V513))</f>
        <v/>
      </c>
    </row>
    <row r="510" spans="2:24" ht="10.199999999999999" customHeight="1">
      <c r="B510" s="1019"/>
      <c r="C510" s="501"/>
      <c r="D510" s="473"/>
      <c r="E510" s="473"/>
      <c r="F510" s="494"/>
      <c r="G510" s="494" t="str">
        <f>IF(E510=0,"",F509*E510)</f>
        <v/>
      </c>
      <c r="H510" s="501"/>
      <c r="I510" s="473"/>
      <c r="J510" s="473"/>
      <c r="K510" s="505" t="str">
        <f>IF(F509*J510=0,"",F509*J510)</f>
        <v/>
      </c>
      <c r="L510" s="482"/>
      <c r="M510" s="475"/>
      <c r="N510" s="475"/>
      <c r="O510" s="494" t="str">
        <f>IF(F509*N510=0,"",F509*N510)</f>
        <v/>
      </c>
      <c r="P510" s="482"/>
      <c r="Q510" s="475"/>
      <c r="R510" s="475"/>
      <c r="S510" s="494" t="str">
        <f>IF(F509*R510=0,"",F509*R510)</f>
        <v/>
      </c>
      <c r="T510" s="482"/>
      <c r="U510" s="475"/>
      <c r="V510" s="475"/>
      <c r="W510" s="505" t="str">
        <f>IF(F509*V510=0,"",F509*V510)</f>
        <v/>
      </c>
      <c r="X510" s="1016"/>
    </row>
    <row r="511" spans="2:24" ht="10.199999999999999" customHeight="1">
      <c r="B511" s="1019"/>
      <c r="C511" s="501"/>
      <c r="D511" s="473"/>
      <c r="E511" s="473"/>
      <c r="F511" s="494"/>
      <c r="G511" s="494" t="str">
        <f>IF(E511=0,"",F509*E511)</f>
        <v/>
      </c>
      <c r="H511" s="501"/>
      <c r="I511" s="473"/>
      <c r="J511" s="473"/>
      <c r="K511" s="505" t="str">
        <f>IF(F509*J511=0,"",F509*J511)</f>
        <v/>
      </c>
      <c r="L511" s="482"/>
      <c r="M511" s="475"/>
      <c r="N511" s="475"/>
      <c r="O511" s="494" t="str">
        <f>IF(F509*N511=0,"",F509*N511)</f>
        <v/>
      </c>
      <c r="P511" s="482"/>
      <c r="Q511" s="475"/>
      <c r="R511" s="475"/>
      <c r="S511" s="494" t="str">
        <f>IF(F509*R511=0,"",F509*R511)</f>
        <v/>
      </c>
      <c r="T511" s="482"/>
      <c r="U511" s="475"/>
      <c r="V511" s="475"/>
      <c r="W511" s="505" t="str">
        <f>IF(F509*V511=0,"",F509*V511)</f>
        <v/>
      </c>
      <c r="X511" s="1016"/>
    </row>
    <row r="512" spans="2:24" ht="10.199999999999999" customHeight="1">
      <c r="B512" s="1019"/>
      <c r="C512" s="501"/>
      <c r="D512" s="473"/>
      <c r="E512" s="473"/>
      <c r="F512" s="494"/>
      <c r="G512" s="494" t="str">
        <f>IF(E512=0,"",F509*E512)</f>
        <v/>
      </c>
      <c r="H512" s="501"/>
      <c r="I512" s="473"/>
      <c r="J512" s="473"/>
      <c r="K512" s="505" t="str">
        <f>IF(F509*J512=0,"",F509*J512)</f>
        <v/>
      </c>
      <c r="L512" s="482"/>
      <c r="M512" s="475"/>
      <c r="N512" s="475"/>
      <c r="O512" s="494" t="str">
        <f>IF(F509*N512=0,"",F509*N512)</f>
        <v/>
      </c>
      <c r="P512" s="482"/>
      <c r="Q512" s="475"/>
      <c r="R512" s="475"/>
      <c r="S512" s="494" t="str">
        <f>IF(F509*R512=0,"",F509*R512)</f>
        <v/>
      </c>
      <c r="T512" s="482"/>
      <c r="U512" s="475"/>
      <c r="V512" s="475"/>
      <c r="W512" s="505" t="str">
        <f>IF(F509*V512=0,"",F509*V512)</f>
        <v/>
      </c>
      <c r="X512" s="1016"/>
    </row>
    <row r="513" spans="2:25" ht="10.199999999999999" customHeight="1">
      <c r="B513" s="1020"/>
      <c r="C513" s="833"/>
      <c r="D513" s="834"/>
      <c r="E513" s="834"/>
      <c r="F513" s="503"/>
      <c r="G513" s="494" t="str">
        <f>IF(E513=0,"",F509*E513)</f>
        <v/>
      </c>
      <c r="H513" s="833"/>
      <c r="I513" s="834"/>
      <c r="J513" s="834"/>
      <c r="K513" s="506" t="str">
        <f>IF(F509*J513=0,"",F509*J513)</f>
        <v/>
      </c>
      <c r="L513" s="483"/>
      <c r="M513" s="478"/>
      <c r="N513" s="478"/>
      <c r="O513" s="503" t="str">
        <f>IF(F509*N513=0,"",F509*N513)</f>
        <v/>
      </c>
      <c r="P513" s="483"/>
      <c r="Q513" s="478"/>
      <c r="R513" s="478"/>
      <c r="S513" s="503" t="str">
        <f>IF(F509*R513=0,"",F509*R513)</f>
        <v/>
      </c>
      <c r="T513" s="483"/>
      <c r="U513" s="478"/>
      <c r="V513" s="478"/>
      <c r="W513" s="506" t="str">
        <f>IF(F509*V513=0,"",F509*V513)</f>
        <v/>
      </c>
      <c r="X513" s="1017"/>
    </row>
    <row r="514" spans="2:25" ht="26.4" customHeight="1">
      <c r="B514" s="1059" t="s">
        <v>51</v>
      </c>
      <c r="C514" s="1004" t="s">
        <v>53</v>
      </c>
      <c r="D514" s="1005"/>
      <c r="E514" s="1005"/>
      <c r="F514" s="1005"/>
      <c r="G514" s="1005"/>
      <c r="H514" s="1005" t="s">
        <v>41</v>
      </c>
      <c r="I514" s="1005"/>
      <c r="J514" s="1005"/>
      <c r="K514" s="1006"/>
      <c r="L514" s="1038" t="s">
        <v>42</v>
      </c>
      <c r="M514" s="1005"/>
      <c r="N514" s="1005"/>
      <c r="O514" s="1005"/>
      <c r="P514" s="1005" t="s">
        <v>43</v>
      </c>
      <c r="Q514" s="1005"/>
      <c r="R514" s="1005"/>
      <c r="S514" s="1005"/>
      <c r="T514" s="1005" t="s">
        <v>44</v>
      </c>
      <c r="U514" s="1005"/>
      <c r="V514" s="1005"/>
      <c r="W514" s="1006"/>
      <c r="X514" s="1027" t="s">
        <v>39</v>
      </c>
    </row>
    <row r="515" spans="2:25">
      <c r="B515" s="1060"/>
      <c r="C515" s="512" t="s">
        <v>45</v>
      </c>
      <c r="D515" s="513" t="s">
        <v>46</v>
      </c>
      <c r="E515" s="514" t="s">
        <v>48</v>
      </c>
      <c r="F515" s="514" t="s">
        <v>50</v>
      </c>
      <c r="G515" s="514" t="s">
        <v>6</v>
      </c>
      <c r="H515" s="514" t="s">
        <v>45</v>
      </c>
      <c r="I515" s="514" t="s">
        <v>46</v>
      </c>
      <c r="J515" s="514" t="s">
        <v>48</v>
      </c>
      <c r="K515" s="515" t="s">
        <v>6</v>
      </c>
      <c r="L515" s="516" t="s">
        <v>45</v>
      </c>
      <c r="M515" s="513" t="s">
        <v>46</v>
      </c>
      <c r="N515" s="514" t="s">
        <v>48</v>
      </c>
      <c r="O515" s="514" t="s">
        <v>6</v>
      </c>
      <c r="P515" s="514" t="s">
        <v>45</v>
      </c>
      <c r="Q515" s="514" t="s">
        <v>46</v>
      </c>
      <c r="R515" s="514" t="s">
        <v>48</v>
      </c>
      <c r="S515" s="514" t="s">
        <v>6</v>
      </c>
      <c r="T515" s="514" t="s">
        <v>45</v>
      </c>
      <c r="U515" s="514" t="s">
        <v>46</v>
      </c>
      <c r="V515" s="514" t="s">
        <v>48</v>
      </c>
      <c r="W515" s="517" t="s">
        <v>6</v>
      </c>
      <c r="X515" s="1028"/>
    </row>
    <row r="516" spans="2:25">
      <c r="B516" s="1032" t="s">
        <v>52</v>
      </c>
      <c r="C516" s="1061"/>
      <c r="D516" s="1058"/>
      <c r="E516" s="1010"/>
      <c r="F516" s="1010"/>
      <c r="G516" s="1054" t="str">
        <f>IF(SUM(G472:G491,G494:G513)=0,"",SUM(G472:G491,G494:G513))</f>
        <v/>
      </c>
      <c r="H516" s="1002"/>
      <c r="I516" s="1002"/>
      <c r="J516" s="1010"/>
      <c r="K516" s="1055" t="str">
        <f>IF(SUM(K472:K491,K494:K513)=0,"",SUM(K472:K491,K494:K513))</f>
        <v/>
      </c>
      <c r="L516" s="1056"/>
      <c r="M516" s="1058"/>
      <c r="N516" s="1010"/>
      <c r="O516" s="1054" t="str">
        <f>IF(SUM(O472:O491,O494:O513)=0,"",SUM(O472:O491,O494:O513))</f>
        <v/>
      </c>
      <c r="P516" s="1002"/>
      <c r="Q516" s="1002"/>
      <c r="R516" s="1010"/>
      <c r="S516" s="1054" t="str">
        <f>IF(SUM(S472:S491,S494:S513)=0,"",SUM(S472:S491,S494:S513))</f>
        <v/>
      </c>
      <c r="T516" s="1002"/>
      <c r="U516" s="1002"/>
      <c r="V516" s="1010"/>
      <c r="W516" s="1007" t="str">
        <f>IF(SUM(W472:W491,W494:W513)=0,"",SUM(W472:W491,W494:W513))</f>
        <v/>
      </c>
      <c r="X516" s="1028"/>
    </row>
    <row r="517" spans="2:25">
      <c r="B517" s="1033"/>
      <c r="C517" s="1051"/>
      <c r="D517" s="1053"/>
      <c r="E517" s="1011"/>
      <c r="F517" s="1011"/>
      <c r="G517" s="1045"/>
      <c r="H517" s="1003"/>
      <c r="I517" s="1003"/>
      <c r="J517" s="1011"/>
      <c r="K517" s="1035"/>
      <c r="L517" s="1057"/>
      <c r="M517" s="1053"/>
      <c r="N517" s="1011"/>
      <c r="O517" s="1045"/>
      <c r="P517" s="1003"/>
      <c r="Q517" s="1003"/>
      <c r="R517" s="1011"/>
      <c r="S517" s="1045"/>
      <c r="T517" s="1003"/>
      <c r="U517" s="1003"/>
      <c r="V517" s="1011"/>
      <c r="W517" s="1008"/>
      <c r="X517" s="1029"/>
    </row>
    <row r="521" spans="2:25">
      <c r="B521" s="1027" t="s">
        <v>36</v>
      </c>
      <c r="C521" s="1004" t="s">
        <v>37</v>
      </c>
      <c r="D521" s="1005"/>
      <c r="E521" s="1005"/>
      <c r="F521" s="1005"/>
      <c r="G521" s="1005"/>
      <c r="H521" s="1005"/>
      <c r="I521" s="1005"/>
      <c r="J521" s="1005"/>
      <c r="K521" s="1005"/>
      <c r="L521" s="1005" t="s">
        <v>38</v>
      </c>
      <c r="M521" s="1005"/>
      <c r="N521" s="1005"/>
      <c r="O521" s="1005"/>
      <c r="P521" s="1005"/>
      <c r="Q521" s="1005"/>
      <c r="R521" s="1005"/>
      <c r="S521" s="1005"/>
      <c r="T521" s="1005"/>
      <c r="U521" s="1005"/>
      <c r="V521" s="1005"/>
      <c r="W521" s="1006"/>
      <c r="X521" s="1036" t="s">
        <v>39</v>
      </c>
    </row>
    <row r="522" spans="2:25" ht="26.4" customHeight="1">
      <c r="B522" s="1028"/>
      <c r="C522" s="1004" t="s">
        <v>53</v>
      </c>
      <c r="D522" s="1005"/>
      <c r="E522" s="1005"/>
      <c r="F522" s="1005"/>
      <c r="G522" s="1005"/>
      <c r="H522" s="1005" t="s">
        <v>41</v>
      </c>
      <c r="I522" s="1005"/>
      <c r="J522" s="1005"/>
      <c r="K522" s="1006"/>
      <c r="L522" s="1004" t="s">
        <v>42</v>
      </c>
      <c r="M522" s="1005"/>
      <c r="N522" s="1005"/>
      <c r="O522" s="1005"/>
      <c r="P522" s="1005" t="s">
        <v>43</v>
      </c>
      <c r="Q522" s="1005"/>
      <c r="R522" s="1005"/>
      <c r="S522" s="1005"/>
      <c r="T522" s="1005" t="s">
        <v>44</v>
      </c>
      <c r="U522" s="1005"/>
      <c r="V522" s="1005"/>
      <c r="W522" s="1006"/>
      <c r="X522" s="1046"/>
      <c r="Y522" s="29"/>
    </row>
    <row r="523" spans="2:25" ht="10.199999999999999" customHeight="1">
      <c r="B523" s="1029"/>
      <c r="C523" s="495" t="s">
        <v>45</v>
      </c>
      <c r="D523" s="496" t="s">
        <v>46</v>
      </c>
      <c r="E523" s="497" t="s">
        <v>48</v>
      </c>
      <c r="F523" s="497" t="s">
        <v>50</v>
      </c>
      <c r="G523" s="497" t="s">
        <v>6</v>
      </c>
      <c r="H523" s="497" t="s">
        <v>45</v>
      </c>
      <c r="I523" s="497" t="s">
        <v>46</v>
      </c>
      <c r="J523" s="497" t="s">
        <v>48</v>
      </c>
      <c r="K523" s="498" t="s">
        <v>6</v>
      </c>
      <c r="L523" s="495" t="s">
        <v>45</v>
      </c>
      <c r="M523" s="496" t="s">
        <v>46</v>
      </c>
      <c r="N523" s="497" t="s">
        <v>48</v>
      </c>
      <c r="O523" s="497" t="s">
        <v>6</v>
      </c>
      <c r="P523" s="497" t="s">
        <v>45</v>
      </c>
      <c r="Q523" s="497" t="s">
        <v>46</v>
      </c>
      <c r="R523" s="497" t="s">
        <v>48</v>
      </c>
      <c r="S523" s="497" t="s">
        <v>6</v>
      </c>
      <c r="T523" s="497" t="s">
        <v>45</v>
      </c>
      <c r="U523" s="497" t="s">
        <v>46</v>
      </c>
      <c r="V523" s="497" t="s">
        <v>48</v>
      </c>
      <c r="W523" s="498" t="s">
        <v>6</v>
      </c>
      <c r="X523" s="1047"/>
      <c r="Y523" s="29"/>
    </row>
    <row r="524" spans="2:25" ht="10.199999999999999" customHeight="1">
      <c r="B524" s="1018"/>
      <c r="C524" s="836"/>
      <c r="D524" s="835"/>
      <c r="E524" s="835"/>
      <c r="F524" s="835"/>
      <c r="G524" s="500" t="str">
        <f>IF(E524*F524&lt;&gt;0,E524*F524,"")</f>
        <v/>
      </c>
      <c r="H524" s="836"/>
      <c r="I524" s="835"/>
      <c r="J524" s="835"/>
      <c r="K524" s="504" t="str">
        <f>IF(F524*J524=0,"",F524*J524)</f>
        <v/>
      </c>
      <c r="L524" s="481"/>
      <c r="M524" s="472"/>
      <c r="N524" s="472"/>
      <c r="O524" s="500" t="str">
        <f>IF(F524*N524=0,"",F524*N524)</f>
        <v/>
      </c>
      <c r="P524" s="481"/>
      <c r="Q524" s="472"/>
      <c r="R524" s="472"/>
      <c r="S524" s="500" t="str">
        <f>IF(F524*R524=0,"",F524*R524)</f>
        <v/>
      </c>
      <c r="T524" s="481"/>
      <c r="U524" s="472"/>
      <c r="V524" s="472"/>
      <c r="W524" s="507" t="str">
        <f>IF(F524*V524=0,"",F524*V524)</f>
        <v/>
      </c>
      <c r="X524" s="1021" t="str">
        <f>IF(E524="","",SUM(E524:E528,J524:J528)-SUM(N524:N528,R524:R528,V524:V528))</f>
        <v/>
      </c>
      <c r="Y524" s="29"/>
    </row>
    <row r="525" spans="2:25" ht="10.199999999999999" customHeight="1">
      <c r="B525" s="1019"/>
      <c r="C525" s="501"/>
      <c r="D525" s="473"/>
      <c r="E525" s="473"/>
      <c r="F525" s="494"/>
      <c r="G525" s="494" t="str">
        <f>IF(E525=0,"",F524*E525)</f>
        <v/>
      </c>
      <c r="H525" s="501"/>
      <c r="I525" s="473"/>
      <c r="J525" s="473"/>
      <c r="K525" s="505" t="str">
        <f>IF(F524*J525=0,"",F524*J525)</f>
        <v/>
      </c>
      <c r="L525" s="482"/>
      <c r="M525" s="475"/>
      <c r="N525" s="475"/>
      <c r="O525" s="494" t="str">
        <f>IF(F524*N525=0,"",F524*N525)</f>
        <v/>
      </c>
      <c r="P525" s="482"/>
      <c r="Q525" s="475"/>
      <c r="R525" s="475"/>
      <c r="S525" s="494" t="str">
        <f>IF(F524*R525=0,"",F524*R525)</f>
        <v/>
      </c>
      <c r="T525" s="482"/>
      <c r="U525" s="475"/>
      <c r="V525" s="475"/>
      <c r="W525" s="508" t="str">
        <f>IF(F524*V525=0,"",F524*V525)</f>
        <v/>
      </c>
      <c r="X525" s="1022"/>
      <c r="Y525" s="1"/>
    </row>
    <row r="526" spans="2:25" ht="10.199999999999999" customHeight="1">
      <c r="B526" s="1019"/>
      <c r="C526" s="501"/>
      <c r="D526" s="473"/>
      <c r="E526" s="473"/>
      <c r="F526" s="494"/>
      <c r="G526" s="494" t="str">
        <f>IF(E526=0,"",F524*E526)</f>
        <v/>
      </c>
      <c r="H526" s="501"/>
      <c r="I526" s="473"/>
      <c r="J526" s="473"/>
      <c r="K526" s="505" t="str">
        <f>IF(F524*J526=0,"",F524*J526)</f>
        <v/>
      </c>
      <c r="L526" s="482"/>
      <c r="M526" s="475"/>
      <c r="N526" s="475"/>
      <c r="O526" s="494" t="str">
        <f>IF(F524*N526=0,"",F524*N526)</f>
        <v/>
      </c>
      <c r="P526" s="482"/>
      <c r="Q526" s="475"/>
      <c r="R526" s="475"/>
      <c r="S526" s="494" t="str">
        <f>IF(F524*R526=0,"",F524*R526)</f>
        <v/>
      </c>
      <c r="T526" s="482"/>
      <c r="U526" s="475"/>
      <c r="V526" s="475"/>
      <c r="W526" s="508" t="str">
        <f>IF(F524*V526=0,"",F524*V526)</f>
        <v/>
      </c>
      <c r="X526" s="1022"/>
      <c r="Y526" s="1"/>
    </row>
    <row r="527" spans="2:25" ht="10.199999999999999" customHeight="1">
      <c r="B527" s="1019"/>
      <c r="C527" s="501"/>
      <c r="D527" s="473"/>
      <c r="E527" s="473"/>
      <c r="F527" s="494"/>
      <c r="G527" s="494" t="str">
        <f>IF(E527=0,"",F524*E527)</f>
        <v/>
      </c>
      <c r="H527" s="501"/>
      <c r="I527" s="473"/>
      <c r="J527" s="473"/>
      <c r="K527" s="505" t="str">
        <f>IF(F524*J527=0,"",F524*J527)</f>
        <v/>
      </c>
      <c r="L527" s="482"/>
      <c r="M527" s="475"/>
      <c r="N527" s="475"/>
      <c r="O527" s="494" t="str">
        <f>IF(F524*N527=0,"",F524*N527)</f>
        <v/>
      </c>
      <c r="P527" s="482"/>
      <c r="Q527" s="475"/>
      <c r="R527" s="475"/>
      <c r="S527" s="494" t="str">
        <f>IF(F524*R527=0,"",F524*R527)</f>
        <v/>
      </c>
      <c r="T527" s="482"/>
      <c r="U527" s="475"/>
      <c r="V527" s="475"/>
      <c r="W527" s="508" t="str">
        <f>IF(F524*V527=0,"",F524*V527)</f>
        <v/>
      </c>
      <c r="X527" s="1022"/>
      <c r="Y527" s="1"/>
    </row>
    <row r="528" spans="2:25" ht="10.199999999999999" customHeight="1">
      <c r="B528" s="1020"/>
      <c r="C528" s="833"/>
      <c r="D528" s="834"/>
      <c r="E528" s="834"/>
      <c r="F528" s="503"/>
      <c r="G528" s="494" t="str">
        <f>IF(E528=0,"",F524*E528)</f>
        <v/>
      </c>
      <c r="H528" s="833"/>
      <c r="I528" s="834"/>
      <c r="J528" s="834"/>
      <c r="K528" s="506" t="str">
        <f>IF(F524*J528=0,"",F524*J528)</f>
        <v/>
      </c>
      <c r="L528" s="483"/>
      <c r="M528" s="478"/>
      <c r="N528" s="478"/>
      <c r="O528" s="503" t="str">
        <f>IF(F524*N528=0,"",F524*N528)</f>
        <v/>
      </c>
      <c r="P528" s="483"/>
      <c r="Q528" s="478"/>
      <c r="R528" s="478"/>
      <c r="S528" s="503" t="str">
        <f>IF(F524*R528=0,"",F524*R528)</f>
        <v/>
      </c>
      <c r="T528" s="483"/>
      <c r="U528" s="478"/>
      <c r="V528" s="478"/>
      <c r="W528" s="509" t="str">
        <f>IF(F524*V528=0,"",F524*V528)</f>
        <v/>
      </c>
      <c r="X528" s="1023"/>
      <c r="Y528" s="1"/>
    </row>
    <row r="529" spans="2:25" ht="10.199999999999999" customHeight="1">
      <c r="B529" s="1018"/>
      <c r="C529" s="836"/>
      <c r="D529" s="835"/>
      <c r="E529" s="835"/>
      <c r="F529" s="835"/>
      <c r="G529" s="500" t="str">
        <f>IF(E529*F529&lt;&gt;0,E529*F529,"")</f>
        <v/>
      </c>
      <c r="H529" s="836"/>
      <c r="I529" s="835"/>
      <c r="J529" s="835"/>
      <c r="K529" s="504" t="str">
        <f>IF(F529*J529=0,"",F529*J529)</f>
        <v/>
      </c>
      <c r="L529" s="481"/>
      <c r="M529" s="472"/>
      <c r="N529" s="472"/>
      <c r="O529" s="500" t="str">
        <f>IF(F529*N529=0,"",F529*N529)</f>
        <v/>
      </c>
      <c r="P529" s="481"/>
      <c r="Q529" s="472"/>
      <c r="R529" s="472"/>
      <c r="S529" s="500" t="str">
        <f>IF(F529*R529=0,"",F529*R529)</f>
        <v/>
      </c>
      <c r="T529" s="481"/>
      <c r="U529" s="472"/>
      <c r="V529" s="472"/>
      <c r="W529" s="507" t="str">
        <f>IF(F529*V529=0,"",F529*V529)</f>
        <v/>
      </c>
      <c r="X529" s="1021" t="str">
        <f>IF(E529="","",SUM(E529:E533,J529:J533)-SUM(N529:N533,R529:R533,V529:V533))</f>
        <v/>
      </c>
      <c r="Y529" s="1"/>
    </row>
    <row r="530" spans="2:25" ht="10.199999999999999" customHeight="1">
      <c r="B530" s="1019"/>
      <c r="C530" s="501"/>
      <c r="D530" s="473"/>
      <c r="E530" s="473"/>
      <c r="F530" s="494"/>
      <c r="G530" s="494" t="str">
        <f>IF(E530=0,"",F529*E530)</f>
        <v/>
      </c>
      <c r="H530" s="501"/>
      <c r="I530" s="473"/>
      <c r="J530" s="473"/>
      <c r="K530" s="505" t="str">
        <f>IF(F529*J530=0,"",F529*J530)</f>
        <v/>
      </c>
      <c r="L530" s="482"/>
      <c r="M530" s="475"/>
      <c r="N530" s="475"/>
      <c r="O530" s="494" t="str">
        <f>IF(F529*N530=0,"",F529*N530)</f>
        <v/>
      </c>
      <c r="P530" s="482"/>
      <c r="Q530" s="475"/>
      <c r="R530" s="475"/>
      <c r="S530" s="494" t="str">
        <f>IF(F529*R530=0,"",F529*R530)</f>
        <v/>
      </c>
      <c r="T530" s="482"/>
      <c r="U530" s="475"/>
      <c r="V530" s="475"/>
      <c r="W530" s="508" t="str">
        <f>IF(F529*V530=0,"",F529*V530)</f>
        <v/>
      </c>
      <c r="X530" s="1022"/>
      <c r="Y530" s="1"/>
    </row>
    <row r="531" spans="2:25" ht="10.199999999999999" customHeight="1">
      <c r="B531" s="1019"/>
      <c r="C531" s="501"/>
      <c r="D531" s="473"/>
      <c r="E531" s="473"/>
      <c r="F531" s="494"/>
      <c r="G531" s="494" t="str">
        <f>IF(E531=0,"",F529*E531)</f>
        <v/>
      </c>
      <c r="H531" s="501"/>
      <c r="I531" s="473"/>
      <c r="J531" s="473"/>
      <c r="K531" s="505" t="str">
        <f>IF(F529*J531=0,"",F529*J531)</f>
        <v/>
      </c>
      <c r="L531" s="482"/>
      <c r="M531" s="475"/>
      <c r="N531" s="475"/>
      <c r="O531" s="494" t="str">
        <f>IF(F529*N531=0,"",F529*N531)</f>
        <v/>
      </c>
      <c r="P531" s="482"/>
      <c r="Q531" s="475"/>
      <c r="R531" s="475"/>
      <c r="S531" s="494" t="str">
        <f>IF(F529*R531=0,"",F529*R531)</f>
        <v/>
      </c>
      <c r="T531" s="482"/>
      <c r="U531" s="475"/>
      <c r="V531" s="475"/>
      <c r="W531" s="508" t="str">
        <f>IF(F529*V531=0,"",F529*V531)</f>
        <v/>
      </c>
      <c r="X531" s="1022"/>
      <c r="Y531" s="1"/>
    </row>
    <row r="532" spans="2:25" ht="10.199999999999999" customHeight="1">
      <c r="B532" s="1019"/>
      <c r="C532" s="501"/>
      <c r="D532" s="473"/>
      <c r="E532" s="473"/>
      <c r="F532" s="494"/>
      <c r="G532" s="494" t="str">
        <f>IF(E532=0,"",F529*E532)</f>
        <v/>
      </c>
      <c r="H532" s="501"/>
      <c r="I532" s="473"/>
      <c r="J532" s="473"/>
      <c r="K532" s="505" t="str">
        <f>IF(F529*J532=0,"",F529*J532)</f>
        <v/>
      </c>
      <c r="L532" s="482"/>
      <c r="M532" s="475"/>
      <c r="N532" s="475"/>
      <c r="O532" s="494" t="str">
        <f>IF(F529*N532=0,"",F529*N532)</f>
        <v/>
      </c>
      <c r="P532" s="482"/>
      <c r="Q532" s="475"/>
      <c r="R532" s="475"/>
      <c r="S532" s="494" t="str">
        <f>IF(F529*R532=0,"",F529*R532)</f>
        <v/>
      </c>
      <c r="T532" s="482"/>
      <c r="U532" s="475"/>
      <c r="V532" s="475"/>
      <c r="W532" s="508" t="str">
        <f>IF(F529*V532=0,"",F529*V532)</f>
        <v/>
      </c>
      <c r="X532" s="1022"/>
      <c r="Y532" s="1"/>
    </row>
    <row r="533" spans="2:25" ht="10.199999999999999" customHeight="1">
      <c r="B533" s="1020"/>
      <c r="C533" s="833"/>
      <c r="D533" s="834"/>
      <c r="E533" s="834"/>
      <c r="F533" s="503"/>
      <c r="G533" s="494" t="str">
        <f>IF(E533=0,"",F529*E533)</f>
        <v/>
      </c>
      <c r="H533" s="833"/>
      <c r="I533" s="834"/>
      <c r="J533" s="834"/>
      <c r="K533" s="506" t="str">
        <f>IF(F529*J533=0,"",F529*J533)</f>
        <v/>
      </c>
      <c r="L533" s="483"/>
      <c r="M533" s="478"/>
      <c r="N533" s="478"/>
      <c r="O533" s="503" t="str">
        <f>IF(F529*N533=0,"",F529*N533)</f>
        <v/>
      </c>
      <c r="P533" s="483"/>
      <c r="Q533" s="478"/>
      <c r="R533" s="478"/>
      <c r="S533" s="503" t="str">
        <f>IF(F529*R533=0,"",F529*R533)</f>
        <v/>
      </c>
      <c r="T533" s="483"/>
      <c r="U533" s="478"/>
      <c r="V533" s="478"/>
      <c r="W533" s="509" t="str">
        <f>IF(F529*V533=0,"",F529*V533)</f>
        <v/>
      </c>
      <c r="X533" s="1023"/>
      <c r="Y533" s="1"/>
    </row>
    <row r="534" spans="2:25" ht="10.199999999999999" customHeight="1">
      <c r="B534" s="1018"/>
      <c r="C534" s="836"/>
      <c r="D534" s="835"/>
      <c r="E534" s="835"/>
      <c r="F534" s="835"/>
      <c r="G534" s="500" t="str">
        <f>IF(E534*F534&lt;&gt;0,E534*F534,"")</f>
        <v/>
      </c>
      <c r="H534" s="836"/>
      <c r="I534" s="835"/>
      <c r="J534" s="835"/>
      <c r="K534" s="504" t="str">
        <f>IF(F534*J534=0,"",F534*J534)</f>
        <v/>
      </c>
      <c r="L534" s="481"/>
      <c r="M534" s="472"/>
      <c r="N534" s="472"/>
      <c r="O534" s="500" t="str">
        <f>IF(F534*N534=0,"",F534*N534)</f>
        <v/>
      </c>
      <c r="P534" s="481"/>
      <c r="Q534" s="472"/>
      <c r="R534" s="472"/>
      <c r="S534" s="500" t="str">
        <f>IF(F534*R534=0,"",F534*R534)</f>
        <v/>
      </c>
      <c r="T534" s="481"/>
      <c r="U534" s="472"/>
      <c r="V534" s="472"/>
      <c r="W534" s="504" t="str">
        <f>IF(F534*V534=0,"",F534*V534)</f>
        <v/>
      </c>
      <c r="X534" s="1021" t="str">
        <f>IF(E534="","",SUM(E534:E538,J534:J538)-SUM(N534:N538,R534:R538,V534:V538))</f>
        <v/>
      </c>
      <c r="Y534" s="1"/>
    </row>
    <row r="535" spans="2:25" ht="10.199999999999999" customHeight="1">
      <c r="B535" s="1019"/>
      <c r="C535" s="501"/>
      <c r="D535" s="473"/>
      <c r="E535" s="473"/>
      <c r="F535" s="494"/>
      <c r="G535" s="494" t="str">
        <f>IF(E535=0,"",F534*E535)</f>
        <v/>
      </c>
      <c r="H535" s="501"/>
      <c r="I535" s="473"/>
      <c r="J535" s="473"/>
      <c r="K535" s="505" t="str">
        <f>IF(F534*J535=0,"",F534*J535)</f>
        <v/>
      </c>
      <c r="L535" s="482"/>
      <c r="M535" s="475"/>
      <c r="N535" s="475"/>
      <c r="O535" s="494" t="str">
        <f>IF(F534*N535=0,"",F534*N535)</f>
        <v/>
      </c>
      <c r="P535" s="482"/>
      <c r="Q535" s="475"/>
      <c r="R535" s="475"/>
      <c r="S535" s="494" t="str">
        <f>IF(F534*R535=0,"",F534*R535)</f>
        <v/>
      </c>
      <c r="T535" s="482"/>
      <c r="U535" s="475"/>
      <c r="V535" s="475"/>
      <c r="W535" s="505" t="str">
        <f>IF(F534*V535=0,"",F534*V535)</f>
        <v/>
      </c>
      <c r="X535" s="1022"/>
      <c r="Y535" s="1"/>
    </row>
    <row r="536" spans="2:25" ht="10.199999999999999" customHeight="1">
      <c r="B536" s="1019"/>
      <c r="C536" s="501"/>
      <c r="D536" s="473"/>
      <c r="E536" s="473"/>
      <c r="F536" s="494"/>
      <c r="G536" s="494" t="str">
        <f>IF(E536=0,"",F534*E536)</f>
        <v/>
      </c>
      <c r="H536" s="501"/>
      <c r="I536" s="473"/>
      <c r="J536" s="473"/>
      <c r="K536" s="505" t="str">
        <f>IF(F534*J536=0,"",F534*J536)</f>
        <v/>
      </c>
      <c r="L536" s="482"/>
      <c r="M536" s="475"/>
      <c r="N536" s="475"/>
      <c r="O536" s="494" t="str">
        <f>IF(F534*N536=0,"",F534*N536)</f>
        <v/>
      </c>
      <c r="P536" s="482"/>
      <c r="Q536" s="475"/>
      <c r="R536" s="475"/>
      <c r="S536" s="494" t="str">
        <f>IF(F534*R536=0,"",F534*R536)</f>
        <v/>
      </c>
      <c r="T536" s="482"/>
      <c r="U536" s="475"/>
      <c r="V536" s="475"/>
      <c r="W536" s="505" t="str">
        <f>IF(F534*V536=0,"",F534*V536)</f>
        <v/>
      </c>
      <c r="X536" s="1022"/>
      <c r="Y536" s="1"/>
    </row>
    <row r="537" spans="2:25" ht="10.199999999999999" customHeight="1">
      <c r="B537" s="1019"/>
      <c r="C537" s="501"/>
      <c r="D537" s="473"/>
      <c r="E537" s="473"/>
      <c r="F537" s="494"/>
      <c r="G537" s="494" t="str">
        <f>IF(E537=0,"",F534*E537)</f>
        <v/>
      </c>
      <c r="H537" s="501"/>
      <c r="I537" s="473"/>
      <c r="J537" s="473"/>
      <c r="K537" s="505" t="str">
        <f>IF(F534*J537=0,"",F534*J537)</f>
        <v/>
      </c>
      <c r="L537" s="482"/>
      <c r="M537" s="475"/>
      <c r="N537" s="475"/>
      <c r="O537" s="494" t="str">
        <f>IF(F534*N537=0,"",F534*N537)</f>
        <v/>
      </c>
      <c r="P537" s="482"/>
      <c r="Q537" s="475"/>
      <c r="R537" s="475"/>
      <c r="S537" s="494" t="str">
        <f>IF(F534*R537=0,"",F534*R537)</f>
        <v/>
      </c>
      <c r="T537" s="482"/>
      <c r="U537" s="475"/>
      <c r="V537" s="475"/>
      <c r="W537" s="505" t="str">
        <f>IF(F534*V537=0,"",F534*V537)</f>
        <v/>
      </c>
      <c r="X537" s="1022"/>
      <c r="Y537" s="1"/>
    </row>
    <row r="538" spans="2:25" ht="10.199999999999999" customHeight="1">
      <c r="B538" s="1020"/>
      <c r="C538" s="833"/>
      <c r="D538" s="834"/>
      <c r="E538" s="834"/>
      <c r="F538" s="503"/>
      <c r="G538" s="494" t="str">
        <f>IF(E538=0,"",F534*E538)</f>
        <v/>
      </c>
      <c r="H538" s="833"/>
      <c r="I538" s="834"/>
      <c r="J538" s="834"/>
      <c r="K538" s="506" t="str">
        <f>IF(F534*J538=0,"",F534*J538)</f>
        <v/>
      </c>
      <c r="L538" s="483"/>
      <c r="M538" s="478"/>
      <c r="N538" s="478"/>
      <c r="O538" s="503" t="str">
        <f>IF(F534*N538=0,"",F534*N538)</f>
        <v/>
      </c>
      <c r="P538" s="483"/>
      <c r="Q538" s="478"/>
      <c r="R538" s="478"/>
      <c r="S538" s="503" t="str">
        <f>IF(F534*R538=0,"",F534*R538)</f>
        <v/>
      </c>
      <c r="T538" s="483"/>
      <c r="U538" s="478"/>
      <c r="V538" s="478"/>
      <c r="W538" s="506" t="str">
        <f>IF(F534*V538=0,"",F534*V538)</f>
        <v/>
      </c>
      <c r="X538" s="1023"/>
      <c r="Y538" s="1"/>
    </row>
    <row r="539" spans="2:25" ht="10.199999999999999" customHeight="1">
      <c r="B539" s="1018"/>
      <c r="C539" s="836"/>
      <c r="D539" s="835"/>
      <c r="E539" s="835"/>
      <c r="F539" s="835"/>
      <c r="G539" s="500" t="str">
        <f>IF(E539*F539&lt;&gt;0,E539*F539,"")</f>
        <v/>
      </c>
      <c r="H539" s="836"/>
      <c r="I539" s="835"/>
      <c r="J539" s="835"/>
      <c r="K539" s="504" t="str">
        <f>IF(F539*J539=0,"",F539*J539)</f>
        <v/>
      </c>
      <c r="L539" s="481"/>
      <c r="M539" s="472"/>
      <c r="N539" s="472"/>
      <c r="O539" s="500" t="str">
        <f>IF(F539*N539=0,"",F539*N539)</f>
        <v/>
      </c>
      <c r="P539" s="481"/>
      <c r="Q539" s="472"/>
      <c r="R539" s="472"/>
      <c r="S539" s="500" t="str">
        <f>IF(F539*R539=0,"",F539*R539)</f>
        <v/>
      </c>
      <c r="T539" s="481"/>
      <c r="U539" s="472"/>
      <c r="V539" s="472"/>
      <c r="W539" s="504" t="str">
        <f>IF(F539*V539=0,"",F539*V539)</f>
        <v/>
      </c>
      <c r="X539" s="1021" t="str">
        <f>IF(E539="","",SUM(E539:E543,J539:J543)-SUM(N539:N543,R539:R543,V539:V543))</f>
        <v/>
      </c>
      <c r="Y539" s="1"/>
    </row>
    <row r="540" spans="2:25" ht="10.199999999999999" customHeight="1">
      <c r="B540" s="1019"/>
      <c r="C540" s="501"/>
      <c r="D540" s="473"/>
      <c r="E540" s="473"/>
      <c r="F540" s="494"/>
      <c r="G540" s="494" t="str">
        <f>IF(E540=0,"",F539*E540)</f>
        <v/>
      </c>
      <c r="H540" s="501"/>
      <c r="I540" s="473"/>
      <c r="J540" s="473"/>
      <c r="K540" s="505" t="str">
        <f>IF(F539*J540=0,"",F539*J540)</f>
        <v/>
      </c>
      <c r="L540" s="482"/>
      <c r="M540" s="475"/>
      <c r="N540" s="475"/>
      <c r="O540" s="494" t="str">
        <f>IF(F539*N540=0,"",F539*N540)</f>
        <v/>
      </c>
      <c r="P540" s="482"/>
      <c r="Q540" s="475"/>
      <c r="R540" s="475"/>
      <c r="S540" s="494" t="str">
        <f>IF(F539*R540=0,"",F539*R540)</f>
        <v/>
      </c>
      <c r="T540" s="482"/>
      <c r="U540" s="475"/>
      <c r="V540" s="475"/>
      <c r="W540" s="505" t="str">
        <f>IF(F539*V540=0,"",F539*V540)</f>
        <v/>
      </c>
      <c r="X540" s="1022"/>
      <c r="Y540" s="1"/>
    </row>
    <row r="541" spans="2:25" ht="10.199999999999999" customHeight="1">
      <c r="B541" s="1019"/>
      <c r="C541" s="501"/>
      <c r="D541" s="473"/>
      <c r="E541" s="473"/>
      <c r="F541" s="494"/>
      <c r="G541" s="494" t="str">
        <f>IF(E541=0,"",F539*E541)</f>
        <v/>
      </c>
      <c r="H541" s="501"/>
      <c r="I541" s="473"/>
      <c r="J541" s="473"/>
      <c r="K541" s="505" t="str">
        <f>IF(F539*J541=0,"",F539*J541)</f>
        <v/>
      </c>
      <c r="L541" s="482"/>
      <c r="M541" s="475"/>
      <c r="N541" s="475"/>
      <c r="O541" s="494" t="str">
        <f>IF(F539*N541=0,"",F539*N541)</f>
        <v/>
      </c>
      <c r="P541" s="482"/>
      <c r="Q541" s="475"/>
      <c r="R541" s="475"/>
      <c r="S541" s="494" t="str">
        <f>IF(F539*R541=0,"",F539*R541)</f>
        <v/>
      </c>
      <c r="T541" s="482"/>
      <c r="U541" s="475"/>
      <c r="V541" s="475"/>
      <c r="W541" s="505" t="str">
        <f>IF(F539*V541=0,"",F539*V541)</f>
        <v/>
      </c>
      <c r="X541" s="1022"/>
      <c r="Y541" s="1"/>
    </row>
    <row r="542" spans="2:25" ht="10.199999999999999" customHeight="1">
      <c r="B542" s="1019"/>
      <c r="C542" s="501"/>
      <c r="D542" s="473"/>
      <c r="E542" s="473"/>
      <c r="F542" s="494"/>
      <c r="G542" s="494" t="str">
        <f>IF(E542=0,"",F539*E542)</f>
        <v/>
      </c>
      <c r="H542" s="501"/>
      <c r="I542" s="473"/>
      <c r="J542" s="473"/>
      <c r="K542" s="505" t="str">
        <f>IF(F539*J542=0,"",F539*J542)</f>
        <v/>
      </c>
      <c r="L542" s="482"/>
      <c r="M542" s="475"/>
      <c r="N542" s="475"/>
      <c r="O542" s="494" t="str">
        <f>IF(F539*N542=0,"",F539*N542)</f>
        <v/>
      </c>
      <c r="P542" s="482"/>
      <c r="Q542" s="475"/>
      <c r="R542" s="475"/>
      <c r="S542" s="494" t="str">
        <f>IF(F539*R542=0,"",F539*R542)</f>
        <v/>
      </c>
      <c r="T542" s="482"/>
      <c r="U542" s="475"/>
      <c r="V542" s="475"/>
      <c r="W542" s="505" t="str">
        <f>IF(F539*V542=0,"",F539*V542)</f>
        <v/>
      </c>
      <c r="X542" s="1022"/>
      <c r="Y542" s="1"/>
    </row>
    <row r="543" spans="2:25" ht="10.199999999999999" customHeight="1">
      <c r="B543" s="1020"/>
      <c r="C543" s="833"/>
      <c r="D543" s="834"/>
      <c r="E543" s="834"/>
      <c r="F543" s="503"/>
      <c r="G543" s="494" t="str">
        <f>IF(E543=0,"",F539*E543)</f>
        <v/>
      </c>
      <c r="H543" s="833"/>
      <c r="I543" s="834"/>
      <c r="J543" s="834"/>
      <c r="K543" s="506" t="str">
        <f>IF(F539*J543=0,"",F539*J543)</f>
        <v/>
      </c>
      <c r="L543" s="483"/>
      <c r="M543" s="478"/>
      <c r="N543" s="478"/>
      <c r="O543" s="503" t="str">
        <f>IF(F539*N543=0,"",F539*N543)</f>
        <v/>
      </c>
      <c r="P543" s="483"/>
      <c r="Q543" s="478"/>
      <c r="R543" s="478"/>
      <c r="S543" s="503" t="str">
        <f>IF(F539*R543=0,"",F539*R543)</f>
        <v/>
      </c>
      <c r="T543" s="483"/>
      <c r="U543" s="478"/>
      <c r="V543" s="478"/>
      <c r="W543" s="506" t="str">
        <f>IF(F539*V543=0,"",F539*V543)</f>
        <v/>
      </c>
      <c r="X543" s="1023"/>
      <c r="Y543" s="1"/>
    </row>
    <row r="544" spans="2:25" ht="26.4" customHeight="1">
      <c r="B544" s="1027" t="s">
        <v>51</v>
      </c>
      <c r="C544" s="1004" t="s">
        <v>53</v>
      </c>
      <c r="D544" s="1005"/>
      <c r="E544" s="1005"/>
      <c r="F544" s="1005"/>
      <c r="G544" s="1005"/>
      <c r="H544" s="1005" t="s">
        <v>41</v>
      </c>
      <c r="I544" s="1005"/>
      <c r="J544" s="1005"/>
      <c r="K544" s="1006"/>
      <c r="L544" s="1004" t="s">
        <v>42</v>
      </c>
      <c r="M544" s="1005"/>
      <c r="N544" s="1005"/>
      <c r="O544" s="1005"/>
      <c r="P544" s="1005" t="s">
        <v>43</v>
      </c>
      <c r="Q544" s="1005"/>
      <c r="R544" s="1005"/>
      <c r="S544" s="1005"/>
      <c r="T544" s="1005" t="s">
        <v>44</v>
      </c>
      <c r="U544" s="1005"/>
      <c r="V544" s="1005"/>
      <c r="W544" s="1009"/>
      <c r="X544" s="1027" t="s">
        <v>39</v>
      </c>
      <c r="Y544" s="1"/>
    </row>
    <row r="545" spans="2:25" ht="10.199999999999999" customHeight="1">
      <c r="B545" s="1029"/>
      <c r="C545" s="510" t="s">
        <v>45</v>
      </c>
      <c r="D545" s="462" t="s">
        <v>46</v>
      </c>
      <c r="E545" s="463" t="s">
        <v>48</v>
      </c>
      <c r="F545" s="463" t="s">
        <v>50</v>
      </c>
      <c r="G545" s="463" t="s">
        <v>6</v>
      </c>
      <c r="H545" s="463" t="s">
        <v>45</v>
      </c>
      <c r="I545" s="463" t="s">
        <v>46</v>
      </c>
      <c r="J545" s="463" t="s">
        <v>48</v>
      </c>
      <c r="K545" s="511" t="s">
        <v>6</v>
      </c>
      <c r="L545" s="461" t="s">
        <v>45</v>
      </c>
      <c r="M545" s="462" t="s">
        <v>46</v>
      </c>
      <c r="N545" s="463" t="s">
        <v>48</v>
      </c>
      <c r="O545" s="463" t="s">
        <v>6</v>
      </c>
      <c r="P545" s="463" t="s">
        <v>45</v>
      </c>
      <c r="Q545" s="463" t="s">
        <v>46</v>
      </c>
      <c r="R545" s="463" t="s">
        <v>48</v>
      </c>
      <c r="S545" s="463" t="s">
        <v>6</v>
      </c>
      <c r="T545" s="463" t="s">
        <v>45</v>
      </c>
      <c r="U545" s="463" t="s">
        <v>46</v>
      </c>
      <c r="V545" s="463" t="s">
        <v>48</v>
      </c>
      <c r="W545" s="464" t="s">
        <v>6</v>
      </c>
      <c r="X545" s="1029"/>
      <c r="Y545" s="1"/>
    </row>
    <row r="546" spans="2:25" ht="10.199999999999999" customHeight="1">
      <c r="B546" s="1018"/>
      <c r="C546" s="836"/>
      <c r="D546" s="835"/>
      <c r="E546" s="835"/>
      <c r="F546" s="835"/>
      <c r="G546" s="500" t="str">
        <f>IF(E546*F546&lt;&gt;0,E546*F546,"")</f>
        <v/>
      </c>
      <c r="H546" s="836"/>
      <c r="I546" s="835"/>
      <c r="J546" s="835"/>
      <c r="K546" s="504" t="str">
        <f>IF(F546*J546=0,"",F546*J546)</f>
        <v/>
      </c>
      <c r="L546" s="481"/>
      <c r="M546" s="472"/>
      <c r="N546" s="472"/>
      <c r="O546" s="500" t="str">
        <f>IF(F546*N546=0,"",F546*N546)</f>
        <v/>
      </c>
      <c r="P546" s="481"/>
      <c r="Q546" s="472"/>
      <c r="R546" s="472"/>
      <c r="S546" s="500" t="str">
        <f>IF(F546*R546=0,"",F546*R546)</f>
        <v/>
      </c>
      <c r="T546" s="481"/>
      <c r="U546" s="472"/>
      <c r="V546" s="472"/>
      <c r="W546" s="507" t="str">
        <f>IF(F546*V546=0,"",F546*V546)</f>
        <v/>
      </c>
      <c r="X546" s="1021" t="str">
        <f>IF(E546="","",SUM(E546:E550,J546:J550)-SUM(N546:N550,R546:R550,V546:V550))</f>
        <v/>
      </c>
      <c r="Y546" s="1"/>
    </row>
    <row r="547" spans="2:25" ht="10.199999999999999" customHeight="1">
      <c r="B547" s="1019"/>
      <c r="C547" s="501"/>
      <c r="D547" s="473"/>
      <c r="E547" s="473"/>
      <c r="F547" s="494"/>
      <c r="G547" s="494" t="str">
        <f>IF(E547=0,"",F546*E547)</f>
        <v/>
      </c>
      <c r="H547" s="501"/>
      <c r="I547" s="473"/>
      <c r="J547" s="473"/>
      <c r="K547" s="505" t="str">
        <f>IF(F546*J547=0,"",F546*J547)</f>
        <v/>
      </c>
      <c r="L547" s="482"/>
      <c r="M547" s="475"/>
      <c r="N547" s="475"/>
      <c r="O547" s="494" t="str">
        <f>IF(F546*N547=0,"",F546*N547)</f>
        <v/>
      </c>
      <c r="P547" s="482"/>
      <c r="Q547" s="475"/>
      <c r="R547" s="475"/>
      <c r="S547" s="494" t="str">
        <f>IF(F546*R547=0,"",F546*R547)</f>
        <v/>
      </c>
      <c r="T547" s="482"/>
      <c r="U547" s="475"/>
      <c r="V547" s="475"/>
      <c r="W547" s="508" t="str">
        <f>IF(F546*V547=0,"",F546*V547)</f>
        <v/>
      </c>
      <c r="X547" s="1022"/>
      <c r="Y547" s="1"/>
    </row>
    <row r="548" spans="2:25" ht="10.199999999999999" customHeight="1">
      <c r="B548" s="1019"/>
      <c r="C548" s="501"/>
      <c r="D548" s="473"/>
      <c r="E548" s="473"/>
      <c r="F548" s="494"/>
      <c r="G548" s="494" t="str">
        <f>IF(E548=0,"",F546*E548)</f>
        <v/>
      </c>
      <c r="H548" s="501"/>
      <c r="I548" s="473"/>
      <c r="J548" s="473"/>
      <c r="K548" s="505" t="str">
        <f>IF(F546*J548=0,"",F546*J548)</f>
        <v/>
      </c>
      <c r="L548" s="482"/>
      <c r="M548" s="475"/>
      <c r="N548" s="475"/>
      <c r="O548" s="494" t="str">
        <f>IF(F546*N548=0,"",F546*N548)</f>
        <v/>
      </c>
      <c r="P548" s="482"/>
      <c r="Q548" s="475"/>
      <c r="R548" s="475"/>
      <c r="S548" s="494" t="str">
        <f>IF(F546*R548=0,"",F546*R548)</f>
        <v/>
      </c>
      <c r="T548" s="482"/>
      <c r="U548" s="475"/>
      <c r="V548" s="475"/>
      <c r="W548" s="508" t="str">
        <f>IF(F546*V548=0,"",F546*V548)</f>
        <v/>
      </c>
      <c r="X548" s="1022"/>
      <c r="Y548" s="1"/>
    </row>
    <row r="549" spans="2:25" ht="10.199999999999999" customHeight="1">
      <c r="B549" s="1019"/>
      <c r="C549" s="501"/>
      <c r="D549" s="473"/>
      <c r="E549" s="473"/>
      <c r="F549" s="494"/>
      <c r="G549" s="494" t="str">
        <f>IF(E549=0,"",F546*E549)</f>
        <v/>
      </c>
      <c r="H549" s="501"/>
      <c r="I549" s="473"/>
      <c r="J549" s="473"/>
      <c r="K549" s="505" t="str">
        <f>IF(F546*J549=0,"",F546*J549)</f>
        <v/>
      </c>
      <c r="L549" s="482"/>
      <c r="M549" s="475"/>
      <c r="N549" s="475"/>
      <c r="O549" s="494" t="str">
        <f>IF(F546*N549=0,"",F546*N549)</f>
        <v/>
      </c>
      <c r="P549" s="482"/>
      <c r="Q549" s="475"/>
      <c r="R549" s="475"/>
      <c r="S549" s="494" t="str">
        <f>IF(F546*R549=0,"",F546*R549)</f>
        <v/>
      </c>
      <c r="T549" s="482"/>
      <c r="U549" s="475"/>
      <c r="V549" s="475"/>
      <c r="W549" s="508" t="str">
        <f>IF(F546*V549=0,"",F546*V549)</f>
        <v/>
      </c>
      <c r="X549" s="1022"/>
    </row>
    <row r="550" spans="2:25" ht="10.199999999999999" customHeight="1">
      <c r="B550" s="1020"/>
      <c r="C550" s="833"/>
      <c r="D550" s="834"/>
      <c r="E550" s="834"/>
      <c r="F550" s="503"/>
      <c r="G550" s="494" t="str">
        <f>IF(E550=0,"",F546*E550)</f>
        <v/>
      </c>
      <c r="H550" s="833"/>
      <c r="I550" s="834"/>
      <c r="J550" s="834"/>
      <c r="K550" s="506" t="str">
        <f>IF(F546*J550=0,"",F546*J550)</f>
        <v/>
      </c>
      <c r="L550" s="483"/>
      <c r="M550" s="478"/>
      <c r="N550" s="478"/>
      <c r="O550" s="503" t="str">
        <f>IF(F546*N550=0,"",F546*N550)</f>
        <v/>
      </c>
      <c r="P550" s="483"/>
      <c r="Q550" s="478"/>
      <c r="R550" s="478"/>
      <c r="S550" s="503" t="str">
        <f>IF(F546*R550=0,"",F546*R550)</f>
        <v/>
      </c>
      <c r="T550" s="483"/>
      <c r="U550" s="478"/>
      <c r="V550" s="478"/>
      <c r="W550" s="509" t="str">
        <f>IF(F546*V550=0,"",F546*V550)</f>
        <v/>
      </c>
      <c r="X550" s="1023"/>
    </row>
    <row r="551" spans="2:25" ht="10.199999999999999" customHeight="1">
      <c r="B551" s="1018"/>
      <c r="C551" s="836"/>
      <c r="D551" s="835"/>
      <c r="E551" s="835"/>
      <c r="F551" s="835"/>
      <c r="G551" s="500" t="str">
        <f>IF(E551*F551&lt;&gt;0,E551*F551,"")</f>
        <v/>
      </c>
      <c r="H551" s="836"/>
      <c r="I551" s="835"/>
      <c r="J551" s="835"/>
      <c r="K551" s="504" t="str">
        <f>IF(F551*J551=0,"",F551*J551)</f>
        <v/>
      </c>
      <c r="L551" s="481"/>
      <c r="M551" s="472"/>
      <c r="N551" s="472"/>
      <c r="O551" s="500" t="str">
        <f>IF(F551*N551=0,"",F551*N551)</f>
        <v/>
      </c>
      <c r="P551" s="481"/>
      <c r="Q551" s="472"/>
      <c r="R551" s="472"/>
      <c r="S551" s="500" t="str">
        <f>IF(F551*R551=0,"",F551*R551)</f>
        <v/>
      </c>
      <c r="T551" s="481"/>
      <c r="U551" s="472"/>
      <c r="V551" s="472"/>
      <c r="W551" s="507" t="str">
        <f>IF(F551*V551=0,"",F551*V551)</f>
        <v/>
      </c>
      <c r="X551" s="1021" t="str">
        <f>IF(E551="","",SUM(E551:E555,J551:J555)-SUM(N551:N555,R551:R555,V551:V555))</f>
        <v/>
      </c>
    </row>
    <row r="552" spans="2:25" ht="10.199999999999999" customHeight="1">
      <c r="B552" s="1019"/>
      <c r="C552" s="501"/>
      <c r="D552" s="473"/>
      <c r="E552" s="473"/>
      <c r="F552" s="494"/>
      <c r="G552" s="494" t="str">
        <f>IF(E552=0,"",F551*E552)</f>
        <v/>
      </c>
      <c r="H552" s="501"/>
      <c r="I552" s="473"/>
      <c r="J552" s="473"/>
      <c r="K552" s="505" t="str">
        <f>IF(F551*J552=0,"",F551*J552)</f>
        <v/>
      </c>
      <c r="L552" s="482"/>
      <c r="M552" s="475"/>
      <c r="N552" s="475"/>
      <c r="O552" s="494" t="str">
        <f>IF(F551*N552=0,"",F551*N552)</f>
        <v/>
      </c>
      <c r="P552" s="482"/>
      <c r="Q552" s="475"/>
      <c r="R552" s="475"/>
      <c r="S552" s="494" t="str">
        <f>IF(F551*R552=0,"",F551*R552)</f>
        <v/>
      </c>
      <c r="T552" s="482"/>
      <c r="U552" s="475"/>
      <c r="V552" s="475"/>
      <c r="W552" s="508" t="str">
        <f>IF(F551*V552=0,"",F551*V552)</f>
        <v/>
      </c>
      <c r="X552" s="1022"/>
    </row>
    <row r="553" spans="2:25" ht="10.199999999999999" customHeight="1">
      <c r="B553" s="1019"/>
      <c r="C553" s="501"/>
      <c r="D553" s="473"/>
      <c r="E553" s="473"/>
      <c r="F553" s="494"/>
      <c r="G553" s="494" t="str">
        <f>IF(E553=0,"",F551*E553)</f>
        <v/>
      </c>
      <c r="H553" s="501"/>
      <c r="I553" s="473"/>
      <c r="J553" s="473"/>
      <c r="K553" s="505" t="str">
        <f>IF(F551*J553=0,"",F551*J553)</f>
        <v/>
      </c>
      <c r="L553" s="482"/>
      <c r="M553" s="475"/>
      <c r="N553" s="475"/>
      <c r="O553" s="494" t="str">
        <f>IF(F551*N553=0,"",F551*N553)</f>
        <v/>
      </c>
      <c r="P553" s="482"/>
      <c r="Q553" s="475"/>
      <c r="R553" s="475"/>
      <c r="S553" s="494" t="str">
        <f>IF(F551*R553=0,"",F551*R553)</f>
        <v/>
      </c>
      <c r="T553" s="482"/>
      <c r="U553" s="475"/>
      <c r="V553" s="475"/>
      <c r="W553" s="508" t="str">
        <f>IF(F551*V553=0,"",F551*V553)</f>
        <v/>
      </c>
      <c r="X553" s="1022"/>
    </row>
    <row r="554" spans="2:25" ht="10.199999999999999" customHeight="1">
      <c r="B554" s="1019"/>
      <c r="C554" s="501"/>
      <c r="D554" s="473"/>
      <c r="E554" s="473"/>
      <c r="F554" s="494"/>
      <c r="G554" s="494" t="str">
        <f>IF(E554=0,"",F551*E554)</f>
        <v/>
      </c>
      <c r="H554" s="501"/>
      <c r="I554" s="473"/>
      <c r="J554" s="473"/>
      <c r="K554" s="505" t="str">
        <f>IF(F551*J554=0,"",F551*J554)</f>
        <v/>
      </c>
      <c r="L554" s="482"/>
      <c r="M554" s="475"/>
      <c r="N554" s="475"/>
      <c r="O554" s="494" t="str">
        <f>IF(F551*N554=0,"",F551*N554)</f>
        <v/>
      </c>
      <c r="P554" s="482"/>
      <c r="Q554" s="475"/>
      <c r="R554" s="475"/>
      <c r="S554" s="494" t="str">
        <f>IF(F551*R554=0,"",F551*R554)</f>
        <v/>
      </c>
      <c r="T554" s="482"/>
      <c r="U554" s="475"/>
      <c r="V554" s="475"/>
      <c r="W554" s="508" t="str">
        <f>IF(F551*V554=0,"",F551*V554)</f>
        <v/>
      </c>
      <c r="X554" s="1022"/>
    </row>
    <row r="555" spans="2:25" ht="10.199999999999999" customHeight="1">
      <c r="B555" s="1020"/>
      <c r="C555" s="833"/>
      <c r="D555" s="834"/>
      <c r="E555" s="834"/>
      <c r="F555" s="503"/>
      <c r="G555" s="494" t="str">
        <f>IF(E555=0,"",F551*E555)</f>
        <v/>
      </c>
      <c r="H555" s="833"/>
      <c r="I555" s="834"/>
      <c r="J555" s="834"/>
      <c r="K555" s="506" t="str">
        <f>IF(F551*J555=0,"",F551*J555)</f>
        <v/>
      </c>
      <c r="L555" s="483"/>
      <c r="M555" s="478"/>
      <c r="N555" s="478"/>
      <c r="O555" s="503" t="str">
        <f>IF(F551*N555=0,"",F551*N555)</f>
        <v/>
      </c>
      <c r="P555" s="483"/>
      <c r="Q555" s="478"/>
      <c r="R555" s="478"/>
      <c r="S555" s="503" t="str">
        <f>IF(F551*R555=0,"",F551*R555)</f>
        <v/>
      </c>
      <c r="T555" s="483"/>
      <c r="U555" s="478"/>
      <c r="V555" s="478"/>
      <c r="W555" s="509" t="str">
        <f>IF(F551*V555=0,"",F551*V555)</f>
        <v/>
      </c>
      <c r="X555" s="1023"/>
    </row>
    <row r="556" spans="2:25" ht="10.199999999999999" customHeight="1">
      <c r="B556" s="1018"/>
      <c r="C556" s="836"/>
      <c r="D556" s="835"/>
      <c r="E556" s="835"/>
      <c r="F556" s="835"/>
      <c r="G556" s="500" t="str">
        <f>IF(E556*F556&lt;&gt;0,E556*F556,"")</f>
        <v/>
      </c>
      <c r="H556" s="836"/>
      <c r="I556" s="835"/>
      <c r="J556" s="835"/>
      <c r="K556" s="504" t="str">
        <f>IF(F556*J556=0,"",F556*J556)</f>
        <v/>
      </c>
      <c r="L556" s="481"/>
      <c r="M556" s="472"/>
      <c r="N556" s="472"/>
      <c r="O556" s="500" t="str">
        <f>IF(F556*N556=0,"",F556*N556)</f>
        <v/>
      </c>
      <c r="P556" s="481"/>
      <c r="Q556" s="472"/>
      <c r="R556" s="472"/>
      <c r="S556" s="500" t="str">
        <f>IF(F556*R556=0,"",F556*R556)</f>
        <v/>
      </c>
      <c r="T556" s="481"/>
      <c r="U556" s="472"/>
      <c r="V556" s="472"/>
      <c r="W556" s="507" t="str">
        <f>IF(F556*V556=0,"",F556*V556)</f>
        <v/>
      </c>
      <c r="X556" s="1021" t="str">
        <f>IF(E556="","",SUM(E556:E560,J556:J560)-SUM(N556:N560,R556:R560,V556:V560))</f>
        <v/>
      </c>
    </row>
    <row r="557" spans="2:25" ht="10.199999999999999" customHeight="1">
      <c r="B557" s="1019"/>
      <c r="C557" s="501"/>
      <c r="D557" s="473"/>
      <c r="E557" s="473"/>
      <c r="F557" s="494"/>
      <c r="G557" s="494" t="str">
        <f>IF(E557=0,"",F556*E557)</f>
        <v/>
      </c>
      <c r="H557" s="501"/>
      <c r="I557" s="473"/>
      <c r="J557" s="473"/>
      <c r="K557" s="505" t="str">
        <f>IF(F556*J557=0,"",F556*J557)</f>
        <v/>
      </c>
      <c r="L557" s="482"/>
      <c r="M557" s="475"/>
      <c r="N557" s="475"/>
      <c r="O557" s="494" t="str">
        <f>IF(F556*N557=0,"",F556*N557)</f>
        <v/>
      </c>
      <c r="P557" s="482"/>
      <c r="Q557" s="475"/>
      <c r="R557" s="475"/>
      <c r="S557" s="494" t="str">
        <f>IF(F556*R557=0,"",F556*R557)</f>
        <v/>
      </c>
      <c r="T557" s="482"/>
      <c r="U557" s="475"/>
      <c r="V557" s="475"/>
      <c r="W557" s="508" t="str">
        <f>IF(F556*V557=0,"",F556*V557)</f>
        <v/>
      </c>
      <c r="X557" s="1022"/>
    </row>
    <row r="558" spans="2:25" ht="10.199999999999999" customHeight="1">
      <c r="B558" s="1019"/>
      <c r="C558" s="501"/>
      <c r="D558" s="473"/>
      <c r="E558" s="473"/>
      <c r="F558" s="494"/>
      <c r="G558" s="494" t="str">
        <f>IF(E558=0,"",F556*E558)</f>
        <v/>
      </c>
      <c r="H558" s="501"/>
      <c r="I558" s="473"/>
      <c r="J558" s="473"/>
      <c r="K558" s="505" t="str">
        <f>IF(F556*J558=0,"",F556*J558)</f>
        <v/>
      </c>
      <c r="L558" s="482"/>
      <c r="M558" s="475"/>
      <c r="N558" s="475"/>
      <c r="O558" s="494" t="str">
        <f>IF(F556*N558=0,"",F556*N558)</f>
        <v/>
      </c>
      <c r="P558" s="482"/>
      <c r="Q558" s="475"/>
      <c r="R558" s="475"/>
      <c r="S558" s="494" t="str">
        <f>IF(F556*R558=0,"",F556*R558)</f>
        <v/>
      </c>
      <c r="T558" s="482"/>
      <c r="U558" s="475"/>
      <c r="V558" s="475"/>
      <c r="W558" s="508" t="str">
        <f>IF(F556*V558=0,"",F556*V558)</f>
        <v/>
      </c>
      <c r="X558" s="1022"/>
    </row>
    <row r="559" spans="2:25" ht="10.199999999999999" customHeight="1">
      <c r="B559" s="1019"/>
      <c r="C559" s="501"/>
      <c r="D559" s="473"/>
      <c r="E559" s="473"/>
      <c r="F559" s="494"/>
      <c r="G559" s="494" t="str">
        <f>IF(E559=0,"",F556*E559)</f>
        <v/>
      </c>
      <c r="H559" s="501"/>
      <c r="I559" s="473"/>
      <c r="J559" s="473"/>
      <c r="K559" s="505" t="str">
        <f>IF(F556*J559=0,"",F556*J559)</f>
        <v/>
      </c>
      <c r="L559" s="482"/>
      <c r="M559" s="475"/>
      <c r="N559" s="475"/>
      <c r="O559" s="494" t="str">
        <f>IF(F556*N559=0,"",F556*N559)</f>
        <v/>
      </c>
      <c r="P559" s="482"/>
      <c r="Q559" s="475"/>
      <c r="R559" s="475"/>
      <c r="S559" s="494" t="str">
        <f>IF(F556*R559=0,"",F556*R559)</f>
        <v/>
      </c>
      <c r="T559" s="482"/>
      <c r="U559" s="475"/>
      <c r="V559" s="475"/>
      <c r="W559" s="508" t="str">
        <f>IF(F556*V559=0,"",F556*V559)</f>
        <v/>
      </c>
      <c r="X559" s="1022"/>
    </row>
    <row r="560" spans="2:25" ht="10.199999999999999" customHeight="1">
      <c r="B560" s="1020"/>
      <c r="C560" s="833"/>
      <c r="D560" s="834"/>
      <c r="E560" s="834"/>
      <c r="F560" s="503"/>
      <c r="G560" s="494" t="str">
        <f>IF(E560=0,"",F556*E560)</f>
        <v/>
      </c>
      <c r="H560" s="833"/>
      <c r="I560" s="834"/>
      <c r="J560" s="834"/>
      <c r="K560" s="506" t="str">
        <f>IF(F556*J560=0,"",F556*J560)</f>
        <v/>
      </c>
      <c r="L560" s="483"/>
      <c r="M560" s="478"/>
      <c r="N560" s="478"/>
      <c r="O560" s="503" t="str">
        <f>IF(F556*N560=0,"",F556*N560)</f>
        <v/>
      </c>
      <c r="P560" s="483"/>
      <c r="Q560" s="478"/>
      <c r="R560" s="478"/>
      <c r="S560" s="503" t="str">
        <f>IF(F556*R560=0,"",F556*R560)</f>
        <v/>
      </c>
      <c r="T560" s="483"/>
      <c r="U560" s="478"/>
      <c r="V560" s="478"/>
      <c r="W560" s="509" t="str">
        <f>IF(F556*V560=0,"",F556*V560)</f>
        <v/>
      </c>
      <c r="X560" s="1023"/>
    </row>
    <row r="561" spans="2:25" ht="10.199999999999999" customHeight="1">
      <c r="B561" s="1018"/>
      <c r="C561" s="836"/>
      <c r="D561" s="835"/>
      <c r="E561" s="835"/>
      <c r="F561" s="835"/>
      <c r="G561" s="500" t="str">
        <f>IF(E561*F561&lt;&gt;0,E561*F561,"")</f>
        <v/>
      </c>
      <c r="H561" s="836"/>
      <c r="I561" s="835"/>
      <c r="J561" s="835"/>
      <c r="K561" s="504" t="str">
        <f>IF(F561*J561=0,"",F561*J561)</f>
        <v/>
      </c>
      <c r="L561" s="481"/>
      <c r="M561" s="472"/>
      <c r="N561" s="472"/>
      <c r="O561" s="500" t="str">
        <f>IF(F561*N561=0,"",F561*N561)</f>
        <v/>
      </c>
      <c r="P561" s="481"/>
      <c r="Q561" s="472"/>
      <c r="R561" s="472"/>
      <c r="S561" s="500" t="str">
        <f>IF(F561*R561=0,"",F561*R561)</f>
        <v/>
      </c>
      <c r="T561" s="481"/>
      <c r="U561" s="472"/>
      <c r="V561" s="472"/>
      <c r="W561" s="504" t="str">
        <f>IF(F561*V561=0,"",F561*V561)</f>
        <v/>
      </c>
      <c r="X561" s="1015" t="str">
        <f>IF(E561="","",SUM(E561:E565,J561:J565)-SUM(N561:N565,R561:R565,V561:V565))</f>
        <v/>
      </c>
    </row>
    <row r="562" spans="2:25" ht="10.199999999999999" customHeight="1">
      <c r="B562" s="1019"/>
      <c r="C562" s="501"/>
      <c r="D562" s="473"/>
      <c r="E562" s="473"/>
      <c r="F562" s="494"/>
      <c r="G562" s="494" t="str">
        <f>IF(E562=0,"",F561*E562)</f>
        <v/>
      </c>
      <c r="H562" s="501"/>
      <c r="I562" s="473"/>
      <c r="J562" s="473"/>
      <c r="K562" s="505" t="str">
        <f>IF(F561*J562=0,"",F561*J562)</f>
        <v/>
      </c>
      <c r="L562" s="482"/>
      <c r="M562" s="475"/>
      <c r="N562" s="475"/>
      <c r="O562" s="494" t="str">
        <f>IF(F561*N562=0,"",F561*N562)</f>
        <v/>
      </c>
      <c r="P562" s="482"/>
      <c r="Q562" s="475"/>
      <c r="R562" s="475"/>
      <c r="S562" s="494" t="str">
        <f>IF(F561*R562=0,"",F561*R562)</f>
        <v/>
      </c>
      <c r="T562" s="482"/>
      <c r="U562" s="475"/>
      <c r="V562" s="475"/>
      <c r="W562" s="505" t="str">
        <f>IF(F561*V562=0,"",F561*V562)</f>
        <v/>
      </c>
      <c r="X562" s="1016"/>
    </row>
    <row r="563" spans="2:25" ht="10.199999999999999" customHeight="1">
      <c r="B563" s="1019"/>
      <c r="C563" s="501"/>
      <c r="D563" s="473"/>
      <c r="E563" s="473"/>
      <c r="F563" s="494"/>
      <c r="G563" s="494" t="str">
        <f>IF(E563=0,"",F561*E563)</f>
        <v/>
      </c>
      <c r="H563" s="501"/>
      <c r="I563" s="473"/>
      <c r="J563" s="473"/>
      <c r="K563" s="505" t="str">
        <f>IF(F561*J563=0,"",F561*J563)</f>
        <v/>
      </c>
      <c r="L563" s="482"/>
      <c r="M563" s="475"/>
      <c r="N563" s="475"/>
      <c r="O563" s="494" t="str">
        <f>IF(F561*N563=0,"",F561*N563)</f>
        <v/>
      </c>
      <c r="P563" s="482"/>
      <c r="Q563" s="475"/>
      <c r="R563" s="475"/>
      <c r="S563" s="494" t="str">
        <f>IF(F561*R563=0,"",F561*R563)</f>
        <v/>
      </c>
      <c r="T563" s="482"/>
      <c r="U563" s="475"/>
      <c r="V563" s="475"/>
      <c r="W563" s="505" t="str">
        <f>IF(F561*V563=0,"",F561*V563)</f>
        <v/>
      </c>
      <c r="X563" s="1016"/>
    </row>
    <row r="564" spans="2:25" ht="10.199999999999999" customHeight="1">
      <c r="B564" s="1019"/>
      <c r="C564" s="501"/>
      <c r="D564" s="473"/>
      <c r="E564" s="473"/>
      <c r="F564" s="494"/>
      <c r="G564" s="494" t="str">
        <f>IF(E564=0,"",F561*E564)</f>
        <v/>
      </c>
      <c r="H564" s="501"/>
      <c r="I564" s="473"/>
      <c r="J564" s="473"/>
      <c r="K564" s="505" t="str">
        <f>IF(F561*J564=0,"",F561*J564)</f>
        <v/>
      </c>
      <c r="L564" s="482"/>
      <c r="M564" s="475"/>
      <c r="N564" s="475"/>
      <c r="O564" s="494" t="str">
        <f>IF(F561*N564=0,"",F561*N564)</f>
        <v/>
      </c>
      <c r="P564" s="482"/>
      <c r="Q564" s="475"/>
      <c r="R564" s="475"/>
      <c r="S564" s="494" t="str">
        <f>IF(F561*R564=0,"",F561*R564)</f>
        <v/>
      </c>
      <c r="T564" s="482"/>
      <c r="U564" s="475"/>
      <c r="V564" s="475"/>
      <c r="W564" s="505" t="str">
        <f>IF(F561*V564=0,"",F561*V564)</f>
        <v/>
      </c>
      <c r="X564" s="1016"/>
    </row>
    <row r="565" spans="2:25" ht="10.199999999999999" customHeight="1">
      <c r="B565" s="1020"/>
      <c r="C565" s="833"/>
      <c r="D565" s="834"/>
      <c r="E565" s="834"/>
      <c r="F565" s="503"/>
      <c r="G565" s="494" t="str">
        <f>IF(E565=0,"",F561*E565)</f>
        <v/>
      </c>
      <c r="H565" s="833"/>
      <c r="I565" s="834"/>
      <c r="J565" s="834"/>
      <c r="K565" s="506" t="str">
        <f>IF(F561*J565=0,"",F561*J565)</f>
        <v/>
      </c>
      <c r="L565" s="483"/>
      <c r="M565" s="478"/>
      <c r="N565" s="478"/>
      <c r="O565" s="503" t="str">
        <f>IF(F561*N565=0,"",F561*N565)</f>
        <v/>
      </c>
      <c r="P565" s="483"/>
      <c r="Q565" s="478"/>
      <c r="R565" s="478"/>
      <c r="S565" s="503" t="str">
        <f>IF(F561*R565=0,"",F561*R565)</f>
        <v/>
      </c>
      <c r="T565" s="483"/>
      <c r="U565" s="478"/>
      <c r="V565" s="478"/>
      <c r="W565" s="506" t="str">
        <f>IF(F561*V565=0,"",F561*V565)</f>
        <v/>
      </c>
      <c r="X565" s="1017"/>
    </row>
    <row r="566" spans="2:25" ht="26.4" customHeight="1">
      <c r="B566" s="1059" t="s">
        <v>51</v>
      </c>
      <c r="C566" s="1004" t="s">
        <v>53</v>
      </c>
      <c r="D566" s="1005"/>
      <c r="E566" s="1005"/>
      <c r="F566" s="1005"/>
      <c r="G566" s="1005"/>
      <c r="H566" s="1005" t="s">
        <v>41</v>
      </c>
      <c r="I566" s="1005"/>
      <c r="J566" s="1005"/>
      <c r="K566" s="1006"/>
      <c r="L566" s="1038" t="s">
        <v>42</v>
      </c>
      <c r="M566" s="1005"/>
      <c r="N566" s="1005"/>
      <c r="O566" s="1005"/>
      <c r="P566" s="1005" t="s">
        <v>43</v>
      </c>
      <c r="Q566" s="1005"/>
      <c r="R566" s="1005"/>
      <c r="S566" s="1005"/>
      <c r="T566" s="1005" t="s">
        <v>44</v>
      </c>
      <c r="U566" s="1005"/>
      <c r="V566" s="1005"/>
      <c r="W566" s="1006"/>
      <c r="X566" s="1027" t="s">
        <v>39</v>
      </c>
    </row>
    <row r="567" spans="2:25">
      <c r="B567" s="1060"/>
      <c r="C567" s="512" t="s">
        <v>45</v>
      </c>
      <c r="D567" s="513" t="s">
        <v>46</v>
      </c>
      <c r="E567" s="514" t="s">
        <v>48</v>
      </c>
      <c r="F567" s="514" t="s">
        <v>50</v>
      </c>
      <c r="G567" s="514" t="s">
        <v>6</v>
      </c>
      <c r="H567" s="514" t="s">
        <v>45</v>
      </c>
      <c r="I567" s="514" t="s">
        <v>46</v>
      </c>
      <c r="J567" s="514" t="s">
        <v>48</v>
      </c>
      <c r="K567" s="515" t="s">
        <v>6</v>
      </c>
      <c r="L567" s="516" t="s">
        <v>45</v>
      </c>
      <c r="M567" s="513" t="s">
        <v>46</v>
      </c>
      <c r="N567" s="514" t="s">
        <v>48</v>
      </c>
      <c r="O567" s="514" t="s">
        <v>6</v>
      </c>
      <c r="P567" s="514" t="s">
        <v>45</v>
      </c>
      <c r="Q567" s="514" t="s">
        <v>46</v>
      </c>
      <c r="R567" s="514" t="s">
        <v>48</v>
      </c>
      <c r="S567" s="514" t="s">
        <v>6</v>
      </c>
      <c r="T567" s="514" t="s">
        <v>45</v>
      </c>
      <c r="U567" s="514" t="s">
        <v>46</v>
      </c>
      <c r="V567" s="514" t="s">
        <v>48</v>
      </c>
      <c r="W567" s="517" t="s">
        <v>6</v>
      </c>
      <c r="X567" s="1028"/>
    </row>
    <row r="568" spans="2:25">
      <c r="B568" s="1032" t="s">
        <v>52</v>
      </c>
      <c r="C568" s="1061"/>
      <c r="D568" s="1058"/>
      <c r="E568" s="1010"/>
      <c r="F568" s="1010"/>
      <c r="G568" s="1054" t="str">
        <f>IF(SUM(G524:G543,G546:G565)=0,"",SUM(G524:G543,G546:G565))</f>
        <v/>
      </c>
      <c r="H568" s="1002"/>
      <c r="I568" s="1002"/>
      <c r="J568" s="1010"/>
      <c r="K568" s="1055" t="str">
        <f>IF(SUM(K524:K543,K546:K565)=0,"",SUM(K524:K543,K546:K565))</f>
        <v/>
      </c>
      <c r="L568" s="1056"/>
      <c r="M568" s="1058"/>
      <c r="N568" s="1010"/>
      <c r="O568" s="1054" t="str">
        <f>IF(SUM(O524:O543,O546:O565)=0,"",SUM(O524:O543,O546:O565))</f>
        <v/>
      </c>
      <c r="P568" s="1002"/>
      <c r="Q568" s="1002"/>
      <c r="R568" s="1010"/>
      <c r="S568" s="1054" t="str">
        <f>IF(SUM(S524:S543,S546:S565)=0,"",SUM(S524:S543,S546:S565))</f>
        <v/>
      </c>
      <c r="T568" s="1002"/>
      <c r="U568" s="1002"/>
      <c r="V568" s="1010"/>
      <c r="W568" s="1007" t="str">
        <f>IF(SUM(W524:W543,W546:W565)=0,"",SUM(W524:W543,W546:W565))</f>
        <v/>
      </c>
      <c r="X568" s="1028"/>
    </row>
    <row r="569" spans="2:25">
      <c r="B569" s="1033"/>
      <c r="C569" s="1051"/>
      <c r="D569" s="1053"/>
      <c r="E569" s="1011"/>
      <c r="F569" s="1011"/>
      <c r="G569" s="1045"/>
      <c r="H569" s="1003"/>
      <c r="I569" s="1003"/>
      <c r="J569" s="1011"/>
      <c r="K569" s="1035"/>
      <c r="L569" s="1057"/>
      <c r="M569" s="1053"/>
      <c r="N569" s="1011"/>
      <c r="O569" s="1045"/>
      <c r="P569" s="1003"/>
      <c r="Q569" s="1003"/>
      <c r="R569" s="1011"/>
      <c r="S569" s="1045"/>
      <c r="T569" s="1003"/>
      <c r="U569" s="1003"/>
      <c r="V569" s="1011"/>
      <c r="W569" s="1008"/>
      <c r="X569" s="1029"/>
    </row>
    <row r="573" spans="2:25">
      <c r="B573" s="1027" t="s">
        <v>36</v>
      </c>
      <c r="C573" s="1004" t="s">
        <v>37</v>
      </c>
      <c r="D573" s="1005"/>
      <c r="E573" s="1005"/>
      <c r="F573" s="1005"/>
      <c r="G573" s="1005"/>
      <c r="H573" s="1005"/>
      <c r="I573" s="1005"/>
      <c r="J573" s="1005"/>
      <c r="K573" s="1005"/>
      <c r="L573" s="1005" t="s">
        <v>38</v>
      </c>
      <c r="M573" s="1005"/>
      <c r="N573" s="1005"/>
      <c r="O573" s="1005"/>
      <c r="P573" s="1005"/>
      <c r="Q573" s="1005"/>
      <c r="R573" s="1005"/>
      <c r="S573" s="1005"/>
      <c r="T573" s="1005"/>
      <c r="U573" s="1005"/>
      <c r="V573" s="1005"/>
      <c r="W573" s="1006"/>
      <c r="X573" s="1036" t="s">
        <v>39</v>
      </c>
    </row>
    <row r="574" spans="2:25" ht="26.4" customHeight="1">
      <c r="B574" s="1028"/>
      <c r="C574" s="1004" t="s">
        <v>53</v>
      </c>
      <c r="D574" s="1005"/>
      <c r="E574" s="1005"/>
      <c r="F574" s="1005"/>
      <c r="G574" s="1005"/>
      <c r="H574" s="1005" t="s">
        <v>41</v>
      </c>
      <c r="I574" s="1005"/>
      <c r="J574" s="1005"/>
      <c r="K574" s="1006"/>
      <c r="L574" s="1004" t="s">
        <v>42</v>
      </c>
      <c r="M574" s="1005"/>
      <c r="N574" s="1005"/>
      <c r="O574" s="1005"/>
      <c r="P574" s="1005" t="s">
        <v>43</v>
      </c>
      <c r="Q574" s="1005"/>
      <c r="R574" s="1005"/>
      <c r="S574" s="1005"/>
      <c r="T574" s="1005" t="s">
        <v>44</v>
      </c>
      <c r="U574" s="1005"/>
      <c r="V574" s="1005"/>
      <c r="W574" s="1006"/>
      <c r="X574" s="1046"/>
      <c r="Y574" s="29"/>
    </row>
    <row r="575" spans="2:25" ht="10.199999999999999" customHeight="1">
      <c r="B575" s="1029"/>
      <c r="C575" s="495" t="s">
        <v>45</v>
      </c>
      <c r="D575" s="496" t="s">
        <v>46</v>
      </c>
      <c r="E575" s="497" t="s">
        <v>48</v>
      </c>
      <c r="F575" s="497" t="s">
        <v>50</v>
      </c>
      <c r="G575" s="497" t="s">
        <v>6</v>
      </c>
      <c r="H575" s="497" t="s">
        <v>45</v>
      </c>
      <c r="I575" s="497" t="s">
        <v>46</v>
      </c>
      <c r="J575" s="497" t="s">
        <v>48</v>
      </c>
      <c r="K575" s="498" t="s">
        <v>6</v>
      </c>
      <c r="L575" s="495" t="s">
        <v>45</v>
      </c>
      <c r="M575" s="496" t="s">
        <v>46</v>
      </c>
      <c r="N575" s="497" t="s">
        <v>48</v>
      </c>
      <c r="O575" s="497" t="s">
        <v>6</v>
      </c>
      <c r="P575" s="497" t="s">
        <v>45</v>
      </c>
      <c r="Q575" s="497" t="s">
        <v>46</v>
      </c>
      <c r="R575" s="497" t="s">
        <v>48</v>
      </c>
      <c r="S575" s="497" t="s">
        <v>6</v>
      </c>
      <c r="T575" s="497" t="s">
        <v>45</v>
      </c>
      <c r="U575" s="497" t="s">
        <v>46</v>
      </c>
      <c r="V575" s="497" t="s">
        <v>48</v>
      </c>
      <c r="W575" s="498" t="s">
        <v>6</v>
      </c>
      <c r="X575" s="1047"/>
      <c r="Y575" s="29"/>
    </row>
    <row r="576" spans="2:25" ht="10.199999999999999" customHeight="1">
      <c r="B576" s="1018"/>
      <c r="C576" s="836"/>
      <c r="D576" s="835"/>
      <c r="E576" s="835"/>
      <c r="F576" s="835"/>
      <c r="G576" s="500" t="str">
        <f>IF(E576*F576&lt;&gt;0,E576*F576,"")</f>
        <v/>
      </c>
      <c r="H576" s="836"/>
      <c r="I576" s="835"/>
      <c r="J576" s="835"/>
      <c r="K576" s="504" t="str">
        <f>IF(F576*J576=0,"",F576*J576)</f>
        <v/>
      </c>
      <c r="L576" s="481"/>
      <c r="M576" s="472"/>
      <c r="N576" s="472"/>
      <c r="O576" s="500" t="str">
        <f>IF(F576*N576=0,"",F576*N576)</f>
        <v/>
      </c>
      <c r="P576" s="481"/>
      <c r="Q576" s="472"/>
      <c r="R576" s="472"/>
      <c r="S576" s="500" t="str">
        <f>IF(F576*R576=0,"",F576*R576)</f>
        <v/>
      </c>
      <c r="T576" s="481"/>
      <c r="U576" s="472"/>
      <c r="V576" s="472"/>
      <c r="W576" s="507" t="str">
        <f>IF(F576*V576=0,"",F576*V576)</f>
        <v/>
      </c>
      <c r="X576" s="1021" t="str">
        <f>IF(E576="","",SUM(E576:E580,J576:J580)-SUM(N576:N580,R576:R580,V576:V580))</f>
        <v/>
      </c>
      <c r="Y576" s="29"/>
    </row>
    <row r="577" spans="2:25" ht="10.199999999999999" customHeight="1">
      <c r="B577" s="1019"/>
      <c r="C577" s="501"/>
      <c r="D577" s="473"/>
      <c r="E577" s="473"/>
      <c r="F577" s="494"/>
      <c r="G577" s="494" t="str">
        <f>IF(E577=0,"",F576*E577)</f>
        <v/>
      </c>
      <c r="H577" s="501"/>
      <c r="I577" s="473"/>
      <c r="J577" s="473"/>
      <c r="K577" s="505" t="str">
        <f>IF(F576*J577=0,"",F576*J577)</f>
        <v/>
      </c>
      <c r="L577" s="482"/>
      <c r="M577" s="475"/>
      <c r="N577" s="475"/>
      <c r="O577" s="494" t="str">
        <f>IF(F576*N577=0,"",F576*N577)</f>
        <v/>
      </c>
      <c r="P577" s="482"/>
      <c r="Q577" s="475"/>
      <c r="R577" s="475"/>
      <c r="S577" s="494" t="str">
        <f>IF(F576*R577=0,"",F576*R577)</f>
        <v/>
      </c>
      <c r="T577" s="482"/>
      <c r="U577" s="475"/>
      <c r="V577" s="475"/>
      <c r="W577" s="508" t="str">
        <f>IF(F576*V577=0,"",F576*V577)</f>
        <v/>
      </c>
      <c r="X577" s="1022"/>
      <c r="Y577" s="1"/>
    </row>
    <row r="578" spans="2:25" ht="10.199999999999999" customHeight="1">
      <c r="B578" s="1019"/>
      <c r="C578" s="501"/>
      <c r="D578" s="473"/>
      <c r="E578" s="473"/>
      <c r="F578" s="494"/>
      <c r="G578" s="494" t="str">
        <f>IF(E578=0,"",F576*E578)</f>
        <v/>
      </c>
      <c r="H578" s="501"/>
      <c r="I578" s="473"/>
      <c r="J578" s="473"/>
      <c r="K578" s="505" t="str">
        <f>IF(F576*J578=0,"",F576*J578)</f>
        <v/>
      </c>
      <c r="L578" s="482"/>
      <c r="M578" s="475"/>
      <c r="N578" s="475"/>
      <c r="O578" s="494" t="str">
        <f>IF(F576*N578=0,"",F576*N578)</f>
        <v/>
      </c>
      <c r="P578" s="482"/>
      <c r="Q578" s="475"/>
      <c r="R578" s="475"/>
      <c r="S578" s="494" t="str">
        <f>IF(F576*R578=0,"",F576*R578)</f>
        <v/>
      </c>
      <c r="T578" s="482"/>
      <c r="U578" s="475"/>
      <c r="V578" s="475"/>
      <c r="W578" s="508" t="str">
        <f>IF(F576*V578=0,"",F576*V578)</f>
        <v/>
      </c>
      <c r="X578" s="1022"/>
      <c r="Y578" s="1"/>
    </row>
    <row r="579" spans="2:25" ht="10.199999999999999" customHeight="1">
      <c r="B579" s="1019"/>
      <c r="C579" s="501"/>
      <c r="D579" s="473"/>
      <c r="E579" s="473"/>
      <c r="F579" s="494"/>
      <c r="G579" s="494" t="str">
        <f>IF(E579=0,"",F576*E579)</f>
        <v/>
      </c>
      <c r="H579" s="501"/>
      <c r="I579" s="473"/>
      <c r="J579" s="473"/>
      <c r="K579" s="505" t="str">
        <f>IF(F576*J579=0,"",F576*J579)</f>
        <v/>
      </c>
      <c r="L579" s="482"/>
      <c r="M579" s="475"/>
      <c r="N579" s="475"/>
      <c r="O579" s="494" t="str">
        <f>IF(F576*N579=0,"",F576*N579)</f>
        <v/>
      </c>
      <c r="P579" s="482"/>
      <c r="Q579" s="475"/>
      <c r="R579" s="475"/>
      <c r="S579" s="494" t="str">
        <f>IF(F576*R579=0,"",F576*R579)</f>
        <v/>
      </c>
      <c r="T579" s="482"/>
      <c r="U579" s="475"/>
      <c r="V579" s="475"/>
      <c r="W579" s="508" t="str">
        <f>IF(F576*V579=0,"",F576*V579)</f>
        <v/>
      </c>
      <c r="X579" s="1022"/>
      <c r="Y579" s="1"/>
    </row>
    <row r="580" spans="2:25" ht="10.199999999999999" customHeight="1">
      <c r="B580" s="1020"/>
      <c r="C580" s="833"/>
      <c r="D580" s="834"/>
      <c r="E580" s="834"/>
      <c r="F580" s="503"/>
      <c r="G580" s="494" t="str">
        <f>IF(E580=0,"",F576*E580)</f>
        <v/>
      </c>
      <c r="H580" s="833"/>
      <c r="I580" s="834"/>
      <c r="J580" s="834"/>
      <c r="K580" s="506" t="str">
        <f>IF(F576*J580=0,"",F576*J580)</f>
        <v/>
      </c>
      <c r="L580" s="483"/>
      <c r="M580" s="478"/>
      <c r="N580" s="478"/>
      <c r="O580" s="503" t="str">
        <f>IF(F576*N580=0,"",F576*N580)</f>
        <v/>
      </c>
      <c r="P580" s="483"/>
      <c r="Q580" s="478"/>
      <c r="R580" s="478"/>
      <c r="S580" s="503" t="str">
        <f>IF(F576*R580=0,"",F576*R580)</f>
        <v/>
      </c>
      <c r="T580" s="483"/>
      <c r="U580" s="478"/>
      <c r="V580" s="478"/>
      <c r="W580" s="509" t="str">
        <f>IF(F576*V580=0,"",F576*V580)</f>
        <v/>
      </c>
      <c r="X580" s="1023"/>
      <c r="Y580" s="1"/>
    </row>
    <row r="581" spans="2:25" ht="10.199999999999999" customHeight="1">
      <c r="B581" s="1018"/>
      <c r="C581" s="836"/>
      <c r="D581" s="835"/>
      <c r="E581" s="835"/>
      <c r="F581" s="835"/>
      <c r="G581" s="500" t="str">
        <f>IF(E581*F581&lt;&gt;0,E581*F581,"")</f>
        <v/>
      </c>
      <c r="H581" s="836"/>
      <c r="I581" s="835"/>
      <c r="J581" s="835"/>
      <c r="K581" s="504" t="str">
        <f>IF(F581*J581=0,"",F581*J581)</f>
        <v/>
      </c>
      <c r="L581" s="481"/>
      <c r="M581" s="472"/>
      <c r="N581" s="472"/>
      <c r="O581" s="500" t="str">
        <f>IF(F581*N581=0,"",F581*N581)</f>
        <v/>
      </c>
      <c r="P581" s="481"/>
      <c r="Q581" s="472"/>
      <c r="R581" s="472"/>
      <c r="S581" s="500" t="str">
        <f>IF(F581*R581=0,"",F581*R581)</f>
        <v/>
      </c>
      <c r="T581" s="481"/>
      <c r="U581" s="472"/>
      <c r="V581" s="472"/>
      <c r="W581" s="507" t="str">
        <f>IF(F581*V581=0,"",F581*V581)</f>
        <v/>
      </c>
      <c r="X581" s="1021" t="str">
        <f>IF(E581="","",SUM(E581:E585,J581:J585)-SUM(N581:N585,R581:R585,V581:V585))</f>
        <v/>
      </c>
      <c r="Y581" s="1"/>
    </row>
    <row r="582" spans="2:25" ht="10.199999999999999" customHeight="1">
      <c r="B582" s="1019"/>
      <c r="C582" s="501"/>
      <c r="D582" s="473"/>
      <c r="E582" s="473"/>
      <c r="F582" s="494"/>
      <c r="G582" s="494" t="str">
        <f>IF(E582=0,"",F581*E582)</f>
        <v/>
      </c>
      <c r="H582" s="501"/>
      <c r="I582" s="473"/>
      <c r="J582" s="473"/>
      <c r="K582" s="505" t="str">
        <f>IF(F581*J582=0,"",F581*J582)</f>
        <v/>
      </c>
      <c r="L582" s="482"/>
      <c r="M582" s="475"/>
      <c r="N582" s="475"/>
      <c r="O582" s="494" t="str">
        <f>IF(F581*N582=0,"",F581*N582)</f>
        <v/>
      </c>
      <c r="P582" s="482"/>
      <c r="Q582" s="475"/>
      <c r="R582" s="475"/>
      <c r="S582" s="494" t="str">
        <f>IF(F581*R582=0,"",F581*R582)</f>
        <v/>
      </c>
      <c r="T582" s="482"/>
      <c r="U582" s="475"/>
      <c r="V582" s="475"/>
      <c r="W582" s="508" t="str">
        <f>IF(F581*V582=0,"",F581*V582)</f>
        <v/>
      </c>
      <c r="X582" s="1022"/>
      <c r="Y582" s="1"/>
    </row>
    <row r="583" spans="2:25" ht="10.199999999999999" customHeight="1">
      <c r="B583" s="1019"/>
      <c r="C583" s="501"/>
      <c r="D583" s="473"/>
      <c r="E583" s="473"/>
      <c r="F583" s="494"/>
      <c r="G583" s="494" t="str">
        <f>IF(E583=0,"",F581*E583)</f>
        <v/>
      </c>
      <c r="H583" s="501"/>
      <c r="I583" s="473"/>
      <c r="J583" s="473"/>
      <c r="K583" s="505" t="str">
        <f>IF(F581*J583=0,"",F581*J583)</f>
        <v/>
      </c>
      <c r="L583" s="482"/>
      <c r="M583" s="475"/>
      <c r="N583" s="475"/>
      <c r="O583" s="494" t="str">
        <f>IF(F581*N583=0,"",F581*N583)</f>
        <v/>
      </c>
      <c r="P583" s="482"/>
      <c r="Q583" s="475"/>
      <c r="R583" s="475"/>
      <c r="S583" s="494" t="str">
        <f>IF(F581*R583=0,"",F581*R583)</f>
        <v/>
      </c>
      <c r="T583" s="482"/>
      <c r="U583" s="475"/>
      <c r="V583" s="475"/>
      <c r="W583" s="508" t="str">
        <f>IF(F581*V583=0,"",F581*V583)</f>
        <v/>
      </c>
      <c r="X583" s="1022"/>
      <c r="Y583" s="1"/>
    </row>
    <row r="584" spans="2:25" ht="10.199999999999999" customHeight="1">
      <c r="B584" s="1019"/>
      <c r="C584" s="501"/>
      <c r="D584" s="473"/>
      <c r="E584" s="473"/>
      <c r="F584" s="494"/>
      <c r="G584" s="494" t="str">
        <f>IF(E584=0,"",F581*E584)</f>
        <v/>
      </c>
      <c r="H584" s="501"/>
      <c r="I584" s="473"/>
      <c r="J584" s="473"/>
      <c r="K584" s="505" t="str">
        <f>IF(F581*J584=0,"",F581*J584)</f>
        <v/>
      </c>
      <c r="L584" s="482"/>
      <c r="M584" s="475"/>
      <c r="N584" s="475"/>
      <c r="O584" s="494" t="str">
        <f>IF(F581*N584=0,"",F581*N584)</f>
        <v/>
      </c>
      <c r="P584" s="482"/>
      <c r="Q584" s="475"/>
      <c r="R584" s="475"/>
      <c r="S584" s="494" t="str">
        <f>IF(F581*R584=0,"",F581*R584)</f>
        <v/>
      </c>
      <c r="T584" s="482"/>
      <c r="U584" s="475"/>
      <c r="V584" s="475"/>
      <c r="W584" s="508" t="str">
        <f>IF(F581*V584=0,"",F581*V584)</f>
        <v/>
      </c>
      <c r="X584" s="1022"/>
      <c r="Y584" s="1"/>
    </row>
    <row r="585" spans="2:25" ht="10.199999999999999" customHeight="1">
      <c r="B585" s="1020"/>
      <c r="C585" s="833"/>
      <c r="D585" s="834"/>
      <c r="E585" s="834"/>
      <c r="F585" s="503"/>
      <c r="G585" s="494" t="str">
        <f>IF(E585=0,"",F581*E585)</f>
        <v/>
      </c>
      <c r="H585" s="833"/>
      <c r="I585" s="834"/>
      <c r="J585" s="834"/>
      <c r="K585" s="506" t="str">
        <f>IF(F581*J585=0,"",F581*J585)</f>
        <v/>
      </c>
      <c r="L585" s="483"/>
      <c r="M585" s="478"/>
      <c r="N585" s="478"/>
      <c r="O585" s="503" t="str">
        <f>IF(F581*N585=0,"",F581*N585)</f>
        <v/>
      </c>
      <c r="P585" s="483"/>
      <c r="Q585" s="478"/>
      <c r="R585" s="478"/>
      <c r="S585" s="503" t="str">
        <f>IF(F581*R585=0,"",F581*R585)</f>
        <v/>
      </c>
      <c r="T585" s="483"/>
      <c r="U585" s="478"/>
      <c r="V585" s="478"/>
      <c r="W585" s="509" t="str">
        <f>IF(F581*V585=0,"",F581*V585)</f>
        <v/>
      </c>
      <c r="X585" s="1023"/>
      <c r="Y585" s="1"/>
    </row>
    <row r="586" spans="2:25" ht="10.199999999999999" customHeight="1">
      <c r="B586" s="1018"/>
      <c r="C586" s="836"/>
      <c r="D586" s="835"/>
      <c r="E586" s="835"/>
      <c r="F586" s="835"/>
      <c r="G586" s="500" t="str">
        <f>IF(E586*F586&lt;&gt;0,E586*F586,"")</f>
        <v/>
      </c>
      <c r="H586" s="836"/>
      <c r="I586" s="835"/>
      <c r="J586" s="835"/>
      <c r="K586" s="504" t="str">
        <f>IF(F586*J586=0,"",F586*J586)</f>
        <v/>
      </c>
      <c r="L586" s="481"/>
      <c r="M586" s="472"/>
      <c r="N586" s="472"/>
      <c r="O586" s="500" t="str">
        <f>IF(F586*N586=0,"",F586*N586)</f>
        <v/>
      </c>
      <c r="P586" s="481"/>
      <c r="Q586" s="472"/>
      <c r="R586" s="472"/>
      <c r="S586" s="500" t="str">
        <f>IF(F586*R586=0,"",F586*R586)</f>
        <v/>
      </c>
      <c r="T586" s="481"/>
      <c r="U586" s="472"/>
      <c r="V586" s="472"/>
      <c r="W586" s="504" t="str">
        <f>IF(F586*V586=0,"",F586*V586)</f>
        <v/>
      </c>
      <c r="X586" s="1021" t="str">
        <f>IF(E586="","",SUM(E586:E590,J586:J590)-SUM(N586:N590,R586:R590,V586:V590))</f>
        <v/>
      </c>
      <c r="Y586" s="1"/>
    </row>
    <row r="587" spans="2:25" ht="10.199999999999999" customHeight="1">
      <c r="B587" s="1019"/>
      <c r="C587" s="501"/>
      <c r="D587" s="473"/>
      <c r="E587" s="473"/>
      <c r="F587" s="494"/>
      <c r="G587" s="494" t="str">
        <f>IF(E587=0,"",F586*E587)</f>
        <v/>
      </c>
      <c r="H587" s="501"/>
      <c r="I587" s="473"/>
      <c r="J587" s="473"/>
      <c r="K587" s="505" t="str">
        <f>IF(F586*J587=0,"",F586*J587)</f>
        <v/>
      </c>
      <c r="L587" s="482"/>
      <c r="M587" s="475"/>
      <c r="N587" s="475"/>
      <c r="O587" s="494" t="str">
        <f>IF(F586*N587=0,"",F586*N587)</f>
        <v/>
      </c>
      <c r="P587" s="482"/>
      <c r="Q587" s="475"/>
      <c r="R587" s="475"/>
      <c r="S587" s="494" t="str">
        <f>IF(F586*R587=0,"",F586*R587)</f>
        <v/>
      </c>
      <c r="T587" s="482"/>
      <c r="U587" s="475"/>
      <c r="V587" s="475"/>
      <c r="W587" s="505" t="str">
        <f>IF(F586*V587=0,"",F586*V587)</f>
        <v/>
      </c>
      <c r="X587" s="1022"/>
      <c r="Y587" s="1"/>
    </row>
    <row r="588" spans="2:25" ht="10.199999999999999" customHeight="1">
      <c r="B588" s="1019"/>
      <c r="C588" s="501"/>
      <c r="D588" s="473"/>
      <c r="E588" s="473"/>
      <c r="F588" s="494"/>
      <c r="G588" s="494" t="str">
        <f>IF(E588=0,"",F586*E588)</f>
        <v/>
      </c>
      <c r="H588" s="501"/>
      <c r="I588" s="473"/>
      <c r="J588" s="473"/>
      <c r="K588" s="505" t="str">
        <f>IF(F586*J588=0,"",F586*J588)</f>
        <v/>
      </c>
      <c r="L588" s="482"/>
      <c r="M588" s="475"/>
      <c r="N588" s="475"/>
      <c r="O588" s="494" t="str">
        <f>IF(F586*N588=0,"",F586*N588)</f>
        <v/>
      </c>
      <c r="P588" s="482"/>
      <c r="Q588" s="475"/>
      <c r="R588" s="475"/>
      <c r="S588" s="494" t="str">
        <f>IF(F586*R588=0,"",F586*R588)</f>
        <v/>
      </c>
      <c r="T588" s="482"/>
      <c r="U588" s="475"/>
      <c r="V588" s="475"/>
      <c r="W588" s="505" t="str">
        <f>IF(F586*V588=0,"",F586*V588)</f>
        <v/>
      </c>
      <c r="X588" s="1022"/>
      <c r="Y588" s="1"/>
    </row>
    <row r="589" spans="2:25" ht="10.199999999999999" customHeight="1">
      <c r="B589" s="1019"/>
      <c r="C589" s="501"/>
      <c r="D589" s="473"/>
      <c r="E589" s="473"/>
      <c r="F589" s="494"/>
      <c r="G589" s="494" t="str">
        <f>IF(E589=0,"",F586*E589)</f>
        <v/>
      </c>
      <c r="H589" s="501"/>
      <c r="I589" s="473"/>
      <c r="J589" s="473"/>
      <c r="K589" s="505" t="str">
        <f>IF(F586*J589=0,"",F586*J589)</f>
        <v/>
      </c>
      <c r="L589" s="482"/>
      <c r="M589" s="475"/>
      <c r="N589" s="475"/>
      <c r="O589" s="494" t="str">
        <f>IF(F586*N589=0,"",F586*N589)</f>
        <v/>
      </c>
      <c r="P589" s="482"/>
      <c r="Q589" s="475"/>
      <c r="R589" s="475"/>
      <c r="S589" s="494" t="str">
        <f>IF(F586*R589=0,"",F586*R589)</f>
        <v/>
      </c>
      <c r="T589" s="482"/>
      <c r="U589" s="475"/>
      <c r="V589" s="475"/>
      <c r="W589" s="505" t="str">
        <f>IF(F586*V589=0,"",F586*V589)</f>
        <v/>
      </c>
      <c r="X589" s="1022"/>
      <c r="Y589" s="1"/>
    </row>
    <row r="590" spans="2:25" ht="10.199999999999999" customHeight="1">
      <c r="B590" s="1020"/>
      <c r="C590" s="833"/>
      <c r="D590" s="834"/>
      <c r="E590" s="834"/>
      <c r="F590" s="503"/>
      <c r="G590" s="494" t="str">
        <f>IF(E590=0,"",F586*E590)</f>
        <v/>
      </c>
      <c r="H590" s="833"/>
      <c r="I590" s="834"/>
      <c r="J590" s="834"/>
      <c r="K590" s="506" t="str">
        <f>IF(F586*J590=0,"",F586*J590)</f>
        <v/>
      </c>
      <c r="L590" s="483"/>
      <c r="M590" s="478"/>
      <c r="N590" s="478"/>
      <c r="O590" s="503" t="str">
        <f>IF(F586*N590=0,"",F586*N590)</f>
        <v/>
      </c>
      <c r="P590" s="483"/>
      <c r="Q590" s="478"/>
      <c r="R590" s="478"/>
      <c r="S590" s="503" t="str">
        <f>IF(F586*R590=0,"",F586*R590)</f>
        <v/>
      </c>
      <c r="T590" s="483"/>
      <c r="U590" s="478"/>
      <c r="V590" s="478"/>
      <c r="W590" s="506" t="str">
        <f>IF(F586*V590=0,"",F586*V590)</f>
        <v/>
      </c>
      <c r="X590" s="1023"/>
      <c r="Y590" s="1"/>
    </row>
    <row r="591" spans="2:25" ht="10.199999999999999" customHeight="1">
      <c r="B591" s="1018"/>
      <c r="C591" s="836"/>
      <c r="D591" s="835"/>
      <c r="E591" s="835"/>
      <c r="F591" s="835"/>
      <c r="G591" s="500" t="str">
        <f>IF(E591*F591&lt;&gt;0,E591*F591,"")</f>
        <v/>
      </c>
      <c r="H591" s="836"/>
      <c r="I591" s="835"/>
      <c r="J591" s="835"/>
      <c r="K591" s="504" t="str">
        <f>IF(F591*J591=0,"",F591*J591)</f>
        <v/>
      </c>
      <c r="L591" s="481"/>
      <c r="M591" s="472"/>
      <c r="N591" s="472"/>
      <c r="O591" s="500" t="str">
        <f>IF(F591*N591=0,"",F591*N591)</f>
        <v/>
      </c>
      <c r="P591" s="481"/>
      <c r="Q591" s="472"/>
      <c r="R591" s="472"/>
      <c r="S591" s="500" t="str">
        <f>IF(F591*R591=0,"",F591*R591)</f>
        <v/>
      </c>
      <c r="T591" s="481"/>
      <c r="U591" s="472"/>
      <c r="V591" s="472"/>
      <c r="W591" s="504" t="str">
        <f>IF(F591*V591=0,"",F591*V591)</f>
        <v/>
      </c>
      <c r="X591" s="1021" t="str">
        <f>IF(E591="","",SUM(E591:E595,J591:J595)-SUM(N591:N595,R591:R595,V591:V595))</f>
        <v/>
      </c>
      <c r="Y591" s="1"/>
    </row>
    <row r="592" spans="2:25" ht="10.199999999999999" customHeight="1">
      <c r="B592" s="1019"/>
      <c r="C592" s="501"/>
      <c r="D592" s="473"/>
      <c r="E592" s="473"/>
      <c r="F592" s="494"/>
      <c r="G592" s="494" t="str">
        <f>IF(E592=0,"",F591*E592)</f>
        <v/>
      </c>
      <c r="H592" s="501"/>
      <c r="I592" s="473"/>
      <c r="J592" s="473"/>
      <c r="K592" s="505" t="str">
        <f>IF(F591*J592=0,"",F591*J592)</f>
        <v/>
      </c>
      <c r="L592" s="482"/>
      <c r="M592" s="475"/>
      <c r="N592" s="475"/>
      <c r="O592" s="494" t="str">
        <f>IF(F591*N592=0,"",F591*N592)</f>
        <v/>
      </c>
      <c r="P592" s="482"/>
      <c r="Q592" s="475"/>
      <c r="R592" s="475"/>
      <c r="S592" s="494" t="str">
        <f>IF(F591*R592=0,"",F591*R592)</f>
        <v/>
      </c>
      <c r="T592" s="482"/>
      <c r="U592" s="475"/>
      <c r="V592" s="475"/>
      <c r="W592" s="505" t="str">
        <f>IF(F591*V592=0,"",F591*V592)</f>
        <v/>
      </c>
      <c r="X592" s="1022"/>
      <c r="Y592" s="1"/>
    </row>
    <row r="593" spans="2:25" ht="10.199999999999999" customHeight="1">
      <c r="B593" s="1019"/>
      <c r="C593" s="501"/>
      <c r="D593" s="473"/>
      <c r="E593" s="473"/>
      <c r="F593" s="494"/>
      <c r="G593" s="494" t="str">
        <f>IF(E593=0,"",F591*E593)</f>
        <v/>
      </c>
      <c r="H593" s="501"/>
      <c r="I593" s="473"/>
      <c r="J593" s="473"/>
      <c r="K593" s="505" t="str">
        <f>IF(F591*J593=0,"",F591*J593)</f>
        <v/>
      </c>
      <c r="L593" s="482"/>
      <c r="M593" s="475"/>
      <c r="N593" s="475"/>
      <c r="O593" s="494" t="str">
        <f>IF(F591*N593=0,"",F591*N593)</f>
        <v/>
      </c>
      <c r="P593" s="482"/>
      <c r="Q593" s="475"/>
      <c r="R593" s="475"/>
      <c r="S593" s="494" t="str">
        <f>IF(F591*R593=0,"",F591*R593)</f>
        <v/>
      </c>
      <c r="T593" s="482"/>
      <c r="U593" s="475"/>
      <c r="V593" s="475"/>
      <c r="W593" s="505" t="str">
        <f>IF(F591*V593=0,"",F591*V593)</f>
        <v/>
      </c>
      <c r="X593" s="1022"/>
      <c r="Y593" s="1"/>
    </row>
    <row r="594" spans="2:25" ht="10.199999999999999" customHeight="1">
      <c r="B594" s="1019"/>
      <c r="C594" s="501"/>
      <c r="D594" s="473"/>
      <c r="E594" s="473"/>
      <c r="F594" s="494"/>
      <c r="G594" s="494" t="str">
        <f>IF(E594=0,"",F591*E594)</f>
        <v/>
      </c>
      <c r="H594" s="501"/>
      <c r="I594" s="473"/>
      <c r="J594" s="473"/>
      <c r="K594" s="505" t="str">
        <f>IF(F591*J594=0,"",F591*J594)</f>
        <v/>
      </c>
      <c r="L594" s="482"/>
      <c r="M594" s="475"/>
      <c r="N594" s="475"/>
      <c r="O594" s="494" t="str">
        <f>IF(F591*N594=0,"",F591*N594)</f>
        <v/>
      </c>
      <c r="P594" s="482"/>
      <c r="Q594" s="475"/>
      <c r="R594" s="475"/>
      <c r="S594" s="494" t="str">
        <f>IF(F591*R594=0,"",F591*R594)</f>
        <v/>
      </c>
      <c r="T594" s="482"/>
      <c r="U594" s="475"/>
      <c r="V594" s="475"/>
      <c r="W594" s="505" t="str">
        <f>IF(F591*V594=0,"",F591*V594)</f>
        <v/>
      </c>
      <c r="X594" s="1022"/>
      <c r="Y594" s="1"/>
    </row>
    <row r="595" spans="2:25" ht="10.199999999999999" customHeight="1">
      <c r="B595" s="1020"/>
      <c r="C595" s="833"/>
      <c r="D595" s="834"/>
      <c r="E595" s="834"/>
      <c r="F595" s="503"/>
      <c r="G595" s="494" t="str">
        <f>IF(E595=0,"",F591*E595)</f>
        <v/>
      </c>
      <c r="H595" s="833"/>
      <c r="I595" s="834"/>
      <c r="J595" s="834"/>
      <c r="K595" s="506" t="str">
        <f>IF(F591*J595=0,"",F591*J595)</f>
        <v/>
      </c>
      <c r="L595" s="483"/>
      <c r="M595" s="478"/>
      <c r="N595" s="478"/>
      <c r="O595" s="503" t="str">
        <f>IF(F591*N595=0,"",F591*N595)</f>
        <v/>
      </c>
      <c r="P595" s="483"/>
      <c r="Q595" s="478"/>
      <c r="R595" s="478"/>
      <c r="S595" s="503" t="str">
        <f>IF(F591*R595=0,"",F591*R595)</f>
        <v/>
      </c>
      <c r="T595" s="483"/>
      <c r="U595" s="478"/>
      <c r="V595" s="478"/>
      <c r="W595" s="506" t="str">
        <f>IF(F591*V595=0,"",F591*V595)</f>
        <v/>
      </c>
      <c r="X595" s="1023"/>
      <c r="Y595" s="1"/>
    </row>
    <row r="596" spans="2:25" ht="26.4" customHeight="1">
      <c r="B596" s="1027" t="s">
        <v>51</v>
      </c>
      <c r="C596" s="1004" t="s">
        <v>53</v>
      </c>
      <c r="D596" s="1005"/>
      <c r="E596" s="1005"/>
      <c r="F596" s="1005"/>
      <c r="G596" s="1005"/>
      <c r="H596" s="1005" t="s">
        <v>41</v>
      </c>
      <c r="I596" s="1005"/>
      <c r="J596" s="1005"/>
      <c r="K596" s="1006"/>
      <c r="L596" s="1004" t="s">
        <v>42</v>
      </c>
      <c r="M596" s="1005"/>
      <c r="N596" s="1005"/>
      <c r="O596" s="1005"/>
      <c r="P596" s="1005" t="s">
        <v>43</v>
      </c>
      <c r="Q596" s="1005"/>
      <c r="R596" s="1005"/>
      <c r="S596" s="1005"/>
      <c r="T596" s="1005" t="s">
        <v>44</v>
      </c>
      <c r="U596" s="1005"/>
      <c r="V596" s="1005"/>
      <c r="W596" s="1009"/>
      <c r="X596" s="1027" t="s">
        <v>39</v>
      </c>
      <c r="Y596" s="1"/>
    </row>
    <row r="597" spans="2:25" ht="10.199999999999999" customHeight="1">
      <c r="B597" s="1029"/>
      <c r="C597" s="510" t="s">
        <v>45</v>
      </c>
      <c r="D597" s="462" t="s">
        <v>46</v>
      </c>
      <c r="E597" s="463" t="s">
        <v>48</v>
      </c>
      <c r="F597" s="463" t="s">
        <v>50</v>
      </c>
      <c r="G597" s="463" t="s">
        <v>6</v>
      </c>
      <c r="H597" s="463" t="s">
        <v>45</v>
      </c>
      <c r="I597" s="463" t="s">
        <v>46</v>
      </c>
      <c r="J597" s="463" t="s">
        <v>48</v>
      </c>
      <c r="K597" s="511" t="s">
        <v>6</v>
      </c>
      <c r="L597" s="461" t="s">
        <v>45</v>
      </c>
      <c r="M597" s="462" t="s">
        <v>46</v>
      </c>
      <c r="N597" s="463" t="s">
        <v>48</v>
      </c>
      <c r="O597" s="463" t="s">
        <v>6</v>
      </c>
      <c r="P597" s="463" t="s">
        <v>45</v>
      </c>
      <c r="Q597" s="463" t="s">
        <v>46</v>
      </c>
      <c r="R597" s="463" t="s">
        <v>48</v>
      </c>
      <c r="S597" s="463" t="s">
        <v>6</v>
      </c>
      <c r="T597" s="463" t="s">
        <v>45</v>
      </c>
      <c r="U597" s="463" t="s">
        <v>46</v>
      </c>
      <c r="V597" s="463" t="s">
        <v>48</v>
      </c>
      <c r="W597" s="464" t="s">
        <v>6</v>
      </c>
      <c r="X597" s="1029"/>
      <c r="Y597" s="1"/>
    </row>
    <row r="598" spans="2:25" ht="10.199999999999999" customHeight="1">
      <c r="B598" s="1018"/>
      <c r="C598" s="836"/>
      <c r="D598" s="835"/>
      <c r="E598" s="835"/>
      <c r="F598" s="835"/>
      <c r="G598" s="500" t="str">
        <f>IF(E598*F598&lt;&gt;0,E598*F598,"")</f>
        <v/>
      </c>
      <c r="H598" s="836"/>
      <c r="I598" s="835"/>
      <c r="J598" s="835"/>
      <c r="K598" s="504" t="str">
        <f>IF(F598*J598=0,"",F598*J598)</f>
        <v/>
      </c>
      <c r="L598" s="481"/>
      <c r="M598" s="472"/>
      <c r="N598" s="472"/>
      <c r="O598" s="500" t="str">
        <f>IF(F598*N598=0,"",F598*N598)</f>
        <v/>
      </c>
      <c r="P598" s="481"/>
      <c r="Q598" s="472"/>
      <c r="R598" s="472"/>
      <c r="S598" s="500" t="str">
        <f>IF(F598*R598=0,"",F598*R598)</f>
        <v/>
      </c>
      <c r="T598" s="481"/>
      <c r="U598" s="472"/>
      <c r="V598" s="472"/>
      <c r="W598" s="507" t="str">
        <f>IF(F598*V598=0,"",F598*V598)</f>
        <v/>
      </c>
      <c r="X598" s="1021" t="str">
        <f>IF(E598="","",SUM(E598:E602,J598:J602)-SUM(N598:N602,R598:R602,V598:V602))</f>
        <v/>
      </c>
      <c r="Y598" s="1"/>
    </row>
    <row r="599" spans="2:25" ht="10.199999999999999" customHeight="1">
      <c r="B599" s="1019"/>
      <c r="C599" s="501"/>
      <c r="D599" s="473"/>
      <c r="E599" s="473"/>
      <c r="F599" s="494"/>
      <c r="G599" s="494" t="str">
        <f>IF(E599=0,"",F598*E599)</f>
        <v/>
      </c>
      <c r="H599" s="501"/>
      <c r="I599" s="473"/>
      <c r="J599" s="473"/>
      <c r="K599" s="505" t="str">
        <f>IF(F598*J599=0,"",F598*J599)</f>
        <v/>
      </c>
      <c r="L599" s="482"/>
      <c r="M599" s="475"/>
      <c r="N599" s="475"/>
      <c r="O599" s="494" t="str">
        <f>IF(F598*N599=0,"",F598*N599)</f>
        <v/>
      </c>
      <c r="P599" s="482"/>
      <c r="Q599" s="475"/>
      <c r="R599" s="475"/>
      <c r="S599" s="494" t="str">
        <f>IF(F598*R599=0,"",F598*R599)</f>
        <v/>
      </c>
      <c r="T599" s="482"/>
      <c r="U599" s="475"/>
      <c r="V599" s="475"/>
      <c r="W599" s="508" t="str">
        <f>IF(F598*V599=0,"",F598*V599)</f>
        <v/>
      </c>
      <c r="X599" s="1022"/>
      <c r="Y599" s="1"/>
    </row>
    <row r="600" spans="2:25" ht="10.199999999999999" customHeight="1">
      <c r="B600" s="1019"/>
      <c r="C600" s="501"/>
      <c r="D600" s="473"/>
      <c r="E600" s="473"/>
      <c r="F600" s="494"/>
      <c r="G600" s="494" t="str">
        <f>IF(E600=0,"",F598*E600)</f>
        <v/>
      </c>
      <c r="H600" s="501"/>
      <c r="I600" s="473"/>
      <c r="J600" s="473"/>
      <c r="K600" s="505" t="str">
        <f>IF(F598*J600=0,"",F598*J600)</f>
        <v/>
      </c>
      <c r="L600" s="482"/>
      <c r="M600" s="475"/>
      <c r="N600" s="475"/>
      <c r="O600" s="494" t="str">
        <f>IF(F598*N600=0,"",F598*N600)</f>
        <v/>
      </c>
      <c r="P600" s="482"/>
      <c r="Q600" s="475"/>
      <c r="R600" s="475"/>
      <c r="S600" s="494" t="str">
        <f>IF(F598*R600=0,"",F598*R600)</f>
        <v/>
      </c>
      <c r="T600" s="482"/>
      <c r="U600" s="475"/>
      <c r="V600" s="475"/>
      <c r="W600" s="508" t="str">
        <f>IF(F598*V600=0,"",F598*V600)</f>
        <v/>
      </c>
      <c r="X600" s="1022"/>
      <c r="Y600" s="1"/>
    </row>
    <row r="601" spans="2:25" ht="10.199999999999999" customHeight="1">
      <c r="B601" s="1019"/>
      <c r="C601" s="501"/>
      <c r="D601" s="473"/>
      <c r="E601" s="473"/>
      <c r="F601" s="494"/>
      <c r="G601" s="494" t="str">
        <f>IF(E601=0,"",F598*E601)</f>
        <v/>
      </c>
      <c r="H601" s="501"/>
      <c r="I601" s="473"/>
      <c r="J601" s="473"/>
      <c r="K601" s="505" t="str">
        <f>IF(F598*J601=0,"",F598*J601)</f>
        <v/>
      </c>
      <c r="L601" s="482"/>
      <c r="M601" s="475"/>
      <c r="N601" s="475"/>
      <c r="O601" s="494" t="str">
        <f>IF(F598*N601=0,"",F598*N601)</f>
        <v/>
      </c>
      <c r="P601" s="482"/>
      <c r="Q601" s="475"/>
      <c r="R601" s="475"/>
      <c r="S601" s="494" t="str">
        <f>IF(F598*R601=0,"",F598*R601)</f>
        <v/>
      </c>
      <c r="T601" s="482"/>
      <c r="U601" s="475"/>
      <c r="V601" s="475"/>
      <c r="W601" s="508" t="str">
        <f>IF(F598*V601=0,"",F598*V601)</f>
        <v/>
      </c>
      <c r="X601" s="1022"/>
    </row>
    <row r="602" spans="2:25" ht="10.199999999999999" customHeight="1">
      <c r="B602" s="1020"/>
      <c r="C602" s="833"/>
      <c r="D602" s="834"/>
      <c r="E602" s="834"/>
      <c r="F602" s="503"/>
      <c r="G602" s="494" t="str">
        <f>IF(E602=0,"",F598*E602)</f>
        <v/>
      </c>
      <c r="H602" s="833"/>
      <c r="I602" s="834"/>
      <c r="J602" s="834"/>
      <c r="K602" s="506" t="str">
        <f>IF(F598*J602=0,"",F598*J602)</f>
        <v/>
      </c>
      <c r="L602" s="483"/>
      <c r="M602" s="478"/>
      <c r="N602" s="478"/>
      <c r="O602" s="503" t="str">
        <f>IF(F598*N602=0,"",F598*N602)</f>
        <v/>
      </c>
      <c r="P602" s="483"/>
      <c r="Q602" s="478"/>
      <c r="R602" s="478"/>
      <c r="S602" s="503" t="str">
        <f>IF(F598*R602=0,"",F598*R602)</f>
        <v/>
      </c>
      <c r="T602" s="483"/>
      <c r="U602" s="478"/>
      <c r="V602" s="478"/>
      <c r="W602" s="509" t="str">
        <f>IF(F598*V602=0,"",F598*V602)</f>
        <v/>
      </c>
      <c r="X602" s="1023"/>
    </row>
    <row r="603" spans="2:25" ht="10.199999999999999" customHeight="1">
      <c r="B603" s="1018"/>
      <c r="C603" s="836"/>
      <c r="D603" s="835"/>
      <c r="E603" s="835"/>
      <c r="F603" s="835"/>
      <c r="G603" s="500" t="str">
        <f>IF(E603*F603&lt;&gt;0,E603*F603,"")</f>
        <v/>
      </c>
      <c r="H603" s="836"/>
      <c r="I603" s="835"/>
      <c r="J603" s="835"/>
      <c r="K603" s="504" t="str">
        <f>IF(F603*J603=0,"",F603*J603)</f>
        <v/>
      </c>
      <c r="L603" s="481"/>
      <c r="M603" s="472"/>
      <c r="N603" s="472"/>
      <c r="O603" s="500" t="str">
        <f>IF(F603*N603=0,"",F603*N603)</f>
        <v/>
      </c>
      <c r="P603" s="481"/>
      <c r="Q603" s="472"/>
      <c r="R603" s="472"/>
      <c r="S603" s="500" t="str">
        <f>IF(F603*R603=0,"",F603*R603)</f>
        <v/>
      </c>
      <c r="T603" s="481"/>
      <c r="U603" s="472"/>
      <c r="V603" s="472"/>
      <c r="W603" s="507" t="str">
        <f>IF(F603*V603=0,"",F603*V603)</f>
        <v/>
      </c>
      <c r="X603" s="1021" t="str">
        <f>IF(E603="","",SUM(E603:E607,J603:J607)-SUM(N603:N607,R603:R607,V603:V607))</f>
        <v/>
      </c>
    </row>
    <row r="604" spans="2:25" ht="10.199999999999999" customHeight="1">
      <c r="B604" s="1019"/>
      <c r="C604" s="501"/>
      <c r="D604" s="473"/>
      <c r="E604" s="473"/>
      <c r="F604" s="494"/>
      <c r="G604" s="494" t="str">
        <f>IF(E604=0,"",F603*E604)</f>
        <v/>
      </c>
      <c r="H604" s="501"/>
      <c r="I604" s="473"/>
      <c r="J604" s="473"/>
      <c r="K604" s="505" t="str">
        <f>IF(F603*J604=0,"",F603*J604)</f>
        <v/>
      </c>
      <c r="L604" s="482"/>
      <c r="M604" s="475"/>
      <c r="N604" s="475"/>
      <c r="O604" s="494" t="str">
        <f>IF(F603*N604=0,"",F603*N604)</f>
        <v/>
      </c>
      <c r="P604" s="482"/>
      <c r="Q604" s="475"/>
      <c r="R604" s="475"/>
      <c r="S604" s="494" t="str">
        <f>IF(F603*R604=0,"",F603*R604)</f>
        <v/>
      </c>
      <c r="T604" s="482"/>
      <c r="U604" s="475"/>
      <c r="V604" s="475"/>
      <c r="W604" s="508" t="str">
        <f>IF(F603*V604=0,"",F603*V604)</f>
        <v/>
      </c>
      <c r="X604" s="1022"/>
    </row>
    <row r="605" spans="2:25" ht="10.199999999999999" customHeight="1">
      <c r="B605" s="1019"/>
      <c r="C605" s="501"/>
      <c r="D605" s="473"/>
      <c r="E605" s="473"/>
      <c r="F605" s="494"/>
      <c r="G605" s="494" t="str">
        <f>IF(E605=0,"",F603*E605)</f>
        <v/>
      </c>
      <c r="H605" s="501"/>
      <c r="I605" s="473"/>
      <c r="J605" s="473"/>
      <c r="K605" s="505" t="str">
        <f>IF(F603*J605=0,"",F603*J605)</f>
        <v/>
      </c>
      <c r="L605" s="482"/>
      <c r="M605" s="475"/>
      <c r="N605" s="475"/>
      <c r="O605" s="494" t="str">
        <f>IF(F603*N605=0,"",F603*N605)</f>
        <v/>
      </c>
      <c r="P605" s="482"/>
      <c r="Q605" s="475"/>
      <c r="R605" s="475"/>
      <c r="S605" s="494" t="str">
        <f>IF(F603*R605=0,"",F603*R605)</f>
        <v/>
      </c>
      <c r="T605" s="482"/>
      <c r="U605" s="475"/>
      <c r="V605" s="475"/>
      <c r="W605" s="508" t="str">
        <f>IF(F603*V605=0,"",F603*V605)</f>
        <v/>
      </c>
      <c r="X605" s="1022"/>
    </row>
    <row r="606" spans="2:25" ht="10.199999999999999" customHeight="1">
      <c r="B606" s="1019"/>
      <c r="C606" s="501"/>
      <c r="D606" s="473"/>
      <c r="E606" s="473"/>
      <c r="F606" s="494"/>
      <c r="G606" s="494" t="str">
        <f>IF(E606=0,"",F603*E606)</f>
        <v/>
      </c>
      <c r="H606" s="501"/>
      <c r="I606" s="473"/>
      <c r="J606" s="473"/>
      <c r="K606" s="505" t="str">
        <f>IF(F603*J606=0,"",F603*J606)</f>
        <v/>
      </c>
      <c r="L606" s="482"/>
      <c r="M606" s="475"/>
      <c r="N606" s="475"/>
      <c r="O606" s="494" t="str">
        <f>IF(F603*N606=0,"",F603*N606)</f>
        <v/>
      </c>
      <c r="P606" s="482"/>
      <c r="Q606" s="475"/>
      <c r="R606" s="475"/>
      <c r="S606" s="494" t="str">
        <f>IF(F603*R606=0,"",F603*R606)</f>
        <v/>
      </c>
      <c r="T606" s="482"/>
      <c r="U606" s="475"/>
      <c r="V606" s="475"/>
      <c r="W606" s="508" t="str">
        <f>IF(F603*V606=0,"",F603*V606)</f>
        <v/>
      </c>
      <c r="X606" s="1022"/>
    </row>
    <row r="607" spans="2:25" ht="10.199999999999999" customHeight="1">
      <c r="B607" s="1020"/>
      <c r="C607" s="833"/>
      <c r="D607" s="834"/>
      <c r="E607" s="834"/>
      <c r="F607" s="503"/>
      <c r="G607" s="494" t="str">
        <f>IF(E607=0,"",F603*E607)</f>
        <v/>
      </c>
      <c r="H607" s="833"/>
      <c r="I607" s="834"/>
      <c r="J607" s="834"/>
      <c r="K607" s="506" t="str">
        <f>IF(F603*J607=0,"",F603*J607)</f>
        <v/>
      </c>
      <c r="L607" s="483"/>
      <c r="M607" s="478"/>
      <c r="N607" s="478"/>
      <c r="O607" s="503" t="str">
        <f>IF(F603*N607=0,"",F603*N607)</f>
        <v/>
      </c>
      <c r="P607" s="483"/>
      <c r="Q607" s="478"/>
      <c r="R607" s="478"/>
      <c r="S607" s="503" t="str">
        <f>IF(F603*R607=0,"",F603*R607)</f>
        <v/>
      </c>
      <c r="T607" s="483"/>
      <c r="U607" s="478"/>
      <c r="V607" s="478"/>
      <c r="W607" s="509" t="str">
        <f>IF(F603*V607=0,"",F603*V607)</f>
        <v/>
      </c>
      <c r="X607" s="1023"/>
    </row>
    <row r="608" spans="2:25" ht="10.199999999999999" customHeight="1">
      <c r="B608" s="1018"/>
      <c r="C608" s="836"/>
      <c r="D608" s="835"/>
      <c r="E608" s="835"/>
      <c r="F608" s="835"/>
      <c r="G608" s="500" t="str">
        <f>IF(E608*F608&lt;&gt;0,E608*F608,"")</f>
        <v/>
      </c>
      <c r="H608" s="836"/>
      <c r="I608" s="835"/>
      <c r="J608" s="835"/>
      <c r="K608" s="504" t="str">
        <f>IF(F608*J608=0,"",F608*J608)</f>
        <v/>
      </c>
      <c r="L608" s="481"/>
      <c r="M608" s="472"/>
      <c r="N608" s="472"/>
      <c r="O608" s="500" t="str">
        <f>IF(F608*N608=0,"",F608*N608)</f>
        <v/>
      </c>
      <c r="P608" s="481"/>
      <c r="Q608" s="472"/>
      <c r="R608" s="472"/>
      <c r="S608" s="500" t="str">
        <f>IF(F608*R608=0,"",F608*R608)</f>
        <v/>
      </c>
      <c r="T608" s="481"/>
      <c r="U608" s="472"/>
      <c r="V608" s="472"/>
      <c r="W608" s="507" t="str">
        <f>IF(F608*V608=0,"",F608*V608)</f>
        <v/>
      </c>
      <c r="X608" s="1021" t="str">
        <f>IF(E608="","",SUM(E608:E612,J608:J612)-SUM(N608:N612,R608:R612,V608:V612))</f>
        <v/>
      </c>
    </row>
    <row r="609" spans="2:24" ht="10.199999999999999" customHeight="1">
      <c r="B609" s="1019"/>
      <c r="C609" s="501"/>
      <c r="D609" s="473"/>
      <c r="E609" s="473"/>
      <c r="F609" s="494"/>
      <c r="G609" s="494" t="str">
        <f>IF(E609=0,"",F608*E609)</f>
        <v/>
      </c>
      <c r="H609" s="501"/>
      <c r="I609" s="473"/>
      <c r="J609" s="473"/>
      <c r="K609" s="505" t="str">
        <f>IF(F608*J609=0,"",F608*J609)</f>
        <v/>
      </c>
      <c r="L609" s="482"/>
      <c r="M609" s="475"/>
      <c r="N609" s="475"/>
      <c r="O609" s="494" t="str">
        <f>IF(F608*N609=0,"",F608*N609)</f>
        <v/>
      </c>
      <c r="P609" s="482"/>
      <c r="Q609" s="475"/>
      <c r="R609" s="475"/>
      <c r="S609" s="494" t="str">
        <f>IF(F608*R609=0,"",F608*R609)</f>
        <v/>
      </c>
      <c r="T609" s="482"/>
      <c r="U609" s="475"/>
      <c r="V609" s="475"/>
      <c r="W609" s="508" t="str">
        <f>IF(F608*V609=0,"",F608*V609)</f>
        <v/>
      </c>
      <c r="X609" s="1022"/>
    </row>
    <row r="610" spans="2:24" ht="10.199999999999999" customHeight="1">
      <c r="B610" s="1019"/>
      <c r="C610" s="501"/>
      <c r="D610" s="473"/>
      <c r="E610" s="473"/>
      <c r="F610" s="494"/>
      <c r="G610" s="494" t="str">
        <f>IF(E610=0,"",F608*E610)</f>
        <v/>
      </c>
      <c r="H610" s="501"/>
      <c r="I610" s="473"/>
      <c r="J610" s="473"/>
      <c r="K610" s="505" t="str">
        <f>IF(F608*J610=0,"",F608*J610)</f>
        <v/>
      </c>
      <c r="L610" s="482"/>
      <c r="M610" s="475"/>
      <c r="N610" s="475"/>
      <c r="O610" s="494" t="str">
        <f>IF(F608*N610=0,"",F608*N610)</f>
        <v/>
      </c>
      <c r="P610" s="482"/>
      <c r="Q610" s="475"/>
      <c r="R610" s="475"/>
      <c r="S610" s="494" t="str">
        <f>IF(F608*R610=0,"",F608*R610)</f>
        <v/>
      </c>
      <c r="T610" s="482"/>
      <c r="U610" s="475"/>
      <c r="V610" s="475"/>
      <c r="W610" s="508" t="str">
        <f>IF(F608*V610=0,"",F608*V610)</f>
        <v/>
      </c>
      <c r="X610" s="1022"/>
    </row>
    <row r="611" spans="2:24" ht="10.199999999999999" customHeight="1">
      <c r="B611" s="1019"/>
      <c r="C611" s="501"/>
      <c r="D611" s="473"/>
      <c r="E611" s="473"/>
      <c r="F611" s="494"/>
      <c r="G611" s="494" t="str">
        <f>IF(E611=0,"",F608*E611)</f>
        <v/>
      </c>
      <c r="H611" s="501"/>
      <c r="I611" s="473"/>
      <c r="J611" s="473"/>
      <c r="K611" s="505" t="str">
        <f>IF(F608*J611=0,"",F608*J611)</f>
        <v/>
      </c>
      <c r="L611" s="482"/>
      <c r="M611" s="475"/>
      <c r="N611" s="475"/>
      <c r="O611" s="494" t="str">
        <f>IF(F608*N611=0,"",F608*N611)</f>
        <v/>
      </c>
      <c r="P611" s="482"/>
      <c r="Q611" s="475"/>
      <c r="R611" s="475"/>
      <c r="S611" s="494" t="str">
        <f>IF(F608*R611=0,"",F608*R611)</f>
        <v/>
      </c>
      <c r="T611" s="482"/>
      <c r="U611" s="475"/>
      <c r="V611" s="475"/>
      <c r="W611" s="508" t="str">
        <f>IF(F608*V611=0,"",F608*V611)</f>
        <v/>
      </c>
      <c r="X611" s="1022"/>
    </row>
    <row r="612" spans="2:24" ht="10.199999999999999" customHeight="1">
      <c r="B612" s="1020"/>
      <c r="C612" s="833"/>
      <c r="D612" s="834"/>
      <c r="E612" s="834"/>
      <c r="F612" s="503"/>
      <c r="G612" s="494" t="str">
        <f>IF(E612=0,"",F608*E612)</f>
        <v/>
      </c>
      <c r="H612" s="833"/>
      <c r="I612" s="834"/>
      <c r="J612" s="834"/>
      <c r="K612" s="506" t="str">
        <f>IF(F608*J612=0,"",F608*J612)</f>
        <v/>
      </c>
      <c r="L612" s="483"/>
      <c r="M612" s="478"/>
      <c r="N612" s="478"/>
      <c r="O612" s="503" t="str">
        <f>IF(F608*N612=0,"",F608*N612)</f>
        <v/>
      </c>
      <c r="P612" s="483"/>
      <c r="Q612" s="478"/>
      <c r="R612" s="478"/>
      <c r="S612" s="503" t="str">
        <f>IF(F608*R612=0,"",F608*R612)</f>
        <v/>
      </c>
      <c r="T612" s="483"/>
      <c r="U612" s="478"/>
      <c r="V612" s="478"/>
      <c r="W612" s="509" t="str">
        <f>IF(F608*V612=0,"",F608*V612)</f>
        <v/>
      </c>
      <c r="X612" s="1023"/>
    </row>
    <row r="613" spans="2:24" ht="10.199999999999999" customHeight="1">
      <c r="B613" s="1018"/>
      <c r="C613" s="836"/>
      <c r="D613" s="835"/>
      <c r="E613" s="835"/>
      <c r="F613" s="835"/>
      <c r="G613" s="500" t="str">
        <f>IF(E613*F613&lt;&gt;0,E613*F613,"")</f>
        <v/>
      </c>
      <c r="H613" s="836"/>
      <c r="I613" s="835"/>
      <c r="J613" s="835"/>
      <c r="K613" s="504" t="str">
        <f>IF(F613*J613=0,"",F613*J613)</f>
        <v/>
      </c>
      <c r="L613" s="481"/>
      <c r="M613" s="472"/>
      <c r="N613" s="472"/>
      <c r="O613" s="500" t="str">
        <f>IF(F613*N613=0,"",F613*N613)</f>
        <v/>
      </c>
      <c r="P613" s="481"/>
      <c r="Q613" s="472"/>
      <c r="R613" s="472"/>
      <c r="S613" s="500" t="str">
        <f>IF(F613*R613=0,"",F613*R613)</f>
        <v/>
      </c>
      <c r="T613" s="481"/>
      <c r="U613" s="472"/>
      <c r="V613" s="472"/>
      <c r="W613" s="504" t="str">
        <f>IF(F613*V613=0,"",F613*V613)</f>
        <v/>
      </c>
      <c r="X613" s="1015" t="str">
        <f>IF(E613="","",SUM(E613:E617,J613:J617)-SUM(N613:N617,R613:R617,V613:V617))</f>
        <v/>
      </c>
    </row>
    <row r="614" spans="2:24" ht="10.199999999999999" customHeight="1">
      <c r="B614" s="1019"/>
      <c r="C614" s="501"/>
      <c r="D614" s="473"/>
      <c r="E614" s="473"/>
      <c r="F614" s="494"/>
      <c r="G614" s="494" t="str">
        <f>IF(E614=0,"",F613*E614)</f>
        <v/>
      </c>
      <c r="H614" s="501"/>
      <c r="I614" s="473"/>
      <c r="J614" s="473"/>
      <c r="K614" s="505" t="str">
        <f>IF(F613*J614=0,"",F613*J614)</f>
        <v/>
      </c>
      <c r="L614" s="482"/>
      <c r="M614" s="475"/>
      <c r="N614" s="475"/>
      <c r="O614" s="494" t="str">
        <f>IF(F613*N614=0,"",F613*N614)</f>
        <v/>
      </c>
      <c r="P614" s="482"/>
      <c r="Q614" s="475"/>
      <c r="R614" s="475"/>
      <c r="S614" s="494" t="str">
        <f>IF(F613*R614=0,"",F613*R614)</f>
        <v/>
      </c>
      <c r="T614" s="482"/>
      <c r="U614" s="475"/>
      <c r="V614" s="475"/>
      <c r="W614" s="505" t="str">
        <f>IF(F613*V614=0,"",F613*V614)</f>
        <v/>
      </c>
      <c r="X614" s="1016"/>
    </row>
    <row r="615" spans="2:24" ht="10.199999999999999" customHeight="1">
      <c r="B615" s="1019"/>
      <c r="C615" s="501"/>
      <c r="D615" s="473"/>
      <c r="E615" s="473"/>
      <c r="F615" s="494"/>
      <c r="G615" s="494" t="str">
        <f>IF(E615=0,"",F613*E615)</f>
        <v/>
      </c>
      <c r="H615" s="501"/>
      <c r="I615" s="473"/>
      <c r="J615" s="473"/>
      <c r="K615" s="505" t="str">
        <f>IF(F613*J615=0,"",F613*J615)</f>
        <v/>
      </c>
      <c r="L615" s="482"/>
      <c r="M615" s="475"/>
      <c r="N615" s="475"/>
      <c r="O615" s="494" t="str">
        <f>IF(F613*N615=0,"",F613*N615)</f>
        <v/>
      </c>
      <c r="P615" s="482"/>
      <c r="Q615" s="475"/>
      <c r="R615" s="475"/>
      <c r="S615" s="494" t="str">
        <f>IF(F613*R615=0,"",F613*R615)</f>
        <v/>
      </c>
      <c r="T615" s="482"/>
      <c r="U615" s="475"/>
      <c r="V615" s="475"/>
      <c r="W615" s="505" t="str">
        <f>IF(F613*V615=0,"",F613*V615)</f>
        <v/>
      </c>
      <c r="X615" s="1016"/>
    </row>
    <row r="616" spans="2:24" ht="10.199999999999999" customHeight="1">
      <c r="B616" s="1019"/>
      <c r="C616" s="501"/>
      <c r="D616" s="473"/>
      <c r="E616" s="473"/>
      <c r="F616" s="494"/>
      <c r="G616" s="494" t="str">
        <f>IF(E616=0,"",F613*E616)</f>
        <v/>
      </c>
      <c r="H616" s="501"/>
      <c r="I616" s="473"/>
      <c r="J616" s="473"/>
      <c r="K616" s="505" t="str">
        <f>IF(F613*J616=0,"",F613*J616)</f>
        <v/>
      </c>
      <c r="L616" s="482"/>
      <c r="M616" s="475"/>
      <c r="N616" s="475"/>
      <c r="O616" s="494" t="str">
        <f>IF(F613*N616=0,"",F613*N616)</f>
        <v/>
      </c>
      <c r="P616" s="482"/>
      <c r="Q616" s="475"/>
      <c r="R616" s="475"/>
      <c r="S616" s="494" t="str">
        <f>IF(F613*R616=0,"",F613*R616)</f>
        <v/>
      </c>
      <c r="T616" s="482"/>
      <c r="U616" s="475"/>
      <c r="V616" s="475"/>
      <c r="W616" s="505" t="str">
        <f>IF(F613*V616=0,"",F613*V616)</f>
        <v/>
      </c>
      <c r="X616" s="1016"/>
    </row>
    <row r="617" spans="2:24" ht="10.199999999999999" customHeight="1">
      <c r="B617" s="1020"/>
      <c r="C617" s="833"/>
      <c r="D617" s="834"/>
      <c r="E617" s="834"/>
      <c r="F617" s="503"/>
      <c r="G617" s="494" t="str">
        <f>IF(E617=0,"",F613*E617)</f>
        <v/>
      </c>
      <c r="H617" s="833"/>
      <c r="I617" s="834"/>
      <c r="J617" s="834"/>
      <c r="K617" s="506" t="str">
        <f>IF(F613*J617=0,"",F613*J617)</f>
        <v/>
      </c>
      <c r="L617" s="483"/>
      <c r="M617" s="478"/>
      <c r="N617" s="478"/>
      <c r="O617" s="503" t="str">
        <f>IF(F613*N617=0,"",F613*N617)</f>
        <v/>
      </c>
      <c r="P617" s="483"/>
      <c r="Q617" s="478"/>
      <c r="R617" s="478"/>
      <c r="S617" s="503" t="str">
        <f>IF(F613*R617=0,"",F613*R617)</f>
        <v/>
      </c>
      <c r="T617" s="483"/>
      <c r="U617" s="478"/>
      <c r="V617" s="478"/>
      <c r="W617" s="506" t="str">
        <f>IF(F613*V617=0,"",F613*V617)</f>
        <v/>
      </c>
      <c r="X617" s="1017"/>
    </row>
    <row r="618" spans="2:24" ht="26.4" customHeight="1">
      <c r="B618" s="1059" t="s">
        <v>51</v>
      </c>
      <c r="C618" s="1004" t="s">
        <v>53</v>
      </c>
      <c r="D618" s="1005"/>
      <c r="E618" s="1005"/>
      <c r="F618" s="1005"/>
      <c r="G618" s="1005"/>
      <c r="H618" s="1005" t="s">
        <v>41</v>
      </c>
      <c r="I618" s="1005"/>
      <c r="J618" s="1005"/>
      <c r="K618" s="1006"/>
      <c r="L618" s="1038" t="s">
        <v>42</v>
      </c>
      <c r="M618" s="1005"/>
      <c r="N618" s="1005"/>
      <c r="O618" s="1005"/>
      <c r="P618" s="1005" t="s">
        <v>43</v>
      </c>
      <c r="Q618" s="1005"/>
      <c r="R618" s="1005"/>
      <c r="S618" s="1005"/>
      <c r="T618" s="1005" t="s">
        <v>44</v>
      </c>
      <c r="U618" s="1005"/>
      <c r="V618" s="1005"/>
      <c r="W618" s="1006"/>
      <c r="X618" s="1027" t="s">
        <v>39</v>
      </c>
    </row>
    <row r="619" spans="2:24">
      <c r="B619" s="1060"/>
      <c r="C619" s="512" t="s">
        <v>45</v>
      </c>
      <c r="D619" s="513" t="s">
        <v>46</v>
      </c>
      <c r="E619" s="514" t="s">
        <v>48</v>
      </c>
      <c r="F619" s="514" t="s">
        <v>50</v>
      </c>
      <c r="G619" s="514" t="s">
        <v>6</v>
      </c>
      <c r="H619" s="514" t="s">
        <v>45</v>
      </c>
      <c r="I619" s="514" t="s">
        <v>46</v>
      </c>
      <c r="J619" s="514" t="s">
        <v>48</v>
      </c>
      <c r="K619" s="515" t="s">
        <v>6</v>
      </c>
      <c r="L619" s="516" t="s">
        <v>45</v>
      </c>
      <c r="M619" s="513" t="s">
        <v>46</v>
      </c>
      <c r="N619" s="514" t="s">
        <v>48</v>
      </c>
      <c r="O619" s="514" t="s">
        <v>6</v>
      </c>
      <c r="P619" s="514" t="s">
        <v>45</v>
      </c>
      <c r="Q619" s="514" t="s">
        <v>46</v>
      </c>
      <c r="R619" s="514" t="s">
        <v>48</v>
      </c>
      <c r="S619" s="514" t="s">
        <v>6</v>
      </c>
      <c r="T619" s="514" t="s">
        <v>45</v>
      </c>
      <c r="U619" s="514" t="s">
        <v>46</v>
      </c>
      <c r="V619" s="514" t="s">
        <v>48</v>
      </c>
      <c r="W619" s="517" t="s">
        <v>6</v>
      </c>
      <c r="X619" s="1028"/>
    </row>
    <row r="620" spans="2:24">
      <c r="B620" s="1032" t="s">
        <v>52</v>
      </c>
      <c r="C620" s="1061"/>
      <c r="D620" s="1058"/>
      <c r="E620" s="1010"/>
      <c r="F620" s="1010"/>
      <c r="G620" s="1054" t="str">
        <f>IF(SUM(G576:G595,G598:G617)=0,"",SUM(G576:G595,G598:G617))</f>
        <v/>
      </c>
      <c r="H620" s="1002"/>
      <c r="I620" s="1002"/>
      <c r="J620" s="1010"/>
      <c r="K620" s="1055" t="str">
        <f>IF(SUM(K576:K595,K598:K617)=0,"",SUM(K576:K595,K598:K617))</f>
        <v/>
      </c>
      <c r="L620" s="1056"/>
      <c r="M620" s="1058"/>
      <c r="N620" s="1010"/>
      <c r="O620" s="1054" t="str">
        <f>IF(SUM(O576:O595,O598:O617)=0,"",SUM(O576:O595,O598:O617))</f>
        <v/>
      </c>
      <c r="P620" s="1002"/>
      <c r="Q620" s="1002"/>
      <c r="R620" s="1010"/>
      <c r="S620" s="1054" t="str">
        <f>IF(SUM(S576:S595,S598:S617)=0,"",SUM(S576:S595,S598:S617))</f>
        <v/>
      </c>
      <c r="T620" s="1002"/>
      <c r="U620" s="1002"/>
      <c r="V620" s="1010"/>
      <c r="W620" s="1007" t="str">
        <f>IF(SUM(W576:W595,W598:W617)=0,"",SUM(W576:W595,W598:W617))</f>
        <v/>
      </c>
      <c r="X620" s="1028"/>
    </row>
    <row r="621" spans="2:24">
      <c r="B621" s="1033"/>
      <c r="C621" s="1051"/>
      <c r="D621" s="1053"/>
      <c r="E621" s="1011"/>
      <c r="F621" s="1011"/>
      <c r="G621" s="1045"/>
      <c r="H621" s="1003"/>
      <c r="I621" s="1003"/>
      <c r="J621" s="1011"/>
      <c r="K621" s="1035"/>
      <c r="L621" s="1057"/>
      <c r="M621" s="1053"/>
      <c r="N621" s="1011"/>
      <c r="O621" s="1045"/>
      <c r="P621" s="1003"/>
      <c r="Q621" s="1003"/>
      <c r="R621" s="1011"/>
      <c r="S621" s="1045"/>
      <c r="T621" s="1003"/>
      <c r="U621" s="1003"/>
      <c r="V621" s="1011"/>
      <c r="W621" s="1008"/>
      <c r="X621" s="1029"/>
    </row>
    <row r="625" spans="2:25">
      <c r="B625" s="1027" t="s">
        <v>36</v>
      </c>
      <c r="C625" s="1004" t="s">
        <v>37</v>
      </c>
      <c r="D625" s="1005"/>
      <c r="E625" s="1005"/>
      <c r="F625" s="1005"/>
      <c r="G625" s="1005"/>
      <c r="H625" s="1005"/>
      <c r="I625" s="1005"/>
      <c r="J625" s="1005"/>
      <c r="K625" s="1005"/>
      <c r="L625" s="1005" t="s">
        <v>38</v>
      </c>
      <c r="M625" s="1005"/>
      <c r="N625" s="1005"/>
      <c r="O625" s="1005"/>
      <c r="P625" s="1005"/>
      <c r="Q625" s="1005"/>
      <c r="R625" s="1005"/>
      <c r="S625" s="1005"/>
      <c r="T625" s="1005"/>
      <c r="U625" s="1005"/>
      <c r="V625" s="1005"/>
      <c r="W625" s="1006"/>
      <c r="X625" s="1036" t="s">
        <v>39</v>
      </c>
    </row>
    <row r="626" spans="2:25" ht="26.4" customHeight="1">
      <c r="B626" s="1028"/>
      <c r="C626" s="1004" t="s">
        <v>53</v>
      </c>
      <c r="D626" s="1005"/>
      <c r="E626" s="1005"/>
      <c r="F626" s="1005"/>
      <c r="G626" s="1005"/>
      <c r="H626" s="1005" t="s">
        <v>41</v>
      </c>
      <c r="I626" s="1005"/>
      <c r="J626" s="1005"/>
      <c r="K626" s="1006"/>
      <c r="L626" s="1004" t="s">
        <v>42</v>
      </c>
      <c r="M626" s="1005"/>
      <c r="N626" s="1005"/>
      <c r="O626" s="1005"/>
      <c r="P626" s="1005" t="s">
        <v>43</v>
      </c>
      <c r="Q626" s="1005"/>
      <c r="R626" s="1005"/>
      <c r="S626" s="1005"/>
      <c r="T626" s="1005" t="s">
        <v>44</v>
      </c>
      <c r="U626" s="1005"/>
      <c r="V626" s="1005"/>
      <c r="W626" s="1006"/>
      <c r="X626" s="1046"/>
      <c r="Y626" s="29"/>
    </row>
    <row r="627" spans="2:25" ht="10.199999999999999" customHeight="1">
      <c r="B627" s="1029"/>
      <c r="C627" s="495" t="s">
        <v>45</v>
      </c>
      <c r="D627" s="496" t="s">
        <v>46</v>
      </c>
      <c r="E627" s="497" t="s">
        <v>48</v>
      </c>
      <c r="F627" s="497" t="s">
        <v>50</v>
      </c>
      <c r="G627" s="497" t="s">
        <v>6</v>
      </c>
      <c r="H627" s="497" t="s">
        <v>45</v>
      </c>
      <c r="I627" s="497" t="s">
        <v>46</v>
      </c>
      <c r="J627" s="497" t="s">
        <v>48</v>
      </c>
      <c r="K627" s="498" t="s">
        <v>6</v>
      </c>
      <c r="L627" s="495" t="s">
        <v>45</v>
      </c>
      <c r="M627" s="496" t="s">
        <v>46</v>
      </c>
      <c r="N627" s="497" t="s">
        <v>48</v>
      </c>
      <c r="O627" s="497" t="s">
        <v>6</v>
      </c>
      <c r="P627" s="497" t="s">
        <v>45</v>
      </c>
      <c r="Q627" s="497" t="s">
        <v>46</v>
      </c>
      <c r="R627" s="497" t="s">
        <v>48</v>
      </c>
      <c r="S627" s="497" t="s">
        <v>6</v>
      </c>
      <c r="T627" s="497" t="s">
        <v>45</v>
      </c>
      <c r="U627" s="497" t="s">
        <v>46</v>
      </c>
      <c r="V627" s="497" t="s">
        <v>48</v>
      </c>
      <c r="W627" s="498" t="s">
        <v>6</v>
      </c>
      <c r="X627" s="1047"/>
      <c r="Y627" s="29"/>
    </row>
    <row r="628" spans="2:25" ht="10.199999999999999" customHeight="1">
      <c r="B628" s="1018"/>
      <c r="C628" s="836"/>
      <c r="D628" s="835"/>
      <c r="E628" s="835"/>
      <c r="F628" s="835"/>
      <c r="G628" s="500" t="str">
        <f>IF(E628*F628&lt;&gt;0,E628*F628,"")</f>
        <v/>
      </c>
      <c r="H628" s="836"/>
      <c r="I628" s="835"/>
      <c r="J628" s="835"/>
      <c r="K628" s="504" t="str">
        <f>IF(F628*J628=0,"",F628*J628)</f>
        <v/>
      </c>
      <c r="L628" s="481"/>
      <c r="M628" s="472"/>
      <c r="N628" s="472"/>
      <c r="O628" s="500" t="str">
        <f>IF(F628*N628=0,"",F628*N628)</f>
        <v/>
      </c>
      <c r="P628" s="481"/>
      <c r="Q628" s="472"/>
      <c r="R628" s="472"/>
      <c r="S628" s="500" t="str">
        <f>IF(F628*R628=0,"",F628*R628)</f>
        <v/>
      </c>
      <c r="T628" s="481"/>
      <c r="U628" s="472"/>
      <c r="V628" s="472"/>
      <c r="W628" s="507" t="str">
        <f>IF(F628*V628=0,"",F628*V628)</f>
        <v/>
      </c>
      <c r="X628" s="1021" t="str">
        <f>IF(E628="","",SUM(E628:E632,J628:J632)-SUM(N628:N632,R628:R632,V628:V632))</f>
        <v/>
      </c>
      <c r="Y628" s="29"/>
    </row>
    <row r="629" spans="2:25" ht="10.199999999999999" customHeight="1">
      <c r="B629" s="1019"/>
      <c r="C629" s="501"/>
      <c r="D629" s="473"/>
      <c r="E629" s="473"/>
      <c r="F629" s="494"/>
      <c r="G629" s="494" t="str">
        <f>IF(E629=0,"",F628*E629)</f>
        <v/>
      </c>
      <c r="H629" s="501"/>
      <c r="I629" s="473"/>
      <c r="J629" s="473"/>
      <c r="K629" s="505" t="str">
        <f>IF(F628*J629=0,"",F628*J629)</f>
        <v/>
      </c>
      <c r="L629" s="482"/>
      <c r="M629" s="475"/>
      <c r="N629" s="475"/>
      <c r="O629" s="494" t="str">
        <f>IF(F628*N629=0,"",F628*N629)</f>
        <v/>
      </c>
      <c r="P629" s="482"/>
      <c r="Q629" s="475"/>
      <c r="R629" s="475"/>
      <c r="S629" s="494" t="str">
        <f>IF(F628*R629=0,"",F628*R629)</f>
        <v/>
      </c>
      <c r="T629" s="482"/>
      <c r="U629" s="475"/>
      <c r="V629" s="475"/>
      <c r="W629" s="508" t="str">
        <f>IF(F628*V629=0,"",F628*V629)</f>
        <v/>
      </c>
      <c r="X629" s="1022"/>
      <c r="Y629" s="1"/>
    </row>
    <row r="630" spans="2:25" ht="10.199999999999999" customHeight="1">
      <c r="B630" s="1019"/>
      <c r="C630" s="501"/>
      <c r="D630" s="473"/>
      <c r="E630" s="473"/>
      <c r="F630" s="494"/>
      <c r="G630" s="494" t="str">
        <f>IF(E630=0,"",F628*E630)</f>
        <v/>
      </c>
      <c r="H630" s="501"/>
      <c r="I630" s="473"/>
      <c r="J630" s="473"/>
      <c r="K630" s="505" t="str">
        <f>IF(F628*J630=0,"",F628*J630)</f>
        <v/>
      </c>
      <c r="L630" s="482"/>
      <c r="M630" s="475"/>
      <c r="N630" s="475"/>
      <c r="O630" s="494" t="str">
        <f>IF(F628*N630=0,"",F628*N630)</f>
        <v/>
      </c>
      <c r="P630" s="482"/>
      <c r="Q630" s="475"/>
      <c r="R630" s="475"/>
      <c r="S630" s="494" t="str">
        <f>IF(F628*R630=0,"",F628*R630)</f>
        <v/>
      </c>
      <c r="T630" s="482"/>
      <c r="U630" s="475"/>
      <c r="V630" s="475"/>
      <c r="W630" s="508" t="str">
        <f>IF(F628*V630=0,"",F628*V630)</f>
        <v/>
      </c>
      <c r="X630" s="1022"/>
      <c r="Y630" s="1"/>
    </row>
    <row r="631" spans="2:25" ht="10.199999999999999" customHeight="1">
      <c r="B631" s="1019"/>
      <c r="C631" s="501"/>
      <c r="D631" s="473"/>
      <c r="E631" s="473"/>
      <c r="F631" s="494"/>
      <c r="G631" s="494" t="str">
        <f>IF(E631=0,"",F628*E631)</f>
        <v/>
      </c>
      <c r="H631" s="501"/>
      <c r="I631" s="473"/>
      <c r="J631" s="473"/>
      <c r="K631" s="505" t="str">
        <f>IF(F628*J631=0,"",F628*J631)</f>
        <v/>
      </c>
      <c r="L631" s="482"/>
      <c r="M631" s="475"/>
      <c r="N631" s="475"/>
      <c r="O631" s="494" t="str">
        <f>IF(F628*N631=0,"",F628*N631)</f>
        <v/>
      </c>
      <c r="P631" s="482"/>
      <c r="Q631" s="475"/>
      <c r="R631" s="475"/>
      <c r="S631" s="494" t="str">
        <f>IF(F628*R631=0,"",F628*R631)</f>
        <v/>
      </c>
      <c r="T631" s="482"/>
      <c r="U631" s="475"/>
      <c r="V631" s="475"/>
      <c r="W631" s="508" t="str">
        <f>IF(F628*V631=0,"",F628*V631)</f>
        <v/>
      </c>
      <c r="X631" s="1022"/>
      <c r="Y631" s="1"/>
    </row>
    <row r="632" spans="2:25" ht="10.199999999999999" customHeight="1">
      <c r="B632" s="1020"/>
      <c r="C632" s="833"/>
      <c r="D632" s="834"/>
      <c r="E632" s="834"/>
      <c r="F632" s="503"/>
      <c r="G632" s="494" t="str">
        <f>IF(E632=0,"",F628*E632)</f>
        <v/>
      </c>
      <c r="H632" s="833"/>
      <c r="I632" s="834"/>
      <c r="J632" s="834"/>
      <c r="K632" s="506" t="str">
        <f>IF(F628*J632=0,"",F628*J632)</f>
        <v/>
      </c>
      <c r="L632" s="483"/>
      <c r="M632" s="478"/>
      <c r="N632" s="478"/>
      <c r="O632" s="503" t="str">
        <f>IF(F628*N632=0,"",F628*N632)</f>
        <v/>
      </c>
      <c r="P632" s="483"/>
      <c r="Q632" s="478"/>
      <c r="R632" s="478"/>
      <c r="S632" s="503" t="str">
        <f>IF(F628*R632=0,"",F628*R632)</f>
        <v/>
      </c>
      <c r="T632" s="483"/>
      <c r="U632" s="478"/>
      <c r="V632" s="478"/>
      <c r="W632" s="509" t="str">
        <f>IF(F628*V632=0,"",F628*V632)</f>
        <v/>
      </c>
      <c r="X632" s="1023"/>
      <c r="Y632" s="1"/>
    </row>
    <row r="633" spans="2:25" ht="10.199999999999999" customHeight="1">
      <c r="B633" s="1018"/>
      <c r="C633" s="836"/>
      <c r="D633" s="835"/>
      <c r="E633" s="835"/>
      <c r="F633" s="835"/>
      <c r="G633" s="500" t="str">
        <f>IF(E633*F633&lt;&gt;0,E633*F633,"")</f>
        <v/>
      </c>
      <c r="H633" s="836"/>
      <c r="I633" s="835"/>
      <c r="J633" s="835"/>
      <c r="K633" s="504" t="str">
        <f>IF(F633*J633=0,"",F633*J633)</f>
        <v/>
      </c>
      <c r="L633" s="481"/>
      <c r="M633" s="472"/>
      <c r="N633" s="472"/>
      <c r="O633" s="500" t="str">
        <f>IF(F633*N633=0,"",F633*N633)</f>
        <v/>
      </c>
      <c r="P633" s="481"/>
      <c r="Q633" s="472"/>
      <c r="R633" s="472"/>
      <c r="S633" s="500" t="str">
        <f>IF(F633*R633=0,"",F633*R633)</f>
        <v/>
      </c>
      <c r="T633" s="481"/>
      <c r="U633" s="472"/>
      <c r="V633" s="472"/>
      <c r="W633" s="507" t="str">
        <f>IF(F633*V633=0,"",F633*V633)</f>
        <v/>
      </c>
      <c r="X633" s="1021" t="str">
        <f>IF(E633="","",SUM(E633:E637,J633:J637)-SUM(N633:N637,R633:R637,V633:V637))</f>
        <v/>
      </c>
      <c r="Y633" s="1"/>
    </row>
    <row r="634" spans="2:25" ht="10.199999999999999" customHeight="1">
      <c r="B634" s="1019"/>
      <c r="C634" s="501"/>
      <c r="D634" s="473"/>
      <c r="E634" s="473"/>
      <c r="F634" s="494"/>
      <c r="G634" s="494" t="str">
        <f>IF(E634=0,"",F633*E634)</f>
        <v/>
      </c>
      <c r="H634" s="501"/>
      <c r="I634" s="473"/>
      <c r="J634" s="473"/>
      <c r="K634" s="505" t="str">
        <f>IF(F633*J634=0,"",F633*J634)</f>
        <v/>
      </c>
      <c r="L634" s="482"/>
      <c r="M634" s="475"/>
      <c r="N634" s="475"/>
      <c r="O634" s="494" t="str">
        <f>IF(F633*N634=0,"",F633*N634)</f>
        <v/>
      </c>
      <c r="P634" s="482"/>
      <c r="Q634" s="475"/>
      <c r="R634" s="475"/>
      <c r="S634" s="494" t="str">
        <f>IF(F633*R634=0,"",F633*R634)</f>
        <v/>
      </c>
      <c r="T634" s="482"/>
      <c r="U634" s="475"/>
      <c r="V634" s="475"/>
      <c r="W634" s="508" t="str">
        <f>IF(F633*V634=0,"",F633*V634)</f>
        <v/>
      </c>
      <c r="X634" s="1022"/>
      <c r="Y634" s="1"/>
    </row>
    <row r="635" spans="2:25" ht="10.199999999999999" customHeight="1">
      <c r="B635" s="1019"/>
      <c r="C635" s="501"/>
      <c r="D635" s="473"/>
      <c r="E635" s="473"/>
      <c r="F635" s="494"/>
      <c r="G635" s="494" t="str">
        <f>IF(E635=0,"",F633*E635)</f>
        <v/>
      </c>
      <c r="H635" s="501"/>
      <c r="I635" s="473"/>
      <c r="J635" s="473"/>
      <c r="K635" s="505" t="str">
        <f>IF(F633*J635=0,"",F633*J635)</f>
        <v/>
      </c>
      <c r="L635" s="482"/>
      <c r="M635" s="475"/>
      <c r="N635" s="475"/>
      <c r="O635" s="494" t="str">
        <f>IF(F633*N635=0,"",F633*N635)</f>
        <v/>
      </c>
      <c r="P635" s="482"/>
      <c r="Q635" s="475"/>
      <c r="R635" s="475"/>
      <c r="S635" s="494" t="str">
        <f>IF(F633*R635=0,"",F633*R635)</f>
        <v/>
      </c>
      <c r="T635" s="482"/>
      <c r="U635" s="475"/>
      <c r="V635" s="475"/>
      <c r="W635" s="508" t="str">
        <f>IF(F633*V635=0,"",F633*V635)</f>
        <v/>
      </c>
      <c r="X635" s="1022"/>
      <c r="Y635" s="1"/>
    </row>
    <row r="636" spans="2:25" ht="10.199999999999999" customHeight="1">
      <c r="B636" s="1019"/>
      <c r="C636" s="501"/>
      <c r="D636" s="473"/>
      <c r="E636" s="473"/>
      <c r="F636" s="494"/>
      <c r="G636" s="494" t="str">
        <f>IF(E636=0,"",F633*E636)</f>
        <v/>
      </c>
      <c r="H636" s="501"/>
      <c r="I636" s="473"/>
      <c r="J636" s="473"/>
      <c r="K636" s="505" t="str">
        <f>IF(F633*J636=0,"",F633*J636)</f>
        <v/>
      </c>
      <c r="L636" s="482"/>
      <c r="M636" s="475"/>
      <c r="N636" s="475"/>
      <c r="O636" s="494" t="str">
        <f>IF(F633*N636=0,"",F633*N636)</f>
        <v/>
      </c>
      <c r="P636" s="482"/>
      <c r="Q636" s="475"/>
      <c r="R636" s="475"/>
      <c r="S636" s="494" t="str">
        <f>IF(F633*R636=0,"",F633*R636)</f>
        <v/>
      </c>
      <c r="T636" s="482"/>
      <c r="U636" s="475"/>
      <c r="V636" s="475"/>
      <c r="W636" s="508" t="str">
        <f>IF(F633*V636=0,"",F633*V636)</f>
        <v/>
      </c>
      <c r="X636" s="1022"/>
      <c r="Y636" s="1"/>
    </row>
    <row r="637" spans="2:25" ht="10.199999999999999" customHeight="1">
      <c r="B637" s="1020"/>
      <c r="C637" s="833"/>
      <c r="D637" s="834"/>
      <c r="E637" s="834"/>
      <c r="F637" s="503"/>
      <c r="G637" s="494" t="str">
        <f>IF(E637=0,"",F633*E637)</f>
        <v/>
      </c>
      <c r="H637" s="833"/>
      <c r="I637" s="834"/>
      <c r="J637" s="834"/>
      <c r="K637" s="506" t="str">
        <f>IF(F633*J637=0,"",F633*J637)</f>
        <v/>
      </c>
      <c r="L637" s="483"/>
      <c r="M637" s="478"/>
      <c r="N637" s="478"/>
      <c r="O637" s="503" t="str">
        <f>IF(F633*N637=0,"",F633*N637)</f>
        <v/>
      </c>
      <c r="P637" s="483"/>
      <c r="Q637" s="478"/>
      <c r="R637" s="478"/>
      <c r="S637" s="503" t="str">
        <f>IF(F633*R637=0,"",F633*R637)</f>
        <v/>
      </c>
      <c r="T637" s="483"/>
      <c r="U637" s="478"/>
      <c r="V637" s="478"/>
      <c r="W637" s="509" t="str">
        <f>IF(F633*V637=0,"",F633*V637)</f>
        <v/>
      </c>
      <c r="X637" s="1023"/>
      <c r="Y637" s="1"/>
    </row>
    <row r="638" spans="2:25" ht="10.199999999999999" customHeight="1">
      <c r="B638" s="1018"/>
      <c r="C638" s="836"/>
      <c r="D638" s="835"/>
      <c r="E638" s="835"/>
      <c r="F638" s="835"/>
      <c r="G638" s="500" t="str">
        <f>IF(E638*F638&lt;&gt;0,E638*F638,"")</f>
        <v/>
      </c>
      <c r="H638" s="836"/>
      <c r="I638" s="835"/>
      <c r="J638" s="835"/>
      <c r="K638" s="504" t="str">
        <f>IF(F638*J638=0,"",F638*J638)</f>
        <v/>
      </c>
      <c r="L638" s="481"/>
      <c r="M638" s="472"/>
      <c r="N638" s="472"/>
      <c r="O638" s="500" t="str">
        <f>IF(F638*N638=0,"",F638*N638)</f>
        <v/>
      </c>
      <c r="P638" s="481"/>
      <c r="Q638" s="472"/>
      <c r="R638" s="472"/>
      <c r="S638" s="500" t="str">
        <f>IF(F638*R638=0,"",F638*R638)</f>
        <v/>
      </c>
      <c r="T638" s="481"/>
      <c r="U638" s="472"/>
      <c r="V638" s="472"/>
      <c r="W638" s="504" t="str">
        <f>IF(F638*V638=0,"",F638*V638)</f>
        <v/>
      </c>
      <c r="X638" s="1021" t="str">
        <f>IF(E638="","",SUM(E638:E642,J638:J642)-SUM(N638:N642,R638:R642,V638:V642))</f>
        <v/>
      </c>
      <c r="Y638" s="1"/>
    </row>
    <row r="639" spans="2:25" ht="10.199999999999999" customHeight="1">
      <c r="B639" s="1019"/>
      <c r="C639" s="501"/>
      <c r="D639" s="473"/>
      <c r="E639" s="473"/>
      <c r="F639" s="494"/>
      <c r="G639" s="494" t="str">
        <f>IF(E639=0,"",F638*E639)</f>
        <v/>
      </c>
      <c r="H639" s="501"/>
      <c r="I639" s="473"/>
      <c r="J639" s="473"/>
      <c r="K639" s="505" t="str">
        <f>IF(F638*J639=0,"",F638*J639)</f>
        <v/>
      </c>
      <c r="L639" s="482"/>
      <c r="M639" s="475"/>
      <c r="N639" s="475"/>
      <c r="O639" s="494" t="str">
        <f>IF(F638*N639=0,"",F638*N639)</f>
        <v/>
      </c>
      <c r="P639" s="482"/>
      <c r="Q639" s="475"/>
      <c r="R639" s="475"/>
      <c r="S639" s="494" t="str">
        <f>IF(F638*R639=0,"",F638*R639)</f>
        <v/>
      </c>
      <c r="T639" s="482"/>
      <c r="U639" s="475"/>
      <c r="V639" s="475"/>
      <c r="W639" s="505" t="str">
        <f>IF(F638*V639=0,"",F638*V639)</f>
        <v/>
      </c>
      <c r="X639" s="1022"/>
      <c r="Y639" s="1"/>
    </row>
    <row r="640" spans="2:25" ht="10.199999999999999" customHeight="1">
      <c r="B640" s="1019"/>
      <c r="C640" s="501"/>
      <c r="D640" s="473"/>
      <c r="E640" s="473"/>
      <c r="F640" s="494"/>
      <c r="G640" s="494" t="str">
        <f>IF(E640=0,"",F638*E640)</f>
        <v/>
      </c>
      <c r="H640" s="501"/>
      <c r="I640" s="473"/>
      <c r="J640" s="473"/>
      <c r="K640" s="505" t="str">
        <f>IF(F638*J640=0,"",F638*J640)</f>
        <v/>
      </c>
      <c r="L640" s="482"/>
      <c r="M640" s="475"/>
      <c r="N640" s="475"/>
      <c r="O640" s="494" t="str">
        <f>IF(F638*N640=0,"",F638*N640)</f>
        <v/>
      </c>
      <c r="P640" s="482"/>
      <c r="Q640" s="475"/>
      <c r="R640" s="475"/>
      <c r="S640" s="494" t="str">
        <f>IF(F638*R640=0,"",F638*R640)</f>
        <v/>
      </c>
      <c r="T640" s="482"/>
      <c r="U640" s="475"/>
      <c r="V640" s="475"/>
      <c r="W640" s="505" t="str">
        <f>IF(F638*V640=0,"",F638*V640)</f>
        <v/>
      </c>
      <c r="X640" s="1022"/>
      <c r="Y640" s="1"/>
    </row>
    <row r="641" spans="2:25" ht="10.199999999999999" customHeight="1">
      <c r="B641" s="1019"/>
      <c r="C641" s="501"/>
      <c r="D641" s="473"/>
      <c r="E641" s="473"/>
      <c r="F641" s="494"/>
      <c r="G641" s="494" t="str">
        <f>IF(E641=0,"",F638*E641)</f>
        <v/>
      </c>
      <c r="H641" s="501"/>
      <c r="I641" s="473"/>
      <c r="J641" s="473"/>
      <c r="K641" s="505" t="str">
        <f>IF(F638*J641=0,"",F638*J641)</f>
        <v/>
      </c>
      <c r="L641" s="482"/>
      <c r="M641" s="475"/>
      <c r="N641" s="475"/>
      <c r="O641" s="494" t="str">
        <f>IF(F638*N641=0,"",F638*N641)</f>
        <v/>
      </c>
      <c r="P641" s="482"/>
      <c r="Q641" s="475"/>
      <c r="R641" s="475"/>
      <c r="S641" s="494" t="str">
        <f>IF(F638*R641=0,"",F638*R641)</f>
        <v/>
      </c>
      <c r="T641" s="482"/>
      <c r="U641" s="475"/>
      <c r="V641" s="475"/>
      <c r="W641" s="505" t="str">
        <f>IF(F638*V641=0,"",F638*V641)</f>
        <v/>
      </c>
      <c r="X641" s="1022"/>
      <c r="Y641" s="1"/>
    </row>
    <row r="642" spans="2:25" ht="10.199999999999999" customHeight="1">
      <c r="B642" s="1020"/>
      <c r="C642" s="833"/>
      <c r="D642" s="834"/>
      <c r="E642" s="834"/>
      <c r="F642" s="503"/>
      <c r="G642" s="494" t="str">
        <f>IF(E642=0,"",F638*E642)</f>
        <v/>
      </c>
      <c r="H642" s="833"/>
      <c r="I642" s="834"/>
      <c r="J642" s="834"/>
      <c r="K642" s="506" t="str">
        <f>IF(F638*J642=0,"",F638*J642)</f>
        <v/>
      </c>
      <c r="L642" s="483"/>
      <c r="M642" s="478"/>
      <c r="N642" s="478"/>
      <c r="O642" s="503" t="str">
        <f>IF(F638*N642=0,"",F638*N642)</f>
        <v/>
      </c>
      <c r="P642" s="483"/>
      <c r="Q642" s="478"/>
      <c r="R642" s="478"/>
      <c r="S642" s="503" t="str">
        <f>IF(F638*R642=0,"",F638*R642)</f>
        <v/>
      </c>
      <c r="T642" s="483"/>
      <c r="U642" s="478"/>
      <c r="V642" s="478"/>
      <c r="W642" s="506" t="str">
        <f>IF(F638*V642=0,"",F638*V642)</f>
        <v/>
      </c>
      <c r="X642" s="1023"/>
      <c r="Y642" s="1"/>
    </row>
    <row r="643" spans="2:25" ht="10.199999999999999" customHeight="1">
      <c r="B643" s="1018"/>
      <c r="C643" s="836"/>
      <c r="D643" s="835"/>
      <c r="E643" s="835"/>
      <c r="F643" s="835"/>
      <c r="G643" s="500" t="str">
        <f>IF(E643*F643&lt;&gt;0,E643*F643,"")</f>
        <v/>
      </c>
      <c r="H643" s="836"/>
      <c r="I643" s="835"/>
      <c r="J643" s="835"/>
      <c r="K643" s="504" t="str">
        <f>IF(F643*J643=0,"",F643*J643)</f>
        <v/>
      </c>
      <c r="L643" s="481"/>
      <c r="M643" s="472"/>
      <c r="N643" s="472"/>
      <c r="O643" s="500" t="str">
        <f>IF(F643*N643=0,"",F643*N643)</f>
        <v/>
      </c>
      <c r="P643" s="481"/>
      <c r="Q643" s="472"/>
      <c r="R643" s="472"/>
      <c r="S643" s="500" t="str">
        <f>IF(F643*R643=0,"",F643*R643)</f>
        <v/>
      </c>
      <c r="T643" s="481"/>
      <c r="U643" s="472"/>
      <c r="V643" s="472"/>
      <c r="W643" s="504" t="str">
        <f>IF(F643*V643=0,"",F643*V643)</f>
        <v/>
      </c>
      <c r="X643" s="1021" t="str">
        <f>IF(E643="","",SUM(E643:E647,J643:J647)-SUM(N643:N647,R643:R647,V643:V647))</f>
        <v/>
      </c>
      <c r="Y643" s="1"/>
    </row>
    <row r="644" spans="2:25" ht="10.199999999999999" customHeight="1">
      <c r="B644" s="1019"/>
      <c r="C644" s="501"/>
      <c r="D644" s="473"/>
      <c r="E644" s="473"/>
      <c r="F644" s="494"/>
      <c r="G644" s="494" t="str">
        <f>IF(E644=0,"",F643*E644)</f>
        <v/>
      </c>
      <c r="H644" s="501"/>
      <c r="I644" s="473"/>
      <c r="J644" s="473"/>
      <c r="K644" s="505" t="str">
        <f>IF(F643*J644=0,"",F643*J644)</f>
        <v/>
      </c>
      <c r="L644" s="482"/>
      <c r="M644" s="475"/>
      <c r="N644" s="475"/>
      <c r="O644" s="494" t="str">
        <f>IF(F643*N644=0,"",F643*N644)</f>
        <v/>
      </c>
      <c r="P644" s="482"/>
      <c r="Q644" s="475"/>
      <c r="R644" s="475"/>
      <c r="S644" s="494" t="str">
        <f>IF(F643*R644=0,"",F643*R644)</f>
        <v/>
      </c>
      <c r="T644" s="482"/>
      <c r="U644" s="475"/>
      <c r="V644" s="475"/>
      <c r="W644" s="505" t="str">
        <f>IF(F643*V644=0,"",F643*V644)</f>
        <v/>
      </c>
      <c r="X644" s="1022"/>
      <c r="Y644" s="1"/>
    </row>
    <row r="645" spans="2:25" ht="10.199999999999999" customHeight="1">
      <c r="B645" s="1019"/>
      <c r="C645" s="501"/>
      <c r="D645" s="473"/>
      <c r="E645" s="473"/>
      <c r="F645" s="494"/>
      <c r="G645" s="494" t="str">
        <f>IF(E645=0,"",F643*E645)</f>
        <v/>
      </c>
      <c r="H645" s="501"/>
      <c r="I645" s="473"/>
      <c r="J645" s="473"/>
      <c r="K645" s="505" t="str">
        <f>IF(F643*J645=0,"",F643*J645)</f>
        <v/>
      </c>
      <c r="L645" s="482"/>
      <c r="M645" s="475"/>
      <c r="N645" s="475"/>
      <c r="O645" s="494" t="str">
        <f>IF(F643*N645=0,"",F643*N645)</f>
        <v/>
      </c>
      <c r="P645" s="482"/>
      <c r="Q645" s="475"/>
      <c r="R645" s="475"/>
      <c r="S645" s="494" t="str">
        <f>IF(F643*R645=0,"",F643*R645)</f>
        <v/>
      </c>
      <c r="T645" s="482"/>
      <c r="U645" s="475"/>
      <c r="V645" s="475"/>
      <c r="W645" s="505" t="str">
        <f>IF(F643*V645=0,"",F643*V645)</f>
        <v/>
      </c>
      <c r="X645" s="1022"/>
      <c r="Y645" s="1"/>
    </row>
    <row r="646" spans="2:25" ht="10.199999999999999" customHeight="1">
      <c r="B646" s="1019"/>
      <c r="C646" s="501"/>
      <c r="D646" s="473"/>
      <c r="E646" s="473"/>
      <c r="F646" s="494"/>
      <c r="G646" s="494" t="str">
        <f>IF(E646=0,"",F643*E646)</f>
        <v/>
      </c>
      <c r="H646" s="501"/>
      <c r="I646" s="473"/>
      <c r="J646" s="473"/>
      <c r="K646" s="505" t="str">
        <f>IF(F643*J646=0,"",F643*J646)</f>
        <v/>
      </c>
      <c r="L646" s="482"/>
      <c r="M646" s="475"/>
      <c r="N646" s="475"/>
      <c r="O646" s="494" t="str">
        <f>IF(F643*N646=0,"",F643*N646)</f>
        <v/>
      </c>
      <c r="P646" s="482"/>
      <c r="Q646" s="475"/>
      <c r="R646" s="475"/>
      <c r="S646" s="494" t="str">
        <f>IF(F643*R646=0,"",F643*R646)</f>
        <v/>
      </c>
      <c r="T646" s="482"/>
      <c r="U646" s="475"/>
      <c r="V646" s="475"/>
      <c r="W646" s="505" t="str">
        <f>IF(F643*V646=0,"",F643*V646)</f>
        <v/>
      </c>
      <c r="X646" s="1022"/>
      <c r="Y646" s="1"/>
    </row>
    <row r="647" spans="2:25" ht="10.199999999999999" customHeight="1">
      <c r="B647" s="1020"/>
      <c r="C647" s="833"/>
      <c r="D647" s="834"/>
      <c r="E647" s="834"/>
      <c r="F647" s="503"/>
      <c r="G647" s="494" t="str">
        <f>IF(E647=0,"",F643*E647)</f>
        <v/>
      </c>
      <c r="H647" s="833"/>
      <c r="I647" s="834"/>
      <c r="J647" s="834"/>
      <c r="K647" s="506" t="str">
        <f>IF(F643*J647=0,"",F643*J647)</f>
        <v/>
      </c>
      <c r="L647" s="483"/>
      <c r="M647" s="478"/>
      <c r="N647" s="478"/>
      <c r="O647" s="503" t="str">
        <f>IF(F643*N647=0,"",F643*N647)</f>
        <v/>
      </c>
      <c r="P647" s="483"/>
      <c r="Q647" s="478"/>
      <c r="R647" s="478"/>
      <c r="S647" s="503" t="str">
        <f>IF(F643*R647=0,"",F643*R647)</f>
        <v/>
      </c>
      <c r="T647" s="483"/>
      <c r="U647" s="478"/>
      <c r="V647" s="478"/>
      <c r="W647" s="506" t="str">
        <f>IF(F643*V647=0,"",F643*V647)</f>
        <v/>
      </c>
      <c r="X647" s="1023"/>
      <c r="Y647" s="1"/>
    </row>
    <row r="648" spans="2:25" ht="26.4" customHeight="1">
      <c r="B648" s="1027" t="s">
        <v>51</v>
      </c>
      <c r="C648" s="1004" t="s">
        <v>53</v>
      </c>
      <c r="D648" s="1005"/>
      <c r="E648" s="1005"/>
      <c r="F648" s="1005"/>
      <c r="G648" s="1005"/>
      <c r="H648" s="1005" t="s">
        <v>41</v>
      </c>
      <c r="I648" s="1005"/>
      <c r="J648" s="1005"/>
      <c r="K648" s="1006"/>
      <c r="L648" s="1004" t="s">
        <v>42</v>
      </c>
      <c r="M648" s="1005"/>
      <c r="N648" s="1005"/>
      <c r="O648" s="1005"/>
      <c r="P648" s="1005" t="s">
        <v>43</v>
      </c>
      <c r="Q648" s="1005"/>
      <c r="R648" s="1005"/>
      <c r="S648" s="1005"/>
      <c r="T648" s="1005" t="s">
        <v>44</v>
      </c>
      <c r="U648" s="1005"/>
      <c r="V648" s="1005"/>
      <c r="W648" s="1009"/>
      <c r="X648" s="1027" t="s">
        <v>39</v>
      </c>
      <c r="Y648" s="1"/>
    </row>
    <row r="649" spans="2:25" ht="10.199999999999999" customHeight="1">
      <c r="B649" s="1029"/>
      <c r="C649" s="510" t="s">
        <v>45</v>
      </c>
      <c r="D649" s="462" t="s">
        <v>46</v>
      </c>
      <c r="E649" s="463" t="s">
        <v>48</v>
      </c>
      <c r="F649" s="463" t="s">
        <v>50</v>
      </c>
      <c r="G649" s="463" t="s">
        <v>6</v>
      </c>
      <c r="H649" s="463" t="s">
        <v>45</v>
      </c>
      <c r="I649" s="463" t="s">
        <v>46</v>
      </c>
      <c r="J649" s="463" t="s">
        <v>48</v>
      </c>
      <c r="K649" s="511" t="s">
        <v>6</v>
      </c>
      <c r="L649" s="461" t="s">
        <v>45</v>
      </c>
      <c r="M649" s="462" t="s">
        <v>46</v>
      </c>
      <c r="N649" s="463" t="s">
        <v>48</v>
      </c>
      <c r="O649" s="463" t="s">
        <v>6</v>
      </c>
      <c r="P649" s="463" t="s">
        <v>45</v>
      </c>
      <c r="Q649" s="463" t="s">
        <v>46</v>
      </c>
      <c r="R649" s="463" t="s">
        <v>48</v>
      </c>
      <c r="S649" s="463" t="s">
        <v>6</v>
      </c>
      <c r="T649" s="463" t="s">
        <v>45</v>
      </c>
      <c r="U649" s="463" t="s">
        <v>46</v>
      </c>
      <c r="V649" s="463" t="s">
        <v>48</v>
      </c>
      <c r="W649" s="464" t="s">
        <v>6</v>
      </c>
      <c r="X649" s="1029"/>
      <c r="Y649" s="1"/>
    </row>
    <row r="650" spans="2:25" ht="10.199999999999999" customHeight="1">
      <c r="B650" s="1018"/>
      <c r="C650" s="836"/>
      <c r="D650" s="835"/>
      <c r="E650" s="835"/>
      <c r="F650" s="835"/>
      <c r="G650" s="500" t="str">
        <f>IF(E650*F650&lt;&gt;0,E650*F650,"")</f>
        <v/>
      </c>
      <c r="H650" s="836"/>
      <c r="I650" s="835"/>
      <c r="J650" s="835"/>
      <c r="K650" s="504" t="str">
        <f>IF(F650*J650=0,"",F650*J650)</f>
        <v/>
      </c>
      <c r="L650" s="481"/>
      <c r="M650" s="472"/>
      <c r="N650" s="472"/>
      <c r="O650" s="500" t="str">
        <f>IF(F650*N650=0,"",F650*N650)</f>
        <v/>
      </c>
      <c r="P650" s="481"/>
      <c r="Q650" s="472"/>
      <c r="R650" s="472"/>
      <c r="S650" s="500" t="str">
        <f>IF(F650*R650=0,"",F650*R650)</f>
        <v/>
      </c>
      <c r="T650" s="481"/>
      <c r="U650" s="472"/>
      <c r="V650" s="472"/>
      <c r="W650" s="507" t="str">
        <f>IF(F650*V650=0,"",F650*V650)</f>
        <v/>
      </c>
      <c r="X650" s="1021" t="str">
        <f>IF(E650="","",SUM(E650:E654,J650:J654)-SUM(N650:N654,R650:R654,V650:V654))</f>
        <v/>
      </c>
      <c r="Y650" s="1"/>
    </row>
    <row r="651" spans="2:25" ht="10.199999999999999" customHeight="1">
      <c r="B651" s="1019"/>
      <c r="C651" s="501"/>
      <c r="D651" s="473"/>
      <c r="E651" s="473"/>
      <c r="F651" s="494"/>
      <c r="G651" s="494" t="str">
        <f>IF(E651=0,"",F650*E651)</f>
        <v/>
      </c>
      <c r="H651" s="501"/>
      <c r="I651" s="473"/>
      <c r="J651" s="473"/>
      <c r="K651" s="505" t="str">
        <f>IF(F650*J651=0,"",F650*J651)</f>
        <v/>
      </c>
      <c r="L651" s="482"/>
      <c r="M651" s="475"/>
      <c r="N651" s="475"/>
      <c r="O651" s="494" t="str">
        <f>IF(F650*N651=0,"",F650*N651)</f>
        <v/>
      </c>
      <c r="P651" s="482"/>
      <c r="Q651" s="475"/>
      <c r="R651" s="475"/>
      <c r="S651" s="494" t="str">
        <f>IF(F650*R651=0,"",F650*R651)</f>
        <v/>
      </c>
      <c r="T651" s="482"/>
      <c r="U651" s="475"/>
      <c r="V651" s="475"/>
      <c r="W651" s="508" t="str">
        <f>IF(F650*V651=0,"",F650*V651)</f>
        <v/>
      </c>
      <c r="X651" s="1022"/>
      <c r="Y651" s="1"/>
    </row>
    <row r="652" spans="2:25" ht="10.199999999999999" customHeight="1">
      <c r="B652" s="1019"/>
      <c r="C652" s="501"/>
      <c r="D652" s="473"/>
      <c r="E652" s="473"/>
      <c r="F652" s="494"/>
      <c r="G652" s="494" t="str">
        <f>IF(E652=0,"",F650*E652)</f>
        <v/>
      </c>
      <c r="H652" s="501"/>
      <c r="I652" s="473"/>
      <c r="J652" s="473"/>
      <c r="K652" s="505" t="str">
        <f>IF(F650*J652=0,"",F650*J652)</f>
        <v/>
      </c>
      <c r="L652" s="482"/>
      <c r="M652" s="475"/>
      <c r="N652" s="475"/>
      <c r="O652" s="494" t="str">
        <f>IF(F650*N652=0,"",F650*N652)</f>
        <v/>
      </c>
      <c r="P652" s="482"/>
      <c r="Q652" s="475"/>
      <c r="R652" s="475"/>
      <c r="S652" s="494" t="str">
        <f>IF(F650*R652=0,"",F650*R652)</f>
        <v/>
      </c>
      <c r="T652" s="482"/>
      <c r="U652" s="475"/>
      <c r="V652" s="475"/>
      <c r="W652" s="508" t="str">
        <f>IF(F650*V652=0,"",F650*V652)</f>
        <v/>
      </c>
      <c r="X652" s="1022"/>
      <c r="Y652" s="1"/>
    </row>
    <row r="653" spans="2:25" ht="10.199999999999999" customHeight="1">
      <c r="B653" s="1019"/>
      <c r="C653" s="501"/>
      <c r="D653" s="473"/>
      <c r="E653" s="473"/>
      <c r="F653" s="494"/>
      <c r="G653" s="494" t="str">
        <f>IF(E653=0,"",F650*E653)</f>
        <v/>
      </c>
      <c r="H653" s="501"/>
      <c r="I653" s="473"/>
      <c r="J653" s="473"/>
      <c r="K653" s="505" t="str">
        <f>IF(F650*J653=0,"",F650*J653)</f>
        <v/>
      </c>
      <c r="L653" s="482"/>
      <c r="M653" s="475"/>
      <c r="N653" s="475"/>
      <c r="O653" s="494" t="str">
        <f>IF(F650*N653=0,"",F650*N653)</f>
        <v/>
      </c>
      <c r="P653" s="482"/>
      <c r="Q653" s="475"/>
      <c r="R653" s="475"/>
      <c r="S653" s="494" t="str">
        <f>IF(F650*R653=0,"",F650*R653)</f>
        <v/>
      </c>
      <c r="T653" s="482"/>
      <c r="U653" s="475"/>
      <c r="V653" s="475"/>
      <c r="W653" s="508" t="str">
        <f>IF(F650*V653=0,"",F650*V653)</f>
        <v/>
      </c>
      <c r="X653" s="1022"/>
    </row>
    <row r="654" spans="2:25" ht="10.199999999999999" customHeight="1">
      <c r="B654" s="1020"/>
      <c r="C654" s="833"/>
      <c r="D654" s="834"/>
      <c r="E654" s="834"/>
      <c r="F654" s="503"/>
      <c r="G654" s="494" t="str">
        <f>IF(E654=0,"",F650*E654)</f>
        <v/>
      </c>
      <c r="H654" s="833"/>
      <c r="I654" s="834"/>
      <c r="J654" s="834"/>
      <c r="K654" s="506" t="str">
        <f>IF(F650*J654=0,"",F650*J654)</f>
        <v/>
      </c>
      <c r="L654" s="483"/>
      <c r="M654" s="478"/>
      <c r="N654" s="478"/>
      <c r="O654" s="503" t="str">
        <f>IF(F650*N654=0,"",F650*N654)</f>
        <v/>
      </c>
      <c r="P654" s="483"/>
      <c r="Q654" s="478"/>
      <c r="R654" s="478"/>
      <c r="S654" s="503" t="str">
        <f>IF(F650*R654=0,"",F650*R654)</f>
        <v/>
      </c>
      <c r="T654" s="483"/>
      <c r="U654" s="478"/>
      <c r="V654" s="478"/>
      <c r="W654" s="509" t="str">
        <f>IF(F650*V654=0,"",F650*V654)</f>
        <v/>
      </c>
      <c r="X654" s="1023"/>
    </row>
    <row r="655" spans="2:25" ht="10.199999999999999" customHeight="1">
      <c r="B655" s="1018"/>
      <c r="C655" s="836"/>
      <c r="D655" s="835"/>
      <c r="E655" s="835"/>
      <c r="F655" s="835"/>
      <c r="G655" s="500" t="str">
        <f>IF(E655*F655&lt;&gt;0,E655*F655,"")</f>
        <v/>
      </c>
      <c r="H655" s="836"/>
      <c r="I655" s="835"/>
      <c r="J655" s="835"/>
      <c r="K655" s="504" t="str">
        <f>IF(F655*J655=0,"",F655*J655)</f>
        <v/>
      </c>
      <c r="L655" s="481"/>
      <c r="M655" s="472"/>
      <c r="N655" s="472"/>
      <c r="O655" s="500" t="str">
        <f>IF(F655*N655=0,"",F655*N655)</f>
        <v/>
      </c>
      <c r="P655" s="481"/>
      <c r="Q655" s="472"/>
      <c r="R655" s="472"/>
      <c r="S655" s="500" t="str">
        <f>IF(F655*R655=0,"",F655*R655)</f>
        <v/>
      </c>
      <c r="T655" s="481"/>
      <c r="U655" s="472"/>
      <c r="V655" s="472"/>
      <c r="W655" s="507" t="str">
        <f>IF(F655*V655=0,"",F655*V655)</f>
        <v/>
      </c>
      <c r="X655" s="1021" t="str">
        <f>IF(E655="","",SUM(E655:E659,J655:J659)-SUM(N655:N659,R655:R659,V655:V659))</f>
        <v/>
      </c>
    </row>
    <row r="656" spans="2:25" ht="10.199999999999999" customHeight="1">
      <c r="B656" s="1019"/>
      <c r="C656" s="501"/>
      <c r="D656" s="473"/>
      <c r="E656" s="473"/>
      <c r="F656" s="494"/>
      <c r="G656" s="494" t="str">
        <f>IF(E656=0,"",F655*E656)</f>
        <v/>
      </c>
      <c r="H656" s="501"/>
      <c r="I656" s="473"/>
      <c r="J656" s="473"/>
      <c r="K656" s="505" t="str">
        <f>IF(F655*J656=0,"",F655*J656)</f>
        <v/>
      </c>
      <c r="L656" s="482"/>
      <c r="M656" s="475"/>
      <c r="N656" s="475"/>
      <c r="O656" s="494" t="str">
        <f>IF(F655*N656=0,"",F655*N656)</f>
        <v/>
      </c>
      <c r="P656" s="482"/>
      <c r="Q656" s="475"/>
      <c r="R656" s="475"/>
      <c r="S656" s="494" t="str">
        <f>IF(F655*R656=0,"",F655*R656)</f>
        <v/>
      </c>
      <c r="T656" s="482"/>
      <c r="U656" s="475"/>
      <c r="V656" s="475"/>
      <c r="W656" s="508" t="str">
        <f>IF(F655*V656=0,"",F655*V656)</f>
        <v/>
      </c>
      <c r="X656" s="1022"/>
    </row>
    <row r="657" spans="2:24" ht="10.199999999999999" customHeight="1">
      <c r="B657" s="1019"/>
      <c r="C657" s="501"/>
      <c r="D657" s="473"/>
      <c r="E657" s="473"/>
      <c r="F657" s="494"/>
      <c r="G657" s="494" t="str">
        <f>IF(E657=0,"",F655*E657)</f>
        <v/>
      </c>
      <c r="H657" s="501"/>
      <c r="I657" s="473"/>
      <c r="J657" s="473"/>
      <c r="K657" s="505" t="str">
        <f>IF(F655*J657=0,"",F655*J657)</f>
        <v/>
      </c>
      <c r="L657" s="482"/>
      <c r="M657" s="475"/>
      <c r="N657" s="475"/>
      <c r="O657" s="494" t="str">
        <f>IF(F655*N657=0,"",F655*N657)</f>
        <v/>
      </c>
      <c r="P657" s="482"/>
      <c r="Q657" s="475"/>
      <c r="R657" s="475"/>
      <c r="S657" s="494" t="str">
        <f>IF(F655*R657=0,"",F655*R657)</f>
        <v/>
      </c>
      <c r="T657" s="482"/>
      <c r="U657" s="475"/>
      <c r="V657" s="475"/>
      <c r="W657" s="508" t="str">
        <f>IF(F655*V657=0,"",F655*V657)</f>
        <v/>
      </c>
      <c r="X657" s="1022"/>
    </row>
    <row r="658" spans="2:24" ht="10.199999999999999" customHeight="1">
      <c r="B658" s="1019"/>
      <c r="C658" s="501"/>
      <c r="D658" s="473"/>
      <c r="E658" s="473"/>
      <c r="F658" s="494"/>
      <c r="G658" s="494" t="str">
        <f>IF(E658=0,"",F655*E658)</f>
        <v/>
      </c>
      <c r="H658" s="501"/>
      <c r="I658" s="473"/>
      <c r="J658" s="473"/>
      <c r="K658" s="505" t="str">
        <f>IF(F655*J658=0,"",F655*J658)</f>
        <v/>
      </c>
      <c r="L658" s="482"/>
      <c r="M658" s="475"/>
      <c r="N658" s="475"/>
      <c r="O658" s="494" t="str">
        <f>IF(F655*N658=0,"",F655*N658)</f>
        <v/>
      </c>
      <c r="P658" s="482"/>
      <c r="Q658" s="475"/>
      <c r="R658" s="475"/>
      <c r="S658" s="494" t="str">
        <f>IF(F655*R658=0,"",F655*R658)</f>
        <v/>
      </c>
      <c r="T658" s="482"/>
      <c r="U658" s="475"/>
      <c r="V658" s="475"/>
      <c r="W658" s="508" t="str">
        <f>IF(F655*V658=0,"",F655*V658)</f>
        <v/>
      </c>
      <c r="X658" s="1022"/>
    </row>
    <row r="659" spans="2:24" ht="10.199999999999999" customHeight="1">
      <c r="B659" s="1020"/>
      <c r="C659" s="833"/>
      <c r="D659" s="834"/>
      <c r="E659" s="834"/>
      <c r="F659" s="503"/>
      <c r="G659" s="494" t="str">
        <f>IF(E659=0,"",F655*E659)</f>
        <v/>
      </c>
      <c r="H659" s="833"/>
      <c r="I659" s="834"/>
      <c r="J659" s="834"/>
      <c r="K659" s="506" t="str">
        <f>IF(F655*J659=0,"",F655*J659)</f>
        <v/>
      </c>
      <c r="L659" s="483"/>
      <c r="M659" s="478"/>
      <c r="N659" s="478"/>
      <c r="O659" s="503" t="str">
        <f>IF(F655*N659=0,"",F655*N659)</f>
        <v/>
      </c>
      <c r="P659" s="483"/>
      <c r="Q659" s="478"/>
      <c r="R659" s="478"/>
      <c r="S659" s="503" t="str">
        <f>IF(F655*R659=0,"",F655*R659)</f>
        <v/>
      </c>
      <c r="T659" s="483"/>
      <c r="U659" s="478"/>
      <c r="V659" s="478"/>
      <c r="W659" s="509" t="str">
        <f>IF(F655*V659=0,"",F655*V659)</f>
        <v/>
      </c>
      <c r="X659" s="1023"/>
    </row>
    <row r="660" spans="2:24" ht="10.199999999999999" customHeight="1">
      <c r="B660" s="1018"/>
      <c r="C660" s="836"/>
      <c r="D660" s="835"/>
      <c r="E660" s="835"/>
      <c r="F660" s="835"/>
      <c r="G660" s="500" t="str">
        <f>IF(E660*F660&lt;&gt;0,E660*F660,"")</f>
        <v/>
      </c>
      <c r="H660" s="836"/>
      <c r="I660" s="835"/>
      <c r="J660" s="835"/>
      <c r="K660" s="504" t="str">
        <f>IF(F660*J660=0,"",F660*J660)</f>
        <v/>
      </c>
      <c r="L660" s="481"/>
      <c r="M660" s="472"/>
      <c r="N660" s="472"/>
      <c r="O660" s="500" t="str">
        <f>IF(F660*N660=0,"",F660*N660)</f>
        <v/>
      </c>
      <c r="P660" s="481"/>
      <c r="Q660" s="472"/>
      <c r="R660" s="472"/>
      <c r="S660" s="500" t="str">
        <f>IF(F660*R660=0,"",F660*R660)</f>
        <v/>
      </c>
      <c r="T660" s="481"/>
      <c r="U660" s="472"/>
      <c r="V660" s="472"/>
      <c r="W660" s="507" t="str">
        <f>IF(F660*V660=0,"",F660*V660)</f>
        <v/>
      </c>
      <c r="X660" s="1021" t="str">
        <f>IF(E660="","",SUM(E660:E664,J660:J664)-SUM(N660:N664,R660:R664,V660:V664))</f>
        <v/>
      </c>
    </row>
    <row r="661" spans="2:24" ht="10.199999999999999" customHeight="1">
      <c r="B661" s="1019"/>
      <c r="C661" s="501"/>
      <c r="D661" s="473"/>
      <c r="E661" s="473"/>
      <c r="F661" s="494"/>
      <c r="G661" s="494" t="str">
        <f>IF(E661=0,"",F660*E661)</f>
        <v/>
      </c>
      <c r="H661" s="501"/>
      <c r="I661" s="473"/>
      <c r="J661" s="473"/>
      <c r="K661" s="505" t="str">
        <f>IF(F660*J661=0,"",F660*J661)</f>
        <v/>
      </c>
      <c r="L661" s="482"/>
      <c r="M661" s="475"/>
      <c r="N661" s="475"/>
      <c r="O661" s="494" t="str">
        <f>IF(F660*N661=0,"",F660*N661)</f>
        <v/>
      </c>
      <c r="P661" s="482"/>
      <c r="Q661" s="475"/>
      <c r="R661" s="475"/>
      <c r="S661" s="494" t="str">
        <f>IF(F660*R661=0,"",F660*R661)</f>
        <v/>
      </c>
      <c r="T661" s="482"/>
      <c r="U661" s="475"/>
      <c r="V661" s="475"/>
      <c r="W661" s="508" t="str">
        <f>IF(F660*V661=0,"",F660*V661)</f>
        <v/>
      </c>
      <c r="X661" s="1022"/>
    </row>
    <row r="662" spans="2:24" ht="10.199999999999999" customHeight="1">
      <c r="B662" s="1019"/>
      <c r="C662" s="501"/>
      <c r="D662" s="473"/>
      <c r="E662" s="473"/>
      <c r="F662" s="494"/>
      <c r="G662" s="494" t="str">
        <f>IF(E662=0,"",F660*E662)</f>
        <v/>
      </c>
      <c r="H662" s="501"/>
      <c r="I662" s="473"/>
      <c r="J662" s="473"/>
      <c r="K662" s="505" t="str">
        <f>IF(F660*J662=0,"",F660*J662)</f>
        <v/>
      </c>
      <c r="L662" s="482"/>
      <c r="M662" s="475"/>
      <c r="N662" s="475"/>
      <c r="O662" s="494" t="str">
        <f>IF(F660*N662=0,"",F660*N662)</f>
        <v/>
      </c>
      <c r="P662" s="482"/>
      <c r="Q662" s="475"/>
      <c r="R662" s="475"/>
      <c r="S662" s="494" t="str">
        <f>IF(F660*R662=0,"",F660*R662)</f>
        <v/>
      </c>
      <c r="T662" s="482"/>
      <c r="U662" s="475"/>
      <c r="V662" s="475"/>
      <c r="W662" s="508" t="str">
        <f>IF(F660*V662=0,"",F660*V662)</f>
        <v/>
      </c>
      <c r="X662" s="1022"/>
    </row>
    <row r="663" spans="2:24" ht="10.199999999999999" customHeight="1">
      <c r="B663" s="1019"/>
      <c r="C663" s="501"/>
      <c r="D663" s="473"/>
      <c r="E663" s="473"/>
      <c r="F663" s="494"/>
      <c r="G663" s="494" t="str">
        <f>IF(E663=0,"",F660*E663)</f>
        <v/>
      </c>
      <c r="H663" s="501"/>
      <c r="I663" s="473"/>
      <c r="J663" s="473"/>
      <c r="K663" s="505" t="str">
        <f>IF(F660*J663=0,"",F660*J663)</f>
        <v/>
      </c>
      <c r="L663" s="482"/>
      <c r="M663" s="475"/>
      <c r="N663" s="475"/>
      <c r="O663" s="494" t="str">
        <f>IF(F660*N663=0,"",F660*N663)</f>
        <v/>
      </c>
      <c r="P663" s="482"/>
      <c r="Q663" s="475"/>
      <c r="R663" s="475"/>
      <c r="S663" s="494" t="str">
        <f>IF(F660*R663=0,"",F660*R663)</f>
        <v/>
      </c>
      <c r="T663" s="482"/>
      <c r="U663" s="475"/>
      <c r="V663" s="475"/>
      <c r="W663" s="508" t="str">
        <f>IF(F660*V663=0,"",F660*V663)</f>
        <v/>
      </c>
      <c r="X663" s="1022"/>
    </row>
    <row r="664" spans="2:24" ht="10.199999999999999" customHeight="1">
      <c r="B664" s="1020"/>
      <c r="C664" s="833"/>
      <c r="D664" s="834"/>
      <c r="E664" s="834"/>
      <c r="F664" s="503"/>
      <c r="G664" s="494" t="str">
        <f>IF(E664=0,"",F660*E664)</f>
        <v/>
      </c>
      <c r="H664" s="833"/>
      <c r="I664" s="834"/>
      <c r="J664" s="834"/>
      <c r="K664" s="506" t="str">
        <f>IF(F660*J664=0,"",F660*J664)</f>
        <v/>
      </c>
      <c r="L664" s="483"/>
      <c r="M664" s="478"/>
      <c r="N664" s="478"/>
      <c r="O664" s="503" t="str">
        <f>IF(F660*N664=0,"",F660*N664)</f>
        <v/>
      </c>
      <c r="P664" s="483"/>
      <c r="Q664" s="478"/>
      <c r="R664" s="478"/>
      <c r="S664" s="503" t="str">
        <f>IF(F660*R664=0,"",F660*R664)</f>
        <v/>
      </c>
      <c r="T664" s="483"/>
      <c r="U664" s="478"/>
      <c r="V664" s="478"/>
      <c r="W664" s="509" t="str">
        <f>IF(F660*V664=0,"",F660*V664)</f>
        <v/>
      </c>
      <c r="X664" s="1023"/>
    </row>
    <row r="665" spans="2:24" ht="10.199999999999999" customHeight="1">
      <c r="B665" s="1018"/>
      <c r="C665" s="836"/>
      <c r="D665" s="835"/>
      <c r="E665" s="835"/>
      <c r="F665" s="835"/>
      <c r="G665" s="500" t="str">
        <f>IF(E665*F665&lt;&gt;0,E665*F665,"")</f>
        <v/>
      </c>
      <c r="H665" s="836"/>
      <c r="I665" s="835"/>
      <c r="J665" s="835"/>
      <c r="K665" s="504" t="str">
        <f>IF(F665*J665=0,"",F665*J665)</f>
        <v/>
      </c>
      <c r="L665" s="481"/>
      <c r="M665" s="472"/>
      <c r="N665" s="472"/>
      <c r="O665" s="500" t="str">
        <f>IF(F665*N665=0,"",F665*N665)</f>
        <v/>
      </c>
      <c r="P665" s="481"/>
      <c r="Q665" s="472"/>
      <c r="R665" s="472"/>
      <c r="S665" s="500" t="str">
        <f>IF(F665*R665=0,"",F665*R665)</f>
        <v/>
      </c>
      <c r="T665" s="481"/>
      <c r="U665" s="472"/>
      <c r="V665" s="472"/>
      <c r="W665" s="504" t="str">
        <f>IF(F665*V665=0,"",F665*V665)</f>
        <v/>
      </c>
      <c r="X665" s="1015" t="str">
        <f>IF(E665="","",SUM(E665:E669,J665:J669)-SUM(N665:N669,R665:R669,V665:V669))</f>
        <v/>
      </c>
    </row>
    <row r="666" spans="2:24" ht="10.199999999999999" customHeight="1">
      <c r="B666" s="1019"/>
      <c r="C666" s="501"/>
      <c r="D666" s="473"/>
      <c r="E666" s="473"/>
      <c r="F666" s="494"/>
      <c r="G666" s="494" t="str">
        <f>IF(E666=0,"",F665*E666)</f>
        <v/>
      </c>
      <c r="H666" s="501"/>
      <c r="I666" s="473"/>
      <c r="J666" s="473"/>
      <c r="K666" s="505" t="str">
        <f>IF(F665*J666=0,"",F665*J666)</f>
        <v/>
      </c>
      <c r="L666" s="482"/>
      <c r="M666" s="475"/>
      <c r="N666" s="475"/>
      <c r="O666" s="494" t="str">
        <f>IF(F665*N666=0,"",F665*N666)</f>
        <v/>
      </c>
      <c r="P666" s="482"/>
      <c r="Q666" s="475"/>
      <c r="R666" s="475"/>
      <c r="S666" s="494" t="str">
        <f>IF(F665*R666=0,"",F665*R666)</f>
        <v/>
      </c>
      <c r="T666" s="482"/>
      <c r="U666" s="475"/>
      <c r="V666" s="475"/>
      <c r="W666" s="505" t="str">
        <f>IF(F665*V666=0,"",F665*V666)</f>
        <v/>
      </c>
      <c r="X666" s="1016"/>
    </row>
    <row r="667" spans="2:24" ht="10.199999999999999" customHeight="1">
      <c r="B667" s="1019"/>
      <c r="C667" s="501"/>
      <c r="D667" s="473"/>
      <c r="E667" s="473"/>
      <c r="F667" s="494"/>
      <c r="G667" s="494" t="str">
        <f>IF(E667=0,"",F665*E667)</f>
        <v/>
      </c>
      <c r="H667" s="501"/>
      <c r="I667" s="473"/>
      <c r="J667" s="473"/>
      <c r="K667" s="505" t="str">
        <f>IF(F665*J667=0,"",F665*J667)</f>
        <v/>
      </c>
      <c r="L667" s="482"/>
      <c r="M667" s="475"/>
      <c r="N667" s="475"/>
      <c r="O667" s="494" t="str">
        <f>IF(F665*N667=0,"",F665*N667)</f>
        <v/>
      </c>
      <c r="P667" s="482"/>
      <c r="Q667" s="475"/>
      <c r="R667" s="475"/>
      <c r="S667" s="494" t="str">
        <f>IF(F665*R667=0,"",F665*R667)</f>
        <v/>
      </c>
      <c r="T667" s="482"/>
      <c r="U667" s="475"/>
      <c r="V667" s="475"/>
      <c r="W667" s="505" t="str">
        <f>IF(F665*V667=0,"",F665*V667)</f>
        <v/>
      </c>
      <c r="X667" s="1016"/>
    </row>
    <row r="668" spans="2:24" ht="10.199999999999999" customHeight="1">
      <c r="B668" s="1019"/>
      <c r="C668" s="501"/>
      <c r="D668" s="473"/>
      <c r="E668" s="473"/>
      <c r="F668" s="494"/>
      <c r="G668" s="494" t="str">
        <f>IF(E668=0,"",F665*E668)</f>
        <v/>
      </c>
      <c r="H668" s="501"/>
      <c r="I668" s="473"/>
      <c r="J668" s="473"/>
      <c r="K668" s="505" t="str">
        <f>IF(F665*J668=0,"",F665*J668)</f>
        <v/>
      </c>
      <c r="L668" s="482"/>
      <c r="M668" s="475"/>
      <c r="N668" s="475"/>
      <c r="O668" s="494" t="str">
        <f>IF(F665*N668=0,"",F665*N668)</f>
        <v/>
      </c>
      <c r="P668" s="482"/>
      <c r="Q668" s="475"/>
      <c r="R668" s="475"/>
      <c r="S668" s="494" t="str">
        <f>IF(F665*R668=0,"",F665*R668)</f>
        <v/>
      </c>
      <c r="T668" s="482"/>
      <c r="U668" s="475"/>
      <c r="V668" s="475"/>
      <c r="W668" s="505" t="str">
        <f>IF(F665*V668=0,"",F665*V668)</f>
        <v/>
      </c>
      <c r="X668" s="1016"/>
    </row>
    <row r="669" spans="2:24" ht="10.199999999999999" customHeight="1">
      <c r="B669" s="1020"/>
      <c r="C669" s="833"/>
      <c r="D669" s="834"/>
      <c r="E669" s="834"/>
      <c r="F669" s="503"/>
      <c r="G669" s="494" t="str">
        <f>IF(E669=0,"",F665*E669)</f>
        <v/>
      </c>
      <c r="H669" s="833"/>
      <c r="I669" s="834"/>
      <c r="J669" s="834"/>
      <c r="K669" s="506" t="str">
        <f>IF(F665*J669=0,"",F665*J669)</f>
        <v/>
      </c>
      <c r="L669" s="483"/>
      <c r="M669" s="478"/>
      <c r="N669" s="478"/>
      <c r="O669" s="503" t="str">
        <f>IF(F665*N669=0,"",F665*N669)</f>
        <v/>
      </c>
      <c r="P669" s="483"/>
      <c r="Q669" s="478"/>
      <c r="R669" s="478"/>
      <c r="S669" s="503" t="str">
        <f>IF(F665*R669=0,"",F665*R669)</f>
        <v/>
      </c>
      <c r="T669" s="483"/>
      <c r="U669" s="478"/>
      <c r="V669" s="478"/>
      <c r="W669" s="506" t="str">
        <f>IF(F665*V669=0,"",F665*V669)</f>
        <v/>
      </c>
      <c r="X669" s="1017"/>
    </row>
    <row r="670" spans="2:24" ht="26.4" customHeight="1">
      <c r="B670" s="1059" t="s">
        <v>51</v>
      </c>
      <c r="C670" s="1004" t="s">
        <v>53</v>
      </c>
      <c r="D670" s="1005"/>
      <c r="E670" s="1005"/>
      <c r="F670" s="1005"/>
      <c r="G670" s="1005"/>
      <c r="H670" s="1005" t="s">
        <v>41</v>
      </c>
      <c r="I670" s="1005"/>
      <c r="J670" s="1005"/>
      <c r="K670" s="1006"/>
      <c r="L670" s="1038" t="s">
        <v>42</v>
      </c>
      <c r="M670" s="1005"/>
      <c r="N670" s="1005"/>
      <c r="O670" s="1005"/>
      <c r="P670" s="1005" t="s">
        <v>43</v>
      </c>
      <c r="Q670" s="1005"/>
      <c r="R670" s="1005"/>
      <c r="S670" s="1005"/>
      <c r="T670" s="1005" t="s">
        <v>44</v>
      </c>
      <c r="U670" s="1005"/>
      <c r="V670" s="1005"/>
      <c r="W670" s="1006"/>
      <c r="X670" s="1027" t="s">
        <v>39</v>
      </c>
    </row>
    <row r="671" spans="2:24">
      <c r="B671" s="1060"/>
      <c r="C671" s="512" t="s">
        <v>45</v>
      </c>
      <c r="D671" s="513" t="s">
        <v>46</v>
      </c>
      <c r="E671" s="514" t="s">
        <v>48</v>
      </c>
      <c r="F671" s="514" t="s">
        <v>50</v>
      </c>
      <c r="G671" s="514" t="s">
        <v>6</v>
      </c>
      <c r="H671" s="514" t="s">
        <v>45</v>
      </c>
      <c r="I671" s="514" t="s">
        <v>46</v>
      </c>
      <c r="J671" s="514" t="s">
        <v>48</v>
      </c>
      <c r="K671" s="515" t="s">
        <v>6</v>
      </c>
      <c r="L671" s="516" t="s">
        <v>45</v>
      </c>
      <c r="M671" s="513" t="s">
        <v>46</v>
      </c>
      <c r="N671" s="514" t="s">
        <v>48</v>
      </c>
      <c r="O671" s="514" t="s">
        <v>6</v>
      </c>
      <c r="P671" s="514" t="s">
        <v>45</v>
      </c>
      <c r="Q671" s="514" t="s">
        <v>46</v>
      </c>
      <c r="R671" s="514" t="s">
        <v>48</v>
      </c>
      <c r="S671" s="514" t="s">
        <v>6</v>
      </c>
      <c r="T671" s="514" t="s">
        <v>45</v>
      </c>
      <c r="U671" s="514" t="s">
        <v>46</v>
      </c>
      <c r="V671" s="514" t="s">
        <v>48</v>
      </c>
      <c r="W671" s="517" t="s">
        <v>6</v>
      </c>
      <c r="X671" s="1028"/>
    </row>
    <row r="672" spans="2:24">
      <c r="B672" s="1032" t="s">
        <v>52</v>
      </c>
      <c r="C672" s="1061"/>
      <c r="D672" s="1058"/>
      <c r="E672" s="1010"/>
      <c r="F672" s="1010"/>
      <c r="G672" s="1054" t="str">
        <f>IF(SUM(G628:G647,G650:G669)=0,"",SUM(G628:G647,G650:G669))</f>
        <v/>
      </c>
      <c r="H672" s="1002"/>
      <c r="I672" s="1002"/>
      <c r="J672" s="1010"/>
      <c r="K672" s="1055" t="str">
        <f>IF(SUM(K628:K647,K650:K669)=0,"",SUM(K628:K647,K650:K669))</f>
        <v/>
      </c>
      <c r="L672" s="1056"/>
      <c r="M672" s="1058"/>
      <c r="N672" s="1010"/>
      <c r="O672" s="1054" t="str">
        <f>IF(SUM(O628:O647,O650:O669)=0,"",SUM(O628:O647,O650:O669))</f>
        <v/>
      </c>
      <c r="P672" s="1002"/>
      <c r="Q672" s="1002"/>
      <c r="R672" s="1010"/>
      <c r="S672" s="1054" t="str">
        <f>IF(SUM(S628:S647,S650:S669)=0,"",SUM(S628:S647,S650:S669))</f>
        <v/>
      </c>
      <c r="T672" s="1002"/>
      <c r="U672" s="1002"/>
      <c r="V672" s="1010"/>
      <c r="W672" s="1007" t="str">
        <f>IF(SUM(W628:W647,W650:W669)=0,"",SUM(W628:W647,W650:W669))</f>
        <v/>
      </c>
      <c r="X672" s="1028"/>
    </row>
    <row r="673" spans="2:25">
      <c r="B673" s="1033"/>
      <c r="C673" s="1051"/>
      <c r="D673" s="1053"/>
      <c r="E673" s="1011"/>
      <c r="F673" s="1011"/>
      <c r="G673" s="1045"/>
      <c r="H673" s="1003"/>
      <c r="I673" s="1003"/>
      <c r="J673" s="1011"/>
      <c r="K673" s="1035"/>
      <c r="L673" s="1057"/>
      <c r="M673" s="1053"/>
      <c r="N673" s="1011"/>
      <c r="O673" s="1045"/>
      <c r="P673" s="1003"/>
      <c r="Q673" s="1003"/>
      <c r="R673" s="1011"/>
      <c r="S673" s="1045"/>
      <c r="T673" s="1003"/>
      <c r="U673" s="1003"/>
      <c r="V673" s="1011"/>
      <c r="W673" s="1008"/>
      <c r="X673" s="1029"/>
    </row>
    <row r="675" spans="2:25" ht="10.199999999999999" thickBot="1"/>
    <row r="676" spans="2:25" ht="26.4" customHeight="1">
      <c r="B676" s="1086"/>
      <c r="C676" s="1082" t="s">
        <v>53</v>
      </c>
      <c r="D676" s="1083"/>
      <c r="E676" s="1083"/>
      <c r="F676" s="1083"/>
      <c r="G676" s="1084"/>
      <c r="H676" s="1095" t="s">
        <v>41</v>
      </c>
      <c r="I676" s="1083"/>
      <c r="J676" s="1083"/>
      <c r="K676" s="1096"/>
      <c r="L676" s="1082" t="s">
        <v>42</v>
      </c>
      <c r="M676" s="1083"/>
      <c r="N676" s="1083"/>
      <c r="O676" s="1084"/>
      <c r="P676" s="1095" t="s">
        <v>43</v>
      </c>
      <c r="Q676" s="1083"/>
      <c r="R676" s="1083"/>
      <c r="S676" s="1084"/>
      <c r="T676" s="1095" t="s">
        <v>44</v>
      </c>
      <c r="U676" s="1083"/>
      <c r="V676" s="1083"/>
      <c r="W676" s="1096"/>
    </row>
    <row r="677" spans="2:25" ht="10.199999999999999" customHeight="1" thickBot="1">
      <c r="B677" s="1075"/>
      <c r="C677" s="11" t="s">
        <v>45</v>
      </c>
      <c r="D677" s="12" t="s">
        <v>46</v>
      </c>
      <c r="E677" s="13" t="s">
        <v>48</v>
      </c>
      <c r="F677" s="13" t="s">
        <v>50</v>
      </c>
      <c r="G677" s="13" t="s">
        <v>6</v>
      </c>
      <c r="H677" s="13" t="s">
        <v>307</v>
      </c>
      <c r="I677" s="13" t="s">
        <v>308</v>
      </c>
      <c r="J677" s="13" t="s">
        <v>48</v>
      </c>
      <c r="K677" s="14" t="s">
        <v>6</v>
      </c>
      <c r="L677" s="15" t="s">
        <v>45</v>
      </c>
      <c r="M677" s="12" t="s">
        <v>46</v>
      </c>
      <c r="N677" s="13" t="s">
        <v>48</v>
      </c>
      <c r="O677" s="13" t="s">
        <v>6</v>
      </c>
      <c r="P677" s="13" t="s">
        <v>307</v>
      </c>
      <c r="Q677" s="13" t="s">
        <v>308</v>
      </c>
      <c r="R677" s="13" t="s">
        <v>48</v>
      </c>
      <c r="S677" s="13" t="s">
        <v>6</v>
      </c>
      <c r="T677" s="13" t="s">
        <v>307</v>
      </c>
      <c r="U677" s="13" t="s">
        <v>308</v>
      </c>
      <c r="V677" s="13" t="s">
        <v>48</v>
      </c>
      <c r="W677" s="14" t="s">
        <v>6</v>
      </c>
    </row>
    <row r="678" spans="2:25" ht="10.199999999999999" customHeight="1">
      <c r="B678" s="1074" t="s">
        <v>54</v>
      </c>
      <c r="C678" s="1076">
        <v>1</v>
      </c>
      <c r="D678" s="1072">
        <v>1</v>
      </c>
      <c r="E678" s="1066"/>
      <c r="F678" s="1066"/>
      <c r="G678" s="1093">
        <f>IF(G48="",0,G48)</f>
        <v>11183</v>
      </c>
      <c r="H678" s="32"/>
      <c r="I678" s="32"/>
      <c r="J678" s="17"/>
      <c r="K678" s="17"/>
      <c r="L678" s="18"/>
      <c r="M678" s="18"/>
      <c r="N678" s="17"/>
      <c r="O678" s="17"/>
      <c r="P678" s="17"/>
      <c r="Q678" s="17"/>
      <c r="R678" s="17"/>
      <c r="S678" s="17"/>
      <c r="T678" s="17"/>
      <c r="U678" s="17"/>
      <c r="V678" s="17"/>
      <c r="W678" s="17"/>
      <c r="Y678" s="29"/>
    </row>
    <row r="679" spans="2:25" ht="10.199999999999999" customHeight="1" thickBot="1">
      <c r="B679" s="1075"/>
      <c r="C679" s="1077"/>
      <c r="D679" s="1073"/>
      <c r="E679" s="1067"/>
      <c r="F679" s="1067"/>
      <c r="G679" s="1094"/>
      <c r="H679" s="33"/>
      <c r="I679" s="33"/>
      <c r="J679" s="19"/>
      <c r="K679" s="19"/>
      <c r="L679" s="20"/>
      <c r="M679" s="20"/>
      <c r="N679" s="19"/>
      <c r="O679" s="19"/>
      <c r="P679" s="19"/>
      <c r="Q679" s="19"/>
      <c r="R679" s="19"/>
      <c r="S679" s="19"/>
      <c r="T679" s="19"/>
      <c r="U679" s="19"/>
      <c r="V679" s="19"/>
      <c r="W679" s="19"/>
      <c r="Y679" s="29"/>
    </row>
    <row r="680" spans="2:25" ht="10.199999999999999" customHeight="1">
      <c r="B680" s="1074" t="s">
        <v>55</v>
      </c>
      <c r="C680" s="1079">
        <v>12</v>
      </c>
      <c r="D680" s="1080">
        <v>31</v>
      </c>
      <c r="E680" s="1066"/>
      <c r="F680" s="1066"/>
      <c r="G680" s="1070">
        <f>SUM(G100,G152,G204,G256,G308,G360,G412,G464,G516,G568,G620,G672)</f>
        <v>0</v>
      </c>
      <c r="H680" s="1091">
        <v>12</v>
      </c>
      <c r="I680" s="1089">
        <v>31</v>
      </c>
      <c r="J680" s="1062"/>
      <c r="K680" s="1064" t="str">
        <f>IF(SUM(K48,K100,K152,K204,K256,K308,K360,K412,K464,K516,K568,K620,K672)=0,"",SUM(K48,K100,K152,K204,K256,K308,K360,K412,K464,K516,K568,K620,K672))</f>
        <v/>
      </c>
      <c r="L680" s="1068">
        <v>12</v>
      </c>
      <c r="M680" s="1064">
        <v>31</v>
      </c>
      <c r="N680" s="1085"/>
      <c r="O680" s="1064" t="str">
        <f>IF(SUM(O48,O100,O152,O204,O256,O308,O360,O412,O464,O516,O568,O620,O672)=0,"",SUM(O48,O100,O152,O204,O256,O308,O360,O412,O464,O516,O568,O620,O672))</f>
        <v/>
      </c>
      <c r="P680" s="1087">
        <v>12</v>
      </c>
      <c r="Q680" s="1087">
        <v>31</v>
      </c>
      <c r="R680" s="1085"/>
      <c r="S680" s="1064" t="str">
        <f>IF(SUM(S48,S100,S152,S204,S256,S308,S360,S412,S464,S516,S568,S620,S672)=0,"",SUM(S48,S100,S152,S204,S256,S308,S360,S412,S464,S516,S568,S620,S672))</f>
        <v/>
      </c>
      <c r="T680" s="1087">
        <v>12</v>
      </c>
      <c r="U680" s="1087">
        <v>31</v>
      </c>
      <c r="V680" s="1085"/>
      <c r="W680" s="1081" t="str">
        <f>IF(SUM(W48,W100,W152,W204,W256,W308,W360,W412,W464,W516,W568,W620,W672)=0,"",SUM(W48,W100,W152,W204,W256,W308,W360,W412,W464,W516,W568,W620,W672))</f>
        <v/>
      </c>
      <c r="Y680" s="29"/>
    </row>
    <row r="681" spans="2:25" ht="10.199999999999999" customHeight="1" thickBot="1">
      <c r="B681" s="1078"/>
      <c r="C681" s="1069"/>
      <c r="D681" s="1065"/>
      <c r="E681" s="1067"/>
      <c r="F681" s="1067"/>
      <c r="G681" s="1071"/>
      <c r="H681" s="1092"/>
      <c r="I681" s="1090"/>
      <c r="J681" s="1063"/>
      <c r="K681" s="1065"/>
      <c r="L681" s="1069"/>
      <c r="M681" s="1065"/>
      <c r="N681" s="1067"/>
      <c r="O681" s="1065"/>
      <c r="P681" s="1088"/>
      <c r="Q681" s="1088"/>
      <c r="R681" s="1067"/>
      <c r="S681" s="1065"/>
      <c r="T681" s="1088"/>
      <c r="U681" s="1088"/>
      <c r="V681" s="1067"/>
      <c r="W681" s="1071"/>
      <c r="Y681" s="1"/>
    </row>
    <row r="682" spans="2:25" ht="10.199999999999999" customHeight="1">
      <c r="B682" s="1074" t="s">
        <v>56</v>
      </c>
      <c r="C682" s="1079">
        <v>12</v>
      </c>
      <c r="D682" s="1080">
        <v>31</v>
      </c>
      <c r="E682" s="1066"/>
      <c r="F682" s="1066"/>
      <c r="G682" s="1070">
        <f>SUM(G678,G680,K680)-SUM(O680,S680,W680)</f>
        <v>11183</v>
      </c>
      <c r="H682" s="34"/>
      <c r="I682" s="34"/>
      <c r="Y682" s="1"/>
    </row>
    <row r="683" spans="2:25" ht="10.199999999999999" customHeight="1" thickBot="1">
      <c r="B683" s="1078"/>
      <c r="C683" s="1069"/>
      <c r="D683" s="1065"/>
      <c r="E683" s="1067"/>
      <c r="F683" s="1067"/>
      <c r="G683" s="1071"/>
      <c r="H683" s="34"/>
      <c r="I683" s="34"/>
      <c r="Y683" s="1"/>
    </row>
    <row r="684" spans="2:25" ht="10.199999999999999" customHeight="1">
      <c r="Y684" s="1"/>
    </row>
    <row r="685" spans="2:25" ht="10.199999999999999" customHeight="1">
      <c r="Y685" s="1"/>
    </row>
    <row r="686" spans="2:25" ht="10.199999999999999" customHeight="1">
      <c r="Y686" s="1"/>
    </row>
    <row r="687" spans="2:25" ht="10.199999999999999" customHeight="1">
      <c r="Y687" s="1"/>
    </row>
    <row r="688" spans="2:25" ht="10.199999999999999" customHeight="1">
      <c r="Y688" s="1"/>
    </row>
    <row r="689" spans="25:25" ht="10.199999999999999" customHeight="1">
      <c r="Y689" s="1"/>
    </row>
    <row r="690" spans="25:25" ht="10.199999999999999" customHeight="1">
      <c r="Y690" s="1"/>
    </row>
    <row r="691" spans="25:25" ht="10.199999999999999" customHeight="1">
      <c r="Y691" s="1"/>
    </row>
    <row r="692" spans="25:25" ht="10.199999999999999" customHeight="1">
      <c r="Y692" s="1"/>
    </row>
    <row r="693" spans="25:25" ht="10.199999999999999" customHeight="1">
      <c r="Y693" s="1"/>
    </row>
    <row r="694" spans="25:25" ht="10.199999999999999" customHeight="1">
      <c r="Y694" s="1"/>
    </row>
    <row r="695" spans="25:25" ht="10.199999999999999" customHeight="1">
      <c r="Y695" s="1"/>
    </row>
    <row r="696" spans="25:25" ht="10.199999999999999" customHeight="1">
      <c r="Y696" s="1"/>
    </row>
    <row r="697" spans="25:25" ht="10.199999999999999" customHeight="1">
      <c r="Y697" s="1"/>
    </row>
    <row r="698" spans="25:25" ht="10.199999999999999" customHeight="1">
      <c r="Y698" s="1"/>
    </row>
    <row r="699" spans="25:25" ht="10.199999999999999" customHeight="1">
      <c r="Y699" s="1"/>
    </row>
    <row r="700" spans="25:25" ht="10.199999999999999" customHeight="1">
      <c r="Y700" s="1"/>
    </row>
    <row r="701" spans="25:25" ht="10.199999999999999" customHeight="1">
      <c r="Y701" s="1"/>
    </row>
    <row r="702" spans="25:25" ht="10.199999999999999" customHeight="1">
      <c r="Y702" s="1"/>
    </row>
    <row r="703" spans="25:25" ht="10.199999999999999" customHeight="1">
      <c r="Y703" s="1"/>
    </row>
    <row r="704" spans="25:25" ht="10.199999999999999" customHeight="1">
      <c r="Y704" s="1"/>
    </row>
    <row r="705" ht="10.199999999999999" customHeight="1"/>
    <row r="706" ht="10.199999999999999" customHeight="1"/>
    <row r="707" ht="10.199999999999999" customHeight="1"/>
    <row r="708" ht="10.199999999999999" customHeight="1"/>
    <row r="709" ht="10.199999999999999" customHeight="1"/>
    <row r="710" ht="10.199999999999999" customHeight="1"/>
    <row r="711" ht="10.199999999999999" customHeight="1"/>
  </sheetData>
  <sheetProtection sheet="1" objects="1" scenarios="1"/>
  <mergeCells count="833">
    <mergeCell ref="C418:G418"/>
    <mergeCell ref="C440:G440"/>
    <mergeCell ref="G412:G413"/>
    <mergeCell ref="C358:G358"/>
    <mergeCell ref="H358:K358"/>
    <mergeCell ref="H366:K366"/>
    <mergeCell ref="L366:O366"/>
    <mergeCell ref="P366:S366"/>
    <mergeCell ref="T366:W366"/>
    <mergeCell ref="P440:S440"/>
    <mergeCell ref="U412:U413"/>
    <mergeCell ref="T412:T413"/>
    <mergeCell ref="Q412:Q413"/>
    <mergeCell ref="P412:P413"/>
    <mergeCell ref="H418:K418"/>
    <mergeCell ref="L418:O418"/>
    <mergeCell ref="L336:O336"/>
    <mergeCell ref="P336:S336"/>
    <mergeCell ref="T336:W336"/>
    <mergeCell ref="R308:R309"/>
    <mergeCell ref="T314:W314"/>
    <mergeCell ref="L306:O306"/>
    <mergeCell ref="P306:S306"/>
    <mergeCell ref="T306:W306"/>
    <mergeCell ref="T308:T309"/>
    <mergeCell ref="U308:U309"/>
    <mergeCell ref="T210:W210"/>
    <mergeCell ref="T262:W262"/>
    <mergeCell ref="W256:W257"/>
    <mergeCell ref="W204:W205"/>
    <mergeCell ref="L254:O254"/>
    <mergeCell ref="P232:S232"/>
    <mergeCell ref="T232:W232"/>
    <mergeCell ref="J256:J257"/>
    <mergeCell ref="R256:R257"/>
    <mergeCell ref="P254:S254"/>
    <mergeCell ref="T254:W254"/>
    <mergeCell ref="H232:K232"/>
    <mergeCell ref="L232:O232"/>
    <mergeCell ref="T256:T257"/>
    <mergeCell ref="U256:U257"/>
    <mergeCell ref="N48:N49"/>
    <mergeCell ref="L150:O150"/>
    <mergeCell ref="P150:S150"/>
    <mergeCell ref="L48:L49"/>
    <mergeCell ref="M48:M49"/>
    <mergeCell ref="H54:K54"/>
    <mergeCell ref="L54:O54"/>
    <mergeCell ref="P54:S54"/>
    <mergeCell ref="T54:W54"/>
    <mergeCell ref="O48:O49"/>
    <mergeCell ref="H48:H49"/>
    <mergeCell ref="H76:K76"/>
    <mergeCell ref="C566:G566"/>
    <mergeCell ref="T566:W566"/>
    <mergeCell ref="H522:K522"/>
    <mergeCell ref="L522:O522"/>
    <mergeCell ref="P522:S522"/>
    <mergeCell ref="V516:V517"/>
    <mergeCell ref="L566:O566"/>
    <mergeCell ref="P106:S106"/>
    <mergeCell ref="T106:W106"/>
    <mergeCell ref="T158:W158"/>
    <mergeCell ref="L470:O470"/>
    <mergeCell ref="P470:S470"/>
    <mergeCell ref="T410:W410"/>
    <mergeCell ref="H388:K388"/>
    <mergeCell ref="L388:O388"/>
    <mergeCell ref="P388:S388"/>
    <mergeCell ref="T388:W388"/>
    <mergeCell ref="H306:K306"/>
    <mergeCell ref="H284:K284"/>
    <mergeCell ref="L284:O284"/>
    <mergeCell ref="P284:S284"/>
    <mergeCell ref="T284:W284"/>
    <mergeCell ref="C336:G336"/>
    <mergeCell ref="H336:K336"/>
    <mergeCell ref="C492:G492"/>
    <mergeCell ref="T470:W470"/>
    <mergeCell ref="T522:W522"/>
    <mergeCell ref="H514:K514"/>
    <mergeCell ref="L358:O358"/>
    <mergeCell ref="P358:S358"/>
    <mergeCell ref="T358:W358"/>
    <mergeCell ref="H544:K544"/>
    <mergeCell ref="L544:O544"/>
    <mergeCell ref="P544:S544"/>
    <mergeCell ref="T544:W544"/>
    <mergeCell ref="P514:S514"/>
    <mergeCell ref="L514:O514"/>
    <mergeCell ref="P516:P517"/>
    <mergeCell ref="Q516:Q517"/>
    <mergeCell ref="T464:T465"/>
    <mergeCell ref="U464:U465"/>
    <mergeCell ref="P418:S418"/>
    <mergeCell ref="T418:W418"/>
    <mergeCell ref="H440:K440"/>
    <mergeCell ref="L440:O440"/>
    <mergeCell ref="T516:T517"/>
    <mergeCell ref="U516:U517"/>
    <mergeCell ref="C514:G514"/>
    <mergeCell ref="U680:U681"/>
    <mergeCell ref="T680:T681"/>
    <mergeCell ref="Q680:Q681"/>
    <mergeCell ref="P680:P681"/>
    <mergeCell ref="I680:I681"/>
    <mergeCell ref="H680:H681"/>
    <mergeCell ref="C618:G618"/>
    <mergeCell ref="C626:G626"/>
    <mergeCell ref="T618:W618"/>
    <mergeCell ref="S680:S681"/>
    <mergeCell ref="G678:G679"/>
    <mergeCell ref="L618:O618"/>
    <mergeCell ref="H676:K676"/>
    <mergeCell ref="L676:O676"/>
    <mergeCell ref="P676:S676"/>
    <mergeCell ref="T676:W676"/>
    <mergeCell ref="L648:O648"/>
    <mergeCell ref="H648:K648"/>
    <mergeCell ref="P648:S648"/>
    <mergeCell ref="T648:W648"/>
    <mergeCell ref="T670:W670"/>
    <mergeCell ref="H670:K670"/>
    <mergeCell ref="H626:K626"/>
    <mergeCell ref="L626:O626"/>
    <mergeCell ref="P626:S626"/>
    <mergeCell ref="T626:W626"/>
    <mergeCell ref="W620:W621"/>
    <mergeCell ref="H618:K618"/>
    <mergeCell ref="C670:G670"/>
    <mergeCell ref="B682:B683"/>
    <mergeCell ref="C682:C683"/>
    <mergeCell ref="D682:D683"/>
    <mergeCell ref="E682:E683"/>
    <mergeCell ref="V672:V673"/>
    <mergeCell ref="W680:W681"/>
    <mergeCell ref="F682:F683"/>
    <mergeCell ref="G682:G683"/>
    <mergeCell ref="C676:G676"/>
    <mergeCell ref="V680:V681"/>
    <mergeCell ref="L672:L673"/>
    <mergeCell ref="M672:M673"/>
    <mergeCell ref="S672:S673"/>
    <mergeCell ref="R680:R681"/>
    <mergeCell ref="B676:B677"/>
    <mergeCell ref="W672:W673"/>
    <mergeCell ref="N680:N681"/>
    <mergeCell ref="D680:D681"/>
    <mergeCell ref="E680:E681"/>
    <mergeCell ref="F680:F681"/>
    <mergeCell ref="G680:G681"/>
    <mergeCell ref="O680:O681"/>
    <mergeCell ref="D678:D679"/>
    <mergeCell ref="E678:E679"/>
    <mergeCell ref="B678:B679"/>
    <mergeCell ref="C678:C679"/>
    <mergeCell ref="B680:B681"/>
    <mergeCell ref="C680:C681"/>
    <mergeCell ref="H470:K470"/>
    <mergeCell ref="J680:J681"/>
    <mergeCell ref="K680:K681"/>
    <mergeCell ref="B670:B671"/>
    <mergeCell ref="P670:S670"/>
    <mergeCell ref="K672:K673"/>
    <mergeCell ref="G672:G673"/>
    <mergeCell ref="J672:J673"/>
    <mergeCell ref="N672:N673"/>
    <mergeCell ref="R672:R673"/>
    <mergeCell ref="O672:O673"/>
    <mergeCell ref="B660:B664"/>
    <mergeCell ref="R620:R621"/>
    <mergeCell ref="P618:S618"/>
    <mergeCell ref="E620:E621"/>
    <mergeCell ref="L670:O670"/>
    <mergeCell ref="F678:F679"/>
    <mergeCell ref="L680:L681"/>
    <mergeCell ref="M680:M681"/>
    <mergeCell ref="F620:F621"/>
    <mergeCell ref="B613:B617"/>
    <mergeCell ref="K516:K517"/>
    <mergeCell ref="B591:B595"/>
    <mergeCell ref="J516:J517"/>
    <mergeCell ref="X660:X664"/>
    <mergeCell ref="X670:X673"/>
    <mergeCell ref="B672:B673"/>
    <mergeCell ref="C672:C673"/>
    <mergeCell ref="D672:D673"/>
    <mergeCell ref="E672:E673"/>
    <mergeCell ref="F672:F673"/>
    <mergeCell ref="B665:B669"/>
    <mergeCell ref="X665:X669"/>
    <mergeCell ref="H672:H673"/>
    <mergeCell ref="I672:I673"/>
    <mergeCell ref="P672:P673"/>
    <mergeCell ref="Q672:Q673"/>
    <mergeCell ref="T672:T673"/>
    <mergeCell ref="U672:U673"/>
    <mergeCell ref="X648:X649"/>
    <mergeCell ref="B650:B654"/>
    <mergeCell ref="X650:X654"/>
    <mergeCell ref="B655:B659"/>
    <mergeCell ref="X655:X659"/>
    <mergeCell ref="B648:B649"/>
    <mergeCell ref="C648:G648"/>
    <mergeCell ref="B638:B642"/>
    <mergeCell ref="K620:K621"/>
    <mergeCell ref="X638:X642"/>
    <mergeCell ref="B643:B647"/>
    <mergeCell ref="X643:X647"/>
    <mergeCell ref="B628:B632"/>
    <mergeCell ref="X628:X632"/>
    <mergeCell ref="B633:B637"/>
    <mergeCell ref="X633:X637"/>
    <mergeCell ref="X625:X627"/>
    <mergeCell ref="B625:B627"/>
    <mergeCell ref="C625:K625"/>
    <mergeCell ref="L625:W625"/>
    <mergeCell ref="L620:L621"/>
    <mergeCell ref="M620:M621"/>
    <mergeCell ref="N620:N621"/>
    <mergeCell ref="O620:O621"/>
    <mergeCell ref="X598:X602"/>
    <mergeCell ref="B603:B607"/>
    <mergeCell ref="X603:X607"/>
    <mergeCell ref="S620:S621"/>
    <mergeCell ref="V620:V621"/>
    <mergeCell ref="X608:X612"/>
    <mergeCell ref="C620:C621"/>
    <mergeCell ref="X613:X617"/>
    <mergeCell ref="B618:B619"/>
    <mergeCell ref="B608:B612"/>
    <mergeCell ref="X618:X621"/>
    <mergeCell ref="B620:B621"/>
    <mergeCell ref="D620:D621"/>
    <mergeCell ref="X591:X595"/>
    <mergeCell ref="B596:B597"/>
    <mergeCell ref="G620:G621"/>
    <mergeCell ref="J620:J621"/>
    <mergeCell ref="B598:B602"/>
    <mergeCell ref="B576:B580"/>
    <mergeCell ref="B573:B575"/>
    <mergeCell ref="N568:N569"/>
    <mergeCell ref="O568:O569"/>
    <mergeCell ref="J568:J569"/>
    <mergeCell ref="G568:G569"/>
    <mergeCell ref="H574:K574"/>
    <mergeCell ref="L574:O574"/>
    <mergeCell ref="P574:S574"/>
    <mergeCell ref="C574:G574"/>
    <mergeCell ref="X576:X580"/>
    <mergeCell ref="B581:B585"/>
    <mergeCell ref="X581:X585"/>
    <mergeCell ref="B586:B590"/>
    <mergeCell ref="X586:X590"/>
    <mergeCell ref="X596:X597"/>
    <mergeCell ref="X573:X575"/>
    <mergeCell ref="I568:I569"/>
    <mergeCell ref="P568:P569"/>
    <mergeCell ref="B514:B515"/>
    <mergeCell ref="B516:B517"/>
    <mergeCell ref="C516:C517"/>
    <mergeCell ref="D516:D517"/>
    <mergeCell ref="E516:E517"/>
    <mergeCell ref="F516:F517"/>
    <mergeCell ref="G516:G517"/>
    <mergeCell ref="H516:H517"/>
    <mergeCell ref="I516:I517"/>
    <mergeCell ref="X561:X565"/>
    <mergeCell ref="B566:B567"/>
    <mergeCell ref="B568:B569"/>
    <mergeCell ref="C568:C569"/>
    <mergeCell ref="D568:D569"/>
    <mergeCell ref="E568:E569"/>
    <mergeCell ref="F568:F569"/>
    <mergeCell ref="X546:X550"/>
    <mergeCell ref="B551:B555"/>
    <mergeCell ref="X551:X555"/>
    <mergeCell ref="S568:S569"/>
    <mergeCell ref="V568:V569"/>
    <mergeCell ref="X556:X560"/>
    <mergeCell ref="B556:B560"/>
    <mergeCell ref="X566:X569"/>
    <mergeCell ref="R568:R569"/>
    <mergeCell ref="K568:K569"/>
    <mergeCell ref="B546:B550"/>
    <mergeCell ref="H566:K566"/>
    <mergeCell ref="B561:B565"/>
    <mergeCell ref="P566:S566"/>
    <mergeCell ref="L568:L569"/>
    <mergeCell ref="M568:M569"/>
    <mergeCell ref="H568:H569"/>
    <mergeCell ref="B494:B498"/>
    <mergeCell ref="B499:B503"/>
    <mergeCell ref="B504:B508"/>
    <mergeCell ref="B509:B513"/>
    <mergeCell ref="B487:B491"/>
    <mergeCell ref="H462:K462"/>
    <mergeCell ref="L462:O462"/>
    <mergeCell ref="P462:S462"/>
    <mergeCell ref="X524:X528"/>
    <mergeCell ref="W516:W517"/>
    <mergeCell ref="X482:X486"/>
    <mergeCell ref="X492:X493"/>
    <mergeCell ref="X469:X471"/>
    <mergeCell ref="W464:W465"/>
    <mergeCell ref="L516:L517"/>
    <mergeCell ref="M516:M517"/>
    <mergeCell ref="N516:N517"/>
    <mergeCell ref="O516:O517"/>
    <mergeCell ref="R516:R517"/>
    <mergeCell ref="X509:X513"/>
    <mergeCell ref="T514:W514"/>
    <mergeCell ref="X494:X498"/>
    <mergeCell ref="X499:X503"/>
    <mergeCell ref="S516:S517"/>
    <mergeCell ref="X529:X533"/>
    <mergeCell ref="B534:B538"/>
    <mergeCell ref="X534:X538"/>
    <mergeCell ref="X544:X545"/>
    <mergeCell ref="B539:B543"/>
    <mergeCell ref="X539:X543"/>
    <mergeCell ref="B544:B545"/>
    <mergeCell ref="X521:X523"/>
    <mergeCell ref="L521:W521"/>
    <mergeCell ref="B529:B533"/>
    <mergeCell ref="B524:B528"/>
    <mergeCell ref="B521:B523"/>
    <mergeCell ref="C521:K521"/>
    <mergeCell ref="C522:G522"/>
    <mergeCell ref="C544:G544"/>
    <mergeCell ref="X504:X508"/>
    <mergeCell ref="X514:X517"/>
    <mergeCell ref="X487:X491"/>
    <mergeCell ref="B492:B493"/>
    <mergeCell ref="H492:K492"/>
    <mergeCell ref="K464:K465"/>
    <mergeCell ref="B472:B476"/>
    <mergeCell ref="X472:X476"/>
    <mergeCell ref="B477:B481"/>
    <mergeCell ref="X477:X481"/>
    <mergeCell ref="B482:B486"/>
    <mergeCell ref="B469:B471"/>
    <mergeCell ref="C469:K469"/>
    <mergeCell ref="L469:W469"/>
    <mergeCell ref="L464:L465"/>
    <mergeCell ref="M464:M465"/>
    <mergeCell ref="N464:N465"/>
    <mergeCell ref="O464:O465"/>
    <mergeCell ref="J464:J465"/>
    <mergeCell ref="R464:R465"/>
    <mergeCell ref="P492:S492"/>
    <mergeCell ref="T492:W492"/>
    <mergeCell ref="L492:O492"/>
    <mergeCell ref="C470:G470"/>
    <mergeCell ref="X457:X461"/>
    <mergeCell ref="B462:B463"/>
    <mergeCell ref="B464:B465"/>
    <mergeCell ref="C464:C465"/>
    <mergeCell ref="D464:D465"/>
    <mergeCell ref="E464:E465"/>
    <mergeCell ref="F464:F465"/>
    <mergeCell ref="G464:G465"/>
    <mergeCell ref="B442:B446"/>
    <mergeCell ref="X442:X446"/>
    <mergeCell ref="B447:B451"/>
    <mergeCell ref="X447:X451"/>
    <mergeCell ref="S464:S465"/>
    <mergeCell ref="V464:V465"/>
    <mergeCell ref="X452:X456"/>
    <mergeCell ref="B452:B456"/>
    <mergeCell ref="X462:X465"/>
    <mergeCell ref="B457:B461"/>
    <mergeCell ref="C462:G462"/>
    <mergeCell ref="T462:W462"/>
    <mergeCell ref="H464:H465"/>
    <mergeCell ref="I464:I465"/>
    <mergeCell ref="P464:P465"/>
    <mergeCell ref="Q464:Q465"/>
    <mergeCell ref="B435:B439"/>
    <mergeCell ref="X435:X439"/>
    <mergeCell ref="B440:B441"/>
    <mergeCell ref="K412:K413"/>
    <mergeCell ref="B420:B424"/>
    <mergeCell ref="X420:X424"/>
    <mergeCell ref="B425:B429"/>
    <mergeCell ref="X425:X429"/>
    <mergeCell ref="B430:B434"/>
    <mergeCell ref="X430:X434"/>
    <mergeCell ref="X440:X441"/>
    <mergeCell ref="X417:X419"/>
    <mergeCell ref="W412:W413"/>
    <mergeCell ref="B417:B419"/>
    <mergeCell ref="C417:K417"/>
    <mergeCell ref="L417:W417"/>
    <mergeCell ref="L412:L413"/>
    <mergeCell ref="M412:M413"/>
    <mergeCell ref="N412:N413"/>
    <mergeCell ref="O412:O413"/>
    <mergeCell ref="R412:R413"/>
    <mergeCell ref="I412:I413"/>
    <mergeCell ref="H412:H413"/>
    <mergeCell ref="T440:W440"/>
    <mergeCell ref="B390:B394"/>
    <mergeCell ref="X390:X394"/>
    <mergeCell ref="B395:B399"/>
    <mergeCell ref="X395:X399"/>
    <mergeCell ref="S412:S413"/>
    <mergeCell ref="V412:V413"/>
    <mergeCell ref="X400:X404"/>
    <mergeCell ref="B400:B404"/>
    <mergeCell ref="X410:X413"/>
    <mergeCell ref="J412:J413"/>
    <mergeCell ref="B405:B409"/>
    <mergeCell ref="X405:X409"/>
    <mergeCell ref="B410:B411"/>
    <mergeCell ref="B412:B413"/>
    <mergeCell ref="C412:C413"/>
    <mergeCell ref="D412:D413"/>
    <mergeCell ref="E412:E413"/>
    <mergeCell ref="F412:F413"/>
    <mergeCell ref="H410:K410"/>
    <mergeCell ref="L410:O410"/>
    <mergeCell ref="P410:S410"/>
    <mergeCell ref="C410:G410"/>
    <mergeCell ref="B383:B387"/>
    <mergeCell ref="X383:X387"/>
    <mergeCell ref="B388:B389"/>
    <mergeCell ref="C388:G388"/>
    <mergeCell ref="K360:K361"/>
    <mergeCell ref="B368:B372"/>
    <mergeCell ref="X368:X372"/>
    <mergeCell ref="B373:B377"/>
    <mergeCell ref="X373:X377"/>
    <mergeCell ref="B378:B382"/>
    <mergeCell ref="X378:X382"/>
    <mergeCell ref="X388:X389"/>
    <mergeCell ref="X365:X367"/>
    <mergeCell ref="W360:W361"/>
    <mergeCell ref="B365:B367"/>
    <mergeCell ref="C365:K365"/>
    <mergeCell ref="L365:W365"/>
    <mergeCell ref="L360:L361"/>
    <mergeCell ref="M360:M361"/>
    <mergeCell ref="N360:N361"/>
    <mergeCell ref="O360:O361"/>
    <mergeCell ref="J360:J361"/>
    <mergeCell ref="R360:R361"/>
    <mergeCell ref="C366:G366"/>
    <mergeCell ref="B338:B342"/>
    <mergeCell ref="X338:X342"/>
    <mergeCell ref="B343:B347"/>
    <mergeCell ref="X343:X347"/>
    <mergeCell ref="S360:S361"/>
    <mergeCell ref="V360:V361"/>
    <mergeCell ref="X348:X352"/>
    <mergeCell ref="B348:B352"/>
    <mergeCell ref="X358:X361"/>
    <mergeCell ref="B353:B357"/>
    <mergeCell ref="X353:X357"/>
    <mergeCell ref="B358:B359"/>
    <mergeCell ref="B360:B361"/>
    <mergeCell ref="C360:C361"/>
    <mergeCell ref="D360:D361"/>
    <mergeCell ref="E360:E361"/>
    <mergeCell ref="F360:F361"/>
    <mergeCell ref="G360:G361"/>
    <mergeCell ref="H360:H361"/>
    <mergeCell ref="I360:I361"/>
    <mergeCell ref="P360:P361"/>
    <mergeCell ref="Q360:Q361"/>
    <mergeCell ref="T360:T361"/>
    <mergeCell ref="U360:U361"/>
    <mergeCell ref="B331:B335"/>
    <mergeCell ref="X331:X335"/>
    <mergeCell ref="B336:B337"/>
    <mergeCell ref="K308:K309"/>
    <mergeCell ref="B316:B320"/>
    <mergeCell ref="X316:X320"/>
    <mergeCell ref="B321:B325"/>
    <mergeCell ref="X321:X325"/>
    <mergeCell ref="B326:B330"/>
    <mergeCell ref="X326:X330"/>
    <mergeCell ref="X336:X337"/>
    <mergeCell ref="X313:X315"/>
    <mergeCell ref="C314:G314"/>
    <mergeCell ref="H314:K314"/>
    <mergeCell ref="L314:O314"/>
    <mergeCell ref="P314:S314"/>
    <mergeCell ref="B313:B315"/>
    <mergeCell ref="C313:K313"/>
    <mergeCell ref="L313:W313"/>
    <mergeCell ref="L308:L309"/>
    <mergeCell ref="M308:M309"/>
    <mergeCell ref="N308:N309"/>
    <mergeCell ref="O308:O309"/>
    <mergeCell ref="J308:J309"/>
    <mergeCell ref="B286:B290"/>
    <mergeCell ref="X286:X290"/>
    <mergeCell ref="B291:B295"/>
    <mergeCell ref="X291:X295"/>
    <mergeCell ref="S308:S309"/>
    <mergeCell ref="V308:V309"/>
    <mergeCell ref="X296:X300"/>
    <mergeCell ref="B296:B300"/>
    <mergeCell ref="X306:X309"/>
    <mergeCell ref="B301:B305"/>
    <mergeCell ref="X301:X305"/>
    <mergeCell ref="B306:B307"/>
    <mergeCell ref="B308:B309"/>
    <mergeCell ref="C308:C309"/>
    <mergeCell ref="D308:D309"/>
    <mergeCell ref="E308:E309"/>
    <mergeCell ref="F308:F309"/>
    <mergeCell ref="G308:G309"/>
    <mergeCell ref="W308:W309"/>
    <mergeCell ref="C306:G306"/>
    <mergeCell ref="H308:H309"/>
    <mergeCell ref="I308:I309"/>
    <mergeCell ref="P308:P309"/>
    <mergeCell ref="Q308:Q309"/>
    <mergeCell ref="B279:B283"/>
    <mergeCell ref="X279:X283"/>
    <mergeCell ref="B284:B285"/>
    <mergeCell ref="C284:G284"/>
    <mergeCell ref="K256:K257"/>
    <mergeCell ref="B264:B268"/>
    <mergeCell ref="X264:X268"/>
    <mergeCell ref="B269:B273"/>
    <mergeCell ref="X269:X273"/>
    <mergeCell ref="B274:B278"/>
    <mergeCell ref="X274:X278"/>
    <mergeCell ref="X284:X285"/>
    <mergeCell ref="X261:X263"/>
    <mergeCell ref="C262:G262"/>
    <mergeCell ref="H262:K262"/>
    <mergeCell ref="L262:O262"/>
    <mergeCell ref="P262:S262"/>
    <mergeCell ref="B261:B263"/>
    <mergeCell ref="C261:K261"/>
    <mergeCell ref="L261:W261"/>
    <mergeCell ref="L256:L257"/>
    <mergeCell ref="M256:M257"/>
    <mergeCell ref="N256:N257"/>
    <mergeCell ref="O256:O257"/>
    <mergeCell ref="B234:B238"/>
    <mergeCell ref="X234:X238"/>
    <mergeCell ref="B239:B243"/>
    <mergeCell ref="X239:X243"/>
    <mergeCell ref="S256:S257"/>
    <mergeCell ref="V256:V257"/>
    <mergeCell ref="X244:X248"/>
    <mergeCell ref="B244:B248"/>
    <mergeCell ref="X254:X257"/>
    <mergeCell ref="B249:B253"/>
    <mergeCell ref="X249:X253"/>
    <mergeCell ref="B254:B255"/>
    <mergeCell ref="B256:B257"/>
    <mergeCell ref="C256:C257"/>
    <mergeCell ref="D256:D257"/>
    <mergeCell ref="E256:E257"/>
    <mergeCell ref="F256:F257"/>
    <mergeCell ref="G256:G257"/>
    <mergeCell ref="C254:G254"/>
    <mergeCell ref="H254:K254"/>
    <mergeCell ref="H256:H257"/>
    <mergeCell ref="I256:I257"/>
    <mergeCell ref="P256:P257"/>
    <mergeCell ref="Q256:Q257"/>
    <mergeCell ref="B227:B231"/>
    <mergeCell ref="X227:X231"/>
    <mergeCell ref="B232:B233"/>
    <mergeCell ref="C232:G232"/>
    <mergeCell ref="K204:K205"/>
    <mergeCell ref="B212:B216"/>
    <mergeCell ref="X212:X216"/>
    <mergeCell ref="B217:B221"/>
    <mergeCell ref="X217:X221"/>
    <mergeCell ref="B222:B226"/>
    <mergeCell ref="X222:X226"/>
    <mergeCell ref="X232:X233"/>
    <mergeCell ref="X209:X211"/>
    <mergeCell ref="C210:G210"/>
    <mergeCell ref="H210:K210"/>
    <mergeCell ref="L210:O210"/>
    <mergeCell ref="P210:S210"/>
    <mergeCell ref="B209:B211"/>
    <mergeCell ref="C209:K209"/>
    <mergeCell ref="L209:W209"/>
    <mergeCell ref="L204:L205"/>
    <mergeCell ref="M204:M205"/>
    <mergeCell ref="N204:N205"/>
    <mergeCell ref="O204:O205"/>
    <mergeCell ref="B182:B186"/>
    <mergeCell ref="X182:X186"/>
    <mergeCell ref="B187:B191"/>
    <mergeCell ref="X187:X191"/>
    <mergeCell ref="S204:S205"/>
    <mergeCell ref="V204:V205"/>
    <mergeCell ref="X192:X196"/>
    <mergeCell ref="B192:B196"/>
    <mergeCell ref="X202:X205"/>
    <mergeCell ref="B197:B201"/>
    <mergeCell ref="X197:X201"/>
    <mergeCell ref="B202:B203"/>
    <mergeCell ref="B204:B205"/>
    <mergeCell ref="C204:C205"/>
    <mergeCell ref="D204:D205"/>
    <mergeCell ref="E204:E205"/>
    <mergeCell ref="F204:F205"/>
    <mergeCell ref="G204:G205"/>
    <mergeCell ref="C202:G202"/>
    <mergeCell ref="H202:K202"/>
    <mergeCell ref="L202:O202"/>
    <mergeCell ref="P202:S202"/>
    <mergeCell ref="T202:W202"/>
    <mergeCell ref="J204:J205"/>
    <mergeCell ref="B175:B179"/>
    <mergeCell ref="X175:X179"/>
    <mergeCell ref="B180:B181"/>
    <mergeCell ref="C180:G180"/>
    <mergeCell ref="K152:K153"/>
    <mergeCell ref="B160:B164"/>
    <mergeCell ref="X160:X164"/>
    <mergeCell ref="B165:B169"/>
    <mergeCell ref="X165:X169"/>
    <mergeCell ref="B170:B174"/>
    <mergeCell ref="X170:X174"/>
    <mergeCell ref="X180:X181"/>
    <mergeCell ref="X157:X159"/>
    <mergeCell ref="C158:G158"/>
    <mergeCell ref="H158:K158"/>
    <mergeCell ref="L158:O158"/>
    <mergeCell ref="P158:S158"/>
    <mergeCell ref="B157:B159"/>
    <mergeCell ref="C157:K157"/>
    <mergeCell ref="L157:W157"/>
    <mergeCell ref="L152:L153"/>
    <mergeCell ref="M152:M153"/>
    <mergeCell ref="N152:N153"/>
    <mergeCell ref="O152:O153"/>
    <mergeCell ref="B130:B134"/>
    <mergeCell ref="X130:X134"/>
    <mergeCell ref="B135:B139"/>
    <mergeCell ref="X135:X139"/>
    <mergeCell ref="S152:S153"/>
    <mergeCell ref="V152:V153"/>
    <mergeCell ref="X140:X144"/>
    <mergeCell ref="B140:B144"/>
    <mergeCell ref="X150:X153"/>
    <mergeCell ref="B145:B149"/>
    <mergeCell ref="X145:X149"/>
    <mergeCell ref="B150:B151"/>
    <mergeCell ref="B152:B153"/>
    <mergeCell ref="C152:C153"/>
    <mergeCell ref="D152:D153"/>
    <mergeCell ref="E152:E153"/>
    <mergeCell ref="F152:F153"/>
    <mergeCell ref="G152:G153"/>
    <mergeCell ref="C150:G150"/>
    <mergeCell ref="H150:K150"/>
    <mergeCell ref="J152:J153"/>
    <mergeCell ref="R152:R153"/>
    <mergeCell ref="W152:W153"/>
    <mergeCell ref="T150:W150"/>
    <mergeCell ref="B123:B127"/>
    <mergeCell ref="X123:X127"/>
    <mergeCell ref="B128:B129"/>
    <mergeCell ref="B108:B112"/>
    <mergeCell ref="X108:X112"/>
    <mergeCell ref="B113:B117"/>
    <mergeCell ref="X113:X117"/>
    <mergeCell ref="B118:B122"/>
    <mergeCell ref="X118:X122"/>
    <mergeCell ref="X128:X129"/>
    <mergeCell ref="C128:G128"/>
    <mergeCell ref="H128:K128"/>
    <mergeCell ref="L128:O128"/>
    <mergeCell ref="P128:S128"/>
    <mergeCell ref="T128:W128"/>
    <mergeCell ref="X105:X107"/>
    <mergeCell ref="C106:G106"/>
    <mergeCell ref="H106:K106"/>
    <mergeCell ref="B93:B97"/>
    <mergeCell ref="B105:B107"/>
    <mergeCell ref="C105:K105"/>
    <mergeCell ref="L105:W105"/>
    <mergeCell ref="L100:L101"/>
    <mergeCell ref="M100:M101"/>
    <mergeCell ref="N100:N101"/>
    <mergeCell ref="O100:O101"/>
    <mergeCell ref="H98:K98"/>
    <mergeCell ref="L98:O98"/>
    <mergeCell ref="B98:B99"/>
    <mergeCell ref="X98:X101"/>
    <mergeCell ref="C98:G98"/>
    <mergeCell ref="C100:C101"/>
    <mergeCell ref="D100:D101"/>
    <mergeCell ref="E100:E101"/>
    <mergeCell ref="F100:F101"/>
    <mergeCell ref="G100:G101"/>
    <mergeCell ref="P98:S98"/>
    <mergeCell ref="T98:W98"/>
    <mergeCell ref="L106:O106"/>
    <mergeCell ref="B78:B82"/>
    <mergeCell ref="X78:X82"/>
    <mergeCell ref="B83:B87"/>
    <mergeCell ref="X83:X87"/>
    <mergeCell ref="S100:S101"/>
    <mergeCell ref="V100:V101"/>
    <mergeCell ref="X88:X92"/>
    <mergeCell ref="B88:B92"/>
    <mergeCell ref="B100:B101"/>
    <mergeCell ref="X93:X97"/>
    <mergeCell ref="K100:K101"/>
    <mergeCell ref="J100:J101"/>
    <mergeCell ref="R100:R101"/>
    <mergeCell ref="W100:W101"/>
    <mergeCell ref="I100:I101"/>
    <mergeCell ref="H100:H101"/>
    <mergeCell ref="U100:U101"/>
    <mergeCell ref="T100:T101"/>
    <mergeCell ref="Q100:Q101"/>
    <mergeCell ref="P100:P101"/>
    <mergeCell ref="B76:B77"/>
    <mergeCell ref="B56:B60"/>
    <mergeCell ref="X56:X60"/>
    <mergeCell ref="B61:B65"/>
    <mergeCell ref="X61:X65"/>
    <mergeCell ref="B66:B70"/>
    <mergeCell ref="X66:X70"/>
    <mergeCell ref="X76:X77"/>
    <mergeCell ref="T76:W76"/>
    <mergeCell ref="C76:G76"/>
    <mergeCell ref="L76:O76"/>
    <mergeCell ref="P76:S76"/>
    <mergeCell ref="P46:S46"/>
    <mergeCell ref="T46:W46"/>
    <mergeCell ref="S48:S49"/>
    <mergeCell ref="V48:V49"/>
    <mergeCell ref="R48:R49"/>
    <mergeCell ref="B71:B75"/>
    <mergeCell ref="X71:X75"/>
    <mergeCell ref="X53:X55"/>
    <mergeCell ref="C54:G54"/>
    <mergeCell ref="B53:B55"/>
    <mergeCell ref="C53:K53"/>
    <mergeCell ref="L53:W53"/>
    <mergeCell ref="X46:X49"/>
    <mergeCell ref="B48:B49"/>
    <mergeCell ref="C48:C49"/>
    <mergeCell ref="D48:D49"/>
    <mergeCell ref="E48:E49"/>
    <mergeCell ref="F48:F49"/>
    <mergeCell ref="G48:G49"/>
    <mergeCell ref="J48:J49"/>
    <mergeCell ref="K48:K49"/>
    <mergeCell ref="Q48:Q49"/>
    <mergeCell ref="P48:P49"/>
    <mergeCell ref="I48:I49"/>
    <mergeCell ref="B41:B45"/>
    <mergeCell ref="X41:X45"/>
    <mergeCell ref="B46:B47"/>
    <mergeCell ref="W48:W49"/>
    <mergeCell ref="C46:G46"/>
    <mergeCell ref="B19:B23"/>
    <mergeCell ref="X19:X23"/>
    <mergeCell ref="B24:B25"/>
    <mergeCell ref="X24:X25"/>
    <mergeCell ref="B26:B30"/>
    <mergeCell ref="X26:X30"/>
    <mergeCell ref="B31:B35"/>
    <mergeCell ref="X31:X35"/>
    <mergeCell ref="C24:G24"/>
    <mergeCell ref="H24:K24"/>
    <mergeCell ref="L24:O24"/>
    <mergeCell ref="P24:S24"/>
    <mergeCell ref="T24:W24"/>
    <mergeCell ref="H46:K46"/>
    <mergeCell ref="U48:U49"/>
    <mergeCell ref="T48:T49"/>
    <mergeCell ref="B36:B40"/>
    <mergeCell ref="X36:X40"/>
    <mergeCell ref="L46:O46"/>
    <mergeCell ref="B4:B8"/>
    <mergeCell ref="X4:X8"/>
    <mergeCell ref="B9:B13"/>
    <mergeCell ref="X9:X13"/>
    <mergeCell ref="B14:B18"/>
    <mergeCell ref="X14:X18"/>
    <mergeCell ref="B1:B3"/>
    <mergeCell ref="C1:K1"/>
    <mergeCell ref="L1:W1"/>
    <mergeCell ref="X1:X3"/>
    <mergeCell ref="H2:K2"/>
    <mergeCell ref="C2:G2"/>
    <mergeCell ref="L2:O2"/>
    <mergeCell ref="P2:S2"/>
    <mergeCell ref="T2:W2"/>
    <mergeCell ref="U152:U153"/>
    <mergeCell ref="H204:H205"/>
    <mergeCell ref="I204:I205"/>
    <mergeCell ref="P204:P205"/>
    <mergeCell ref="Q204:Q205"/>
    <mergeCell ref="T204:T205"/>
    <mergeCell ref="U204:U205"/>
    <mergeCell ref="H180:K180"/>
    <mergeCell ref="L180:O180"/>
    <mergeCell ref="P180:S180"/>
    <mergeCell ref="T180:W180"/>
    <mergeCell ref="R204:R205"/>
    <mergeCell ref="H152:H153"/>
    <mergeCell ref="I152:I153"/>
    <mergeCell ref="P152:P153"/>
    <mergeCell ref="Q152:Q153"/>
    <mergeCell ref="T152:T153"/>
    <mergeCell ref="Q568:Q569"/>
    <mergeCell ref="T568:T569"/>
    <mergeCell ref="U568:U569"/>
    <mergeCell ref="H620:H621"/>
    <mergeCell ref="I620:I621"/>
    <mergeCell ref="P620:P621"/>
    <mergeCell ref="Q620:Q621"/>
    <mergeCell ref="T620:T621"/>
    <mergeCell ref="U620:U621"/>
    <mergeCell ref="C573:K573"/>
    <mergeCell ref="L573:W573"/>
    <mergeCell ref="T574:W574"/>
    <mergeCell ref="W568:W569"/>
    <mergeCell ref="C596:G596"/>
    <mergeCell ref="H596:K596"/>
    <mergeCell ref="L596:O596"/>
    <mergeCell ref="P596:S596"/>
    <mergeCell ref="T596:W596"/>
  </mergeCells>
  <phoneticPr fontId="2"/>
  <pageMargins left="0.23333333333333334" right="0.22222222222222221" top="0.55555555555555558" bottom="0.3125" header="0.21111111111111111" footer="0.25"/>
  <pageSetup paperSize="9" orientation="landscape" horizontalDpi="0" verticalDpi="0" r:id="rId1"/>
  <headerFooter>
    <oddHeader>&amp;C&amp;"HG丸ｺﾞｼｯｸM-PRO,標準"&amp;A</oddHeader>
    <oddFooter>&amp;C&amp;"HG丸ｺﾞｼｯｸM-PRO,標準"（&amp;P-1）</oddFooter>
  </headerFooter>
  <rowBreaks count="13" manualBreakCount="13">
    <brk id="51" max="16383" man="1"/>
    <brk id="103" max="16383" man="1"/>
    <brk id="155" max="16383" man="1"/>
    <brk id="207" max="16383" man="1"/>
    <brk id="259" max="16383" man="1"/>
    <brk id="311" max="16383" man="1"/>
    <brk id="363" max="16383" man="1"/>
    <brk id="415" max="16383" man="1"/>
    <brk id="467" max="16383" man="1"/>
    <brk id="519" max="16383" man="1"/>
    <brk id="571" max="16383" man="1"/>
    <brk id="623" max="16383" man="1"/>
    <brk id="675" max="16383" man="1"/>
  </rowBreaks>
  <ignoredErrors>
    <ignoredError sqref="G9 G14 G19 G31 G36 G41 G58" formula="1"/>
    <ignoredError sqref="X4 X14" formulaRange="1"/>
  </ignoredErrors>
  <drawing r:id="rId2"/>
  <legacyDrawing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F113"/>
  <sheetViews>
    <sheetView view="pageLayout" zoomScale="110" zoomScaleNormal="100" zoomScalePageLayoutView="110" workbookViewId="0"/>
  </sheetViews>
  <sheetFormatPr defaultRowHeight="13.2"/>
  <cols>
    <col min="1" max="2" width="4.77734375" style="1" customWidth="1"/>
    <col min="3" max="3" width="57" style="1" customWidth="1"/>
    <col min="4" max="5" width="13" style="1" customWidth="1"/>
    <col min="6" max="16384" width="8.88671875" style="1"/>
  </cols>
  <sheetData>
    <row r="1" spans="1:6" ht="25.8" customHeight="1"/>
    <row r="2" spans="1:6" ht="13.2" customHeight="1">
      <c r="A2" s="892" t="s">
        <v>3</v>
      </c>
      <c r="B2" s="968"/>
      <c r="C2" s="893" t="s">
        <v>0</v>
      </c>
      <c r="D2" s="895" t="s">
        <v>6</v>
      </c>
      <c r="E2" s="896"/>
      <c r="F2" s="2"/>
    </row>
    <row r="3" spans="1:6">
      <c r="A3" s="879"/>
      <c r="B3" s="970"/>
      <c r="C3" s="894"/>
      <c r="D3" s="292" t="s">
        <v>4</v>
      </c>
      <c r="E3" s="293" t="s">
        <v>312</v>
      </c>
    </row>
    <row r="4" spans="1:6">
      <c r="A4" s="210"/>
      <c r="B4" s="295"/>
      <c r="C4" s="212"/>
      <c r="D4" s="249"/>
      <c r="E4" s="295"/>
    </row>
    <row r="5" spans="1:6">
      <c r="A5" s="210"/>
      <c r="B5" s="295"/>
      <c r="C5" s="212"/>
      <c r="D5" s="249"/>
      <c r="E5" s="295"/>
    </row>
    <row r="6" spans="1:6">
      <c r="A6" s="210"/>
      <c r="B6" s="295"/>
      <c r="C6" s="212"/>
      <c r="D6" s="249"/>
      <c r="E6" s="295"/>
    </row>
    <row r="7" spans="1:6">
      <c r="A7" s="210"/>
      <c r="B7" s="295"/>
      <c r="C7" s="212"/>
      <c r="D7" s="249"/>
      <c r="E7" s="295"/>
    </row>
    <row r="8" spans="1:6">
      <c r="A8" s="210"/>
      <c r="B8" s="295"/>
      <c r="C8" s="212"/>
      <c r="D8" s="249"/>
      <c r="E8" s="295"/>
    </row>
    <row r="9" spans="1:6">
      <c r="A9" s="210"/>
      <c r="B9" s="295"/>
      <c r="C9" s="212"/>
      <c r="D9" s="249"/>
      <c r="E9" s="295"/>
    </row>
    <row r="10" spans="1:6">
      <c r="A10" s="210"/>
      <c r="B10" s="295"/>
      <c r="C10" s="212"/>
      <c r="D10" s="249"/>
      <c r="E10" s="295"/>
    </row>
    <row r="11" spans="1:6">
      <c r="A11" s="210"/>
      <c r="B11" s="295"/>
      <c r="C11" s="212"/>
      <c r="D11" s="249"/>
      <c r="E11" s="295"/>
    </row>
    <row r="12" spans="1:6">
      <c r="A12" s="210"/>
      <c r="B12" s="295"/>
      <c r="C12" s="212"/>
      <c r="D12" s="249"/>
      <c r="E12" s="295"/>
    </row>
    <row r="13" spans="1:6">
      <c r="A13" s="210"/>
      <c r="B13" s="295"/>
      <c r="C13" s="212"/>
      <c r="D13" s="249"/>
      <c r="E13" s="295"/>
    </row>
    <row r="14" spans="1:6">
      <c r="A14" s="210"/>
      <c r="B14" s="295"/>
      <c r="C14" s="212"/>
      <c r="D14" s="249"/>
      <c r="E14" s="295"/>
    </row>
    <row r="15" spans="1:6">
      <c r="A15" s="210"/>
      <c r="B15" s="295"/>
      <c r="C15" s="212"/>
      <c r="D15" s="249"/>
      <c r="E15" s="295"/>
    </row>
    <row r="16" spans="1:6">
      <c r="A16" s="210"/>
      <c r="B16" s="295"/>
      <c r="C16" s="212"/>
      <c r="D16" s="249"/>
      <c r="E16" s="295"/>
    </row>
    <row r="17" spans="1:5">
      <c r="A17" s="210"/>
      <c r="B17" s="295"/>
      <c r="C17" s="212"/>
      <c r="D17" s="249"/>
      <c r="E17" s="295"/>
    </row>
    <row r="18" spans="1:5">
      <c r="A18" s="210"/>
      <c r="B18" s="295"/>
      <c r="C18" s="212"/>
      <c r="D18" s="249"/>
      <c r="E18" s="295"/>
    </row>
    <row r="19" spans="1:5">
      <c r="A19" s="210"/>
      <c r="B19" s="295"/>
      <c r="C19" s="212"/>
      <c r="D19" s="249"/>
      <c r="E19" s="295"/>
    </row>
    <row r="20" spans="1:5">
      <c r="A20" s="210"/>
      <c r="B20" s="295"/>
      <c r="C20" s="212"/>
      <c r="D20" s="249"/>
      <c r="E20" s="295"/>
    </row>
    <row r="21" spans="1:5">
      <c r="A21" s="210"/>
      <c r="B21" s="295"/>
      <c r="C21" s="212"/>
      <c r="D21" s="249"/>
      <c r="E21" s="295"/>
    </row>
    <row r="22" spans="1:5">
      <c r="A22" s="210"/>
      <c r="B22" s="295"/>
      <c r="C22" s="212"/>
      <c r="D22" s="249"/>
      <c r="E22" s="295"/>
    </row>
    <row r="23" spans="1:5">
      <c r="A23" s="210"/>
      <c r="B23" s="295"/>
      <c r="C23" s="212"/>
      <c r="D23" s="249"/>
      <c r="E23" s="295"/>
    </row>
    <row r="24" spans="1:5">
      <c r="A24" s="210"/>
      <c r="B24" s="295"/>
      <c r="C24" s="212"/>
      <c r="D24" s="249"/>
      <c r="E24" s="295"/>
    </row>
    <row r="25" spans="1:5">
      <c r="A25" s="210"/>
      <c r="B25" s="295"/>
      <c r="C25" s="212"/>
      <c r="D25" s="249"/>
      <c r="E25" s="295"/>
    </row>
    <row r="26" spans="1:5">
      <c r="A26" s="210"/>
      <c r="B26" s="295"/>
      <c r="C26" s="212"/>
      <c r="D26" s="249"/>
      <c r="E26" s="295"/>
    </row>
    <row r="27" spans="1:5">
      <c r="A27" s="210"/>
      <c r="B27" s="295"/>
      <c r="C27" s="212"/>
      <c r="D27" s="249"/>
      <c r="E27" s="295"/>
    </row>
    <row r="28" spans="1:5">
      <c r="A28" s="210"/>
      <c r="B28" s="295"/>
      <c r="C28" s="212"/>
      <c r="D28" s="249"/>
      <c r="E28" s="295"/>
    </row>
    <row r="29" spans="1:5">
      <c r="A29" s="210"/>
      <c r="B29" s="295"/>
      <c r="C29" s="212"/>
      <c r="D29" s="249"/>
      <c r="E29" s="295"/>
    </row>
    <row r="30" spans="1:5">
      <c r="A30" s="210"/>
      <c r="B30" s="295"/>
      <c r="C30" s="212"/>
      <c r="D30" s="249"/>
      <c r="E30" s="295"/>
    </row>
    <row r="31" spans="1:5">
      <c r="A31" s="210"/>
      <c r="B31" s="295"/>
      <c r="C31" s="212"/>
      <c r="D31" s="249"/>
      <c r="E31" s="295"/>
    </row>
    <row r="32" spans="1:5">
      <c r="A32" s="210"/>
      <c r="B32" s="295"/>
      <c r="C32" s="212"/>
      <c r="D32" s="249"/>
      <c r="E32" s="295"/>
    </row>
    <row r="33" spans="1:5">
      <c r="A33" s="210"/>
      <c r="B33" s="295"/>
      <c r="C33" s="212"/>
      <c r="D33" s="249"/>
      <c r="E33" s="295"/>
    </row>
    <row r="34" spans="1:5">
      <c r="A34" s="210"/>
      <c r="B34" s="295"/>
      <c r="C34" s="212"/>
      <c r="D34" s="249"/>
      <c r="E34" s="295"/>
    </row>
    <row r="35" spans="1:5">
      <c r="A35" s="210"/>
      <c r="B35" s="295"/>
      <c r="C35" s="212"/>
      <c r="D35" s="249"/>
      <c r="E35" s="295"/>
    </row>
    <row r="36" spans="1:5">
      <c r="A36" s="210"/>
      <c r="B36" s="295"/>
      <c r="C36" s="212"/>
      <c r="D36" s="249"/>
      <c r="E36" s="295"/>
    </row>
    <row r="37" spans="1:5">
      <c r="A37" s="210"/>
      <c r="B37" s="295"/>
      <c r="C37" s="212"/>
      <c r="D37" s="249"/>
      <c r="E37" s="295"/>
    </row>
    <row r="38" spans="1:5">
      <c r="A38" s="210"/>
      <c r="B38" s="295"/>
      <c r="C38" s="212"/>
      <c r="D38" s="249"/>
      <c r="E38" s="295"/>
    </row>
    <row r="39" spans="1:5">
      <c r="A39" s="210"/>
      <c r="B39" s="295"/>
      <c r="C39" s="212"/>
      <c r="D39" s="249"/>
      <c r="E39" s="295"/>
    </row>
    <row r="40" spans="1:5">
      <c r="A40" s="210"/>
      <c r="B40" s="295"/>
      <c r="C40" s="212"/>
      <c r="D40" s="249"/>
      <c r="E40" s="295"/>
    </row>
    <row r="41" spans="1:5">
      <c r="A41" s="210"/>
      <c r="B41" s="295"/>
      <c r="C41" s="212"/>
      <c r="D41" s="249"/>
      <c r="E41" s="295"/>
    </row>
    <row r="42" spans="1:5">
      <c r="A42" s="210"/>
      <c r="B42" s="295"/>
      <c r="C42" s="212"/>
      <c r="D42" s="249"/>
      <c r="E42" s="295"/>
    </row>
    <row r="43" spans="1:5">
      <c r="A43" s="210"/>
      <c r="B43" s="295"/>
      <c r="C43" s="212"/>
      <c r="D43" s="249"/>
      <c r="E43" s="295"/>
    </row>
    <row r="44" spans="1:5">
      <c r="A44" s="210"/>
      <c r="B44" s="295"/>
      <c r="C44" s="212"/>
      <c r="D44" s="249"/>
      <c r="E44" s="295"/>
    </row>
    <row r="45" spans="1:5">
      <c r="A45" s="210"/>
      <c r="B45" s="295"/>
      <c r="C45" s="212"/>
      <c r="D45" s="249"/>
      <c r="E45" s="295"/>
    </row>
    <row r="46" spans="1:5">
      <c r="A46" s="210"/>
      <c r="B46" s="295"/>
      <c r="C46" s="212"/>
      <c r="D46" s="249"/>
      <c r="E46" s="295"/>
    </row>
    <row r="47" spans="1:5">
      <c r="A47" s="210"/>
      <c r="B47" s="295"/>
      <c r="C47" s="212"/>
      <c r="D47" s="249"/>
      <c r="E47" s="295"/>
    </row>
    <row r="48" spans="1:5">
      <c r="A48" s="210"/>
      <c r="B48" s="295"/>
      <c r="C48" s="212"/>
      <c r="D48" s="249"/>
      <c r="E48" s="295"/>
    </row>
    <row r="49" spans="1:5">
      <c r="A49" s="210"/>
      <c r="B49" s="295"/>
      <c r="C49" s="212"/>
      <c r="D49" s="249"/>
      <c r="E49" s="295"/>
    </row>
    <row r="50" spans="1:5">
      <c r="A50" s="210"/>
      <c r="B50" s="295"/>
      <c r="C50" s="212"/>
      <c r="D50" s="249"/>
      <c r="E50" s="295"/>
    </row>
    <row r="51" spans="1:5">
      <c r="A51" s="210"/>
      <c r="B51" s="295"/>
      <c r="C51" s="212"/>
      <c r="D51" s="249"/>
      <c r="E51" s="295"/>
    </row>
    <row r="52" spans="1:5">
      <c r="A52" s="210"/>
      <c r="B52" s="295"/>
      <c r="C52" s="212"/>
      <c r="D52" s="249"/>
      <c r="E52" s="295"/>
    </row>
    <row r="53" spans="1:5">
      <c r="A53" s="210"/>
      <c r="B53" s="295"/>
      <c r="C53" s="212"/>
      <c r="D53" s="249"/>
      <c r="E53" s="295"/>
    </row>
    <row r="54" spans="1:5" ht="13.8" thickBot="1">
      <c r="A54" s="187"/>
      <c r="B54" s="191"/>
      <c r="C54" s="189"/>
      <c r="D54" s="190">
        <f>SUM(D4:D53)</f>
        <v>0</v>
      </c>
      <c r="E54" s="191">
        <f>SUM(E4:E53)</f>
        <v>0</v>
      </c>
    </row>
    <row r="55" spans="1:5" ht="13.8" thickTop="1">
      <c r="A55" s="373"/>
      <c r="B55" s="373"/>
      <c r="C55" s="440" t="s">
        <v>14</v>
      </c>
      <c r="D55" s="972">
        <f>D54+E54</f>
        <v>0</v>
      </c>
      <c r="E55" s="972"/>
    </row>
    <row r="56" spans="1:5">
      <c r="C56" s="3"/>
      <c r="D56" s="3"/>
      <c r="E56" s="3"/>
    </row>
    <row r="57" spans="1:5">
      <c r="C57" s="3"/>
      <c r="D57" s="3"/>
      <c r="E57" s="3"/>
    </row>
    <row r="58" spans="1:5">
      <c r="C58" s="3"/>
      <c r="D58" s="3"/>
      <c r="E58" s="3"/>
    </row>
    <row r="59" spans="1:5" ht="25.8" customHeight="1">
      <c r="D59" s="3"/>
      <c r="E59" s="3"/>
    </row>
    <row r="60" spans="1:5" ht="13.2" customHeight="1">
      <c r="A60" s="946" t="s">
        <v>3</v>
      </c>
      <c r="B60" s="947"/>
      <c r="C60" s="893" t="s">
        <v>0</v>
      </c>
      <c r="D60" s="895" t="s">
        <v>6</v>
      </c>
      <c r="E60" s="896"/>
    </row>
    <row r="61" spans="1:5">
      <c r="A61" s="948"/>
      <c r="B61" s="949"/>
      <c r="C61" s="894"/>
      <c r="D61" s="292" t="s">
        <v>4</v>
      </c>
      <c r="E61" s="293" t="s">
        <v>312</v>
      </c>
    </row>
    <row r="62" spans="1:5">
      <c r="A62" s="210"/>
      <c r="B62" s="295"/>
      <c r="C62" s="220" t="s">
        <v>8</v>
      </c>
      <c r="D62" s="294">
        <f>D54</f>
        <v>0</v>
      </c>
      <c r="E62" s="213">
        <f>E54</f>
        <v>0</v>
      </c>
    </row>
    <row r="63" spans="1:5">
      <c r="A63" s="210"/>
      <c r="B63" s="295"/>
      <c r="C63" s="180"/>
      <c r="D63" s="181"/>
      <c r="E63" s="195"/>
    </row>
    <row r="64" spans="1:5">
      <c r="A64" s="210"/>
      <c r="B64" s="295"/>
      <c r="C64" s="180"/>
      <c r="D64" s="181"/>
      <c r="E64" s="195"/>
    </row>
    <row r="65" spans="1:5">
      <c r="A65" s="210"/>
      <c r="B65" s="295"/>
      <c r="C65" s="180"/>
      <c r="D65" s="181"/>
      <c r="E65" s="195"/>
    </row>
    <row r="66" spans="1:5">
      <c r="A66" s="210"/>
      <c r="B66" s="295"/>
      <c r="C66" s="180"/>
      <c r="D66" s="181"/>
      <c r="E66" s="195"/>
    </row>
    <row r="67" spans="1:5">
      <c r="A67" s="210"/>
      <c r="B67" s="295"/>
      <c r="C67" s="180"/>
      <c r="D67" s="181"/>
      <c r="E67" s="195"/>
    </row>
    <row r="68" spans="1:5">
      <c r="A68" s="210"/>
      <c r="B68" s="295"/>
      <c r="C68" s="180"/>
      <c r="D68" s="181"/>
      <c r="E68" s="195"/>
    </row>
    <row r="69" spans="1:5">
      <c r="A69" s="210"/>
      <c r="B69" s="295"/>
      <c r="C69" s="180"/>
      <c r="D69" s="181"/>
      <c r="E69" s="195"/>
    </row>
    <row r="70" spans="1:5">
      <c r="A70" s="210"/>
      <c r="B70" s="295"/>
      <c r="C70" s="180"/>
      <c r="D70" s="181"/>
      <c r="E70" s="195"/>
    </row>
    <row r="71" spans="1:5">
      <c r="A71" s="210"/>
      <c r="B71" s="295"/>
      <c r="C71" s="180"/>
      <c r="D71" s="181"/>
      <c r="E71" s="195"/>
    </row>
    <row r="72" spans="1:5">
      <c r="A72" s="210"/>
      <c r="B72" s="295"/>
      <c r="C72" s="180"/>
      <c r="D72" s="181"/>
      <c r="E72" s="195"/>
    </row>
    <row r="73" spans="1:5">
      <c r="A73" s="210"/>
      <c r="B73" s="295"/>
      <c r="C73" s="180"/>
      <c r="D73" s="181"/>
      <c r="E73" s="195"/>
    </row>
    <row r="74" spans="1:5">
      <c r="A74" s="210"/>
      <c r="B74" s="295"/>
      <c r="C74" s="180"/>
      <c r="D74" s="181"/>
      <c r="E74" s="195"/>
    </row>
    <row r="75" spans="1:5">
      <c r="A75" s="210"/>
      <c r="B75" s="295"/>
      <c r="C75" s="180"/>
      <c r="D75" s="181"/>
      <c r="E75" s="195"/>
    </row>
    <row r="76" spans="1:5">
      <c r="A76" s="210"/>
      <c r="B76" s="295"/>
      <c r="C76" s="180"/>
      <c r="D76" s="181"/>
      <c r="E76" s="195"/>
    </row>
    <row r="77" spans="1:5">
      <c r="A77" s="210"/>
      <c r="B77" s="295"/>
      <c r="C77" s="180"/>
      <c r="D77" s="181"/>
      <c r="E77" s="195"/>
    </row>
    <row r="78" spans="1:5">
      <c r="A78" s="210"/>
      <c r="B78" s="295"/>
      <c r="C78" s="180"/>
      <c r="D78" s="181"/>
      <c r="E78" s="195"/>
    </row>
    <row r="79" spans="1:5">
      <c r="A79" s="210"/>
      <c r="B79" s="295"/>
      <c r="C79" s="180"/>
      <c r="D79" s="181"/>
      <c r="E79" s="195"/>
    </row>
    <row r="80" spans="1:5">
      <c r="A80" s="210"/>
      <c r="B80" s="295"/>
      <c r="C80" s="180"/>
      <c r="D80" s="181"/>
      <c r="E80" s="195"/>
    </row>
    <row r="81" spans="1:5">
      <c r="A81" s="210"/>
      <c r="B81" s="295"/>
      <c r="C81" s="180"/>
      <c r="D81" s="181"/>
      <c r="E81" s="195"/>
    </row>
    <row r="82" spans="1:5">
      <c r="A82" s="210"/>
      <c r="B82" s="295"/>
      <c r="C82" s="180"/>
      <c r="D82" s="181"/>
      <c r="E82" s="195"/>
    </row>
    <row r="83" spans="1:5">
      <c r="A83" s="210"/>
      <c r="B83" s="295"/>
      <c r="C83" s="180"/>
      <c r="D83" s="181"/>
      <c r="E83" s="195"/>
    </row>
    <row r="84" spans="1:5">
      <c r="A84" s="210"/>
      <c r="B84" s="295"/>
      <c r="C84" s="180"/>
      <c r="D84" s="181"/>
      <c r="E84" s="195"/>
    </row>
    <row r="85" spans="1:5">
      <c r="A85" s="210"/>
      <c r="B85" s="295"/>
      <c r="C85" s="180"/>
      <c r="D85" s="181"/>
      <c r="E85" s="195"/>
    </row>
    <row r="86" spans="1:5">
      <c r="A86" s="210"/>
      <c r="B86" s="295"/>
      <c r="C86" s="180"/>
      <c r="D86" s="181"/>
      <c r="E86" s="195"/>
    </row>
    <row r="87" spans="1:5">
      <c r="A87" s="210"/>
      <c r="B87" s="295"/>
      <c r="C87" s="180"/>
      <c r="D87" s="181"/>
      <c r="E87" s="195"/>
    </row>
    <row r="88" spans="1:5">
      <c r="A88" s="210"/>
      <c r="B88" s="295"/>
      <c r="C88" s="180"/>
      <c r="D88" s="181"/>
      <c r="E88" s="195"/>
    </row>
    <row r="89" spans="1:5">
      <c r="A89" s="210"/>
      <c r="B89" s="295"/>
      <c r="C89" s="180"/>
      <c r="D89" s="181"/>
      <c r="E89" s="195"/>
    </row>
    <row r="90" spans="1:5">
      <c r="A90" s="210"/>
      <c r="B90" s="295"/>
      <c r="C90" s="180"/>
      <c r="D90" s="181"/>
      <c r="E90" s="195"/>
    </row>
    <row r="91" spans="1:5">
      <c r="A91" s="210"/>
      <c r="B91" s="295"/>
      <c r="C91" s="180"/>
      <c r="D91" s="181"/>
      <c r="E91" s="195"/>
    </row>
    <row r="92" spans="1:5">
      <c r="A92" s="210"/>
      <c r="B92" s="295"/>
      <c r="C92" s="180"/>
      <c r="D92" s="181"/>
      <c r="E92" s="195"/>
    </row>
    <row r="93" spans="1:5">
      <c r="A93" s="210"/>
      <c r="B93" s="295"/>
      <c r="C93" s="180"/>
      <c r="D93" s="181"/>
      <c r="E93" s="195"/>
    </row>
    <row r="94" spans="1:5">
      <c r="A94" s="210"/>
      <c r="B94" s="295"/>
      <c r="C94" s="180"/>
      <c r="D94" s="181"/>
      <c r="E94" s="195"/>
    </row>
    <row r="95" spans="1:5">
      <c r="A95" s="210"/>
      <c r="B95" s="295"/>
      <c r="C95" s="180"/>
      <c r="D95" s="181"/>
      <c r="E95" s="195"/>
    </row>
    <row r="96" spans="1:5">
      <c r="A96" s="210"/>
      <c r="B96" s="295"/>
      <c r="C96" s="180"/>
      <c r="D96" s="181"/>
      <c r="E96" s="195"/>
    </row>
    <row r="97" spans="1:5">
      <c r="A97" s="210"/>
      <c r="B97" s="295"/>
      <c r="C97" s="180"/>
      <c r="D97" s="181"/>
      <c r="E97" s="195"/>
    </row>
    <row r="98" spans="1:5">
      <c r="A98" s="210"/>
      <c r="B98" s="295"/>
      <c r="C98" s="180"/>
      <c r="D98" s="181"/>
      <c r="E98" s="195"/>
    </row>
    <row r="99" spans="1:5">
      <c r="A99" s="210"/>
      <c r="B99" s="295"/>
      <c r="C99" s="180"/>
      <c r="D99" s="181"/>
      <c r="E99" s="195"/>
    </row>
    <row r="100" spans="1:5">
      <c r="A100" s="210"/>
      <c r="B100" s="295"/>
      <c r="C100" s="180"/>
      <c r="D100" s="181"/>
      <c r="E100" s="195"/>
    </row>
    <row r="101" spans="1:5">
      <c r="A101" s="210"/>
      <c r="B101" s="295"/>
      <c r="C101" s="180"/>
      <c r="D101" s="181"/>
      <c r="E101" s="195"/>
    </row>
    <row r="102" spans="1:5">
      <c r="A102" s="210"/>
      <c r="B102" s="295"/>
      <c r="C102" s="180"/>
      <c r="D102" s="181"/>
      <c r="E102" s="195"/>
    </row>
    <row r="103" spans="1:5">
      <c r="A103" s="210"/>
      <c r="B103" s="295"/>
      <c r="C103" s="180"/>
      <c r="D103" s="181"/>
      <c r="E103" s="195"/>
    </row>
    <row r="104" spans="1:5">
      <c r="A104" s="210"/>
      <c r="B104" s="295"/>
      <c r="C104" s="180"/>
      <c r="D104" s="181"/>
      <c r="E104" s="195"/>
    </row>
    <row r="105" spans="1:5">
      <c r="A105" s="210"/>
      <c r="B105" s="295"/>
      <c r="C105" s="180"/>
      <c r="D105" s="181"/>
      <c r="E105" s="195"/>
    </row>
    <row r="106" spans="1:5">
      <c r="A106" s="210"/>
      <c r="B106" s="295"/>
      <c r="C106" s="180"/>
      <c r="D106" s="181"/>
      <c r="E106" s="195"/>
    </row>
    <row r="107" spans="1:5">
      <c r="A107" s="210"/>
      <c r="B107" s="295"/>
      <c r="C107" s="180"/>
      <c r="D107" s="181"/>
      <c r="E107" s="195"/>
    </row>
    <row r="108" spans="1:5">
      <c r="A108" s="210"/>
      <c r="B108" s="295"/>
      <c r="C108" s="180"/>
      <c r="D108" s="181"/>
      <c r="E108" s="195"/>
    </row>
    <row r="109" spans="1:5">
      <c r="A109" s="210"/>
      <c r="B109" s="295"/>
      <c r="C109" s="180"/>
      <c r="D109" s="181"/>
      <c r="E109" s="195"/>
    </row>
    <row r="110" spans="1:5">
      <c r="A110" s="210"/>
      <c r="B110" s="295"/>
      <c r="C110" s="180"/>
      <c r="D110" s="181"/>
      <c r="E110" s="195"/>
    </row>
    <row r="111" spans="1:5">
      <c r="A111" s="183"/>
      <c r="B111" s="295"/>
      <c r="C111" s="180"/>
      <c r="D111" s="181"/>
      <c r="E111" s="195"/>
    </row>
    <row r="112" spans="1:5" ht="13.8" thickBot="1">
      <c r="A112" s="187"/>
      <c r="B112" s="191"/>
      <c r="C112" s="189"/>
      <c r="D112" s="190">
        <f>SUM(D62:D111)</f>
        <v>0</v>
      </c>
      <c r="E112" s="191">
        <f>SUM(E62:E111)</f>
        <v>0</v>
      </c>
    </row>
    <row r="113" spans="1:5" ht="14.4" thickTop="1" thickBot="1">
      <c r="A113" s="373"/>
      <c r="B113" s="373"/>
      <c r="C113" s="527" t="s">
        <v>15</v>
      </c>
      <c r="D113" s="1097">
        <f>D112+E112</f>
        <v>0</v>
      </c>
      <c r="E113" s="1097"/>
    </row>
  </sheetData>
  <sheetProtection sheet="1" objects="1" scenarios="1"/>
  <mergeCells count="8">
    <mergeCell ref="D113:E113"/>
    <mergeCell ref="A2:B3"/>
    <mergeCell ref="C2:C3"/>
    <mergeCell ref="D2:E2"/>
    <mergeCell ref="A60:B61"/>
    <mergeCell ref="C60:C61"/>
    <mergeCell ref="D60:E60"/>
    <mergeCell ref="D55:E55"/>
  </mergeCells>
  <phoneticPr fontId="2"/>
  <pageMargins left="0.625" right="0.40833333333333333" top="0.75" bottom="0.75" header="0.3" footer="0.3"/>
  <pageSetup paperSize="9" orientation="portrait" horizontalDpi="0" verticalDpi="0" r:id="rId1"/>
  <headerFooter>
    <oddHeader>&amp;C&amp;"HG丸ｺﾞｼｯｸM-PRO,標準"&amp;A</oddHeader>
    <oddFooter>&amp;C&amp;"HG丸ｺﾞｼｯｸM-PRO,標準"（&amp;P）</oddFooter>
  </headerFooter>
  <rowBreaks count="1" manualBreakCount="1">
    <brk id="58" max="16383" man="1"/>
  </rowBreaks>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F113"/>
  <sheetViews>
    <sheetView view="pageLayout" zoomScale="110" zoomScaleNormal="100" zoomScalePageLayoutView="110" workbookViewId="0"/>
  </sheetViews>
  <sheetFormatPr defaultRowHeight="13.2"/>
  <cols>
    <col min="1" max="2" width="4.77734375" style="1" customWidth="1"/>
    <col min="3" max="3" width="57" style="1" customWidth="1"/>
    <col min="4" max="5" width="13" style="1" customWidth="1"/>
    <col min="6" max="16384" width="8.88671875" style="1"/>
  </cols>
  <sheetData>
    <row r="1" spans="1:6" ht="25.8" customHeight="1"/>
    <row r="2" spans="1:6" ht="13.2" customHeight="1">
      <c r="A2" s="875" t="s">
        <v>3</v>
      </c>
      <c r="B2" s="968"/>
      <c r="C2" s="893" t="s">
        <v>0</v>
      </c>
      <c r="D2" s="895" t="s">
        <v>6</v>
      </c>
      <c r="E2" s="896"/>
      <c r="F2" s="2"/>
    </row>
    <row r="3" spans="1:6">
      <c r="A3" s="879"/>
      <c r="B3" s="970"/>
      <c r="C3" s="894"/>
      <c r="D3" s="292" t="s">
        <v>4</v>
      </c>
      <c r="E3" s="293" t="s">
        <v>312</v>
      </c>
    </row>
    <row r="4" spans="1:6">
      <c r="A4" s="210"/>
      <c r="B4" s="295"/>
      <c r="C4" s="212"/>
      <c r="D4" s="249"/>
      <c r="E4" s="295"/>
    </row>
    <row r="5" spans="1:6">
      <c r="A5" s="210"/>
      <c r="B5" s="295"/>
      <c r="C5" s="212"/>
      <c r="D5" s="249"/>
      <c r="E5" s="295"/>
    </row>
    <row r="6" spans="1:6">
      <c r="A6" s="210"/>
      <c r="B6" s="295"/>
      <c r="C6" s="212"/>
      <c r="D6" s="249"/>
      <c r="E6" s="295"/>
    </row>
    <row r="7" spans="1:6">
      <c r="A7" s="210"/>
      <c r="B7" s="295"/>
      <c r="C7" s="212"/>
      <c r="D7" s="249"/>
      <c r="E7" s="295"/>
    </row>
    <row r="8" spans="1:6">
      <c r="A8" s="210"/>
      <c r="B8" s="295"/>
      <c r="C8" s="212"/>
      <c r="D8" s="249"/>
      <c r="E8" s="295"/>
    </row>
    <row r="9" spans="1:6">
      <c r="A9" s="210"/>
      <c r="B9" s="295"/>
      <c r="C9" s="212"/>
      <c r="D9" s="249"/>
      <c r="E9" s="295"/>
    </row>
    <row r="10" spans="1:6">
      <c r="A10" s="210"/>
      <c r="B10" s="295"/>
      <c r="C10" s="212"/>
      <c r="D10" s="249"/>
      <c r="E10" s="295"/>
    </row>
    <row r="11" spans="1:6">
      <c r="A11" s="210"/>
      <c r="B11" s="295"/>
      <c r="C11" s="212"/>
      <c r="D11" s="249"/>
      <c r="E11" s="295"/>
    </row>
    <row r="12" spans="1:6">
      <c r="A12" s="210"/>
      <c r="B12" s="295"/>
      <c r="C12" s="212"/>
      <c r="D12" s="249"/>
      <c r="E12" s="295"/>
    </row>
    <row r="13" spans="1:6">
      <c r="A13" s="210"/>
      <c r="B13" s="295"/>
      <c r="C13" s="212"/>
      <c r="D13" s="249"/>
      <c r="E13" s="295"/>
    </row>
    <row r="14" spans="1:6">
      <c r="A14" s="210"/>
      <c r="B14" s="295"/>
      <c r="C14" s="212"/>
      <c r="D14" s="249"/>
      <c r="E14" s="295"/>
    </row>
    <row r="15" spans="1:6">
      <c r="A15" s="210"/>
      <c r="B15" s="295"/>
      <c r="C15" s="212"/>
      <c r="D15" s="249"/>
      <c r="E15" s="295"/>
    </row>
    <row r="16" spans="1:6">
      <c r="A16" s="210"/>
      <c r="B16" s="295"/>
      <c r="C16" s="212"/>
      <c r="D16" s="249"/>
      <c r="E16" s="295"/>
    </row>
    <row r="17" spans="1:5">
      <c r="A17" s="210"/>
      <c r="B17" s="295"/>
      <c r="C17" s="212"/>
      <c r="D17" s="249"/>
      <c r="E17" s="295"/>
    </row>
    <row r="18" spans="1:5">
      <c r="A18" s="210"/>
      <c r="B18" s="295"/>
      <c r="C18" s="212"/>
      <c r="D18" s="249"/>
      <c r="E18" s="295"/>
    </row>
    <row r="19" spans="1:5">
      <c r="A19" s="210"/>
      <c r="B19" s="295"/>
      <c r="C19" s="212"/>
      <c r="D19" s="249"/>
      <c r="E19" s="295"/>
    </row>
    <row r="20" spans="1:5">
      <c r="A20" s="210"/>
      <c r="B20" s="295"/>
      <c r="C20" s="212"/>
      <c r="D20" s="249"/>
      <c r="E20" s="295"/>
    </row>
    <row r="21" spans="1:5">
      <c r="A21" s="210"/>
      <c r="B21" s="295"/>
      <c r="C21" s="212"/>
      <c r="D21" s="249"/>
      <c r="E21" s="295"/>
    </row>
    <row r="22" spans="1:5">
      <c r="A22" s="210"/>
      <c r="B22" s="295"/>
      <c r="C22" s="212"/>
      <c r="D22" s="249"/>
      <c r="E22" s="295"/>
    </row>
    <row r="23" spans="1:5">
      <c r="A23" s="210"/>
      <c r="B23" s="295"/>
      <c r="C23" s="212"/>
      <c r="D23" s="249"/>
      <c r="E23" s="295"/>
    </row>
    <row r="24" spans="1:5">
      <c r="A24" s="210"/>
      <c r="B24" s="295"/>
      <c r="C24" s="212"/>
      <c r="D24" s="249"/>
      <c r="E24" s="295"/>
    </row>
    <row r="25" spans="1:5">
      <c r="A25" s="210"/>
      <c r="B25" s="295"/>
      <c r="C25" s="212"/>
      <c r="D25" s="249"/>
      <c r="E25" s="295"/>
    </row>
    <row r="26" spans="1:5">
      <c r="A26" s="210"/>
      <c r="B26" s="295"/>
      <c r="C26" s="212"/>
      <c r="D26" s="249"/>
      <c r="E26" s="295"/>
    </row>
    <row r="27" spans="1:5">
      <c r="A27" s="210"/>
      <c r="B27" s="295"/>
      <c r="C27" s="212"/>
      <c r="D27" s="249"/>
      <c r="E27" s="295"/>
    </row>
    <row r="28" spans="1:5">
      <c r="A28" s="210"/>
      <c r="B28" s="295"/>
      <c r="C28" s="212"/>
      <c r="D28" s="249"/>
      <c r="E28" s="295"/>
    </row>
    <row r="29" spans="1:5">
      <c r="A29" s="210"/>
      <c r="B29" s="295"/>
      <c r="C29" s="212"/>
      <c r="D29" s="249"/>
      <c r="E29" s="295"/>
    </row>
    <row r="30" spans="1:5">
      <c r="A30" s="210"/>
      <c r="B30" s="295"/>
      <c r="C30" s="212"/>
      <c r="D30" s="249"/>
      <c r="E30" s="295"/>
    </row>
    <row r="31" spans="1:5">
      <c r="A31" s="210"/>
      <c r="B31" s="295"/>
      <c r="C31" s="212"/>
      <c r="D31" s="249"/>
      <c r="E31" s="295"/>
    </row>
    <row r="32" spans="1:5">
      <c r="A32" s="210"/>
      <c r="B32" s="295"/>
      <c r="C32" s="212"/>
      <c r="D32" s="249"/>
      <c r="E32" s="295"/>
    </row>
    <row r="33" spans="1:5">
      <c r="A33" s="210"/>
      <c r="B33" s="295"/>
      <c r="C33" s="212"/>
      <c r="D33" s="249"/>
      <c r="E33" s="295"/>
    </row>
    <row r="34" spans="1:5">
      <c r="A34" s="210"/>
      <c r="B34" s="295"/>
      <c r="C34" s="212"/>
      <c r="D34" s="249"/>
      <c r="E34" s="295"/>
    </row>
    <row r="35" spans="1:5">
      <c r="A35" s="210"/>
      <c r="B35" s="295"/>
      <c r="C35" s="212"/>
      <c r="D35" s="249"/>
      <c r="E35" s="295"/>
    </row>
    <row r="36" spans="1:5">
      <c r="A36" s="210"/>
      <c r="B36" s="295"/>
      <c r="C36" s="212"/>
      <c r="D36" s="249"/>
      <c r="E36" s="295"/>
    </row>
    <row r="37" spans="1:5">
      <c r="A37" s="210"/>
      <c r="B37" s="295"/>
      <c r="C37" s="212"/>
      <c r="D37" s="249"/>
      <c r="E37" s="295"/>
    </row>
    <row r="38" spans="1:5">
      <c r="A38" s="210"/>
      <c r="B38" s="295"/>
      <c r="C38" s="212"/>
      <c r="D38" s="249"/>
      <c r="E38" s="295"/>
    </row>
    <row r="39" spans="1:5">
      <c r="A39" s="210"/>
      <c r="B39" s="295"/>
      <c r="C39" s="212"/>
      <c r="D39" s="249"/>
      <c r="E39" s="295"/>
    </row>
    <row r="40" spans="1:5">
      <c r="A40" s="210"/>
      <c r="B40" s="295"/>
      <c r="C40" s="212"/>
      <c r="D40" s="249"/>
      <c r="E40" s="295"/>
    </row>
    <row r="41" spans="1:5">
      <c r="A41" s="210"/>
      <c r="B41" s="295"/>
      <c r="C41" s="212"/>
      <c r="D41" s="249"/>
      <c r="E41" s="295"/>
    </row>
    <row r="42" spans="1:5">
      <c r="A42" s="210"/>
      <c r="B42" s="295"/>
      <c r="C42" s="212"/>
      <c r="D42" s="249"/>
      <c r="E42" s="295"/>
    </row>
    <row r="43" spans="1:5">
      <c r="A43" s="210"/>
      <c r="B43" s="295"/>
      <c r="C43" s="212"/>
      <c r="D43" s="249"/>
      <c r="E43" s="295"/>
    </row>
    <row r="44" spans="1:5">
      <c r="A44" s="210"/>
      <c r="B44" s="295"/>
      <c r="C44" s="212"/>
      <c r="D44" s="249"/>
      <c r="E44" s="295"/>
    </row>
    <row r="45" spans="1:5">
      <c r="A45" s="210"/>
      <c r="B45" s="295"/>
      <c r="C45" s="212"/>
      <c r="D45" s="249"/>
      <c r="E45" s="295"/>
    </row>
    <row r="46" spans="1:5">
      <c r="A46" s="210"/>
      <c r="B46" s="295"/>
      <c r="C46" s="212"/>
      <c r="D46" s="249"/>
      <c r="E46" s="295"/>
    </row>
    <row r="47" spans="1:5">
      <c r="A47" s="210"/>
      <c r="B47" s="295"/>
      <c r="C47" s="212"/>
      <c r="D47" s="249"/>
      <c r="E47" s="295"/>
    </row>
    <row r="48" spans="1:5">
      <c r="A48" s="210"/>
      <c r="B48" s="295"/>
      <c r="C48" s="212"/>
      <c r="D48" s="249"/>
      <c r="E48" s="295"/>
    </row>
    <row r="49" spans="1:5">
      <c r="A49" s="210"/>
      <c r="B49" s="295"/>
      <c r="C49" s="212"/>
      <c r="D49" s="249"/>
      <c r="E49" s="295"/>
    </row>
    <row r="50" spans="1:5">
      <c r="A50" s="210"/>
      <c r="B50" s="295"/>
      <c r="C50" s="212"/>
      <c r="D50" s="249"/>
      <c r="E50" s="295"/>
    </row>
    <row r="51" spans="1:5">
      <c r="A51" s="210"/>
      <c r="B51" s="295"/>
      <c r="C51" s="212"/>
      <c r="D51" s="249"/>
      <c r="E51" s="295"/>
    </row>
    <row r="52" spans="1:5">
      <c r="A52" s="210"/>
      <c r="B52" s="295"/>
      <c r="C52" s="212"/>
      <c r="D52" s="249"/>
      <c r="E52" s="295"/>
    </row>
    <row r="53" spans="1:5">
      <c r="A53" s="183"/>
      <c r="B53" s="295"/>
      <c r="C53" s="212"/>
      <c r="D53" s="249"/>
      <c r="E53" s="295"/>
    </row>
    <row r="54" spans="1:5" ht="13.8" thickBot="1">
      <c r="A54" s="187"/>
      <c r="B54" s="191"/>
      <c r="C54" s="189"/>
      <c r="D54" s="190">
        <f>SUM(D4:D53)</f>
        <v>0</v>
      </c>
      <c r="E54" s="191">
        <f>SUM(E4:E53)</f>
        <v>0</v>
      </c>
    </row>
    <row r="55" spans="1:5" ht="13.8" thickTop="1">
      <c r="A55" s="373"/>
      <c r="B55" s="373"/>
      <c r="C55" s="528" t="s">
        <v>14</v>
      </c>
      <c r="D55" s="967">
        <f>D54+E54</f>
        <v>0</v>
      </c>
      <c r="E55" s="967"/>
    </row>
    <row r="56" spans="1:5">
      <c r="C56" s="3"/>
      <c r="D56" s="3"/>
      <c r="E56" s="3"/>
    </row>
    <row r="57" spans="1:5">
      <c r="C57" s="3"/>
      <c r="D57" s="3"/>
      <c r="E57" s="3"/>
    </row>
    <row r="58" spans="1:5">
      <c r="C58" s="3"/>
      <c r="D58" s="3"/>
      <c r="E58" s="3"/>
    </row>
    <row r="59" spans="1:5" ht="25.8" customHeight="1">
      <c r="D59" s="3"/>
      <c r="E59" s="3"/>
    </row>
    <row r="60" spans="1:5" ht="13.2" customHeight="1">
      <c r="A60" s="946" t="s">
        <v>3</v>
      </c>
      <c r="B60" s="947"/>
      <c r="C60" s="893" t="s">
        <v>0</v>
      </c>
      <c r="D60" s="895" t="s">
        <v>6</v>
      </c>
      <c r="E60" s="896"/>
    </row>
    <row r="61" spans="1:5">
      <c r="A61" s="948"/>
      <c r="B61" s="949"/>
      <c r="C61" s="894"/>
      <c r="D61" s="292" t="s">
        <v>4</v>
      </c>
      <c r="E61" s="293" t="s">
        <v>312</v>
      </c>
    </row>
    <row r="62" spans="1:5">
      <c r="A62" s="210"/>
      <c r="B62" s="295"/>
      <c r="C62" s="220" t="s">
        <v>8</v>
      </c>
      <c r="D62" s="294">
        <f>D54</f>
        <v>0</v>
      </c>
      <c r="E62" s="213">
        <f>E54</f>
        <v>0</v>
      </c>
    </row>
    <row r="63" spans="1:5">
      <c r="A63" s="178"/>
      <c r="B63" s="195"/>
      <c r="C63" s="180"/>
      <c r="D63" s="181"/>
      <c r="E63" s="195"/>
    </row>
    <row r="64" spans="1:5">
      <c r="A64" s="178"/>
      <c r="B64" s="195"/>
      <c r="C64" s="180"/>
      <c r="D64" s="181"/>
      <c r="E64" s="195"/>
    </row>
    <row r="65" spans="1:5">
      <c r="A65" s="178"/>
      <c r="B65" s="195"/>
      <c r="C65" s="180"/>
      <c r="D65" s="181"/>
      <c r="E65" s="195"/>
    </row>
    <row r="66" spans="1:5">
      <c r="A66" s="178"/>
      <c r="B66" s="195"/>
      <c r="C66" s="180"/>
      <c r="D66" s="181"/>
      <c r="E66" s="195"/>
    </row>
    <row r="67" spans="1:5">
      <c r="A67" s="178"/>
      <c r="B67" s="195"/>
      <c r="C67" s="180"/>
      <c r="D67" s="181"/>
      <c r="E67" s="195"/>
    </row>
    <row r="68" spans="1:5">
      <c r="A68" s="178"/>
      <c r="B68" s="195"/>
      <c r="C68" s="180"/>
      <c r="D68" s="181"/>
      <c r="E68" s="195"/>
    </row>
    <row r="69" spans="1:5">
      <c r="A69" s="178"/>
      <c r="B69" s="195"/>
      <c r="C69" s="180"/>
      <c r="D69" s="181"/>
      <c r="E69" s="195"/>
    </row>
    <row r="70" spans="1:5">
      <c r="A70" s="178"/>
      <c r="B70" s="195"/>
      <c r="C70" s="180"/>
      <c r="D70" s="181"/>
      <c r="E70" s="195"/>
    </row>
    <row r="71" spans="1:5">
      <c r="A71" s="178"/>
      <c r="B71" s="195"/>
      <c r="C71" s="180"/>
      <c r="D71" s="181"/>
      <c r="E71" s="195"/>
    </row>
    <row r="72" spans="1:5">
      <c r="A72" s="178"/>
      <c r="B72" s="195"/>
      <c r="C72" s="180"/>
      <c r="D72" s="181"/>
      <c r="E72" s="195"/>
    </row>
    <row r="73" spans="1:5">
      <c r="A73" s="178"/>
      <c r="B73" s="195"/>
      <c r="C73" s="180"/>
      <c r="D73" s="181"/>
      <c r="E73" s="195"/>
    </row>
    <row r="74" spans="1:5">
      <c r="A74" s="178"/>
      <c r="B74" s="195"/>
      <c r="C74" s="180"/>
      <c r="D74" s="181"/>
      <c r="E74" s="195"/>
    </row>
    <row r="75" spans="1:5">
      <c r="A75" s="178"/>
      <c r="B75" s="195"/>
      <c r="C75" s="180"/>
      <c r="D75" s="181"/>
      <c r="E75" s="195"/>
    </row>
    <row r="76" spans="1:5">
      <c r="A76" s="178"/>
      <c r="B76" s="195"/>
      <c r="C76" s="180"/>
      <c r="D76" s="181"/>
      <c r="E76" s="195"/>
    </row>
    <row r="77" spans="1:5">
      <c r="A77" s="178"/>
      <c r="B77" s="195"/>
      <c r="C77" s="180"/>
      <c r="D77" s="181"/>
      <c r="E77" s="195"/>
    </row>
    <row r="78" spans="1:5">
      <c r="A78" s="178"/>
      <c r="B78" s="195"/>
      <c r="C78" s="180"/>
      <c r="D78" s="181"/>
      <c r="E78" s="195"/>
    </row>
    <row r="79" spans="1:5">
      <c r="A79" s="178"/>
      <c r="B79" s="195"/>
      <c r="C79" s="180"/>
      <c r="D79" s="181"/>
      <c r="E79" s="195"/>
    </row>
    <row r="80" spans="1:5">
      <c r="A80" s="178"/>
      <c r="B80" s="195"/>
      <c r="C80" s="180"/>
      <c r="D80" s="181"/>
      <c r="E80" s="195"/>
    </row>
    <row r="81" spans="1:5">
      <c r="A81" s="178"/>
      <c r="B81" s="195"/>
      <c r="C81" s="180"/>
      <c r="D81" s="181"/>
      <c r="E81" s="195"/>
    </row>
    <row r="82" spans="1:5">
      <c r="A82" s="178"/>
      <c r="B82" s="195"/>
      <c r="C82" s="180"/>
      <c r="D82" s="181"/>
      <c r="E82" s="195"/>
    </row>
    <row r="83" spans="1:5">
      <c r="A83" s="178"/>
      <c r="B83" s="195"/>
      <c r="C83" s="180"/>
      <c r="D83" s="181"/>
      <c r="E83" s="195"/>
    </row>
    <row r="84" spans="1:5">
      <c r="A84" s="178"/>
      <c r="B84" s="195"/>
      <c r="C84" s="180"/>
      <c r="D84" s="181"/>
      <c r="E84" s="195"/>
    </row>
    <row r="85" spans="1:5">
      <c r="A85" s="178"/>
      <c r="B85" s="195"/>
      <c r="C85" s="180"/>
      <c r="D85" s="181"/>
      <c r="E85" s="195"/>
    </row>
    <row r="86" spans="1:5">
      <c r="A86" s="178"/>
      <c r="B86" s="195"/>
      <c r="C86" s="180"/>
      <c r="D86" s="181"/>
      <c r="E86" s="195"/>
    </row>
    <row r="87" spans="1:5">
      <c r="A87" s="178"/>
      <c r="B87" s="195"/>
      <c r="C87" s="180"/>
      <c r="D87" s="181"/>
      <c r="E87" s="195"/>
    </row>
    <row r="88" spans="1:5">
      <c r="A88" s="178"/>
      <c r="B88" s="195"/>
      <c r="C88" s="180"/>
      <c r="D88" s="181"/>
      <c r="E88" s="195"/>
    </row>
    <row r="89" spans="1:5">
      <c r="A89" s="178"/>
      <c r="B89" s="195"/>
      <c r="C89" s="180"/>
      <c r="D89" s="181"/>
      <c r="E89" s="195"/>
    </row>
    <row r="90" spans="1:5">
      <c r="A90" s="178"/>
      <c r="B90" s="195"/>
      <c r="C90" s="180"/>
      <c r="D90" s="181"/>
      <c r="E90" s="195"/>
    </row>
    <row r="91" spans="1:5">
      <c r="A91" s="178"/>
      <c r="B91" s="195"/>
      <c r="C91" s="180"/>
      <c r="D91" s="181"/>
      <c r="E91" s="195"/>
    </row>
    <row r="92" spans="1:5">
      <c r="A92" s="178"/>
      <c r="B92" s="195"/>
      <c r="C92" s="180"/>
      <c r="D92" s="181"/>
      <c r="E92" s="195"/>
    </row>
    <row r="93" spans="1:5">
      <c r="A93" s="178"/>
      <c r="B93" s="195"/>
      <c r="C93" s="180"/>
      <c r="D93" s="181"/>
      <c r="E93" s="195"/>
    </row>
    <row r="94" spans="1:5">
      <c r="A94" s="178"/>
      <c r="B94" s="195"/>
      <c r="C94" s="180"/>
      <c r="D94" s="181"/>
      <c r="E94" s="195"/>
    </row>
    <row r="95" spans="1:5">
      <c r="A95" s="178"/>
      <c r="B95" s="195"/>
      <c r="C95" s="180"/>
      <c r="D95" s="181"/>
      <c r="E95" s="195"/>
    </row>
    <row r="96" spans="1:5">
      <c r="A96" s="178"/>
      <c r="B96" s="195"/>
      <c r="C96" s="180"/>
      <c r="D96" s="181"/>
      <c r="E96" s="195"/>
    </row>
    <row r="97" spans="1:5">
      <c r="A97" s="178"/>
      <c r="B97" s="195"/>
      <c r="C97" s="180"/>
      <c r="D97" s="181"/>
      <c r="E97" s="195"/>
    </row>
    <row r="98" spans="1:5">
      <c r="A98" s="178"/>
      <c r="B98" s="195"/>
      <c r="C98" s="180"/>
      <c r="D98" s="181"/>
      <c r="E98" s="195"/>
    </row>
    <row r="99" spans="1:5">
      <c r="A99" s="178"/>
      <c r="B99" s="195"/>
      <c r="C99" s="180"/>
      <c r="D99" s="181"/>
      <c r="E99" s="195"/>
    </row>
    <row r="100" spans="1:5">
      <c r="A100" s="178"/>
      <c r="B100" s="195"/>
      <c r="C100" s="180"/>
      <c r="D100" s="181"/>
      <c r="E100" s="195"/>
    </row>
    <row r="101" spans="1:5">
      <c r="A101" s="178"/>
      <c r="B101" s="195"/>
      <c r="C101" s="180"/>
      <c r="D101" s="181"/>
      <c r="E101" s="195"/>
    </row>
    <row r="102" spans="1:5">
      <c r="A102" s="178"/>
      <c r="B102" s="195"/>
      <c r="C102" s="180"/>
      <c r="D102" s="181"/>
      <c r="E102" s="195"/>
    </row>
    <row r="103" spans="1:5">
      <c r="A103" s="178"/>
      <c r="B103" s="195"/>
      <c r="C103" s="180"/>
      <c r="D103" s="181"/>
      <c r="E103" s="195"/>
    </row>
    <row r="104" spans="1:5">
      <c r="A104" s="178"/>
      <c r="B104" s="195"/>
      <c r="C104" s="180"/>
      <c r="D104" s="181"/>
      <c r="E104" s="195"/>
    </row>
    <row r="105" spans="1:5">
      <c r="A105" s="178"/>
      <c r="B105" s="195"/>
      <c r="C105" s="180"/>
      <c r="D105" s="181"/>
      <c r="E105" s="195"/>
    </row>
    <row r="106" spans="1:5">
      <c r="A106" s="178"/>
      <c r="B106" s="195"/>
      <c r="C106" s="180"/>
      <c r="D106" s="181"/>
      <c r="E106" s="195"/>
    </row>
    <row r="107" spans="1:5">
      <c r="A107" s="178"/>
      <c r="B107" s="195"/>
      <c r="C107" s="180"/>
      <c r="D107" s="181"/>
      <c r="E107" s="195"/>
    </row>
    <row r="108" spans="1:5">
      <c r="A108" s="178"/>
      <c r="B108" s="195"/>
      <c r="C108" s="180"/>
      <c r="D108" s="181"/>
      <c r="E108" s="195"/>
    </row>
    <row r="109" spans="1:5">
      <c r="A109" s="178"/>
      <c r="B109" s="195"/>
      <c r="C109" s="180"/>
      <c r="D109" s="181"/>
      <c r="E109" s="195"/>
    </row>
    <row r="110" spans="1:5">
      <c r="A110" s="178"/>
      <c r="B110" s="195"/>
      <c r="C110" s="180"/>
      <c r="D110" s="181"/>
      <c r="E110" s="195"/>
    </row>
    <row r="111" spans="1:5">
      <c r="A111" s="178"/>
      <c r="B111" s="195"/>
      <c r="C111" s="180"/>
      <c r="D111" s="181"/>
      <c r="E111" s="195"/>
    </row>
    <row r="112" spans="1:5" ht="13.8" thickBot="1">
      <c r="A112" s="187"/>
      <c r="B112" s="191"/>
      <c r="C112" s="189"/>
      <c r="D112" s="190">
        <f>SUM(D62:D111)</f>
        <v>0</v>
      </c>
      <c r="E112" s="191">
        <f>SUM(E62:E111)</f>
        <v>0</v>
      </c>
    </row>
    <row r="113" spans="1:5" ht="13.8" thickTop="1">
      <c r="A113" s="373"/>
      <c r="B113" s="373"/>
      <c r="C113" s="528" t="s">
        <v>15</v>
      </c>
      <c r="D113" s="967">
        <f>D112+E112</f>
        <v>0</v>
      </c>
      <c r="E113" s="967"/>
    </row>
  </sheetData>
  <sheetProtection sheet="1" objects="1" scenarios="1"/>
  <mergeCells count="8">
    <mergeCell ref="D113:E113"/>
    <mergeCell ref="A2:B3"/>
    <mergeCell ref="C2:C3"/>
    <mergeCell ref="D2:E2"/>
    <mergeCell ref="A60:B61"/>
    <mergeCell ref="C60:C61"/>
    <mergeCell ref="D60:E60"/>
    <mergeCell ref="D55:E55"/>
  </mergeCells>
  <phoneticPr fontId="2"/>
  <pageMargins left="0.625" right="0.40833333333333333" top="0.75" bottom="0.75" header="0.3" footer="0.3"/>
  <pageSetup paperSize="9" orientation="portrait" horizontalDpi="0" verticalDpi="0" r:id="rId1"/>
  <headerFooter>
    <oddHeader>&amp;C&amp;"HG丸ｺﾞｼｯｸM-PRO,標準"&amp;A</oddHeader>
    <oddFooter>&amp;C&amp;"HG丸ｺﾞｼｯｸM-PRO,標準"（&amp;P）</oddFooter>
  </headerFooter>
  <rowBreaks count="1" manualBreakCount="1">
    <brk id="58" max="16383" man="1"/>
  </rowBreaks>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F113"/>
  <sheetViews>
    <sheetView view="pageLayout" zoomScale="110" zoomScaleNormal="100" zoomScalePageLayoutView="110" workbookViewId="0"/>
  </sheetViews>
  <sheetFormatPr defaultRowHeight="13.2"/>
  <cols>
    <col min="1" max="2" width="4.77734375" style="1" customWidth="1"/>
    <col min="3" max="3" width="57" style="1" customWidth="1"/>
    <col min="4" max="5" width="13" style="1" customWidth="1"/>
    <col min="6" max="16384" width="8.88671875" style="1"/>
  </cols>
  <sheetData>
    <row r="1" spans="1:6" ht="25.8" customHeight="1"/>
    <row r="2" spans="1:6" ht="13.2" customHeight="1">
      <c r="A2" s="875" t="s">
        <v>3</v>
      </c>
      <c r="B2" s="968"/>
      <c r="C2" s="893" t="s">
        <v>0</v>
      </c>
      <c r="D2" s="895" t="s">
        <v>6</v>
      </c>
      <c r="E2" s="896"/>
      <c r="F2" s="2"/>
    </row>
    <row r="3" spans="1:6">
      <c r="A3" s="879"/>
      <c r="B3" s="970"/>
      <c r="C3" s="894"/>
      <c r="D3" s="292" t="s">
        <v>4</v>
      </c>
      <c r="E3" s="293" t="s">
        <v>312</v>
      </c>
    </row>
    <row r="4" spans="1:6">
      <c r="A4" s="210"/>
      <c r="B4" s="295"/>
      <c r="C4" s="212"/>
      <c r="D4" s="249"/>
      <c r="E4" s="295"/>
    </row>
    <row r="5" spans="1:6">
      <c r="A5" s="210"/>
      <c r="B5" s="295"/>
      <c r="C5" s="212"/>
      <c r="D5" s="249"/>
      <c r="E5" s="295"/>
    </row>
    <row r="6" spans="1:6">
      <c r="A6" s="210"/>
      <c r="B6" s="295"/>
      <c r="C6" s="212"/>
      <c r="D6" s="249"/>
      <c r="E6" s="295"/>
    </row>
    <row r="7" spans="1:6">
      <c r="A7" s="210"/>
      <c r="B7" s="295"/>
      <c r="C7" s="212"/>
      <c r="D7" s="249"/>
      <c r="E7" s="295"/>
    </row>
    <row r="8" spans="1:6">
      <c r="A8" s="210"/>
      <c r="B8" s="295"/>
      <c r="C8" s="212"/>
      <c r="D8" s="249"/>
      <c r="E8" s="295"/>
    </row>
    <row r="9" spans="1:6">
      <c r="A9" s="210"/>
      <c r="B9" s="295"/>
      <c r="C9" s="212"/>
      <c r="D9" s="249"/>
      <c r="E9" s="295"/>
    </row>
    <row r="10" spans="1:6">
      <c r="A10" s="210"/>
      <c r="B10" s="295"/>
      <c r="C10" s="212"/>
      <c r="D10" s="249"/>
      <c r="E10" s="295"/>
    </row>
    <row r="11" spans="1:6">
      <c r="A11" s="210"/>
      <c r="B11" s="295"/>
      <c r="C11" s="212"/>
      <c r="D11" s="249"/>
      <c r="E11" s="295"/>
    </row>
    <row r="12" spans="1:6">
      <c r="A12" s="210"/>
      <c r="B12" s="295"/>
      <c r="C12" s="212"/>
      <c r="D12" s="249"/>
      <c r="E12" s="295"/>
    </row>
    <row r="13" spans="1:6">
      <c r="A13" s="210"/>
      <c r="B13" s="295"/>
      <c r="C13" s="212"/>
      <c r="D13" s="249"/>
      <c r="E13" s="295"/>
    </row>
    <row r="14" spans="1:6">
      <c r="A14" s="210"/>
      <c r="B14" s="295"/>
      <c r="C14" s="212"/>
      <c r="D14" s="249"/>
      <c r="E14" s="295"/>
    </row>
    <row r="15" spans="1:6">
      <c r="A15" s="210"/>
      <c r="B15" s="295"/>
      <c r="C15" s="212"/>
      <c r="D15" s="249"/>
      <c r="E15" s="295"/>
    </row>
    <row r="16" spans="1:6">
      <c r="A16" s="210"/>
      <c r="B16" s="295"/>
      <c r="C16" s="212"/>
      <c r="D16" s="249"/>
      <c r="E16" s="295"/>
    </row>
    <row r="17" spans="1:5">
      <c r="A17" s="210"/>
      <c r="B17" s="295"/>
      <c r="C17" s="212"/>
      <c r="D17" s="249"/>
      <c r="E17" s="295"/>
    </row>
    <row r="18" spans="1:5">
      <c r="A18" s="210"/>
      <c r="B18" s="295"/>
      <c r="C18" s="212"/>
      <c r="D18" s="249"/>
      <c r="E18" s="295"/>
    </row>
    <row r="19" spans="1:5">
      <c r="A19" s="210"/>
      <c r="B19" s="295"/>
      <c r="C19" s="212"/>
      <c r="D19" s="249"/>
      <c r="E19" s="295"/>
    </row>
    <row r="20" spans="1:5">
      <c r="A20" s="210"/>
      <c r="B20" s="295"/>
      <c r="C20" s="212"/>
      <c r="D20" s="249"/>
      <c r="E20" s="295"/>
    </row>
    <row r="21" spans="1:5">
      <c r="A21" s="210"/>
      <c r="B21" s="295"/>
      <c r="C21" s="212"/>
      <c r="D21" s="249"/>
      <c r="E21" s="295"/>
    </row>
    <row r="22" spans="1:5">
      <c r="A22" s="210"/>
      <c r="B22" s="295"/>
      <c r="C22" s="212"/>
      <c r="D22" s="249"/>
      <c r="E22" s="295"/>
    </row>
    <row r="23" spans="1:5">
      <c r="A23" s="210"/>
      <c r="B23" s="295"/>
      <c r="C23" s="212"/>
      <c r="D23" s="249"/>
      <c r="E23" s="295"/>
    </row>
    <row r="24" spans="1:5">
      <c r="A24" s="210"/>
      <c r="B24" s="295"/>
      <c r="C24" s="212"/>
      <c r="D24" s="249"/>
      <c r="E24" s="295"/>
    </row>
    <row r="25" spans="1:5">
      <c r="A25" s="210"/>
      <c r="B25" s="295"/>
      <c r="C25" s="212"/>
      <c r="D25" s="249"/>
      <c r="E25" s="295"/>
    </row>
    <row r="26" spans="1:5">
      <c r="A26" s="210"/>
      <c r="B26" s="295"/>
      <c r="C26" s="212"/>
      <c r="D26" s="249"/>
      <c r="E26" s="295"/>
    </row>
    <row r="27" spans="1:5">
      <c r="A27" s="210"/>
      <c r="B27" s="295"/>
      <c r="C27" s="212"/>
      <c r="D27" s="249"/>
      <c r="E27" s="295"/>
    </row>
    <row r="28" spans="1:5">
      <c r="A28" s="210"/>
      <c r="B28" s="295"/>
      <c r="C28" s="212"/>
      <c r="D28" s="249"/>
      <c r="E28" s="295"/>
    </row>
    <row r="29" spans="1:5">
      <c r="A29" s="210"/>
      <c r="B29" s="295"/>
      <c r="C29" s="212"/>
      <c r="D29" s="249"/>
      <c r="E29" s="295"/>
    </row>
    <row r="30" spans="1:5">
      <c r="A30" s="210"/>
      <c r="B30" s="295"/>
      <c r="C30" s="212"/>
      <c r="D30" s="249"/>
      <c r="E30" s="295"/>
    </row>
    <row r="31" spans="1:5">
      <c r="A31" s="210"/>
      <c r="B31" s="295"/>
      <c r="C31" s="212"/>
      <c r="D31" s="249"/>
      <c r="E31" s="295"/>
    </row>
    <row r="32" spans="1:5">
      <c r="A32" s="210"/>
      <c r="B32" s="295"/>
      <c r="C32" s="212"/>
      <c r="D32" s="249"/>
      <c r="E32" s="295"/>
    </row>
    <row r="33" spans="1:5">
      <c r="A33" s="210"/>
      <c r="B33" s="295"/>
      <c r="C33" s="212"/>
      <c r="D33" s="249"/>
      <c r="E33" s="295"/>
    </row>
    <row r="34" spans="1:5">
      <c r="A34" s="210"/>
      <c r="B34" s="295"/>
      <c r="C34" s="212"/>
      <c r="D34" s="249"/>
      <c r="E34" s="295"/>
    </row>
    <row r="35" spans="1:5">
      <c r="A35" s="210"/>
      <c r="B35" s="295"/>
      <c r="C35" s="212"/>
      <c r="D35" s="249"/>
      <c r="E35" s="295"/>
    </row>
    <row r="36" spans="1:5">
      <c r="A36" s="210"/>
      <c r="B36" s="295"/>
      <c r="C36" s="212"/>
      <c r="D36" s="249"/>
      <c r="E36" s="295"/>
    </row>
    <row r="37" spans="1:5">
      <c r="A37" s="210"/>
      <c r="B37" s="295"/>
      <c r="C37" s="212"/>
      <c r="D37" s="249"/>
      <c r="E37" s="295"/>
    </row>
    <row r="38" spans="1:5">
      <c r="A38" s="210"/>
      <c r="B38" s="295"/>
      <c r="C38" s="212"/>
      <c r="D38" s="249"/>
      <c r="E38" s="295"/>
    </row>
    <row r="39" spans="1:5">
      <c r="A39" s="210"/>
      <c r="B39" s="295"/>
      <c r="C39" s="212"/>
      <c r="D39" s="249"/>
      <c r="E39" s="295"/>
    </row>
    <row r="40" spans="1:5">
      <c r="A40" s="210"/>
      <c r="B40" s="295"/>
      <c r="C40" s="212"/>
      <c r="D40" s="249"/>
      <c r="E40" s="295"/>
    </row>
    <row r="41" spans="1:5">
      <c r="A41" s="210"/>
      <c r="B41" s="295"/>
      <c r="C41" s="212"/>
      <c r="D41" s="249"/>
      <c r="E41" s="295"/>
    </row>
    <row r="42" spans="1:5">
      <c r="A42" s="210"/>
      <c r="B42" s="295"/>
      <c r="C42" s="212"/>
      <c r="D42" s="249"/>
      <c r="E42" s="295"/>
    </row>
    <row r="43" spans="1:5">
      <c r="A43" s="210"/>
      <c r="B43" s="295"/>
      <c r="C43" s="212"/>
      <c r="D43" s="249"/>
      <c r="E43" s="295"/>
    </row>
    <row r="44" spans="1:5">
      <c r="A44" s="210"/>
      <c r="B44" s="295"/>
      <c r="C44" s="212"/>
      <c r="D44" s="249"/>
      <c r="E44" s="295"/>
    </row>
    <row r="45" spans="1:5">
      <c r="A45" s="210"/>
      <c r="B45" s="295"/>
      <c r="C45" s="212"/>
      <c r="D45" s="249"/>
      <c r="E45" s="295"/>
    </row>
    <row r="46" spans="1:5">
      <c r="A46" s="210"/>
      <c r="B46" s="295"/>
      <c r="C46" s="212"/>
      <c r="D46" s="249"/>
      <c r="E46" s="295"/>
    </row>
    <row r="47" spans="1:5">
      <c r="A47" s="210"/>
      <c r="B47" s="295"/>
      <c r="C47" s="212"/>
      <c r="D47" s="249"/>
      <c r="E47" s="295"/>
    </row>
    <row r="48" spans="1:5">
      <c r="A48" s="210"/>
      <c r="B48" s="295"/>
      <c r="C48" s="212"/>
      <c r="D48" s="249"/>
      <c r="E48" s="295"/>
    </row>
    <row r="49" spans="1:5">
      <c r="A49" s="210"/>
      <c r="B49" s="295"/>
      <c r="C49" s="212"/>
      <c r="D49" s="249"/>
      <c r="E49" s="295"/>
    </row>
    <row r="50" spans="1:5">
      <c r="A50" s="210"/>
      <c r="B50" s="295"/>
      <c r="C50" s="212"/>
      <c r="D50" s="249"/>
      <c r="E50" s="295"/>
    </row>
    <row r="51" spans="1:5">
      <c r="A51" s="210"/>
      <c r="B51" s="295"/>
      <c r="C51" s="212"/>
      <c r="D51" s="249"/>
      <c r="E51" s="295"/>
    </row>
    <row r="52" spans="1:5">
      <c r="A52" s="210"/>
      <c r="B52" s="295"/>
      <c r="C52" s="212"/>
      <c r="D52" s="249"/>
      <c r="E52" s="295"/>
    </row>
    <row r="53" spans="1:5">
      <c r="A53" s="210"/>
      <c r="B53" s="295"/>
      <c r="C53" s="212"/>
      <c r="D53" s="249"/>
      <c r="E53" s="295"/>
    </row>
    <row r="54" spans="1:5" ht="13.8" thickBot="1">
      <c r="A54" s="187"/>
      <c r="B54" s="191"/>
      <c r="C54" s="189"/>
      <c r="D54" s="190">
        <f>SUM(D4:D53)</f>
        <v>0</v>
      </c>
      <c r="E54" s="191">
        <f>SUM(E4:E53)</f>
        <v>0</v>
      </c>
    </row>
    <row r="55" spans="1:5" ht="13.8" thickTop="1">
      <c r="A55" s="373"/>
      <c r="B55" s="373"/>
      <c r="C55" s="528" t="s">
        <v>14</v>
      </c>
      <c r="D55" s="967">
        <f>D54+E54</f>
        <v>0</v>
      </c>
      <c r="E55" s="967"/>
    </row>
    <row r="56" spans="1:5">
      <c r="C56" s="3"/>
      <c r="D56" s="3"/>
      <c r="E56" s="3"/>
    </row>
    <row r="57" spans="1:5">
      <c r="C57" s="3"/>
      <c r="D57" s="3"/>
      <c r="E57" s="3"/>
    </row>
    <row r="58" spans="1:5">
      <c r="C58" s="3"/>
      <c r="D58" s="3"/>
      <c r="E58" s="3"/>
    </row>
    <row r="59" spans="1:5" ht="25.8" customHeight="1">
      <c r="D59" s="3"/>
      <c r="E59" s="3"/>
    </row>
    <row r="60" spans="1:5" ht="13.2" customHeight="1">
      <c r="A60" s="946" t="s">
        <v>3</v>
      </c>
      <c r="B60" s="947"/>
      <c r="C60" s="893" t="s">
        <v>0</v>
      </c>
      <c r="D60" s="895" t="s">
        <v>6</v>
      </c>
      <c r="E60" s="896"/>
    </row>
    <row r="61" spans="1:5">
      <c r="A61" s="948"/>
      <c r="B61" s="949"/>
      <c r="C61" s="894"/>
      <c r="D61" s="292" t="s">
        <v>4</v>
      </c>
      <c r="E61" s="293" t="s">
        <v>312</v>
      </c>
    </row>
    <row r="62" spans="1:5">
      <c r="A62" s="210"/>
      <c r="B62" s="295"/>
      <c r="C62" s="220" t="s">
        <v>8</v>
      </c>
      <c r="D62" s="294">
        <f>D54</f>
        <v>0</v>
      </c>
      <c r="E62" s="213">
        <f>E54</f>
        <v>0</v>
      </c>
    </row>
    <row r="63" spans="1:5">
      <c r="A63" s="210"/>
      <c r="B63" s="295"/>
      <c r="C63" s="180"/>
      <c r="D63" s="181"/>
      <c r="E63" s="195"/>
    </row>
    <row r="64" spans="1:5">
      <c r="A64" s="210"/>
      <c r="B64" s="295"/>
      <c r="C64" s="180"/>
      <c r="D64" s="181"/>
      <c r="E64" s="195"/>
    </row>
    <row r="65" spans="1:5">
      <c r="A65" s="210"/>
      <c r="B65" s="295"/>
      <c r="C65" s="180"/>
      <c r="D65" s="181"/>
      <c r="E65" s="195"/>
    </row>
    <row r="66" spans="1:5">
      <c r="A66" s="210"/>
      <c r="B66" s="295"/>
      <c r="C66" s="180"/>
      <c r="D66" s="181"/>
      <c r="E66" s="195"/>
    </row>
    <row r="67" spans="1:5">
      <c r="A67" s="210"/>
      <c r="B67" s="295"/>
      <c r="C67" s="180"/>
      <c r="D67" s="181"/>
      <c r="E67" s="195"/>
    </row>
    <row r="68" spans="1:5">
      <c r="A68" s="210"/>
      <c r="B68" s="295"/>
      <c r="C68" s="180"/>
      <c r="D68" s="181"/>
      <c r="E68" s="195"/>
    </row>
    <row r="69" spans="1:5">
      <c r="A69" s="210"/>
      <c r="B69" s="295"/>
      <c r="C69" s="180"/>
      <c r="D69" s="181"/>
      <c r="E69" s="195"/>
    </row>
    <row r="70" spans="1:5">
      <c r="A70" s="210"/>
      <c r="B70" s="295"/>
      <c r="C70" s="180"/>
      <c r="D70" s="181"/>
      <c r="E70" s="195"/>
    </row>
    <row r="71" spans="1:5">
      <c r="A71" s="210"/>
      <c r="B71" s="295"/>
      <c r="C71" s="180"/>
      <c r="D71" s="181"/>
      <c r="E71" s="195"/>
    </row>
    <row r="72" spans="1:5">
      <c r="A72" s="210"/>
      <c r="B72" s="295"/>
      <c r="C72" s="180"/>
      <c r="D72" s="181"/>
      <c r="E72" s="195"/>
    </row>
    <row r="73" spans="1:5">
      <c r="A73" s="210"/>
      <c r="B73" s="295"/>
      <c r="C73" s="180"/>
      <c r="D73" s="181"/>
      <c r="E73" s="195"/>
    </row>
    <row r="74" spans="1:5">
      <c r="A74" s="210"/>
      <c r="B74" s="295"/>
      <c r="C74" s="180"/>
      <c r="D74" s="181"/>
      <c r="E74" s="195"/>
    </row>
    <row r="75" spans="1:5">
      <c r="A75" s="210"/>
      <c r="B75" s="295"/>
      <c r="C75" s="180"/>
      <c r="D75" s="181"/>
      <c r="E75" s="195"/>
    </row>
    <row r="76" spans="1:5">
      <c r="A76" s="210"/>
      <c r="B76" s="295"/>
      <c r="C76" s="180"/>
      <c r="D76" s="181"/>
      <c r="E76" s="195"/>
    </row>
    <row r="77" spans="1:5">
      <c r="A77" s="210"/>
      <c r="B77" s="295"/>
      <c r="C77" s="180"/>
      <c r="D77" s="181"/>
      <c r="E77" s="195"/>
    </row>
    <row r="78" spans="1:5">
      <c r="A78" s="210"/>
      <c r="B78" s="295"/>
      <c r="C78" s="180"/>
      <c r="D78" s="181"/>
      <c r="E78" s="195"/>
    </row>
    <row r="79" spans="1:5">
      <c r="A79" s="210"/>
      <c r="B79" s="295"/>
      <c r="C79" s="180"/>
      <c r="D79" s="181"/>
      <c r="E79" s="195"/>
    </row>
    <row r="80" spans="1:5">
      <c r="A80" s="210"/>
      <c r="B80" s="295"/>
      <c r="C80" s="180"/>
      <c r="D80" s="181"/>
      <c r="E80" s="195"/>
    </row>
    <row r="81" spans="1:5">
      <c r="A81" s="210"/>
      <c r="B81" s="295"/>
      <c r="C81" s="180"/>
      <c r="D81" s="181"/>
      <c r="E81" s="195"/>
    </row>
    <row r="82" spans="1:5">
      <c r="A82" s="210"/>
      <c r="B82" s="295"/>
      <c r="C82" s="180"/>
      <c r="D82" s="181"/>
      <c r="E82" s="195"/>
    </row>
    <row r="83" spans="1:5">
      <c r="A83" s="210"/>
      <c r="B83" s="295"/>
      <c r="C83" s="180"/>
      <c r="D83" s="181"/>
      <c r="E83" s="195"/>
    </row>
    <row r="84" spans="1:5">
      <c r="A84" s="210"/>
      <c r="B84" s="295"/>
      <c r="C84" s="180"/>
      <c r="D84" s="181"/>
      <c r="E84" s="195"/>
    </row>
    <row r="85" spans="1:5">
      <c r="A85" s="210"/>
      <c r="B85" s="295"/>
      <c r="C85" s="180"/>
      <c r="D85" s="181"/>
      <c r="E85" s="195"/>
    </row>
    <row r="86" spans="1:5">
      <c r="A86" s="210"/>
      <c r="B86" s="295"/>
      <c r="C86" s="180"/>
      <c r="D86" s="181"/>
      <c r="E86" s="195"/>
    </row>
    <row r="87" spans="1:5">
      <c r="A87" s="210"/>
      <c r="B87" s="295"/>
      <c r="C87" s="180"/>
      <c r="D87" s="181"/>
      <c r="E87" s="195"/>
    </row>
    <row r="88" spans="1:5">
      <c r="A88" s="210"/>
      <c r="B88" s="295"/>
      <c r="C88" s="180"/>
      <c r="D88" s="181"/>
      <c r="E88" s="195"/>
    </row>
    <row r="89" spans="1:5">
      <c r="A89" s="210"/>
      <c r="B89" s="295"/>
      <c r="C89" s="180"/>
      <c r="D89" s="181"/>
      <c r="E89" s="195"/>
    </row>
    <row r="90" spans="1:5">
      <c r="A90" s="210"/>
      <c r="B90" s="295"/>
      <c r="C90" s="180"/>
      <c r="D90" s="181"/>
      <c r="E90" s="195"/>
    </row>
    <row r="91" spans="1:5">
      <c r="A91" s="210"/>
      <c r="B91" s="295"/>
      <c r="C91" s="180"/>
      <c r="D91" s="181"/>
      <c r="E91" s="195"/>
    </row>
    <row r="92" spans="1:5">
      <c r="A92" s="210"/>
      <c r="B92" s="295"/>
      <c r="C92" s="180"/>
      <c r="D92" s="181"/>
      <c r="E92" s="195"/>
    </row>
    <row r="93" spans="1:5">
      <c r="A93" s="210"/>
      <c r="B93" s="295"/>
      <c r="C93" s="180"/>
      <c r="D93" s="181"/>
      <c r="E93" s="195"/>
    </row>
    <row r="94" spans="1:5">
      <c r="A94" s="210"/>
      <c r="B94" s="295"/>
      <c r="C94" s="180"/>
      <c r="D94" s="181"/>
      <c r="E94" s="195"/>
    </row>
    <row r="95" spans="1:5">
      <c r="A95" s="210"/>
      <c r="B95" s="295"/>
      <c r="C95" s="180"/>
      <c r="D95" s="181"/>
      <c r="E95" s="195"/>
    </row>
    <row r="96" spans="1:5">
      <c r="A96" s="210"/>
      <c r="B96" s="295"/>
      <c r="C96" s="180"/>
      <c r="D96" s="181"/>
      <c r="E96" s="195"/>
    </row>
    <row r="97" spans="1:5">
      <c r="A97" s="210"/>
      <c r="B97" s="295"/>
      <c r="C97" s="180"/>
      <c r="D97" s="181"/>
      <c r="E97" s="195"/>
    </row>
    <row r="98" spans="1:5">
      <c r="A98" s="210"/>
      <c r="B98" s="295"/>
      <c r="C98" s="180"/>
      <c r="D98" s="181"/>
      <c r="E98" s="195"/>
    </row>
    <row r="99" spans="1:5">
      <c r="A99" s="210"/>
      <c r="B99" s="295"/>
      <c r="C99" s="180"/>
      <c r="D99" s="181"/>
      <c r="E99" s="195"/>
    </row>
    <row r="100" spans="1:5">
      <c r="A100" s="210"/>
      <c r="B100" s="295"/>
      <c r="C100" s="180"/>
      <c r="D100" s="181"/>
      <c r="E100" s="195"/>
    </row>
    <row r="101" spans="1:5">
      <c r="A101" s="210"/>
      <c r="B101" s="295"/>
      <c r="C101" s="180"/>
      <c r="D101" s="181"/>
      <c r="E101" s="195"/>
    </row>
    <row r="102" spans="1:5">
      <c r="A102" s="210"/>
      <c r="B102" s="295"/>
      <c r="C102" s="180"/>
      <c r="D102" s="181"/>
      <c r="E102" s="195"/>
    </row>
    <row r="103" spans="1:5">
      <c r="A103" s="210"/>
      <c r="B103" s="295"/>
      <c r="C103" s="180"/>
      <c r="D103" s="181"/>
      <c r="E103" s="195"/>
    </row>
    <row r="104" spans="1:5">
      <c r="A104" s="210"/>
      <c r="B104" s="295"/>
      <c r="C104" s="180"/>
      <c r="D104" s="181"/>
      <c r="E104" s="195"/>
    </row>
    <row r="105" spans="1:5">
      <c r="A105" s="210"/>
      <c r="B105" s="295"/>
      <c r="C105" s="180"/>
      <c r="D105" s="181"/>
      <c r="E105" s="195"/>
    </row>
    <row r="106" spans="1:5">
      <c r="A106" s="210"/>
      <c r="B106" s="295"/>
      <c r="C106" s="180"/>
      <c r="D106" s="181"/>
      <c r="E106" s="195"/>
    </row>
    <row r="107" spans="1:5">
      <c r="A107" s="210"/>
      <c r="B107" s="295"/>
      <c r="C107" s="180"/>
      <c r="D107" s="181"/>
      <c r="E107" s="195"/>
    </row>
    <row r="108" spans="1:5">
      <c r="A108" s="210"/>
      <c r="B108" s="295"/>
      <c r="C108" s="180"/>
      <c r="D108" s="181"/>
      <c r="E108" s="195"/>
    </row>
    <row r="109" spans="1:5">
      <c r="A109" s="210"/>
      <c r="B109" s="295"/>
      <c r="C109" s="180"/>
      <c r="D109" s="181"/>
      <c r="E109" s="195"/>
    </row>
    <row r="110" spans="1:5">
      <c r="A110" s="210"/>
      <c r="B110" s="295"/>
      <c r="C110" s="180"/>
      <c r="D110" s="181"/>
      <c r="E110" s="195"/>
    </row>
    <row r="111" spans="1:5">
      <c r="A111" s="210"/>
      <c r="B111" s="295"/>
      <c r="C111" s="180"/>
      <c r="D111" s="181"/>
      <c r="E111" s="195"/>
    </row>
    <row r="112" spans="1:5" ht="13.8" thickBot="1">
      <c r="A112" s="187"/>
      <c r="B112" s="191"/>
      <c r="C112" s="189"/>
      <c r="D112" s="190">
        <f>SUM(D62:D111)</f>
        <v>0</v>
      </c>
      <c r="E112" s="191">
        <f>SUM(E62:E111)</f>
        <v>0</v>
      </c>
    </row>
    <row r="113" spans="1:5" ht="13.8" thickTop="1">
      <c r="A113" s="373"/>
      <c r="B113" s="373"/>
      <c r="C113" s="528" t="s">
        <v>15</v>
      </c>
      <c r="D113" s="967">
        <f>D112+E112</f>
        <v>0</v>
      </c>
      <c r="E113" s="967"/>
    </row>
  </sheetData>
  <sheetProtection sheet="1" objects="1" scenarios="1"/>
  <mergeCells count="8">
    <mergeCell ref="D113:E113"/>
    <mergeCell ref="A2:B3"/>
    <mergeCell ref="C2:C3"/>
    <mergeCell ref="D2:E2"/>
    <mergeCell ref="A60:B61"/>
    <mergeCell ref="C60:C61"/>
    <mergeCell ref="D60:E60"/>
    <mergeCell ref="D55:E55"/>
  </mergeCells>
  <phoneticPr fontId="2"/>
  <pageMargins left="0.625" right="0.40833333333333333" top="0.75" bottom="0.75" header="0.3" footer="0.3"/>
  <pageSetup paperSize="9" orientation="portrait" horizontalDpi="0" verticalDpi="0" r:id="rId1"/>
  <headerFooter>
    <oddHeader>&amp;C&amp;"HG丸ｺﾞｼｯｸM-PRO,標準"&amp;A</oddHeader>
    <oddFooter>&amp;C&amp;"HG丸ｺﾞｼｯｸM-PRO,標準"（&amp;P）</oddFooter>
  </headerFooter>
  <rowBreaks count="1" manualBreakCount="1">
    <brk id="58"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F677"/>
  <sheetViews>
    <sheetView view="pageLayout" zoomScaleNormal="100" workbookViewId="0">
      <selection activeCell="D3" sqref="D3"/>
    </sheetView>
  </sheetViews>
  <sheetFormatPr defaultRowHeight="13.2"/>
  <cols>
    <col min="1" max="2" width="4.77734375" style="1" customWidth="1"/>
    <col min="3" max="3" width="52.6640625" style="1" customWidth="1"/>
    <col min="4" max="4" width="13" style="1" customWidth="1"/>
    <col min="5" max="5" width="13" style="1" bestFit="1" customWidth="1"/>
    <col min="6" max="6" width="13" style="1" customWidth="1"/>
    <col min="7" max="16384" width="8.88671875" style="1"/>
  </cols>
  <sheetData>
    <row r="1" spans="1:6" ht="33.9" customHeight="1">
      <c r="A1" s="6"/>
      <c r="B1" s="6"/>
      <c r="F1" s="6"/>
    </row>
    <row r="2" spans="1:6" ht="33" customHeight="1">
      <c r="A2" s="872" t="s">
        <v>3</v>
      </c>
      <c r="B2" s="874"/>
      <c r="C2" s="172" t="s">
        <v>0</v>
      </c>
      <c r="D2" s="171" t="s">
        <v>1</v>
      </c>
      <c r="E2" s="233" t="s">
        <v>2</v>
      </c>
      <c r="F2" s="172" t="s">
        <v>17</v>
      </c>
    </row>
    <row r="3" spans="1:6">
      <c r="A3" s="173">
        <v>1</v>
      </c>
      <c r="B3" s="174">
        <v>1</v>
      </c>
      <c r="C3" s="175" t="s">
        <v>18</v>
      </c>
      <c r="D3" s="176">
        <f>前年度!B4</f>
        <v>1366000</v>
      </c>
      <c r="E3" s="174"/>
      <c r="F3" s="175">
        <f>D3</f>
        <v>1366000</v>
      </c>
    </row>
    <row r="4" spans="1:6">
      <c r="A4" s="178"/>
      <c r="B4" s="179"/>
      <c r="C4" s="180"/>
      <c r="D4" s="181"/>
      <c r="E4" s="179"/>
      <c r="F4" s="218" t="str">
        <f>IF(OR(D4&lt;&gt;"",E4&lt;&gt;""),F3+D4-E4,"")</f>
        <v/>
      </c>
    </row>
    <row r="5" spans="1:6">
      <c r="A5" s="178"/>
      <c r="B5" s="179"/>
      <c r="C5" s="180"/>
      <c r="D5" s="181"/>
      <c r="E5" s="179"/>
      <c r="F5" s="218" t="str">
        <f t="shared" ref="F5:F54" si="0">IF(OR(D5&lt;&gt;"",E5&lt;&gt;""),F4+D5-E5,"")</f>
        <v/>
      </c>
    </row>
    <row r="6" spans="1:6">
      <c r="A6" s="178"/>
      <c r="B6" s="179"/>
      <c r="C6" s="180"/>
      <c r="D6" s="181"/>
      <c r="E6" s="179"/>
      <c r="F6" s="218" t="str">
        <f t="shared" si="0"/>
        <v/>
      </c>
    </row>
    <row r="7" spans="1:6">
      <c r="A7" s="178"/>
      <c r="B7" s="179"/>
      <c r="C7" s="180"/>
      <c r="D7" s="181"/>
      <c r="E7" s="179"/>
      <c r="F7" s="218" t="str">
        <f t="shared" si="0"/>
        <v/>
      </c>
    </row>
    <row r="8" spans="1:6">
      <c r="A8" s="178"/>
      <c r="B8" s="179"/>
      <c r="C8" s="180"/>
      <c r="D8" s="181"/>
      <c r="E8" s="179"/>
      <c r="F8" s="218" t="str">
        <f t="shared" si="0"/>
        <v/>
      </c>
    </row>
    <row r="9" spans="1:6">
      <c r="A9" s="178"/>
      <c r="B9" s="179"/>
      <c r="C9" s="180"/>
      <c r="D9" s="181"/>
      <c r="E9" s="179"/>
      <c r="F9" s="218" t="str">
        <f t="shared" si="0"/>
        <v/>
      </c>
    </row>
    <row r="10" spans="1:6">
      <c r="A10" s="178"/>
      <c r="B10" s="179"/>
      <c r="C10" s="180"/>
      <c r="D10" s="181"/>
      <c r="E10" s="179"/>
      <c r="F10" s="218" t="str">
        <f t="shared" si="0"/>
        <v/>
      </c>
    </row>
    <row r="11" spans="1:6">
      <c r="A11" s="178"/>
      <c r="B11" s="179"/>
      <c r="C11" s="180"/>
      <c r="D11" s="181"/>
      <c r="E11" s="179"/>
      <c r="F11" s="218" t="str">
        <f t="shared" si="0"/>
        <v/>
      </c>
    </row>
    <row r="12" spans="1:6">
      <c r="A12" s="178"/>
      <c r="B12" s="179"/>
      <c r="C12" s="180"/>
      <c r="D12" s="181"/>
      <c r="E12" s="179"/>
      <c r="F12" s="218" t="str">
        <f t="shared" si="0"/>
        <v/>
      </c>
    </row>
    <row r="13" spans="1:6">
      <c r="A13" s="178"/>
      <c r="B13" s="179"/>
      <c r="C13" s="180"/>
      <c r="D13" s="181"/>
      <c r="E13" s="179"/>
      <c r="F13" s="218" t="str">
        <f t="shared" si="0"/>
        <v/>
      </c>
    </row>
    <row r="14" spans="1:6">
      <c r="A14" s="178"/>
      <c r="B14" s="179"/>
      <c r="C14" s="180"/>
      <c r="D14" s="181"/>
      <c r="E14" s="179"/>
      <c r="F14" s="218" t="str">
        <f t="shared" si="0"/>
        <v/>
      </c>
    </row>
    <row r="15" spans="1:6">
      <c r="A15" s="178"/>
      <c r="B15" s="179"/>
      <c r="C15" s="180"/>
      <c r="D15" s="181"/>
      <c r="E15" s="179"/>
      <c r="F15" s="218" t="str">
        <f t="shared" si="0"/>
        <v/>
      </c>
    </row>
    <row r="16" spans="1:6">
      <c r="A16" s="178"/>
      <c r="B16" s="179"/>
      <c r="C16" s="180"/>
      <c r="D16" s="181"/>
      <c r="E16" s="179"/>
      <c r="F16" s="218" t="str">
        <f t="shared" si="0"/>
        <v/>
      </c>
    </row>
    <row r="17" spans="1:6">
      <c r="A17" s="178"/>
      <c r="B17" s="179"/>
      <c r="C17" s="180"/>
      <c r="D17" s="181"/>
      <c r="E17" s="179"/>
      <c r="F17" s="218" t="str">
        <f t="shared" si="0"/>
        <v/>
      </c>
    </row>
    <row r="18" spans="1:6">
      <c r="A18" s="178"/>
      <c r="B18" s="179"/>
      <c r="C18" s="180"/>
      <c r="D18" s="181"/>
      <c r="E18" s="179"/>
      <c r="F18" s="218" t="str">
        <f t="shared" si="0"/>
        <v/>
      </c>
    </row>
    <row r="19" spans="1:6">
      <c r="A19" s="178"/>
      <c r="B19" s="179"/>
      <c r="C19" s="180"/>
      <c r="D19" s="181"/>
      <c r="E19" s="179"/>
      <c r="F19" s="218" t="str">
        <f t="shared" si="0"/>
        <v/>
      </c>
    </row>
    <row r="20" spans="1:6">
      <c r="A20" s="178"/>
      <c r="B20" s="179"/>
      <c r="C20" s="180"/>
      <c r="D20" s="181"/>
      <c r="E20" s="179"/>
      <c r="F20" s="218" t="str">
        <f t="shared" si="0"/>
        <v/>
      </c>
    </row>
    <row r="21" spans="1:6">
      <c r="A21" s="178"/>
      <c r="B21" s="179"/>
      <c r="C21" s="180"/>
      <c r="D21" s="181"/>
      <c r="E21" s="179"/>
      <c r="F21" s="218" t="str">
        <f t="shared" si="0"/>
        <v/>
      </c>
    </row>
    <row r="22" spans="1:6">
      <c r="A22" s="178"/>
      <c r="B22" s="179"/>
      <c r="C22" s="180"/>
      <c r="D22" s="181"/>
      <c r="E22" s="179"/>
      <c r="F22" s="218" t="str">
        <f t="shared" si="0"/>
        <v/>
      </c>
    </row>
    <row r="23" spans="1:6">
      <c r="A23" s="178"/>
      <c r="B23" s="179"/>
      <c r="C23" s="180"/>
      <c r="D23" s="181"/>
      <c r="E23" s="179"/>
      <c r="F23" s="218" t="str">
        <f t="shared" si="0"/>
        <v/>
      </c>
    </row>
    <row r="24" spans="1:6">
      <c r="A24" s="178"/>
      <c r="B24" s="179"/>
      <c r="C24" s="180"/>
      <c r="D24" s="181"/>
      <c r="E24" s="179"/>
      <c r="F24" s="218" t="str">
        <f t="shared" si="0"/>
        <v/>
      </c>
    </row>
    <row r="25" spans="1:6">
      <c r="A25" s="178"/>
      <c r="B25" s="179"/>
      <c r="C25" s="180"/>
      <c r="D25" s="181"/>
      <c r="E25" s="179"/>
      <c r="F25" s="218" t="str">
        <f t="shared" si="0"/>
        <v/>
      </c>
    </row>
    <row r="26" spans="1:6">
      <c r="A26" s="178"/>
      <c r="B26" s="179"/>
      <c r="C26" s="180"/>
      <c r="D26" s="181"/>
      <c r="E26" s="179"/>
      <c r="F26" s="218" t="str">
        <f t="shared" si="0"/>
        <v/>
      </c>
    </row>
    <row r="27" spans="1:6">
      <c r="A27" s="178"/>
      <c r="B27" s="179"/>
      <c r="C27" s="180"/>
      <c r="D27" s="181"/>
      <c r="E27" s="179"/>
      <c r="F27" s="218" t="str">
        <f t="shared" si="0"/>
        <v/>
      </c>
    </row>
    <row r="28" spans="1:6">
      <c r="A28" s="178"/>
      <c r="B28" s="179"/>
      <c r="C28" s="180"/>
      <c r="D28" s="181"/>
      <c r="E28" s="179"/>
      <c r="F28" s="218" t="str">
        <f t="shared" si="0"/>
        <v/>
      </c>
    </row>
    <row r="29" spans="1:6">
      <c r="A29" s="178"/>
      <c r="B29" s="179"/>
      <c r="C29" s="180"/>
      <c r="D29" s="181"/>
      <c r="E29" s="179"/>
      <c r="F29" s="218" t="str">
        <f t="shared" si="0"/>
        <v/>
      </c>
    </row>
    <row r="30" spans="1:6">
      <c r="A30" s="178"/>
      <c r="B30" s="179"/>
      <c r="C30" s="180"/>
      <c r="D30" s="181"/>
      <c r="E30" s="179"/>
      <c r="F30" s="218" t="str">
        <f t="shared" si="0"/>
        <v/>
      </c>
    </row>
    <row r="31" spans="1:6">
      <c r="A31" s="178"/>
      <c r="B31" s="179"/>
      <c r="C31" s="180"/>
      <c r="D31" s="181"/>
      <c r="E31" s="179"/>
      <c r="F31" s="218" t="str">
        <f t="shared" si="0"/>
        <v/>
      </c>
    </row>
    <row r="32" spans="1:6">
      <c r="A32" s="178"/>
      <c r="B32" s="179"/>
      <c r="C32" s="180"/>
      <c r="D32" s="181"/>
      <c r="E32" s="179"/>
      <c r="F32" s="218" t="str">
        <f t="shared" si="0"/>
        <v/>
      </c>
    </row>
    <row r="33" spans="1:6">
      <c r="A33" s="178"/>
      <c r="B33" s="179"/>
      <c r="C33" s="180"/>
      <c r="D33" s="181"/>
      <c r="E33" s="179"/>
      <c r="F33" s="218" t="str">
        <f t="shared" si="0"/>
        <v/>
      </c>
    </row>
    <row r="34" spans="1:6">
      <c r="A34" s="178"/>
      <c r="B34" s="179"/>
      <c r="C34" s="180"/>
      <c r="D34" s="181"/>
      <c r="E34" s="179"/>
      <c r="F34" s="218" t="str">
        <f t="shared" si="0"/>
        <v/>
      </c>
    </row>
    <row r="35" spans="1:6">
      <c r="A35" s="178"/>
      <c r="B35" s="179"/>
      <c r="C35" s="180"/>
      <c r="D35" s="181"/>
      <c r="E35" s="179"/>
      <c r="F35" s="218" t="str">
        <f t="shared" si="0"/>
        <v/>
      </c>
    </row>
    <row r="36" spans="1:6">
      <c r="A36" s="178"/>
      <c r="B36" s="179"/>
      <c r="C36" s="180"/>
      <c r="D36" s="181"/>
      <c r="E36" s="179"/>
      <c r="F36" s="218" t="str">
        <f t="shared" si="0"/>
        <v/>
      </c>
    </row>
    <row r="37" spans="1:6">
      <c r="A37" s="178"/>
      <c r="B37" s="179"/>
      <c r="C37" s="180"/>
      <c r="D37" s="181"/>
      <c r="E37" s="179"/>
      <c r="F37" s="218" t="str">
        <f t="shared" si="0"/>
        <v/>
      </c>
    </row>
    <row r="38" spans="1:6">
      <c r="A38" s="178"/>
      <c r="B38" s="179"/>
      <c r="C38" s="180"/>
      <c r="D38" s="181"/>
      <c r="E38" s="179"/>
      <c r="F38" s="218" t="str">
        <f t="shared" si="0"/>
        <v/>
      </c>
    </row>
    <row r="39" spans="1:6">
      <c r="A39" s="178"/>
      <c r="B39" s="179"/>
      <c r="C39" s="180"/>
      <c r="D39" s="181"/>
      <c r="E39" s="179"/>
      <c r="F39" s="218" t="str">
        <f t="shared" si="0"/>
        <v/>
      </c>
    </row>
    <row r="40" spans="1:6">
      <c r="A40" s="178"/>
      <c r="B40" s="179"/>
      <c r="C40" s="180"/>
      <c r="D40" s="181"/>
      <c r="E40" s="179"/>
      <c r="F40" s="218" t="str">
        <f t="shared" si="0"/>
        <v/>
      </c>
    </row>
    <row r="41" spans="1:6">
      <c r="A41" s="178"/>
      <c r="B41" s="179"/>
      <c r="C41" s="180"/>
      <c r="D41" s="181"/>
      <c r="E41" s="179"/>
      <c r="F41" s="218" t="str">
        <f t="shared" si="0"/>
        <v/>
      </c>
    </row>
    <row r="42" spans="1:6">
      <c r="A42" s="178"/>
      <c r="B42" s="179"/>
      <c r="C42" s="180"/>
      <c r="D42" s="181"/>
      <c r="E42" s="179"/>
      <c r="F42" s="218" t="str">
        <f t="shared" si="0"/>
        <v/>
      </c>
    </row>
    <row r="43" spans="1:6">
      <c r="A43" s="178"/>
      <c r="B43" s="179"/>
      <c r="C43" s="180"/>
      <c r="D43" s="181"/>
      <c r="E43" s="179"/>
      <c r="F43" s="218" t="str">
        <f t="shared" si="0"/>
        <v/>
      </c>
    </row>
    <row r="44" spans="1:6">
      <c r="A44" s="178"/>
      <c r="B44" s="179"/>
      <c r="C44" s="180"/>
      <c r="D44" s="181"/>
      <c r="E44" s="179"/>
      <c r="F44" s="218" t="str">
        <f t="shared" si="0"/>
        <v/>
      </c>
    </row>
    <row r="45" spans="1:6">
      <c r="A45" s="178"/>
      <c r="B45" s="179"/>
      <c r="C45" s="180"/>
      <c r="D45" s="181"/>
      <c r="E45" s="179"/>
      <c r="F45" s="218" t="str">
        <f t="shared" si="0"/>
        <v/>
      </c>
    </row>
    <row r="46" spans="1:6">
      <c r="A46" s="178"/>
      <c r="B46" s="179"/>
      <c r="C46" s="180"/>
      <c r="D46" s="181"/>
      <c r="E46" s="179"/>
      <c r="F46" s="218" t="str">
        <f t="shared" si="0"/>
        <v/>
      </c>
    </row>
    <row r="47" spans="1:6">
      <c r="A47" s="178"/>
      <c r="B47" s="179"/>
      <c r="C47" s="180"/>
      <c r="D47" s="181"/>
      <c r="E47" s="179"/>
      <c r="F47" s="218" t="str">
        <f t="shared" si="0"/>
        <v/>
      </c>
    </row>
    <row r="48" spans="1:6">
      <c r="A48" s="178"/>
      <c r="B48" s="179"/>
      <c r="C48" s="180"/>
      <c r="D48" s="181"/>
      <c r="E48" s="179"/>
      <c r="F48" s="218" t="str">
        <f t="shared" si="0"/>
        <v/>
      </c>
    </row>
    <row r="49" spans="1:6">
      <c r="A49" s="178"/>
      <c r="B49" s="179"/>
      <c r="C49" s="180"/>
      <c r="D49" s="181"/>
      <c r="E49" s="179"/>
      <c r="F49" s="218" t="str">
        <f t="shared" si="0"/>
        <v/>
      </c>
    </row>
    <row r="50" spans="1:6">
      <c r="A50" s="178"/>
      <c r="B50" s="179"/>
      <c r="C50" s="180"/>
      <c r="D50" s="181"/>
      <c r="E50" s="179"/>
      <c r="F50" s="218" t="str">
        <f t="shared" si="0"/>
        <v/>
      </c>
    </row>
    <row r="51" spans="1:6">
      <c r="A51" s="178"/>
      <c r="B51" s="179"/>
      <c r="C51" s="180"/>
      <c r="D51" s="181"/>
      <c r="E51" s="179"/>
      <c r="F51" s="218" t="str">
        <f t="shared" si="0"/>
        <v/>
      </c>
    </row>
    <row r="52" spans="1:6">
      <c r="A52" s="178"/>
      <c r="B52" s="179"/>
      <c r="C52" s="180"/>
      <c r="D52" s="181"/>
      <c r="E52" s="179"/>
      <c r="F52" s="218" t="str">
        <f t="shared" si="0"/>
        <v/>
      </c>
    </row>
    <row r="53" spans="1:6">
      <c r="A53" s="178"/>
      <c r="B53" s="179"/>
      <c r="C53" s="180"/>
      <c r="D53" s="181"/>
      <c r="E53" s="179"/>
      <c r="F53" s="218" t="str">
        <f t="shared" si="0"/>
        <v/>
      </c>
    </row>
    <row r="54" spans="1:6">
      <c r="A54" s="178"/>
      <c r="B54" s="179"/>
      <c r="C54" s="180"/>
      <c r="D54" s="181"/>
      <c r="E54" s="179"/>
      <c r="F54" s="218" t="str">
        <f t="shared" si="0"/>
        <v/>
      </c>
    </row>
    <row r="55" spans="1:6" ht="13.8" thickBot="1">
      <c r="A55" s="676">
        <v>1</v>
      </c>
      <c r="B55" s="677">
        <v>31</v>
      </c>
      <c r="C55" s="682" t="s">
        <v>1324</v>
      </c>
      <c r="D55" s="678">
        <f>SUM(D4:D54)</f>
        <v>0</v>
      </c>
      <c r="E55" s="679">
        <f>SUM(E4:E54)</f>
        <v>0</v>
      </c>
      <c r="F55" s="680">
        <f>D55-E55</f>
        <v>0</v>
      </c>
    </row>
    <row r="56" spans="1:6" ht="13.8" thickTop="1">
      <c r="A56" s="683"/>
      <c r="B56" s="683"/>
      <c r="C56" s="684"/>
      <c r="D56" s="685"/>
      <c r="E56" s="685"/>
      <c r="F56" s="685"/>
    </row>
    <row r="57" spans="1:6">
      <c r="A57" s="686"/>
      <c r="B57" s="686"/>
      <c r="C57" s="686" t="s">
        <v>1325</v>
      </c>
      <c r="D57" s="687">
        <f>D3+D55</f>
        <v>1366000</v>
      </c>
      <c r="E57" s="687">
        <f>E3+E55</f>
        <v>0</v>
      </c>
      <c r="F57" s="687">
        <f>D57-E57</f>
        <v>1366000</v>
      </c>
    </row>
    <row r="58" spans="1:6" ht="25.8" customHeight="1">
      <c r="A58" s="3"/>
      <c r="B58" s="3"/>
      <c r="C58" s="3"/>
      <c r="D58" s="3"/>
      <c r="E58" s="3"/>
      <c r="F58" s="3"/>
    </row>
    <row r="59" spans="1:6" ht="25.8" customHeight="1">
      <c r="A59" s="6"/>
      <c r="B59" s="6"/>
    </row>
    <row r="60" spans="1:6" ht="33" customHeight="1">
      <c r="A60" s="872" t="s">
        <v>3</v>
      </c>
      <c r="B60" s="873"/>
      <c r="C60" s="172" t="s">
        <v>0</v>
      </c>
      <c r="D60" s="171" t="s">
        <v>1</v>
      </c>
      <c r="E60" s="233" t="s">
        <v>2</v>
      </c>
      <c r="F60" s="172" t="s">
        <v>17</v>
      </c>
    </row>
    <row r="61" spans="1:6">
      <c r="A61" s="173">
        <v>2</v>
      </c>
      <c r="B61" s="174">
        <v>1</v>
      </c>
      <c r="C61" s="175" t="s">
        <v>7</v>
      </c>
      <c r="D61" s="176">
        <f>F57</f>
        <v>1366000</v>
      </c>
      <c r="E61" s="174"/>
      <c r="F61" s="175">
        <f>D61</f>
        <v>1366000</v>
      </c>
    </row>
    <row r="62" spans="1:6">
      <c r="A62" s="178"/>
      <c r="B62" s="179"/>
      <c r="C62" s="180"/>
      <c r="D62" s="181"/>
      <c r="E62" s="179"/>
      <c r="F62" s="218" t="str">
        <f>IF(OR(D62&lt;&gt;"",E62&lt;&gt;""),F61+D62-E62,"")</f>
        <v/>
      </c>
    </row>
    <row r="63" spans="1:6">
      <c r="A63" s="178"/>
      <c r="B63" s="179"/>
      <c r="C63" s="180"/>
      <c r="D63" s="181"/>
      <c r="E63" s="179"/>
      <c r="F63" s="218" t="str">
        <f t="shared" ref="F63:F110" si="1">IF(OR(D63&lt;&gt;"",E63&lt;&gt;""),F62+D63-E63,"")</f>
        <v/>
      </c>
    </row>
    <row r="64" spans="1:6">
      <c r="A64" s="178"/>
      <c r="B64" s="179"/>
      <c r="C64" s="180"/>
      <c r="D64" s="181"/>
      <c r="E64" s="179"/>
      <c r="F64" s="218" t="str">
        <f t="shared" si="1"/>
        <v/>
      </c>
    </row>
    <row r="65" spans="1:6">
      <c r="A65" s="178"/>
      <c r="B65" s="179"/>
      <c r="C65" s="180"/>
      <c r="D65" s="181"/>
      <c r="E65" s="179"/>
      <c r="F65" s="218" t="str">
        <f t="shared" si="1"/>
        <v/>
      </c>
    </row>
    <row r="66" spans="1:6">
      <c r="A66" s="178"/>
      <c r="B66" s="179"/>
      <c r="C66" s="180"/>
      <c r="D66" s="181"/>
      <c r="E66" s="179"/>
      <c r="F66" s="218" t="str">
        <f t="shared" si="1"/>
        <v/>
      </c>
    </row>
    <row r="67" spans="1:6">
      <c r="A67" s="178"/>
      <c r="B67" s="179"/>
      <c r="C67" s="180"/>
      <c r="D67" s="181"/>
      <c r="E67" s="179"/>
      <c r="F67" s="218" t="str">
        <f t="shared" si="1"/>
        <v/>
      </c>
    </row>
    <row r="68" spans="1:6">
      <c r="A68" s="178"/>
      <c r="B68" s="179"/>
      <c r="C68" s="180"/>
      <c r="D68" s="181"/>
      <c r="E68" s="179"/>
      <c r="F68" s="218" t="str">
        <f t="shared" si="1"/>
        <v/>
      </c>
    </row>
    <row r="69" spans="1:6">
      <c r="A69" s="178"/>
      <c r="B69" s="179"/>
      <c r="C69" s="180"/>
      <c r="D69" s="181"/>
      <c r="E69" s="179"/>
      <c r="F69" s="218" t="str">
        <f t="shared" si="1"/>
        <v/>
      </c>
    </row>
    <row r="70" spans="1:6">
      <c r="A70" s="178"/>
      <c r="B70" s="179"/>
      <c r="C70" s="180"/>
      <c r="D70" s="181"/>
      <c r="E70" s="179"/>
      <c r="F70" s="218" t="str">
        <f t="shared" si="1"/>
        <v/>
      </c>
    </row>
    <row r="71" spans="1:6">
      <c r="A71" s="178"/>
      <c r="B71" s="179"/>
      <c r="C71" s="180"/>
      <c r="D71" s="181"/>
      <c r="E71" s="179"/>
      <c r="F71" s="218" t="str">
        <f t="shared" si="1"/>
        <v/>
      </c>
    </row>
    <row r="72" spans="1:6">
      <c r="A72" s="178"/>
      <c r="B72" s="179"/>
      <c r="C72" s="180"/>
      <c r="D72" s="181"/>
      <c r="E72" s="179"/>
      <c r="F72" s="218" t="str">
        <f t="shared" si="1"/>
        <v/>
      </c>
    </row>
    <row r="73" spans="1:6">
      <c r="A73" s="178"/>
      <c r="B73" s="179"/>
      <c r="C73" s="180"/>
      <c r="D73" s="181"/>
      <c r="E73" s="179"/>
      <c r="F73" s="218" t="str">
        <f t="shared" si="1"/>
        <v/>
      </c>
    </row>
    <row r="74" spans="1:6">
      <c r="A74" s="178"/>
      <c r="B74" s="179"/>
      <c r="C74" s="180"/>
      <c r="D74" s="181"/>
      <c r="E74" s="179"/>
      <c r="F74" s="218" t="str">
        <f t="shared" si="1"/>
        <v/>
      </c>
    </row>
    <row r="75" spans="1:6">
      <c r="A75" s="178"/>
      <c r="B75" s="179"/>
      <c r="C75" s="180"/>
      <c r="D75" s="181"/>
      <c r="E75" s="179"/>
      <c r="F75" s="218" t="str">
        <f t="shared" si="1"/>
        <v/>
      </c>
    </row>
    <row r="76" spans="1:6">
      <c r="A76" s="178"/>
      <c r="B76" s="179"/>
      <c r="C76" s="180"/>
      <c r="D76" s="181"/>
      <c r="E76" s="179"/>
      <c r="F76" s="218" t="str">
        <f t="shared" si="1"/>
        <v/>
      </c>
    </row>
    <row r="77" spans="1:6">
      <c r="A77" s="178"/>
      <c r="B77" s="179"/>
      <c r="C77" s="180"/>
      <c r="D77" s="181"/>
      <c r="E77" s="179"/>
      <c r="F77" s="218" t="str">
        <f t="shared" si="1"/>
        <v/>
      </c>
    </row>
    <row r="78" spans="1:6">
      <c r="A78" s="178"/>
      <c r="B78" s="179"/>
      <c r="C78" s="180"/>
      <c r="D78" s="181"/>
      <c r="E78" s="179"/>
      <c r="F78" s="218" t="str">
        <f t="shared" si="1"/>
        <v/>
      </c>
    </row>
    <row r="79" spans="1:6">
      <c r="A79" s="178"/>
      <c r="B79" s="179"/>
      <c r="C79" s="180"/>
      <c r="D79" s="181"/>
      <c r="E79" s="179"/>
      <c r="F79" s="218" t="str">
        <f t="shared" si="1"/>
        <v/>
      </c>
    </row>
    <row r="80" spans="1:6">
      <c r="A80" s="178"/>
      <c r="B80" s="179"/>
      <c r="C80" s="180"/>
      <c r="D80" s="181"/>
      <c r="E80" s="179"/>
      <c r="F80" s="218" t="str">
        <f t="shared" si="1"/>
        <v/>
      </c>
    </row>
    <row r="81" spans="1:6">
      <c r="A81" s="178"/>
      <c r="B81" s="179"/>
      <c r="C81" s="180"/>
      <c r="D81" s="181"/>
      <c r="E81" s="179"/>
      <c r="F81" s="218" t="str">
        <f t="shared" si="1"/>
        <v/>
      </c>
    </row>
    <row r="82" spans="1:6">
      <c r="A82" s="178"/>
      <c r="B82" s="179"/>
      <c r="C82" s="180"/>
      <c r="D82" s="181"/>
      <c r="E82" s="179"/>
      <c r="F82" s="218" t="str">
        <f t="shared" si="1"/>
        <v/>
      </c>
    </row>
    <row r="83" spans="1:6">
      <c r="A83" s="178"/>
      <c r="B83" s="179"/>
      <c r="C83" s="180"/>
      <c r="D83" s="181"/>
      <c r="E83" s="179"/>
      <c r="F83" s="218" t="str">
        <f t="shared" si="1"/>
        <v/>
      </c>
    </row>
    <row r="84" spans="1:6">
      <c r="A84" s="178"/>
      <c r="B84" s="179"/>
      <c r="C84" s="180"/>
      <c r="D84" s="181"/>
      <c r="E84" s="179"/>
      <c r="F84" s="218" t="str">
        <f t="shared" si="1"/>
        <v/>
      </c>
    </row>
    <row r="85" spans="1:6">
      <c r="A85" s="178"/>
      <c r="B85" s="179"/>
      <c r="C85" s="180"/>
      <c r="D85" s="181"/>
      <c r="E85" s="179"/>
      <c r="F85" s="218" t="str">
        <f t="shared" si="1"/>
        <v/>
      </c>
    </row>
    <row r="86" spans="1:6">
      <c r="A86" s="178"/>
      <c r="B86" s="179"/>
      <c r="C86" s="180"/>
      <c r="D86" s="181"/>
      <c r="E86" s="179"/>
      <c r="F86" s="218" t="str">
        <f t="shared" si="1"/>
        <v/>
      </c>
    </row>
    <row r="87" spans="1:6">
      <c r="A87" s="178"/>
      <c r="B87" s="179"/>
      <c r="C87" s="180"/>
      <c r="D87" s="181"/>
      <c r="E87" s="179"/>
      <c r="F87" s="218" t="str">
        <f t="shared" si="1"/>
        <v/>
      </c>
    </row>
    <row r="88" spans="1:6">
      <c r="A88" s="178"/>
      <c r="B88" s="179"/>
      <c r="C88" s="180"/>
      <c r="D88" s="181"/>
      <c r="E88" s="179"/>
      <c r="F88" s="218" t="str">
        <f t="shared" si="1"/>
        <v/>
      </c>
    </row>
    <row r="89" spans="1:6">
      <c r="A89" s="178"/>
      <c r="B89" s="179"/>
      <c r="C89" s="180"/>
      <c r="D89" s="181"/>
      <c r="E89" s="179"/>
      <c r="F89" s="218" t="str">
        <f t="shared" si="1"/>
        <v/>
      </c>
    </row>
    <row r="90" spans="1:6">
      <c r="A90" s="178"/>
      <c r="B90" s="179"/>
      <c r="C90" s="180"/>
      <c r="D90" s="181"/>
      <c r="E90" s="179"/>
      <c r="F90" s="218" t="str">
        <f t="shared" si="1"/>
        <v/>
      </c>
    </row>
    <row r="91" spans="1:6">
      <c r="A91" s="178"/>
      <c r="B91" s="179"/>
      <c r="C91" s="180"/>
      <c r="D91" s="181"/>
      <c r="E91" s="179"/>
      <c r="F91" s="218" t="str">
        <f t="shared" si="1"/>
        <v/>
      </c>
    </row>
    <row r="92" spans="1:6">
      <c r="A92" s="178"/>
      <c r="B92" s="179"/>
      <c r="C92" s="180"/>
      <c r="D92" s="181"/>
      <c r="E92" s="179"/>
      <c r="F92" s="218" t="str">
        <f t="shared" si="1"/>
        <v/>
      </c>
    </row>
    <row r="93" spans="1:6">
      <c r="A93" s="178"/>
      <c r="B93" s="179"/>
      <c r="C93" s="180"/>
      <c r="D93" s="181"/>
      <c r="E93" s="179"/>
      <c r="F93" s="218" t="str">
        <f t="shared" si="1"/>
        <v/>
      </c>
    </row>
    <row r="94" spans="1:6">
      <c r="A94" s="178"/>
      <c r="B94" s="179"/>
      <c r="C94" s="180"/>
      <c r="D94" s="181"/>
      <c r="E94" s="179"/>
      <c r="F94" s="218" t="str">
        <f t="shared" si="1"/>
        <v/>
      </c>
    </row>
    <row r="95" spans="1:6">
      <c r="A95" s="178"/>
      <c r="B95" s="179"/>
      <c r="C95" s="180"/>
      <c r="D95" s="181"/>
      <c r="E95" s="179"/>
      <c r="F95" s="218" t="str">
        <f t="shared" si="1"/>
        <v/>
      </c>
    </row>
    <row r="96" spans="1:6">
      <c r="A96" s="178"/>
      <c r="B96" s="179"/>
      <c r="C96" s="180"/>
      <c r="D96" s="181"/>
      <c r="E96" s="179"/>
      <c r="F96" s="218" t="str">
        <f t="shared" si="1"/>
        <v/>
      </c>
    </row>
    <row r="97" spans="1:6">
      <c r="A97" s="178"/>
      <c r="B97" s="179"/>
      <c r="C97" s="180"/>
      <c r="D97" s="181"/>
      <c r="E97" s="179"/>
      <c r="F97" s="218" t="str">
        <f t="shared" si="1"/>
        <v/>
      </c>
    </row>
    <row r="98" spans="1:6">
      <c r="A98" s="178"/>
      <c r="B98" s="179"/>
      <c r="C98" s="180"/>
      <c r="D98" s="181"/>
      <c r="E98" s="179"/>
      <c r="F98" s="218" t="str">
        <f t="shared" si="1"/>
        <v/>
      </c>
    </row>
    <row r="99" spans="1:6">
      <c r="A99" s="178"/>
      <c r="B99" s="179"/>
      <c r="C99" s="180"/>
      <c r="D99" s="181"/>
      <c r="E99" s="179"/>
      <c r="F99" s="218" t="str">
        <f t="shared" si="1"/>
        <v/>
      </c>
    </row>
    <row r="100" spans="1:6">
      <c r="A100" s="178"/>
      <c r="B100" s="179"/>
      <c r="C100" s="180"/>
      <c r="D100" s="181"/>
      <c r="E100" s="179"/>
      <c r="F100" s="218" t="str">
        <f t="shared" si="1"/>
        <v/>
      </c>
    </row>
    <row r="101" spans="1:6">
      <c r="A101" s="178"/>
      <c r="B101" s="179"/>
      <c r="C101" s="180"/>
      <c r="D101" s="181"/>
      <c r="E101" s="179"/>
      <c r="F101" s="218" t="str">
        <f t="shared" si="1"/>
        <v/>
      </c>
    </row>
    <row r="102" spans="1:6">
      <c r="A102" s="178"/>
      <c r="B102" s="179"/>
      <c r="C102" s="180"/>
      <c r="D102" s="181"/>
      <c r="E102" s="179"/>
      <c r="F102" s="218" t="str">
        <f t="shared" si="1"/>
        <v/>
      </c>
    </row>
    <row r="103" spans="1:6">
      <c r="A103" s="178"/>
      <c r="B103" s="179"/>
      <c r="C103" s="180"/>
      <c r="D103" s="181"/>
      <c r="E103" s="179"/>
      <c r="F103" s="218" t="str">
        <f t="shared" si="1"/>
        <v/>
      </c>
    </row>
    <row r="104" spans="1:6">
      <c r="A104" s="178"/>
      <c r="B104" s="179"/>
      <c r="C104" s="180"/>
      <c r="D104" s="181"/>
      <c r="E104" s="179"/>
      <c r="F104" s="218" t="str">
        <f t="shared" si="1"/>
        <v/>
      </c>
    </row>
    <row r="105" spans="1:6">
      <c r="A105" s="178"/>
      <c r="B105" s="179"/>
      <c r="C105" s="180"/>
      <c r="D105" s="181"/>
      <c r="E105" s="179"/>
      <c r="F105" s="218" t="str">
        <f t="shared" si="1"/>
        <v/>
      </c>
    </row>
    <row r="106" spans="1:6">
      <c r="A106" s="178"/>
      <c r="B106" s="179"/>
      <c r="C106" s="180"/>
      <c r="D106" s="181"/>
      <c r="E106" s="179"/>
      <c r="F106" s="218" t="str">
        <f t="shared" si="1"/>
        <v/>
      </c>
    </row>
    <row r="107" spans="1:6">
      <c r="A107" s="178"/>
      <c r="B107" s="179"/>
      <c r="C107" s="180"/>
      <c r="D107" s="181"/>
      <c r="E107" s="179"/>
      <c r="F107" s="218" t="str">
        <f t="shared" si="1"/>
        <v/>
      </c>
    </row>
    <row r="108" spans="1:6">
      <c r="A108" s="178"/>
      <c r="B108" s="179"/>
      <c r="C108" s="180"/>
      <c r="D108" s="181"/>
      <c r="E108" s="179"/>
      <c r="F108" s="218" t="str">
        <f t="shared" si="1"/>
        <v/>
      </c>
    </row>
    <row r="109" spans="1:6">
      <c r="A109" s="178"/>
      <c r="B109" s="179"/>
      <c r="C109" s="180"/>
      <c r="D109" s="181"/>
      <c r="E109" s="179"/>
      <c r="F109" s="218" t="str">
        <f t="shared" si="1"/>
        <v/>
      </c>
    </row>
    <row r="110" spans="1:6">
      <c r="A110" s="178"/>
      <c r="B110" s="179"/>
      <c r="C110" s="180"/>
      <c r="D110" s="181"/>
      <c r="E110" s="179"/>
      <c r="F110" s="218" t="str">
        <f t="shared" si="1"/>
        <v/>
      </c>
    </row>
    <row r="111" spans="1:6" ht="13.8" thickBot="1">
      <c r="A111" s="676">
        <v>2</v>
      </c>
      <c r="B111" s="677">
        <v>28</v>
      </c>
      <c r="C111" s="682" t="s">
        <v>1326</v>
      </c>
      <c r="D111" s="678">
        <f>SUM(D62:D110)</f>
        <v>0</v>
      </c>
      <c r="E111" s="679">
        <f>SUM(E62:E110)</f>
        <v>0</v>
      </c>
      <c r="F111" s="680">
        <f>D111-E111</f>
        <v>0</v>
      </c>
    </row>
    <row r="112" spans="1:6" ht="13.8" thickTop="1">
      <c r="A112" s="683"/>
      <c r="B112" s="683"/>
      <c r="C112" s="684"/>
      <c r="D112" s="685"/>
      <c r="E112" s="685"/>
      <c r="F112" s="685"/>
    </row>
    <row r="113" spans="1:6">
      <c r="A113" s="686"/>
      <c r="B113" s="686"/>
      <c r="C113" s="686" t="s">
        <v>1327</v>
      </c>
      <c r="D113" s="687">
        <f>D61+D111</f>
        <v>1366000</v>
      </c>
      <c r="E113" s="687">
        <f>E61+E111</f>
        <v>0</v>
      </c>
      <c r="F113" s="687">
        <f>D113-E113</f>
        <v>1366000</v>
      </c>
    </row>
    <row r="114" spans="1:6" ht="25.8" customHeight="1">
      <c r="A114" s="3"/>
      <c r="B114" s="3"/>
      <c r="C114" s="3"/>
      <c r="D114" s="3"/>
      <c r="E114" s="3"/>
      <c r="F114" s="3"/>
    </row>
    <row r="115" spans="1:6" ht="25.8" customHeight="1">
      <c r="A115" s="6"/>
      <c r="B115" s="6"/>
    </row>
    <row r="116" spans="1:6" ht="33" customHeight="1">
      <c r="A116" s="877" t="s">
        <v>3</v>
      </c>
      <c r="B116" s="873"/>
      <c r="C116" s="172" t="s">
        <v>0</v>
      </c>
      <c r="D116" s="171" t="s">
        <v>1</v>
      </c>
      <c r="E116" s="233" t="s">
        <v>2</v>
      </c>
      <c r="F116" s="172" t="s">
        <v>17</v>
      </c>
    </row>
    <row r="117" spans="1:6">
      <c r="A117" s="173">
        <v>3</v>
      </c>
      <c r="B117" s="174">
        <v>1</v>
      </c>
      <c r="C117" s="175" t="s">
        <v>7</v>
      </c>
      <c r="D117" s="176">
        <f>F113</f>
        <v>1366000</v>
      </c>
      <c r="E117" s="174"/>
      <c r="F117" s="175">
        <f>D117</f>
        <v>1366000</v>
      </c>
    </row>
    <row r="118" spans="1:6">
      <c r="A118" s="178"/>
      <c r="B118" s="179"/>
      <c r="C118" s="180"/>
      <c r="D118" s="181"/>
      <c r="E118" s="179"/>
      <c r="F118" s="218" t="str">
        <f>IF(OR(D118&lt;&gt;"",E118&lt;&gt;""),F117+D118-E118,"")</f>
        <v/>
      </c>
    </row>
    <row r="119" spans="1:6">
      <c r="A119" s="178"/>
      <c r="B119" s="179"/>
      <c r="C119" s="180"/>
      <c r="D119" s="181"/>
      <c r="E119" s="179"/>
      <c r="F119" s="218" t="str">
        <f t="shared" ref="F119:F166" si="2">IF(OR(D119&lt;&gt;"",E119&lt;&gt;""),F118+D119-E119,"")</f>
        <v/>
      </c>
    </row>
    <row r="120" spans="1:6">
      <c r="A120" s="178"/>
      <c r="B120" s="179"/>
      <c r="C120" s="180"/>
      <c r="D120" s="181"/>
      <c r="E120" s="179"/>
      <c r="F120" s="218" t="str">
        <f t="shared" si="2"/>
        <v/>
      </c>
    </row>
    <row r="121" spans="1:6">
      <c r="A121" s="178"/>
      <c r="B121" s="179"/>
      <c r="C121" s="180"/>
      <c r="D121" s="181"/>
      <c r="E121" s="179"/>
      <c r="F121" s="218" t="str">
        <f t="shared" si="2"/>
        <v/>
      </c>
    </row>
    <row r="122" spans="1:6">
      <c r="A122" s="178"/>
      <c r="B122" s="179"/>
      <c r="C122" s="180"/>
      <c r="D122" s="181"/>
      <c r="E122" s="179"/>
      <c r="F122" s="218" t="str">
        <f t="shared" si="2"/>
        <v/>
      </c>
    </row>
    <row r="123" spans="1:6">
      <c r="A123" s="178"/>
      <c r="B123" s="179"/>
      <c r="C123" s="180"/>
      <c r="D123" s="181"/>
      <c r="E123" s="179"/>
      <c r="F123" s="218" t="str">
        <f t="shared" si="2"/>
        <v/>
      </c>
    </row>
    <row r="124" spans="1:6">
      <c r="A124" s="178"/>
      <c r="B124" s="179"/>
      <c r="C124" s="180"/>
      <c r="D124" s="181"/>
      <c r="E124" s="179"/>
      <c r="F124" s="218" t="str">
        <f t="shared" si="2"/>
        <v/>
      </c>
    </row>
    <row r="125" spans="1:6">
      <c r="A125" s="178"/>
      <c r="B125" s="179"/>
      <c r="C125" s="180"/>
      <c r="D125" s="181"/>
      <c r="E125" s="179"/>
      <c r="F125" s="218" t="str">
        <f t="shared" si="2"/>
        <v/>
      </c>
    </row>
    <row r="126" spans="1:6">
      <c r="A126" s="178"/>
      <c r="B126" s="179"/>
      <c r="C126" s="180"/>
      <c r="D126" s="181"/>
      <c r="E126" s="179"/>
      <c r="F126" s="218" t="str">
        <f t="shared" si="2"/>
        <v/>
      </c>
    </row>
    <row r="127" spans="1:6">
      <c r="A127" s="178"/>
      <c r="B127" s="179"/>
      <c r="C127" s="180"/>
      <c r="D127" s="181"/>
      <c r="E127" s="179"/>
      <c r="F127" s="218" t="str">
        <f t="shared" si="2"/>
        <v/>
      </c>
    </row>
    <row r="128" spans="1:6">
      <c r="A128" s="178"/>
      <c r="B128" s="179"/>
      <c r="C128" s="180"/>
      <c r="D128" s="181"/>
      <c r="E128" s="179"/>
      <c r="F128" s="218" t="str">
        <f t="shared" si="2"/>
        <v/>
      </c>
    </row>
    <row r="129" spans="1:6">
      <c r="A129" s="178"/>
      <c r="B129" s="179"/>
      <c r="C129" s="180"/>
      <c r="D129" s="181"/>
      <c r="E129" s="179"/>
      <c r="F129" s="218" t="str">
        <f t="shared" si="2"/>
        <v/>
      </c>
    </row>
    <row r="130" spans="1:6">
      <c r="A130" s="178"/>
      <c r="B130" s="179"/>
      <c r="C130" s="180"/>
      <c r="D130" s="181"/>
      <c r="E130" s="179"/>
      <c r="F130" s="218" t="str">
        <f t="shared" si="2"/>
        <v/>
      </c>
    </row>
    <row r="131" spans="1:6">
      <c r="A131" s="178"/>
      <c r="B131" s="179"/>
      <c r="C131" s="180"/>
      <c r="D131" s="181"/>
      <c r="E131" s="179"/>
      <c r="F131" s="218" t="str">
        <f t="shared" si="2"/>
        <v/>
      </c>
    </row>
    <row r="132" spans="1:6">
      <c r="A132" s="178"/>
      <c r="B132" s="179"/>
      <c r="C132" s="180"/>
      <c r="D132" s="181"/>
      <c r="E132" s="179"/>
      <c r="F132" s="218" t="str">
        <f t="shared" si="2"/>
        <v/>
      </c>
    </row>
    <row r="133" spans="1:6">
      <c r="A133" s="178"/>
      <c r="B133" s="179"/>
      <c r="C133" s="180"/>
      <c r="D133" s="181"/>
      <c r="E133" s="179"/>
      <c r="F133" s="218" t="str">
        <f t="shared" si="2"/>
        <v/>
      </c>
    </row>
    <row r="134" spans="1:6">
      <c r="A134" s="178"/>
      <c r="B134" s="179"/>
      <c r="C134" s="180"/>
      <c r="D134" s="181"/>
      <c r="E134" s="179"/>
      <c r="F134" s="218" t="str">
        <f t="shared" si="2"/>
        <v/>
      </c>
    </row>
    <row r="135" spans="1:6">
      <c r="A135" s="178"/>
      <c r="B135" s="179"/>
      <c r="C135" s="180"/>
      <c r="D135" s="181"/>
      <c r="E135" s="179"/>
      <c r="F135" s="218" t="str">
        <f t="shared" si="2"/>
        <v/>
      </c>
    </row>
    <row r="136" spans="1:6">
      <c r="A136" s="178"/>
      <c r="B136" s="179"/>
      <c r="C136" s="180"/>
      <c r="D136" s="181"/>
      <c r="E136" s="179"/>
      <c r="F136" s="218" t="str">
        <f t="shared" si="2"/>
        <v/>
      </c>
    </row>
    <row r="137" spans="1:6">
      <c r="A137" s="178"/>
      <c r="B137" s="179"/>
      <c r="C137" s="180"/>
      <c r="D137" s="181"/>
      <c r="E137" s="179"/>
      <c r="F137" s="218" t="str">
        <f t="shared" si="2"/>
        <v/>
      </c>
    </row>
    <row r="138" spans="1:6">
      <c r="A138" s="178"/>
      <c r="B138" s="179"/>
      <c r="C138" s="180"/>
      <c r="D138" s="181"/>
      <c r="E138" s="179"/>
      <c r="F138" s="218" t="str">
        <f t="shared" si="2"/>
        <v/>
      </c>
    </row>
    <row r="139" spans="1:6">
      <c r="A139" s="178"/>
      <c r="B139" s="179"/>
      <c r="C139" s="180"/>
      <c r="D139" s="181"/>
      <c r="E139" s="179"/>
      <c r="F139" s="218" t="str">
        <f t="shared" si="2"/>
        <v/>
      </c>
    </row>
    <row r="140" spans="1:6">
      <c r="A140" s="178"/>
      <c r="B140" s="179"/>
      <c r="C140" s="180"/>
      <c r="D140" s="181"/>
      <c r="E140" s="179"/>
      <c r="F140" s="218" t="str">
        <f t="shared" si="2"/>
        <v/>
      </c>
    </row>
    <row r="141" spans="1:6">
      <c r="A141" s="178"/>
      <c r="B141" s="179"/>
      <c r="C141" s="180"/>
      <c r="D141" s="181"/>
      <c r="E141" s="179"/>
      <c r="F141" s="218" t="str">
        <f t="shared" si="2"/>
        <v/>
      </c>
    </row>
    <row r="142" spans="1:6">
      <c r="A142" s="178"/>
      <c r="B142" s="179"/>
      <c r="C142" s="180"/>
      <c r="D142" s="181"/>
      <c r="E142" s="179"/>
      <c r="F142" s="218" t="str">
        <f t="shared" si="2"/>
        <v/>
      </c>
    </row>
    <row r="143" spans="1:6">
      <c r="A143" s="178"/>
      <c r="B143" s="179"/>
      <c r="C143" s="180"/>
      <c r="D143" s="181"/>
      <c r="E143" s="179"/>
      <c r="F143" s="218" t="str">
        <f t="shared" si="2"/>
        <v/>
      </c>
    </row>
    <row r="144" spans="1:6">
      <c r="A144" s="178"/>
      <c r="B144" s="179"/>
      <c r="C144" s="180"/>
      <c r="D144" s="181"/>
      <c r="E144" s="179"/>
      <c r="F144" s="218" t="str">
        <f t="shared" si="2"/>
        <v/>
      </c>
    </row>
    <row r="145" spans="1:6">
      <c r="A145" s="178"/>
      <c r="B145" s="179"/>
      <c r="C145" s="180"/>
      <c r="D145" s="181"/>
      <c r="E145" s="179"/>
      <c r="F145" s="218" t="str">
        <f t="shared" si="2"/>
        <v/>
      </c>
    </row>
    <row r="146" spans="1:6">
      <c r="A146" s="178"/>
      <c r="B146" s="179"/>
      <c r="C146" s="180"/>
      <c r="D146" s="181"/>
      <c r="E146" s="179"/>
      <c r="F146" s="218" t="str">
        <f t="shared" si="2"/>
        <v/>
      </c>
    </row>
    <row r="147" spans="1:6">
      <c r="A147" s="178"/>
      <c r="B147" s="179"/>
      <c r="C147" s="180"/>
      <c r="D147" s="181"/>
      <c r="E147" s="179"/>
      <c r="F147" s="218" t="str">
        <f t="shared" si="2"/>
        <v/>
      </c>
    </row>
    <row r="148" spans="1:6">
      <c r="A148" s="178"/>
      <c r="B148" s="179"/>
      <c r="C148" s="180"/>
      <c r="D148" s="181"/>
      <c r="E148" s="179"/>
      <c r="F148" s="218" t="str">
        <f t="shared" si="2"/>
        <v/>
      </c>
    </row>
    <row r="149" spans="1:6">
      <c r="A149" s="178"/>
      <c r="B149" s="179"/>
      <c r="C149" s="180"/>
      <c r="D149" s="181"/>
      <c r="E149" s="179"/>
      <c r="F149" s="218" t="str">
        <f t="shared" si="2"/>
        <v/>
      </c>
    </row>
    <row r="150" spans="1:6">
      <c r="A150" s="178"/>
      <c r="B150" s="179"/>
      <c r="C150" s="180"/>
      <c r="D150" s="181"/>
      <c r="E150" s="179"/>
      <c r="F150" s="218" t="str">
        <f t="shared" si="2"/>
        <v/>
      </c>
    </row>
    <row r="151" spans="1:6">
      <c r="A151" s="178"/>
      <c r="B151" s="179"/>
      <c r="C151" s="180"/>
      <c r="D151" s="181"/>
      <c r="E151" s="179"/>
      <c r="F151" s="218" t="str">
        <f t="shared" si="2"/>
        <v/>
      </c>
    </row>
    <row r="152" spans="1:6">
      <c r="A152" s="178"/>
      <c r="B152" s="179"/>
      <c r="C152" s="180"/>
      <c r="D152" s="181"/>
      <c r="E152" s="179"/>
      <c r="F152" s="218" t="str">
        <f t="shared" si="2"/>
        <v/>
      </c>
    </row>
    <row r="153" spans="1:6">
      <c r="A153" s="178"/>
      <c r="B153" s="179"/>
      <c r="C153" s="180"/>
      <c r="D153" s="181"/>
      <c r="E153" s="179"/>
      <c r="F153" s="218" t="str">
        <f t="shared" si="2"/>
        <v/>
      </c>
    </row>
    <row r="154" spans="1:6">
      <c r="A154" s="178"/>
      <c r="B154" s="179"/>
      <c r="C154" s="180"/>
      <c r="D154" s="181"/>
      <c r="E154" s="179"/>
      <c r="F154" s="218" t="str">
        <f t="shared" si="2"/>
        <v/>
      </c>
    </row>
    <row r="155" spans="1:6">
      <c r="A155" s="178"/>
      <c r="B155" s="179"/>
      <c r="C155" s="180"/>
      <c r="D155" s="181"/>
      <c r="E155" s="179"/>
      <c r="F155" s="218" t="str">
        <f t="shared" si="2"/>
        <v/>
      </c>
    </row>
    <row r="156" spans="1:6">
      <c r="A156" s="178"/>
      <c r="B156" s="179"/>
      <c r="C156" s="180"/>
      <c r="D156" s="181"/>
      <c r="E156" s="179"/>
      <c r="F156" s="218" t="str">
        <f t="shared" si="2"/>
        <v/>
      </c>
    </row>
    <row r="157" spans="1:6">
      <c r="A157" s="178"/>
      <c r="B157" s="179"/>
      <c r="C157" s="180"/>
      <c r="D157" s="181"/>
      <c r="E157" s="179"/>
      <c r="F157" s="218" t="str">
        <f t="shared" si="2"/>
        <v/>
      </c>
    </row>
    <row r="158" spans="1:6">
      <c r="A158" s="178"/>
      <c r="B158" s="179"/>
      <c r="C158" s="180"/>
      <c r="D158" s="181"/>
      <c r="E158" s="179"/>
      <c r="F158" s="218" t="str">
        <f t="shared" si="2"/>
        <v/>
      </c>
    </row>
    <row r="159" spans="1:6">
      <c r="A159" s="178"/>
      <c r="B159" s="179"/>
      <c r="C159" s="180"/>
      <c r="D159" s="181"/>
      <c r="E159" s="179"/>
      <c r="F159" s="218" t="str">
        <f t="shared" si="2"/>
        <v/>
      </c>
    </row>
    <row r="160" spans="1:6">
      <c r="A160" s="178"/>
      <c r="B160" s="179"/>
      <c r="C160" s="180"/>
      <c r="D160" s="181"/>
      <c r="E160" s="179"/>
      <c r="F160" s="218" t="str">
        <f t="shared" si="2"/>
        <v/>
      </c>
    </row>
    <row r="161" spans="1:6">
      <c r="A161" s="178"/>
      <c r="B161" s="179"/>
      <c r="C161" s="180"/>
      <c r="D161" s="181"/>
      <c r="E161" s="179"/>
      <c r="F161" s="218" t="str">
        <f t="shared" si="2"/>
        <v/>
      </c>
    </row>
    <row r="162" spans="1:6">
      <c r="A162" s="178"/>
      <c r="B162" s="179"/>
      <c r="C162" s="180"/>
      <c r="D162" s="181"/>
      <c r="E162" s="179"/>
      <c r="F162" s="218" t="str">
        <f t="shared" si="2"/>
        <v/>
      </c>
    </row>
    <row r="163" spans="1:6">
      <c r="A163" s="178"/>
      <c r="B163" s="179"/>
      <c r="C163" s="180"/>
      <c r="D163" s="181"/>
      <c r="E163" s="179"/>
      <c r="F163" s="218" t="str">
        <f t="shared" si="2"/>
        <v/>
      </c>
    </row>
    <row r="164" spans="1:6">
      <c r="A164" s="178"/>
      <c r="B164" s="179"/>
      <c r="C164" s="180"/>
      <c r="D164" s="181"/>
      <c r="E164" s="179"/>
      <c r="F164" s="218" t="str">
        <f t="shared" si="2"/>
        <v/>
      </c>
    </row>
    <row r="165" spans="1:6">
      <c r="A165" s="178"/>
      <c r="B165" s="179"/>
      <c r="C165" s="180"/>
      <c r="D165" s="181"/>
      <c r="E165" s="179"/>
      <c r="F165" s="218" t="str">
        <f t="shared" si="2"/>
        <v/>
      </c>
    </row>
    <row r="166" spans="1:6">
      <c r="A166" s="178"/>
      <c r="B166" s="179"/>
      <c r="C166" s="180"/>
      <c r="D166" s="181"/>
      <c r="E166" s="179"/>
      <c r="F166" s="218" t="str">
        <f t="shared" si="2"/>
        <v/>
      </c>
    </row>
    <row r="167" spans="1:6" ht="13.8" thickBot="1">
      <c r="A167" s="676">
        <v>3</v>
      </c>
      <c r="B167" s="677">
        <v>31</v>
      </c>
      <c r="C167" s="682" t="s">
        <v>1354</v>
      </c>
      <c r="D167" s="678">
        <f>SUM(D118:D166)</f>
        <v>0</v>
      </c>
      <c r="E167" s="679">
        <f>SUM(E118:E166)</f>
        <v>0</v>
      </c>
      <c r="F167" s="680">
        <f>D167-E167</f>
        <v>0</v>
      </c>
    </row>
    <row r="168" spans="1:6" ht="13.8" thickTop="1">
      <c r="A168" s="683"/>
      <c r="B168" s="683"/>
      <c r="C168" s="684"/>
      <c r="D168" s="685"/>
      <c r="E168" s="685"/>
      <c r="F168" s="685"/>
    </row>
    <row r="169" spans="1:6">
      <c r="A169" s="686"/>
      <c r="B169" s="686"/>
      <c r="C169" s="686" t="s">
        <v>1329</v>
      </c>
      <c r="D169" s="687">
        <f>D117+D167</f>
        <v>1366000</v>
      </c>
      <c r="E169" s="687">
        <f>E117+E167</f>
        <v>0</v>
      </c>
      <c r="F169" s="687">
        <f>D169-E169</f>
        <v>1366000</v>
      </c>
    </row>
    <row r="170" spans="1:6" ht="25.8" customHeight="1">
      <c r="A170" s="3"/>
      <c r="B170" s="3"/>
      <c r="C170" s="3"/>
      <c r="D170" s="3"/>
      <c r="E170" s="3"/>
      <c r="F170" s="3"/>
    </row>
    <row r="171" spans="1:6" ht="25.8" customHeight="1">
      <c r="A171" s="6"/>
      <c r="B171" s="6"/>
    </row>
    <row r="172" spans="1:6" ht="33" customHeight="1">
      <c r="A172" s="872" t="s">
        <v>3</v>
      </c>
      <c r="B172" s="873"/>
      <c r="C172" s="172" t="s">
        <v>0</v>
      </c>
      <c r="D172" s="171" t="s">
        <v>1</v>
      </c>
      <c r="E172" s="233" t="s">
        <v>2</v>
      </c>
      <c r="F172" s="172" t="s">
        <v>17</v>
      </c>
    </row>
    <row r="173" spans="1:6">
      <c r="A173" s="173">
        <v>4</v>
      </c>
      <c r="B173" s="174">
        <v>1</v>
      </c>
      <c r="C173" s="175" t="s">
        <v>7</v>
      </c>
      <c r="D173" s="176">
        <f>F169</f>
        <v>1366000</v>
      </c>
      <c r="E173" s="174"/>
      <c r="F173" s="175">
        <f>D173</f>
        <v>1366000</v>
      </c>
    </row>
    <row r="174" spans="1:6">
      <c r="A174" s="178"/>
      <c r="B174" s="179"/>
      <c r="C174" s="180"/>
      <c r="D174" s="181"/>
      <c r="E174" s="179"/>
      <c r="F174" s="218" t="str">
        <f>IF(OR(D174&lt;&gt;"",E174&lt;&gt;""),F173+D174-E174,"")</f>
        <v/>
      </c>
    </row>
    <row r="175" spans="1:6">
      <c r="A175" s="178"/>
      <c r="B175" s="179"/>
      <c r="C175" s="180"/>
      <c r="D175" s="181"/>
      <c r="E175" s="179"/>
      <c r="F175" s="218" t="str">
        <f t="shared" ref="F175:F222" si="3">IF(OR(D175&lt;&gt;"",E175&lt;&gt;""),F174+D175-E175,"")</f>
        <v/>
      </c>
    </row>
    <row r="176" spans="1:6">
      <c r="A176" s="178"/>
      <c r="B176" s="179"/>
      <c r="C176" s="180"/>
      <c r="D176" s="181"/>
      <c r="E176" s="179"/>
      <c r="F176" s="218" t="str">
        <f t="shared" si="3"/>
        <v/>
      </c>
    </row>
    <row r="177" spans="1:6">
      <c r="A177" s="178"/>
      <c r="B177" s="179"/>
      <c r="C177" s="180"/>
      <c r="D177" s="181"/>
      <c r="E177" s="179"/>
      <c r="F177" s="218" t="str">
        <f t="shared" si="3"/>
        <v/>
      </c>
    </row>
    <row r="178" spans="1:6">
      <c r="A178" s="178"/>
      <c r="B178" s="179"/>
      <c r="C178" s="180"/>
      <c r="D178" s="181"/>
      <c r="E178" s="179"/>
      <c r="F178" s="218" t="str">
        <f t="shared" si="3"/>
        <v/>
      </c>
    </row>
    <row r="179" spans="1:6">
      <c r="A179" s="178"/>
      <c r="B179" s="179"/>
      <c r="C179" s="180"/>
      <c r="D179" s="181"/>
      <c r="E179" s="179"/>
      <c r="F179" s="218" t="str">
        <f t="shared" si="3"/>
        <v/>
      </c>
    </row>
    <row r="180" spans="1:6">
      <c r="A180" s="178"/>
      <c r="B180" s="179"/>
      <c r="C180" s="180"/>
      <c r="D180" s="181"/>
      <c r="E180" s="179"/>
      <c r="F180" s="218" t="str">
        <f t="shared" si="3"/>
        <v/>
      </c>
    </row>
    <row r="181" spans="1:6">
      <c r="A181" s="178"/>
      <c r="B181" s="179"/>
      <c r="C181" s="180"/>
      <c r="D181" s="181"/>
      <c r="E181" s="179"/>
      <c r="F181" s="218" t="str">
        <f t="shared" si="3"/>
        <v/>
      </c>
    </row>
    <row r="182" spans="1:6">
      <c r="A182" s="178"/>
      <c r="B182" s="179"/>
      <c r="C182" s="180"/>
      <c r="D182" s="181"/>
      <c r="E182" s="179"/>
      <c r="F182" s="218" t="str">
        <f t="shared" si="3"/>
        <v/>
      </c>
    </row>
    <row r="183" spans="1:6">
      <c r="A183" s="178"/>
      <c r="B183" s="179"/>
      <c r="C183" s="180"/>
      <c r="D183" s="181"/>
      <c r="E183" s="179"/>
      <c r="F183" s="218" t="str">
        <f t="shared" si="3"/>
        <v/>
      </c>
    </row>
    <row r="184" spans="1:6">
      <c r="A184" s="178"/>
      <c r="B184" s="179"/>
      <c r="C184" s="180"/>
      <c r="D184" s="181"/>
      <c r="E184" s="179"/>
      <c r="F184" s="218" t="str">
        <f t="shared" si="3"/>
        <v/>
      </c>
    </row>
    <row r="185" spans="1:6">
      <c r="A185" s="178"/>
      <c r="B185" s="179"/>
      <c r="C185" s="180"/>
      <c r="D185" s="181"/>
      <c r="E185" s="179"/>
      <c r="F185" s="218" t="str">
        <f t="shared" si="3"/>
        <v/>
      </c>
    </row>
    <row r="186" spans="1:6">
      <c r="A186" s="178"/>
      <c r="B186" s="179"/>
      <c r="C186" s="180"/>
      <c r="D186" s="181"/>
      <c r="E186" s="179"/>
      <c r="F186" s="218" t="str">
        <f t="shared" si="3"/>
        <v/>
      </c>
    </row>
    <row r="187" spans="1:6">
      <c r="A187" s="178"/>
      <c r="B187" s="179"/>
      <c r="C187" s="180"/>
      <c r="D187" s="181"/>
      <c r="E187" s="179"/>
      <c r="F187" s="218" t="str">
        <f t="shared" si="3"/>
        <v/>
      </c>
    </row>
    <row r="188" spans="1:6">
      <c r="A188" s="178"/>
      <c r="B188" s="179"/>
      <c r="C188" s="180"/>
      <c r="D188" s="181"/>
      <c r="E188" s="179"/>
      <c r="F188" s="218" t="str">
        <f t="shared" si="3"/>
        <v/>
      </c>
    </row>
    <row r="189" spans="1:6">
      <c r="A189" s="178"/>
      <c r="B189" s="179"/>
      <c r="C189" s="180"/>
      <c r="D189" s="181"/>
      <c r="E189" s="179"/>
      <c r="F189" s="218" t="str">
        <f t="shared" si="3"/>
        <v/>
      </c>
    </row>
    <row r="190" spans="1:6">
      <c r="A190" s="178"/>
      <c r="B190" s="179"/>
      <c r="C190" s="180"/>
      <c r="D190" s="181"/>
      <c r="E190" s="179"/>
      <c r="F190" s="218" t="str">
        <f t="shared" si="3"/>
        <v/>
      </c>
    </row>
    <row r="191" spans="1:6">
      <c r="A191" s="178"/>
      <c r="B191" s="179"/>
      <c r="C191" s="180"/>
      <c r="D191" s="181"/>
      <c r="E191" s="179"/>
      <c r="F191" s="218" t="str">
        <f t="shared" si="3"/>
        <v/>
      </c>
    </row>
    <row r="192" spans="1:6">
      <c r="A192" s="178"/>
      <c r="B192" s="179"/>
      <c r="C192" s="180"/>
      <c r="D192" s="181"/>
      <c r="E192" s="179"/>
      <c r="F192" s="218" t="str">
        <f t="shared" si="3"/>
        <v/>
      </c>
    </row>
    <row r="193" spans="1:6">
      <c r="A193" s="178"/>
      <c r="B193" s="179"/>
      <c r="C193" s="180"/>
      <c r="D193" s="181"/>
      <c r="E193" s="179"/>
      <c r="F193" s="218" t="str">
        <f t="shared" si="3"/>
        <v/>
      </c>
    </row>
    <row r="194" spans="1:6">
      <c r="A194" s="178"/>
      <c r="B194" s="179"/>
      <c r="C194" s="180"/>
      <c r="D194" s="181"/>
      <c r="E194" s="179"/>
      <c r="F194" s="218" t="str">
        <f t="shared" si="3"/>
        <v/>
      </c>
    </row>
    <row r="195" spans="1:6">
      <c r="A195" s="178"/>
      <c r="B195" s="179"/>
      <c r="C195" s="180"/>
      <c r="D195" s="181"/>
      <c r="E195" s="179"/>
      <c r="F195" s="218" t="str">
        <f t="shared" si="3"/>
        <v/>
      </c>
    </row>
    <row r="196" spans="1:6">
      <c r="A196" s="178"/>
      <c r="B196" s="179"/>
      <c r="C196" s="180"/>
      <c r="D196" s="181"/>
      <c r="E196" s="179"/>
      <c r="F196" s="218" t="str">
        <f t="shared" si="3"/>
        <v/>
      </c>
    </row>
    <row r="197" spans="1:6">
      <c r="A197" s="178"/>
      <c r="B197" s="179"/>
      <c r="C197" s="180"/>
      <c r="D197" s="181"/>
      <c r="E197" s="179"/>
      <c r="F197" s="218" t="str">
        <f t="shared" si="3"/>
        <v/>
      </c>
    </row>
    <row r="198" spans="1:6">
      <c r="A198" s="178"/>
      <c r="B198" s="179"/>
      <c r="C198" s="180"/>
      <c r="D198" s="181"/>
      <c r="E198" s="179"/>
      <c r="F198" s="218" t="str">
        <f t="shared" si="3"/>
        <v/>
      </c>
    </row>
    <row r="199" spans="1:6">
      <c r="A199" s="178"/>
      <c r="B199" s="179"/>
      <c r="C199" s="180"/>
      <c r="D199" s="181"/>
      <c r="E199" s="179"/>
      <c r="F199" s="218" t="str">
        <f t="shared" si="3"/>
        <v/>
      </c>
    </row>
    <row r="200" spans="1:6">
      <c r="A200" s="178"/>
      <c r="B200" s="179"/>
      <c r="C200" s="180"/>
      <c r="D200" s="181"/>
      <c r="E200" s="179"/>
      <c r="F200" s="218" t="str">
        <f t="shared" si="3"/>
        <v/>
      </c>
    </row>
    <row r="201" spans="1:6">
      <c r="A201" s="178"/>
      <c r="B201" s="179"/>
      <c r="C201" s="180"/>
      <c r="D201" s="181"/>
      <c r="E201" s="179"/>
      <c r="F201" s="218" t="str">
        <f t="shared" si="3"/>
        <v/>
      </c>
    </row>
    <row r="202" spans="1:6">
      <c r="A202" s="178"/>
      <c r="B202" s="179"/>
      <c r="C202" s="180"/>
      <c r="D202" s="181"/>
      <c r="E202" s="179"/>
      <c r="F202" s="218" t="str">
        <f t="shared" si="3"/>
        <v/>
      </c>
    </row>
    <row r="203" spans="1:6">
      <c r="A203" s="178"/>
      <c r="B203" s="179"/>
      <c r="C203" s="180"/>
      <c r="D203" s="181"/>
      <c r="E203" s="179"/>
      <c r="F203" s="218" t="str">
        <f t="shared" si="3"/>
        <v/>
      </c>
    </row>
    <row r="204" spans="1:6">
      <c r="A204" s="178"/>
      <c r="B204" s="179"/>
      <c r="C204" s="180"/>
      <c r="D204" s="181"/>
      <c r="E204" s="179"/>
      <c r="F204" s="218" t="str">
        <f t="shared" si="3"/>
        <v/>
      </c>
    </row>
    <row r="205" spans="1:6">
      <c r="A205" s="178"/>
      <c r="B205" s="179"/>
      <c r="C205" s="180"/>
      <c r="D205" s="181"/>
      <c r="E205" s="179"/>
      <c r="F205" s="218" t="str">
        <f t="shared" si="3"/>
        <v/>
      </c>
    </row>
    <row r="206" spans="1:6">
      <c r="A206" s="178"/>
      <c r="B206" s="179"/>
      <c r="C206" s="180"/>
      <c r="D206" s="181"/>
      <c r="E206" s="179"/>
      <c r="F206" s="218" t="str">
        <f t="shared" si="3"/>
        <v/>
      </c>
    </row>
    <row r="207" spans="1:6">
      <c r="A207" s="178"/>
      <c r="B207" s="179"/>
      <c r="C207" s="180"/>
      <c r="D207" s="181"/>
      <c r="E207" s="179"/>
      <c r="F207" s="218" t="str">
        <f t="shared" si="3"/>
        <v/>
      </c>
    </row>
    <row r="208" spans="1:6">
      <c r="A208" s="178"/>
      <c r="B208" s="179"/>
      <c r="C208" s="180"/>
      <c r="D208" s="181"/>
      <c r="E208" s="179"/>
      <c r="F208" s="218" t="str">
        <f t="shared" si="3"/>
        <v/>
      </c>
    </row>
    <row r="209" spans="1:6">
      <c r="A209" s="178"/>
      <c r="B209" s="179"/>
      <c r="C209" s="180"/>
      <c r="D209" s="181"/>
      <c r="E209" s="179"/>
      <c r="F209" s="218" t="str">
        <f t="shared" si="3"/>
        <v/>
      </c>
    </row>
    <row r="210" spans="1:6">
      <c r="A210" s="178"/>
      <c r="B210" s="179"/>
      <c r="C210" s="180"/>
      <c r="D210" s="181"/>
      <c r="E210" s="179"/>
      <c r="F210" s="218" t="str">
        <f t="shared" si="3"/>
        <v/>
      </c>
    </row>
    <row r="211" spans="1:6">
      <c r="A211" s="178"/>
      <c r="B211" s="179"/>
      <c r="C211" s="180"/>
      <c r="D211" s="181"/>
      <c r="E211" s="179"/>
      <c r="F211" s="218" t="str">
        <f t="shared" si="3"/>
        <v/>
      </c>
    </row>
    <row r="212" spans="1:6">
      <c r="A212" s="178"/>
      <c r="B212" s="179"/>
      <c r="C212" s="180"/>
      <c r="D212" s="181"/>
      <c r="E212" s="179"/>
      <c r="F212" s="218" t="str">
        <f t="shared" si="3"/>
        <v/>
      </c>
    </row>
    <row r="213" spans="1:6">
      <c r="A213" s="178"/>
      <c r="B213" s="179"/>
      <c r="C213" s="180"/>
      <c r="D213" s="181"/>
      <c r="E213" s="179"/>
      <c r="F213" s="218" t="str">
        <f t="shared" si="3"/>
        <v/>
      </c>
    </row>
    <row r="214" spans="1:6">
      <c r="A214" s="178"/>
      <c r="B214" s="179"/>
      <c r="C214" s="180"/>
      <c r="D214" s="181"/>
      <c r="E214" s="179"/>
      <c r="F214" s="218" t="str">
        <f t="shared" si="3"/>
        <v/>
      </c>
    </row>
    <row r="215" spans="1:6">
      <c r="A215" s="178"/>
      <c r="B215" s="179"/>
      <c r="C215" s="180"/>
      <c r="D215" s="181"/>
      <c r="E215" s="179"/>
      <c r="F215" s="218" t="str">
        <f t="shared" si="3"/>
        <v/>
      </c>
    </row>
    <row r="216" spans="1:6">
      <c r="A216" s="178"/>
      <c r="B216" s="179"/>
      <c r="C216" s="180"/>
      <c r="D216" s="181"/>
      <c r="E216" s="179"/>
      <c r="F216" s="218" t="str">
        <f t="shared" si="3"/>
        <v/>
      </c>
    </row>
    <row r="217" spans="1:6">
      <c r="A217" s="178"/>
      <c r="B217" s="179"/>
      <c r="C217" s="180"/>
      <c r="D217" s="181"/>
      <c r="E217" s="179"/>
      <c r="F217" s="218" t="str">
        <f t="shared" si="3"/>
        <v/>
      </c>
    </row>
    <row r="218" spans="1:6">
      <c r="A218" s="178"/>
      <c r="B218" s="179"/>
      <c r="C218" s="180"/>
      <c r="D218" s="181"/>
      <c r="E218" s="179"/>
      <c r="F218" s="218" t="str">
        <f t="shared" si="3"/>
        <v/>
      </c>
    </row>
    <row r="219" spans="1:6">
      <c r="A219" s="178"/>
      <c r="B219" s="179"/>
      <c r="C219" s="180"/>
      <c r="D219" s="181"/>
      <c r="E219" s="179"/>
      <c r="F219" s="218" t="str">
        <f t="shared" si="3"/>
        <v/>
      </c>
    </row>
    <row r="220" spans="1:6">
      <c r="A220" s="178"/>
      <c r="B220" s="179"/>
      <c r="C220" s="180"/>
      <c r="D220" s="181"/>
      <c r="E220" s="179"/>
      <c r="F220" s="218" t="str">
        <f t="shared" si="3"/>
        <v/>
      </c>
    </row>
    <row r="221" spans="1:6">
      <c r="A221" s="178"/>
      <c r="B221" s="179"/>
      <c r="C221" s="180"/>
      <c r="D221" s="181"/>
      <c r="E221" s="179"/>
      <c r="F221" s="218" t="str">
        <f t="shared" si="3"/>
        <v/>
      </c>
    </row>
    <row r="222" spans="1:6">
      <c r="A222" s="178"/>
      <c r="B222" s="179"/>
      <c r="C222" s="180"/>
      <c r="D222" s="181"/>
      <c r="E222" s="179"/>
      <c r="F222" s="218" t="str">
        <f t="shared" si="3"/>
        <v/>
      </c>
    </row>
    <row r="223" spans="1:6" ht="13.8" thickBot="1">
      <c r="A223" s="676">
        <v>4</v>
      </c>
      <c r="B223" s="677">
        <v>30</v>
      </c>
      <c r="C223" s="682" t="s">
        <v>1353</v>
      </c>
      <c r="D223" s="678">
        <f>SUM(D174:D222)</f>
        <v>0</v>
      </c>
      <c r="E223" s="679">
        <f>SUM(E174:E222)</f>
        <v>0</v>
      </c>
      <c r="F223" s="680">
        <f>D223-E223</f>
        <v>0</v>
      </c>
    </row>
    <row r="224" spans="1:6" ht="13.8" thickTop="1">
      <c r="A224" s="683"/>
      <c r="B224" s="683"/>
      <c r="C224" s="684"/>
      <c r="D224" s="685"/>
      <c r="E224" s="685"/>
      <c r="F224" s="685"/>
    </row>
    <row r="225" spans="1:6">
      <c r="A225" s="686"/>
      <c r="B225" s="686"/>
      <c r="C225" s="686" t="s">
        <v>1331</v>
      </c>
      <c r="D225" s="687">
        <f>D173+D223</f>
        <v>1366000</v>
      </c>
      <c r="E225" s="687">
        <f>E173+E223</f>
        <v>0</v>
      </c>
      <c r="F225" s="687">
        <f>D225-E225</f>
        <v>1366000</v>
      </c>
    </row>
    <row r="226" spans="1:6" ht="25.8" customHeight="1">
      <c r="A226" s="3"/>
      <c r="B226" s="3"/>
      <c r="C226" s="3"/>
      <c r="D226" s="3"/>
      <c r="E226" s="3"/>
      <c r="F226" s="3"/>
    </row>
    <row r="227" spans="1:6" ht="25.8" customHeight="1">
      <c r="A227" s="6"/>
      <c r="B227" s="6"/>
    </row>
    <row r="228" spans="1:6" ht="33" customHeight="1">
      <c r="A228" s="872" t="s">
        <v>3</v>
      </c>
      <c r="B228" s="873"/>
      <c r="C228" s="172" t="s">
        <v>0</v>
      </c>
      <c r="D228" s="171" t="s">
        <v>1</v>
      </c>
      <c r="E228" s="233" t="s">
        <v>2</v>
      </c>
      <c r="F228" s="172" t="s">
        <v>17</v>
      </c>
    </row>
    <row r="229" spans="1:6">
      <c r="A229" s="173">
        <v>5</v>
      </c>
      <c r="B229" s="174">
        <v>1</v>
      </c>
      <c r="C229" s="175" t="s">
        <v>7</v>
      </c>
      <c r="D229" s="176">
        <f>F225</f>
        <v>1366000</v>
      </c>
      <c r="E229" s="174"/>
      <c r="F229" s="175">
        <f>D229</f>
        <v>1366000</v>
      </c>
    </row>
    <row r="230" spans="1:6">
      <c r="A230" s="178"/>
      <c r="B230" s="179"/>
      <c r="C230" s="180"/>
      <c r="D230" s="181"/>
      <c r="E230" s="179"/>
      <c r="F230" s="218" t="str">
        <f>IF(OR(D230&lt;&gt;"",E230&lt;&gt;""),F229+D230-E230,"")</f>
        <v/>
      </c>
    </row>
    <row r="231" spans="1:6">
      <c r="A231" s="178"/>
      <c r="B231" s="179"/>
      <c r="C231" s="180"/>
      <c r="D231" s="181"/>
      <c r="E231" s="179"/>
      <c r="F231" s="218" t="str">
        <f t="shared" ref="F231:F278" si="4">IF(OR(D231&lt;&gt;"",E231&lt;&gt;""),F230+D231-E231,"")</f>
        <v/>
      </c>
    </row>
    <row r="232" spans="1:6">
      <c r="A232" s="178"/>
      <c r="B232" s="179"/>
      <c r="C232" s="180"/>
      <c r="D232" s="181"/>
      <c r="E232" s="179"/>
      <c r="F232" s="218" t="str">
        <f t="shared" si="4"/>
        <v/>
      </c>
    </row>
    <row r="233" spans="1:6">
      <c r="A233" s="178"/>
      <c r="B233" s="179"/>
      <c r="C233" s="180"/>
      <c r="D233" s="181"/>
      <c r="E233" s="179"/>
      <c r="F233" s="218" t="str">
        <f t="shared" si="4"/>
        <v/>
      </c>
    </row>
    <row r="234" spans="1:6">
      <c r="A234" s="178"/>
      <c r="B234" s="179"/>
      <c r="C234" s="180"/>
      <c r="D234" s="181"/>
      <c r="E234" s="179"/>
      <c r="F234" s="218" t="str">
        <f t="shared" si="4"/>
        <v/>
      </c>
    </row>
    <row r="235" spans="1:6">
      <c r="A235" s="178"/>
      <c r="B235" s="179"/>
      <c r="C235" s="180"/>
      <c r="D235" s="181"/>
      <c r="E235" s="179"/>
      <c r="F235" s="218" t="str">
        <f t="shared" si="4"/>
        <v/>
      </c>
    </row>
    <row r="236" spans="1:6">
      <c r="A236" s="178"/>
      <c r="B236" s="179"/>
      <c r="C236" s="180"/>
      <c r="D236" s="181"/>
      <c r="E236" s="179"/>
      <c r="F236" s="218" t="str">
        <f t="shared" si="4"/>
        <v/>
      </c>
    </row>
    <row r="237" spans="1:6">
      <c r="A237" s="178"/>
      <c r="B237" s="179"/>
      <c r="C237" s="180"/>
      <c r="D237" s="181"/>
      <c r="E237" s="179"/>
      <c r="F237" s="218" t="str">
        <f t="shared" si="4"/>
        <v/>
      </c>
    </row>
    <row r="238" spans="1:6">
      <c r="A238" s="178"/>
      <c r="B238" s="179"/>
      <c r="C238" s="180"/>
      <c r="D238" s="181"/>
      <c r="E238" s="179"/>
      <c r="F238" s="218" t="str">
        <f t="shared" si="4"/>
        <v/>
      </c>
    </row>
    <row r="239" spans="1:6">
      <c r="A239" s="178"/>
      <c r="B239" s="179"/>
      <c r="C239" s="180"/>
      <c r="D239" s="181"/>
      <c r="E239" s="179"/>
      <c r="F239" s="218" t="str">
        <f t="shared" si="4"/>
        <v/>
      </c>
    </row>
    <row r="240" spans="1:6">
      <c r="A240" s="178"/>
      <c r="B240" s="179"/>
      <c r="C240" s="180"/>
      <c r="D240" s="181"/>
      <c r="E240" s="179"/>
      <c r="F240" s="218" t="str">
        <f t="shared" si="4"/>
        <v/>
      </c>
    </row>
    <row r="241" spans="1:6">
      <c r="A241" s="178"/>
      <c r="B241" s="179"/>
      <c r="C241" s="180"/>
      <c r="D241" s="181"/>
      <c r="E241" s="179"/>
      <c r="F241" s="218" t="str">
        <f t="shared" si="4"/>
        <v/>
      </c>
    </row>
    <row r="242" spans="1:6">
      <c r="A242" s="178"/>
      <c r="B242" s="179"/>
      <c r="C242" s="180"/>
      <c r="D242" s="181"/>
      <c r="E242" s="179"/>
      <c r="F242" s="218" t="str">
        <f t="shared" si="4"/>
        <v/>
      </c>
    </row>
    <row r="243" spans="1:6">
      <c r="A243" s="178"/>
      <c r="B243" s="179"/>
      <c r="C243" s="180"/>
      <c r="D243" s="181"/>
      <c r="E243" s="179"/>
      <c r="F243" s="218" t="str">
        <f t="shared" si="4"/>
        <v/>
      </c>
    </row>
    <row r="244" spans="1:6">
      <c r="A244" s="178"/>
      <c r="B244" s="179"/>
      <c r="C244" s="180"/>
      <c r="D244" s="181"/>
      <c r="E244" s="179"/>
      <c r="F244" s="218" t="str">
        <f t="shared" si="4"/>
        <v/>
      </c>
    </row>
    <row r="245" spans="1:6">
      <c r="A245" s="178"/>
      <c r="B245" s="179"/>
      <c r="C245" s="180"/>
      <c r="D245" s="181"/>
      <c r="E245" s="179"/>
      <c r="F245" s="218" t="str">
        <f t="shared" si="4"/>
        <v/>
      </c>
    </row>
    <row r="246" spans="1:6">
      <c r="A246" s="178"/>
      <c r="B246" s="179"/>
      <c r="C246" s="180"/>
      <c r="D246" s="181"/>
      <c r="E246" s="179"/>
      <c r="F246" s="218" t="str">
        <f t="shared" si="4"/>
        <v/>
      </c>
    </row>
    <row r="247" spans="1:6">
      <c r="A247" s="178"/>
      <c r="B247" s="179"/>
      <c r="C247" s="180"/>
      <c r="D247" s="181"/>
      <c r="E247" s="179"/>
      <c r="F247" s="218" t="str">
        <f t="shared" si="4"/>
        <v/>
      </c>
    </row>
    <row r="248" spans="1:6">
      <c r="A248" s="178"/>
      <c r="B248" s="179"/>
      <c r="C248" s="180"/>
      <c r="D248" s="181"/>
      <c r="E248" s="179"/>
      <c r="F248" s="218" t="str">
        <f t="shared" si="4"/>
        <v/>
      </c>
    </row>
    <row r="249" spans="1:6">
      <c r="A249" s="178"/>
      <c r="B249" s="179"/>
      <c r="C249" s="180"/>
      <c r="D249" s="181"/>
      <c r="E249" s="179"/>
      <c r="F249" s="218" t="str">
        <f t="shared" si="4"/>
        <v/>
      </c>
    </row>
    <row r="250" spans="1:6">
      <c r="A250" s="178"/>
      <c r="B250" s="179"/>
      <c r="C250" s="180"/>
      <c r="D250" s="181"/>
      <c r="E250" s="179"/>
      <c r="F250" s="218" t="str">
        <f t="shared" si="4"/>
        <v/>
      </c>
    </row>
    <row r="251" spans="1:6">
      <c r="A251" s="178"/>
      <c r="B251" s="179"/>
      <c r="C251" s="180"/>
      <c r="D251" s="181"/>
      <c r="E251" s="179"/>
      <c r="F251" s="218" t="str">
        <f t="shared" si="4"/>
        <v/>
      </c>
    </row>
    <row r="252" spans="1:6">
      <c r="A252" s="178"/>
      <c r="B252" s="179"/>
      <c r="C252" s="180"/>
      <c r="D252" s="181"/>
      <c r="E252" s="179"/>
      <c r="F252" s="218" t="str">
        <f t="shared" si="4"/>
        <v/>
      </c>
    </row>
    <row r="253" spans="1:6">
      <c r="A253" s="178"/>
      <c r="B253" s="179"/>
      <c r="C253" s="180"/>
      <c r="D253" s="181"/>
      <c r="E253" s="179"/>
      <c r="F253" s="218" t="str">
        <f t="shared" si="4"/>
        <v/>
      </c>
    </row>
    <row r="254" spans="1:6">
      <c r="A254" s="178"/>
      <c r="B254" s="179"/>
      <c r="C254" s="180"/>
      <c r="D254" s="181"/>
      <c r="E254" s="179"/>
      <c r="F254" s="218" t="str">
        <f t="shared" si="4"/>
        <v/>
      </c>
    </row>
    <row r="255" spans="1:6">
      <c r="A255" s="178"/>
      <c r="B255" s="179"/>
      <c r="C255" s="180"/>
      <c r="D255" s="181"/>
      <c r="E255" s="179"/>
      <c r="F255" s="218" t="str">
        <f t="shared" si="4"/>
        <v/>
      </c>
    </row>
    <row r="256" spans="1:6">
      <c r="A256" s="178"/>
      <c r="B256" s="179"/>
      <c r="C256" s="180"/>
      <c r="D256" s="181"/>
      <c r="E256" s="179"/>
      <c r="F256" s="218" t="str">
        <f t="shared" si="4"/>
        <v/>
      </c>
    </row>
    <row r="257" spans="1:6">
      <c r="A257" s="178"/>
      <c r="B257" s="179"/>
      <c r="C257" s="180"/>
      <c r="D257" s="181"/>
      <c r="E257" s="179"/>
      <c r="F257" s="218" t="str">
        <f t="shared" si="4"/>
        <v/>
      </c>
    </row>
    <row r="258" spans="1:6">
      <c r="A258" s="178"/>
      <c r="B258" s="179"/>
      <c r="C258" s="180"/>
      <c r="D258" s="181"/>
      <c r="E258" s="179"/>
      <c r="F258" s="218" t="str">
        <f t="shared" si="4"/>
        <v/>
      </c>
    </row>
    <row r="259" spans="1:6">
      <c r="A259" s="178"/>
      <c r="B259" s="179"/>
      <c r="C259" s="180"/>
      <c r="D259" s="181"/>
      <c r="E259" s="179"/>
      <c r="F259" s="218" t="str">
        <f t="shared" si="4"/>
        <v/>
      </c>
    </row>
    <row r="260" spans="1:6">
      <c r="A260" s="178"/>
      <c r="B260" s="179"/>
      <c r="C260" s="180"/>
      <c r="D260" s="181"/>
      <c r="E260" s="179"/>
      <c r="F260" s="218" t="str">
        <f t="shared" si="4"/>
        <v/>
      </c>
    </row>
    <row r="261" spans="1:6">
      <c r="A261" s="178"/>
      <c r="B261" s="179"/>
      <c r="C261" s="180"/>
      <c r="D261" s="181"/>
      <c r="E261" s="179"/>
      <c r="F261" s="218" t="str">
        <f t="shared" si="4"/>
        <v/>
      </c>
    </row>
    <row r="262" spans="1:6">
      <c r="A262" s="178"/>
      <c r="B262" s="179"/>
      <c r="C262" s="180"/>
      <c r="D262" s="181"/>
      <c r="E262" s="179"/>
      <c r="F262" s="218" t="str">
        <f t="shared" si="4"/>
        <v/>
      </c>
    </row>
    <row r="263" spans="1:6">
      <c r="A263" s="178"/>
      <c r="B263" s="179"/>
      <c r="C263" s="180"/>
      <c r="D263" s="181"/>
      <c r="E263" s="179"/>
      <c r="F263" s="218" t="str">
        <f t="shared" si="4"/>
        <v/>
      </c>
    </row>
    <row r="264" spans="1:6">
      <c r="A264" s="178"/>
      <c r="B264" s="179"/>
      <c r="C264" s="180"/>
      <c r="D264" s="181"/>
      <c r="E264" s="179"/>
      <c r="F264" s="218" t="str">
        <f t="shared" si="4"/>
        <v/>
      </c>
    </row>
    <row r="265" spans="1:6">
      <c r="A265" s="178"/>
      <c r="B265" s="179"/>
      <c r="C265" s="180"/>
      <c r="D265" s="181"/>
      <c r="E265" s="179"/>
      <c r="F265" s="218" t="str">
        <f t="shared" si="4"/>
        <v/>
      </c>
    </row>
    <row r="266" spans="1:6">
      <c r="A266" s="178"/>
      <c r="B266" s="179"/>
      <c r="C266" s="180"/>
      <c r="D266" s="181"/>
      <c r="E266" s="179"/>
      <c r="F266" s="218" t="str">
        <f t="shared" si="4"/>
        <v/>
      </c>
    </row>
    <row r="267" spans="1:6">
      <c r="A267" s="178"/>
      <c r="B267" s="179"/>
      <c r="C267" s="180"/>
      <c r="D267" s="181"/>
      <c r="E267" s="179"/>
      <c r="F267" s="218" t="str">
        <f t="shared" si="4"/>
        <v/>
      </c>
    </row>
    <row r="268" spans="1:6">
      <c r="A268" s="178"/>
      <c r="B268" s="179"/>
      <c r="C268" s="180"/>
      <c r="D268" s="181"/>
      <c r="E268" s="179"/>
      <c r="F268" s="218" t="str">
        <f t="shared" si="4"/>
        <v/>
      </c>
    </row>
    <row r="269" spans="1:6">
      <c r="A269" s="178"/>
      <c r="B269" s="179"/>
      <c r="C269" s="180"/>
      <c r="D269" s="181"/>
      <c r="E269" s="179"/>
      <c r="F269" s="218" t="str">
        <f t="shared" si="4"/>
        <v/>
      </c>
    </row>
    <row r="270" spans="1:6">
      <c r="A270" s="178"/>
      <c r="B270" s="179"/>
      <c r="C270" s="180"/>
      <c r="D270" s="181"/>
      <c r="E270" s="179"/>
      <c r="F270" s="218" t="str">
        <f t="shared" si="4"/>
        <v/>
      </c>
    </row>
    <row r="271" spans="1:6">
      <c r="A271" s="178"/>
      <c r="B271" s="179"/>
      <c r="C271" s="180"/>
      <c r="D271" s="181"/>
      <c r="E271" s="179"/>
      <c r="F271" s="218" t="str">
        <f t="shared" si="4"/>
        <v/>
      </c>
    </row>
    <row r="272" spans="1:6">
      <c r="A272" s="178"/>
      <c r="B272" s="179"/>
      <c r="C272" s="180"/>
      <c r="D272" s="181"/>
      <c r="E272" s="179"/>
      <c r="F272" s="218" t="str">
        <f t="shared" si="4"/>
        <v/>
      </c>
    </row>
    <row r="273" spans="1:6">
      <c r="A273" s="178"/>
      <c r="B273" s="179"/>
      <c r="C273" s="180"/>
      <c r="D273" s="181"/>
      <c r="E273" s="179"/>
      <c r="F273" s="218" t="str">
        <f t="shared" si="4"/>
        <v/>
      </c>
    </row>
    <row r="274" spans="1:6">
      <c r="A274" s="178"/>
      <c r="B274" s="179"/>
      <c r="C274" s="180"/>
      <c r="D274" s="181"/>
      <c r="E274" s="179"/>
      <c r="F274" s="218" t="str">
        <f t="shared" si="4"/>
        <v/>
      </c>
    </row>
    <row r="275" spans="1:6">
      <c r="A275" s="178"/>
      <c r="B275" s="179"/>
      <c r="C275" s="180"/>
      <c r="D275" s="181"/>
      <c r="E275" s="179"/>
      <c r="F275" s="218" t="str">
        <f t="shared" si="4"/>
        <v/>
      </c>
    </row>
    <row r="276" spans="1:6">
      <c r="A276" s="178"/>
      <c r="B276" s="179"/>
      <c r="C276" s="180"/>
      <c r="D276" s="181"/>
      <c r="E276" s="179"/>
      <c r="F276" s="218" t="str">
        <f t="shared" si="4"/>
        <v/>
      </c>
    </row>
    <row r="277" spans="1:6">
      <c r="A277" s="178"/>
      <c r="B277" s="179"/>
      <c r="C277" s="180"/>
      <c r="D277" s="181"/>
      <c r="E277" s="179"/>
      <c r="F277" s="218" t="str">
        <f t="shared" si="4"/>
        <v/>
      </c>
    </row>
    <row r="278" spans="1:6">
      <c r="A278" s="178"/>
      <c r="B278" s="179"/>
      <c r="C278" s="180"/>
      <c r="D278" s="181"/>
      <c r="E278" s="179"/>
      <c r="F278" s="218" t="str">
        <f t="shared" si="4"/>
        <v/>
      </c>
    </row>
    <row r="279" spans="1:6" ht="13.8" thickBot="1">
      <c r="A279" s="676">
        <v>5</v>
      </c>
      <c r="B279" s="677">
        <v>31</v>
      </c>
      <c r="C279" s="682" t="s">
        <v>1352</v>
      </c>
      <c r="D279" s="678">
        <f>SUM(D230:D278)</f>
        <v>0</v>
      </c>
      <c r="E279" s="679">
        <f>SUM(E230:E278)</f>
        <v>0</v>
      </c>
      <c r="F279" s="680">
        <f>D279-E279</f>
        <v>0</v>
      </c>
    </row>
    <row r="280" spans="1:6" ht="13.8" thickTop="1">
      <c r="A280" s="683"/>
      <c r="B280" s="683"/>
      <c r="C280" s="684"/>
      <c r="D280" s="685"/>
      <c r="E280" s="685"/>
      <c r="F280" s="685"/>
    </row>
    <row r="281" spans="1:6">
      <c r="A281" s="686"/>
      <c r="B281" s="686"/>
      <c r="C281" s="686" t="s">
        <v>1333</v>
      </c>
      <c r="D281" s="687">
        <f>D229+D279</f>
        <v>1366000</v>
      </c>
      <c r="E281" s="687">
        <f>E229+E279</f>
        <v>0</v>
      </c>
      <c r="F281" s="687">
        <f>D281-E281</f>
        <v>1366000</v>
      </c>
    </row>
    <row r="282" spans="1:6" ht="25.8" customHeight="1">
      <c r="A282" s="3"/>
      <c r="B282" s="3"/>
      <c r="C282" s="3"/>
      <c r="D282" s="3"/>
      <c r="E282" s="3"/>
      <c r="F282" s="3"/>
    </row>
    <row r="283" spans="1:6" ht="25.8" customHeight="1">
      <c r="A283" s="6"/>
      <c r="B283" s="6"/>
    </row>
    <row r="284" spans="1:6" ht="33" customHeight="1">
      <c r="A284" s="872" t="s">
        <v>3</v>
      </c>
      <c r="B284" s="873"/>
      <c r="C284" s="172" t="s">
        <v>0</v>
      </c>
      <c r="D284" s="171" t="s">
        <v>1</v>
      </c>
      <c r="E284" s="233" t="s">
        <v>2</v>
      </c>
      <c r="F284" s="172" t="s">
        <v>17</v>
      </c>
    </row>
    <row r="285" spans="1:6">
      <c r="A285" s="173">
        <v>6</v>
      </c>
      <c r="B285" s="174">
        <v>1</v>
      </c>
      <c r="C285" s="175" t="s">
        <v>7</v>
      </c>
      <c r="D285" s="176">
        <f>F281</f>
        <v>1366000</v>
      </c>
      <c r="E285" s="174"/>
      <c r="F285" s="175">
        <f>D285</f>
        <v>1366000</v>
      </c>
    </row>
    <row r="286" spans="1:6">
      <c r="A286" s="178"/>
      <c r="B286" s="179"/>
      <c r="C286" s="180"/>
      <c r="D286" s="181"/>
      <c r="E286" s="179"/>
      <c r="F286" s="218" t="str">
        <f>IF(OR(D286&lt;&gt;"",E286&lt;&gt;""),F285+D286-E286,"")</f>
        <v/>
      </c>
    </row>
    <row r="287" spans="1:6">
      <c r="A287" s="178"/>
      <c r="B287" s="179"/>
      <c r="C287" s="180"/>
      <c r="D287" s="181"/>
      <c r="E287" s="179"/>
      <c r="F287" s="218" t="str">
        <f t="shared" ref="F287:F334" si="5">IF(OR(D287&lt;&gt;"",E287&lt;&gt;""),F286+D287-E287,"")</f>
        <v/>
      </c>
    </row>
    <row r="288" spans="1:6">
      <c r="A288" s="178"/>
      <c r="B288" s="179"/>
      <c r="C288" s="180"/>
      <c r="D288" s="181"/>
      <c r="E288" s="179"/>
      <c r="F288" s="218" t="str">
        <f t="shared" si="5"/>
        <v/>
      </c>
    </row>
    <row r="289" spans="1:6">
      <c r="A289" s="178"/>
      <c r="B289" s="179"/>
      <c r="C289" s="180"/>
      <c r="D289" s="181"/>
      <c r="E289" s="179"/>
      <c r="F289" s="218" t="str">
        <f t="shared" si="5"/>
        <v/>
      </c>
    </row>
    <row r="290" spans="1:6">
      <c r="A290" s="178"/>
      <c r="B290" s="179"/>
      <c r="C290" s="180"/>
      <c r="D290" s="181"/>
      <c r="E290" s="179"/>
      <c r="F290" s="218" t="str">
        <f t="shared" si="5"/>
        <v/>
      </c>
    </row>
    <row r="291" spans="1:6">
      <c r="A291" s="178"/>
      <c r="B291" s="179"/>
      <c r="C291" s="180"/>
      <c r="D291" s="181"/>
      <c r="E291" s="179"/>
      <c r="F291" s="218" t="str">
        <f t="shared" si="5"/>
        <v/>
      </c>
    </row>
    <row r="292" spans="1:6">
      <c r="A292" s="178"/>
      <c r="B292" s="179"/>
      <c r="C292" s="180"/>
      <c r="D292" s="181"/>
      <c r="E292" s="179"/>
      <c r="F292" s="218" t="str">
        <f t="shared" si="5"/>
        <v/>
      </c>
    </row>
    <row r="293" spans="1:6">
      <c r="A293" s="178"/>
      <c r="B293" s="179"/>
      <c r="C293" s="180"/>
      <c r="D293" s="181"/>
      <c r="E293" s="179"/>
      <c r="F293" s="218" t="str">
        <f t="shared" si="5"/>
        <v/>
      </c>
    </row>
    <row r="294" spans="1:6">
      <c r="A294" s="178"/>
      <c r="B294" s="179"/>
      <c r="C294" s="180"/>
      <c r="D294" s="181"/>
      <c r="E294" s="179"/>
      <c r="F294" s="218" t="str">
        <f t="shared" si="5"/>
        <v/>
      </c>
    </row>
    <row r="295" spans="1:6">
      <c r="A295" s="178"/>
      <c r="B295" s="179"/>
      <c r="C295" s="180"/>
      <c r="D295" s="181"/>
      <c r="E295" s="179"/>
      <c r="F295" s="218" t="str">
        <f t="shared" si="5"/>
        <v/>
      </c>
    </row>
    <row r="296" spans="1:6">
      <c r="A296" s="178"/>
      <c r="B296" s="179"/>
      <c r="C296" s="180"/>
      <c r="D296" s="181"/>
      <c r="E296" s="179"/>
      <c r="F296" s="218" t="str">
        <f t="shared" si="5"/>
        <v/>
      </c>
    </row>
    <row r="297" spans="1:6">
      <c r="A297" s="178"/>
      <c r="B297" s="179"/>
      <c r="C297" s="180"/>
      <c r="D297" s="181"/>
      <c r="E297" s="179"/>
      <c r="F297" s="218" t="str">
        <f t="shared" si="5"/>
        <v/>
      </c>
    </row>
    <row r="298" spans="1:6">
      <c r="A298" s="178"/>
      <c r="B298" s="179"/>
      <c r="C298" s="180"/>
      <c r="D298" s="181"/>
      <c r="E298" s="179"/>
      <c r="F298" s="218" t="str">
        <f t="shared" si="5"/>
        <v/>
      </c>
    </row>
    <row r="299" spans="1:6">
      <c r="A299" s="178"/>
      <c r="B299" s="179"/>
      <c r="C299" s="180"/>
      <c r="D299" s="181"/>
      <c r="E299" s="179"/>
      <c r="F299" s="218" t="str">
        <f t="shared" si="5"/>
        <v/>
      </c>
    </row>
    <row r="300" spans="1:6">
      <c r="A300" s="178"/>
      <c r="B300" s="179"/>
      <c r="C300" s="180"/>
      <c r="D300" s="181"/>
      <c r="E300" s="179"/>
      <c r="F300" s="218" t="str">
        <f t="shared" si="5"/>
        <v/>
      </c>
    </row>
    <row r="301" spans="1:6">
      <c r="A301" s="178"/>
      <c r="B301" s="179"/>
      <c r="C301" s="180"/>
      <c r="D301" s="181"/>
      <c r="E301" s="179"/>
      <c r="F301" s="218" t="str">
        <f t="shared" si="5"/>
        <v/>
      </c>
    </row>
    <row r="302" spans="1:6">
      <c r="A302" s="178"/>
      <c r="B302" s="179"/>
      <c r="C302" s="180"/>
      <c r="D302" s="181"/>
      <c r="E302" s="179"/>
      <c r="F302" s="218" t="str">
        <f t="shared" si="5"/>
        <v/>
      </c>
    </row>
    <row r="303" spans="1:6">
      <c r="A303" s="178"/>
      <c r="B303" s="179"/>
      <c r="C303" s="180"/>
      <c r="D303" s="181"/>
      <c r="E303" s="179"/>
      <c r="F303" s="218" t="str">
        <f t="shared" si="5"/>
        <v/>
      </c>
    </row>
    <row r="304" spans="1:6">
      <c r="A304" s="178"/>
      <c r="B304" s="179"/>
      <c r="C304" s="180"/>
      <c r="D304" s="181"/>
      <c r="E304" s="179"/>
      <c r="F304" s="218" t="str">
        <f t="shared" si="5"/>
        <v/>
      </c>
    </row>
    <row r="305" spans="1:6">
      <c r="A305" s="178"/>
      <c r="B305" s="179"/>
      <c r="C305" s="180"/>
      <c r="D305" s="181"/>
      <c r="E305" s="179"/>
      <c r="F305" s="218" t="str">
        <f t="shared" si="5"/>
        <v/>
      </c>
    </row>
    <row r="306" spans="1:6">
      <c r="A306" s="178"/>
      <c r="B306" s="179"/>
      <c r="C306" s="180"/>
      <c r="D306" s="181"/>
      <c r="E306" s="179"/>
      <c r="F306" s="218" t="str">
        <f t="shared" si="5"/>
        <v/>
      </c>
    </row>
    <row r="307" spans="1:6">
      <c r="A307" s="178"/>
      <c r="B307" s="179"/>
      <c r="C307" s="180"/>
      <c r="D307" s="181"/>
      <c r="E307" s="179"/>
      <c r="F307" s="218" t="str">
        <f t="shared" si="5"/>
        <v/>
      </c>
    </row>
    <row r="308" spans="1:6">
      <c r="A308" s="178"/>
      <c r="B308" s="179"/>
      <c r="C308" s="180"/>
      <c r="D308" s="181"/>
      <c r="E308" s="179"/>
      <c r="F308" s="218" t="str">
        <f t="shared" si="5"/>
        <v/>
      </c>
    </row>
    <row r="309" spans="1:6">
      <c r="A309" s="178"/>
      <c r="B309" s="179"/>
      <c r="C309" s="180"/>
      <c r="D309" s="181"/>
      <c r="E309" s="179"/>
      <c r="F309" s="218" t="str">
        <f t="shared" si="5"/>
        <v/>
      </c>
    </row>
    <row r="310" spans="1:6">
      <c r="A310" s="178"/>
      <c r="B310" s="179"/>
      <c r="C310" s="180"/>
      <c r="D310" s="181"/>
      <c r="E310" s="179"/>
      <c r="F310" s="218" t="str">
        <f t="shared" si="5"/>
        <v/>
      </c>
    </row>
    <row r="311" spans="1:6">
      <c r="A311" s="178"/>
      <c r="B311" s="179"/>
      <c r="C311" s="180"/>
      <c r="D311" s="181"/>
      <c r="E311" s="179"/>
      <c r="F311" s="218" t="str">
        <f t="shared" si="5"/>
        <v/>
      </c>
    </row>
    <row r="312" spans="1:6">
      <c r="A312" s="178"/>
      <c r="B312" s="179"/>
      <c r="C312" s="180"/>
      <c r="D312" s="181"/>
      <c r="E312" s="179"/>
      <c r="F312" s="218" t="str">
        <f t="shared" si="5"/>
        <v/>
      </c>
    </row>
    <row r="313" spans="1:6">
      <c r="A313" s="178"/>
      <c r="B313" s="179"/>
      <c r="C313" s="180"/>
      <c r="D313" s="181"/>
      <c r="E313" s="179"/>
      <c r="F313" s="218" t="str">
        <f t="shared" si="5"/>
        <v/>
      </c>
    </row>
    <row r="314" spans="1:6">
      <c r="A314" s="178"/>
      <c r="B314" s="179"/>
      <c r="C314" s="180"/>
      <c r="D314" s="181"/>
      <c r="E314" s="179"/>
      <c r="F314" s="218" t="str">
        <f t="shared" si="5"/>
        <v/>
      </c>
    </row>
    <row r="315" spans="1:6">
      <c r="A315" s="178"/>
      <c r="B315" s="179"/>
      <c r="C315" s="180"/>
      <c r="D315" s="181"/>
      <c r="E315" s="179"/>
      <c r="F315" s="218" t="str">
        <f t="shared" si="5"/>
        <v/>
      </c>
    </row>
    <row r="316" spans="1:6">
      <c r="A316" s="178"/>
      <c r="B316" s="179"/>
      <c r="C316" s="180"/>
      <c r="D316" s="181"/>
      <c r="E316" s="179"/>
      <c r="F316" s="218" t="str">
        <f t="shared" si="5"/>
        <v/>
      </c>
    </row>
    <row r="317" spans="1:6">
      <c r="A317" s="178"/>
      <c r="B317" s="179"/>
      <c r="C317" s="180"/>
      <c r="D317" s="181"/>
      <c r="E317" s="179"/>
      <c r="F317" s="218" t="str">
        <f t="shared" si="5"/>
        <v/>
      </c>
    </row>
    <row r="318" spans="1:6">
      <c r="A318" s="178"/>
      <c r="B318" s="179"/>
      <c r="C318" s="180"/>
      <c r="D318" s="181"/>
      <c r="E318" s="179"/>
      <c r="F318" s="218" t="str">
        <f t="shared" si="5"/>
        <v/>
      </c>
    </row>
    <row r="319" spans="1:6">
      <c r="A319" s="178"/>
      <c r="B319" s="179"/>
      <c r="C319" s="180"/>
      <c r="D319" s="181"/>
      <c r="E319" s="179"/>
      <c r="F319" s="218" t="str">
        <f t="shared" si="5"/>
        <v/>
      </c>
    </row>
    <row r="320" spans="1:6">
      <c r="A320" s="178"/>
      <c r="B320" s="179"/>
      <c r="C320" s="180"/>
      <c r="D320" s="181"/>
      <c r="E320" s="179"/>
      <c r="F320" s="218" t="str">
        <f t="shared" si="5"/>
        <v/>
      </c>
    </row>
    <row r="321" spans="1:6">
      <c r="A321" s="178"/>
      <c r="B321" s="179"/>
      <c r="C321" s="180"/>
      <c r="D321" s="181"/>
      <c r="E321" s="179"/>
      <c r="F321" s="218" t="str">
        <f t="shared" si="5"/>
        <v/>
      </c>
    </row>
    <row r="322" spans="1:6">
      <c r="A322" s="178"/>
      <c r="B322" s="179"/>
      <c r="C322" s="180"/>
      <c r="D322" s="181"/>
      <c r="E322" s="179"/>
      <c r="F322" s="218" t="str">
        <f t="shared" si="5"/>
        <v/>
      </c>
    </row>
    <row r="323" spans="1:6">
      <c r="A323" s="178"/>
      <c r="B323" s="179"/>
      <c r="C323" s="180"/>
      <c r="D323" s="181"/>
      <c r="E323" s="179"/>
      <c r="F323" s="218" t="str">
        <f t="shared" si="5"/>
        <v/>
      </c>
    </row>
    <row r="324" spans="1:6">
      <c r="A324" s="178"/>
      <c r="B324" s="179"/>
      <c r="C324" s="180"/>
      <c r="D324" s="181"/>
      <c r="E324" s="179"/>
      <c r="F324" s="218" t="str">
        <f t="shared" si="5"/>
        <v/>
      </c>
    </row>
    <row r="325" spans="1:6">
      <c r="A325" s="178"/>
      <c r="B325" s="179"/>
      <c r="C325" s="180"/>
      <c r="D325" s="181"/>
      <c r="E325" s="179"/>
      <c r="F325" s="218" t="str">
        <f t="shared" si="5"/>
        <v/>
      </c>
    </row>
    <row r="326" spans="1:6">
      <c r="A326" s="178"/>
      <c r="B326" s="179"/>
      <c r="C326" s="180"/>
      <c r="D326" s="181"/>
      <c r="E326" s="179"/>
      <c r="F326" s="218" t="str">
        <f t="shared" si="5"/>
        <v/>
      </c>
    </row>
    <row r="327" spans="1:6">
      <c r="A327" s="178"/>
      <c r="B327" s="179"/>
      <c r="C327" s="180"/>
      <c r="D327" s="181"/>
      <c r="E327" s="179"/>
      <c r="F327" s="218" t="str">
        <f t="shared" si="5"/>
        <v/>
      </c>
    </row>
    <row r="328" spans="1:6">
      <c r="A328" s="178"/>
      <c r="B328" s="179"/>
      <c r="C328" s="180"/>
      <c r="D328" s="181"/>
      <c r="E328" s="179"/>
      <c r="F328" s="218" t="str">
        <f t="shared" si="5"/>
        <v/>
      </c>
    </row>
    <row r="329" spans="1:6">
      <c r="A329" s="178"/>
      <c r="B329" s="179"/>
      <c r="C329" s="180"/>
      <c r="D329" s="181"/>
      <c r="E329" s="179"/>
      <c r="F329" s="218" t="str">
        <f t="shared" si="5"/>
        <v/>
      </c>
    </row>
    <row r="330" spans="1:6">
      <c r="A330" s="178"/>
      <c r="B330" s="179"/>
      <c r="C330" s="180"/>
      <c r="D330" s="181"/>
      <c r="E330" s="179"/>
      <c r="F330" s="218" t="str">
        <f t="shared" si="5"/>
        <v/>
      </c>
    </row>
    <row r="331" spans="1:6">
      <c r="A331" s="178"/>
      <c r="B331" s="179"/>
      <c r="C331" s="180"/>
      <c r="D331" s="181"/>
      <c r="E331" s="179"/>
      <c r="F331" s="218" t="str">
        <f t="shared" si="5"/>
        <v/>
      </c>
    </row>
    <row r="332" spans="1:6">
      <c r="A332" s="178"/>
      <c r="B332" s="179"/>
      <c r="C332" s="180"/>
      <c r="D332" s="181"/>
      <c r="E332" s="179"/>
      <c r="F332" s="218" t="str">
        <f t="shared" si="5"/>
        <v/>
      </c>
    </row>
    <row r="333" spans="1:6">
      <c r="A333" s="178"/>
      <c r="B333" s="179"/>
      <c r="C333" s="180"/>
      <c r="D333" s="181"/>
      <c r="E333" s="179"/>
      <c r="F333" s="218" t="str">
        <f t="shared" si="5"/>
        <v/>
      </c>
    </row>
    <row r="334" spans="1:6">
      <c r="A334" s="178"/>
      <c r="B334" s="179"/>
      <c r="C334" s="180"/>
      <c r="D334" s="181"/>
      <c r="E334" s="179"/>
      <c r="F334" s="218" t="str">
        <f t="shared" si="5"/>
        <v/>
      </c>
    </row>
    <row r="335" spans="1:6" ht="13.8" thickBot="1">
      <c r="A335" s="676">
        <v>6</v>
      </c>
      <c r="B335" s="677">
        <v>30</v>
      </c>
      <c r="C335" s="682" t="s">
        <v>1351</v>
      </c>
      <c r="D335" s="678">
        <f>SUM(D286:D334)</f>
        <v>0</v>
      </c>
      <c r="E335" s="679">
        <f>SUM(E286:E334)</f>
        <v>0</v>
      </c>
      <c r="F335" s="680">
        <f>D335-E335</f>
        <v>0</v>
      </c>
    </row>
    <row r="336" spans="1:6" ht="13.8" thickTop="1">
      <c r="A336" s="683"/>
      <c r="B336" s="683"/>
      <c r="C336" s="684"/>
      <c r="D336" s="685"/>
      <c r="E336" s="685"/>
      <c r="F336" s="685"/>
    </row>
    <row r="337" spans="1:6">
      <c r="A337" s="686"/>
      <c r="B337" s="686"/>
      <c r="C337" s="686" t="s">
        <v>1335</v>
      </c>
      <c r="D337" s="687">
        <f>D285+D335</f>
        <v>1366000</v>
      </c>
      <c r="E337" s="687">
        <f>E285+E335</f>
        <v>0</v>
      </c>
      <c r="F337" s="687">
        <f>D337-E337</f>
        <v>1366000</v>
      </c>
    </row>
    <row r="338" spans="1:6" ht="25.8" customHeight="1">
      <c r="A338" s="3"/>
      <c r="B338" s="3"/>
      <c r="C338" s="3"/>
      <c r="D338" s="3"/>
      <c r="E338" s="3"/>
      <c r="F338" s="3"/>
    </row>
    <row r="339" spans="1:6" ht="25.8" customHeight="1">
      <c r="A339" s="6"/>
      <c r="B339" s="6"/>
    </row>
    <row r="340" spans="1:6" ht="33" customHeight="1">
      <c r="A340" s="872" t="s">
        <v>3</v>
      </c>
      <c r="B340" s="873"/>
      <c r="C340" s="172" t="s">
        <v>0</v>
      </c>
      <c r="D340" s="171" t="s">
        <v>1</v>
      </c>
      <c r="E340" s="233" t="s">
        <v>2</v>
      </c>
      <c r="F340" s="172" t="s">
        <v>17</v>
      </c>
    </row>
    <row r="341" spans="1:6">
      <c r="A341" s="173">
        <v>7</v>
      </c>
      <c r="B341" s="174">
        <v>1</v>
      </c>
      <c r="C341" s="175" t="s">
        <v>7</v>
      </c>
      <c r="D341" s="176">
        <f>F337</f>
        <v>1366000</v>
      </c>
      <c r="E341" s="174"/>
      <c r="F341" s="175">
        <f>D341</f>
        <v>1366000</v>
      </c>
    </row>
    <row r="342" spans="1:6">
      <c r="A342" s="178"/>
      <c r="B342" s="179"/>
      <c r="C342" s="180"/>
      <c r="D342" s="181"/>
      <c r="E342" s="179"/>
      <c r="F342" s="218" t="str">
        <f>IF(OR(D342&lt;&gt;"",E342&lt;&gt;""),F341+D342-E342,"")</f>
        <v/>
      </c>
    </row>
    <row r="343" spans="1:6">
      <c r="A343" s="178"/>
      <c r="B343" s="179"/>
      <c r="C343" s="180"/>
      <c r="D343" s="181"/>
      <c r="E343" s="179"/>
      <c r="F343" s="218" t="str">
        <f t="shared" ref="F343:F390" si="6">IF(OR(D343&lt;&gt;"",E343&lt;&gt;""),F342+D343-E343,"")</f>
        <v/>
      </c>
    </row>
    <row r="344" spans="1:6">
      <c r="A344" s="178"/>
      <c r="B344" s="179"/>
      <c r="C344" s="180"/>
      <c r="D344" s="181"/>
      <c r="E344" s="179"/>
      <c r="F344" s="218" t="str">
        <f t="shared" si="6"/>
        <v/>
      </c>
    </row>
    <row r="345" spans="1:6">
      <c r="A345" s="178"/>
      <c r="B345" s="179"/>
      <c r="C345" s="180"/>
      <c r="D345" s="181"/>
      <c r="E345" s="179"/>
      <c r="F345" s="218" t="str">
        <f t="shared" si="6"/>
        <v/>
      </c>
    </row>
    <row r="346" spans="1:6">
      <c r="A346" s="178"/>
      <c r="B346" s="179"/>
      <c r="C346" s="180"/>
      <c r="D346" s="181"/>
      <c r="E346" s="179"/>
      <c r="F346" s="218" t="str">
        <f t="shared" si="6"/>
        <v/>
      </c>
    </row>
    <row r="347" spans="1:6">
      <c r="A347" s="178"/>
      <c r="B347" s="179"/>
      <c r="C347" s="180"/>
      <c r="D347" s="181"/>
      <c r="E347" s="179"/>
      <c r="F347" s="218" t="str">
        <f t="shared" si="6"/>
        <v/>
      </c>
    </row>
    <row r="348" spans="1:6">
      <c r="A348" s="178"/>
      <c r="B348" s="179"/>
      <c r="C348" s="180"/>
      <c r="D348" s="181"/>
      <c r="E348" s="179"/>
      <c r="F348" s="218" t="str">
        <f t="shared" si="6"/>
        <v/>
      </c>
    </row>
    <row r="349" spans="1:6">
      <c r="A349" s="178"/>
      <c r="B349" s="179"/>
      <c r="C349" s="180"/>
      <c r="D349" s="181"/>
      <c r="E349" s="179"/>
      <c r="F349" s="218" t="str">
        <f t="shared" si="6"/>
        <v/>
      </c>
    </row>
    <row r="350" spans="1:6">
      <c r="A350" s="178"/>
      <c r="B350" s="179"/>
      <c r="C350" s="180"/>
      <c r="D350" s="181"/>
      <c r="E350" s="179"/>
      <c r="F350" s="218" t="str">
        <f t="shared" si="6"/>
        <v/>
      </c>
    </row>
    <row r="351" spans="1:6">
      <c r="A351" s="178"/>
      <c r="B351" s="179"/>
      <c r="C351" s="180"/>
      <c r="D351" s="181"/>
      <c r="E351" s="179"/>
      <c r="F351" s="218" t="str">
        <f t="shared" si="6"/>
        <v/>
      </c>
    </row>
    <row r="352" spans="1:6">
      <c r="A352" s="178"/>
      <c r="B352" s="179"/>
      <c r="C352" s="180"/>
      <c r="D352" s="181"/>
      <c r="E352" s="179"/>
      <c r="F352" s="218" t="str">
        <f t="shared" si="6"/>
        <v/>
      </c>
    </row>
    <row r="353" spans="1:6">
      <c r="A353" s="178"/>
      <c r="B353" s="179"/>
      <c r="C353" s="180"/>
      <c r="D353" s="181"/>
      <c r="E353" s="179"/>
      <c r="F353" s="218" t="str">
        <f t="shared" si="6"/>
        <v/>
      </c>
    </row>
    <row r="354" spans="1:6">
      <c r="A354" s="178"/>
      <c r="B354" s="179"/>
      <c r="C354" s="180"/>
      <c r="D354" s="181"/>
      <c r="E354" s="179"/>
      <c r="F354" s="218" t="str">
        <f t="shared" si="6"/>
        <v/>
      </c>
    </row>
    <row r="355" spans="1:6">
      <c r="A355" s="178"/>
      <c r="B355" s="179"/>
      <c r="C355" s="180"/>
      <c r="D355" s="181"/>
      <c r="E355" s="179"/>
      <c r="F355" s="218" t="str">
        <f t="shared" si="6"/>
        <v/>
      </c>
    </row>
    <row r="356" spans="1:6">
      <c r="A356" s="178"/>
      <c r="B356" s="179"/>
      <c r="C356" s="180"/>
      <c r="D356" s="181"/>
      <c r="E356" s="179"/>
      <c r="F356" s="218" t="str">
        <f t="shared" si="6"/>
        <v/>
      </c>
    </row>
    <row r="357" spans="1:6">
      <c r="A357" s="178"/>
      <c r="B357" s="179"/>
      <c r="C357" s="180"/>
      <c r="D357" s="181"/>
      <c r="E357" s="179"/>
      <c r="F357" s="218" t="str">
        <f t="shared" si="6"/>
        <v/>
      </c>
    </row>
    <row r="358" spans="1:6">
      <c r="A358" s="178"/>
      <c r="B358" s="179"/>
      <c r="C358" s="180"/>
      <c r="D358" s="181"/>
      <c r="E358" s="179"/>
      <c r="F358" s="218" t="str">
        <f t="shared" si="6"/>
        <v/>
      </c>
    </row>
    <row r="359" spans="1:6">
      <c r="A359" s="178"/>
      <c r="B359" s="179"/>
      <c r="C359" s="180"/>
      <c r="D359" s="181"/>
      <c r="E359" s="179"/>
      <c r="F359" s="218" t="str">
        <f t="shared" si="6"/>
        <v/>
      </c>
    </row>
    <row r="360" spans="1:6">
      <c r="A360" s="178"/>
      <c r="B360" s="179"/>
      <c r="C360" s="180"/>
      <c r="D360" s="181"/>
      <c r="E360" s="179"/>
      <c r="F360" s="218" t="str">
        <f t="shared" si="6"/>
        <v/>
      </c>
    </row>
    <row r="361" spans="1:6">
      <c r="A361" s="178"/>
      <c r="B361" s="179"/>
      <c r="C361" s="180"/>
      <c r="D361" s="181"/>
      <c r="E361" s="179"/>
      <c r="F361" s="218" t="str">
        <f t="shared" si="6"/>
        <v/>
      </c>
    </row>
    <row r="362" spans="1:6">
      <c r="A362" s="178"/>
      <c r="B362" s="179"/>
      <c r="C362" s="180"/>
      <c r="D362" s="181"/>
      <c r="E362" s="179"/>
      <c r="F362" s="218" t="str">
        <f t="shared" si="6"/>
        <v/>
      </c>
    </row>
    <row r="363" spans="1:6">
      <c r="A363" s="178"/>
      <c r="B363" s="179"/>
      <c r="C363" s="180"/>
      <c r="D363" s="181"/>
      <c r="E363" s="179"/>
      <c r="F363" s="218" t="str">
        <f t="shared" si="6"/>
        <v/>
      </c>
    </row>
    <row r="364" spans="1:6">
      <c r="A364" s="178"/>
      <c r="B364" s="179"/>
      <c r="C364" s="180"/>
      <c r="D364" s="181"/>
      <c r="E364" s="179"/>
      <c r="F364" s="218" t="str">
        <f t="shared" si="6"/>
        <v/>
      </c>
    </row>
    <row r="365" spans="1:6">
      <c r="A365" s="178"/>
      <c r="B365" s="179"/>
      <c r="C365" s="180"/>
      <c r="D365" s="181"/>
      <c r="E365" s="179"/>
      <c r="F365" s="218" t="str">
        <f t="shared" si="6"/>
        <v/>
      </c>
    </row>
    <row r="366" spans="1:6">
      <c r="A366" s="178"/>
      <c r="B366" s="179"/>
      <c r="C366" s="180"/>
      <c r="D366" s="181"/>
      <c r="E366" s="179"/>
      <c r="F366" s="218" t="str">
        <f t="shared" si="6"/>
        <v/>
      </c>
    </row>
    <row r="367" spans="1:6">
      <c r="A367" s="178"/>
      <c r="B367" s="179"/>
      <c r="C367" s="180"/>
      <c r="D367" s="181"/>
      <c r="E367" s="179"/>
      <c r="F367" s="218" t="str">
        <f t="shared" si="6"/>
        <v/>
      </c>
    </row>
    <row r="368" spans="1:6">
      <c r="A368" s="178"/>
      <c r="B368" s="179"/>
      <c r="C368" s="180"/>
      <c r="D368" s="181"/>
      <c r="E368" s="179"/>
      <c r="F368" s="218" t="str">
        <f t="shared" si="6"/>
        <v/>
      </c>
    </row>
    <row r="369" spans="1:6">
      <c r="A369" s="178"/>
      <c r="B369" s="179"/>
      <c r="C369" s="180"/>
      <c r="D369" s="181"/>
      <c r="E369" s="179"/>
      <c r="F369" s="218" t="str">
        <f t="shared" si="6"/>
        <v/>
      </c>
    </row>
    <row r="370" spans="1:6">
      <c r="A370" s="178"/>
      <c r="B370" s="179"/>
      <c r="C370" s="180"/>
      <c r="D370" s="181"/>
      <c r="E370" s="179"/>
      <c r="F370" s="218" t="str">
        <f t="shared" si="6"/>
        <v/>
      </c>
    </row>
    <row r="371" spans="1:6">
      <c r="A371" s="178"/>
      <c r="B371" s="179"/>
      <c r="C371" s="180"/>
      <c r="D371" s="181"/>
      <c r="E371" s="179"/>
      <c r="F371" s="218" t="str">
        <f t="shared" si="6"/>
        <v/>
      </c>
    </row>
    <row r="372" spans="1:6">
      <c r="A372" s="178"/>
      <c r="B372" s="179"/>
      <c r="C372" s="180"/>
      <c r="D372" s="181"/>
      <c r="E372" s="179"/>
      <c r="F372" s="218" t="str">
        <f t="shared" si="6"/>
        <v/>
      </c>
    </row>
    <row r="373" spans="1:6">
      <c r="A373" s="178"/>
      <c r="B373" s="179"/>
      <c r="C373" s="180"/>
      <c r="D373" s="181"/>
      <c r="E373" s="179"/>
      <c r="F373" s="218" t="str">
        <f t="shared" si="6"/>
        <v/>
      </c>
    </row>
    <row r="374" spans="1:6">
      <c r="A374" s="178"/>
      <c r="B374" s="179"/>
      <c r="C374" s="180"/>
      <c r="D374" s="181"/>
      <c r="E374" s="179"/>
      <c r="F374" s="218" t="str">
        <f t="shared" si="6"/>
        <v/>
      </c>
    </row>
    <row r="375" spans="1:6">
      <c r="A375" s="178"/>
      <c r="B375" s="179"/>
      <c r="C375" s="180"/>
      <c r="D375" s="181"/>
      <c r="E375" s="179"/>
      <c r="F375" s="218" t="str">
        <f t="shared" si="6"/>
        <v/>
      </c>
    </row>
    <row r="376" spans="1:6">
      <c r="A376" s="178"/>
      <c r="B376" s="179"/>
      <c r="C376" s="180"/>
      <c r="D376" s="181"/>
      <c r="E376" s="179"/>
      <c r="F376" s="218" t="str">
        <f t="shared" si="6"/>
        <v/>
      </c>
    </row>
    <row r="377" spans="1:6">
      <c r="A377" s="178"/>
      <c r="B377" s="179"/>
      <c r="C377" s="180"/>
      <c r="D377" s="181"/>
      <c r="E377" s="179"/>
      <c r="F377" s="218" t="str">
        <f t="shared" si="6"/>
        <v/>
      </c>
    </row>
    <row r="378" spans="1:6">
      <c r="A378" s="178"/>
      <c r="B378" s="179"/>
      <c r="C378" s="180"/>
      <c r="D378" s="181"/>
      <c r="E378" s="179"/>
      <c r="F378" s="218" t="str">
        <f t="shared" si="6"/>
        <v/>
      </c>
    </row>
    <row r="379" spans="1:6">
      <c r="A379" s="178"/>
      <c r="B379" s="179"/>
      <c r="C379" s="180"/>
      <c r="D379" s="181"/>
      <c r="E379" s="179"/>
      <c r="F379" s="218" t="str">
        <f t="shared" si="6"/>
        <v/>
      </c>
    </row>
    <row r="380" spans="1:6">
      <c r="A380" s="178"/>
      <c r="B380" s="179"/>
      <c r="C380" s="180"/>
      <c r="D380" s="181"/>
      <c r="E380" s="179"/>
      <c r="F380" s="218" t="str">
        <f t="shared" si="6"/>
        <v/>
      </c>
    </row>
    <row r="381" spans="1:6">
      <c r="A381" s="178"/>
      <c r="B381" s="179"/>
      <c r="C381" s="180"/>
      <c r="D381" s="181"/>
      <c r="E381" s="179"/>
      <c r="F381" s="218" t="str">
        <f t="shared" si="6"/>
        <v/>
      </c>
    </row>
    <row r="382" spans="1:6">
      <c r="A382" s="178"/>
      <c r="B382" s="179"/>
      <c r="C382" s="180"/>
      <c r="D382" s="181"/>
      <c r="E382" s="179"/>
      <c r="F382" s="218" t="str">
        <f t="shared" si="6"/>
        <v/>
      </c>
    </row>
    <row r="383" spans="1:6">
      <c r="A383" s="178"/>
      <c r="B383" s="179"/>
      <c r="C383" s="180"/>
      <c r="D383" s="181"/>
      <c r="E383" s="179"/>
      <c r="F383" s="218" t="str">
        <f t="shared" si="6"/>
        <v/>
      </c>
    </row>
    <row r="384" spans="1:6">
      <c r="A384" s="178"/>
      <c r="B384" s="179"/>
      <c r="C384" s="180"/>
      <c r="D384" s="181"/>
      <c r="E384" s="179"/>
      <c r="F384" s="218" t="str">
        <f t="shared" si="6"/>
        <v/>
      </c>
    </row>
    <row r="385" spans="1:6">
      <c r="A385" s="178"/>
      <c r="B385" s="179"/>
      <c r="C385" s="180"/>
      <c r="D385" s="181"/>
      <c r="E385" s="179"/>
      <c r="F385" s="218" t="str">
        <f t="shared" si="6"/>
        <v/>
      </c>
    </row>
    <row r="386" spans="1:6">
      <c r="A386" s="178"/>
      <c r="B386" s="179"/>
      <c r="C386" s="180"/>
      <c r="D386" s="181"/>
      <c r="E386" s="179"/>
      <c r="F386" s="218" t="str">
        <f t="shared" si="6"/>
        <v/>
      </c>
    </row>
    <row r="387" spans="1:6">
      <c r="A387" s="178"/>
      <c r="B387" s="179"/>
      <c r="C387" s="180"/>
      <c r="D387" s="181"/>
      <c r="E387" s="179"/>
      <c r="F387" s="218" t="str">
        <f t="shared" si="6"/>
        <v/>
      </c>
    </row>
    <row r="388" spans="1:6">
      <c r="A388" s="178"/>
      <c r="B388" s="179"/>
      <c r="C388" s="180"/>
      <c r="D388" s="181"/>
      <c r="E388" s="179"/>
      <c r="F388" s="218" t="str">
        <f t="shared" si="6"/>
        <v/>
      </c>
    </row>
    <row r="389" spans="1:6">
      <c r="A389" s="178"/>
      <c r="B389" s="179"/>
      <c r="C389" s="180"/>
      <c r="D389" s="181"/>
      <c r="E389" s="179"/>
      <c r="F389" s="218" t="str">
        <f t="shared" si="6"/>
        <v/>
      </c>
    </row>
    <row r="390" spans="1:6">
      <c r="A390" s="178"/>
      <c r="B390" s="179"/>
      <c r="C390" s="180"/>
      <c r="D390" s="181"/>
      <c r="E390" s="179"/>
      <c r="F390" s="218" t="str">
        <f t="shared" si="6"/>
        <v/>
      </c>
    </row>
    <row r="391" spans="1:6" ht="13.8" thickBot="1">
      <c r="A391" s="676">
        <v>7</v>
      </c>
      <c r="B391" s="677">
        <v>31</v>
      </c>
      <c r="C391" s="682" t="s">
        <v>1350</v>
      </c>
      <c r="D391" s="678">
        <f>SUM(D342:D390)</f>
        <v>0</v>
      </c>
      <c r="E391" s="679">
        <f>SUM(E342:E390)</f>
        <v>0</v>
      </c>
      <c r="F391" s="680">
        <f>D391-E391</f>
        <v>0</v>
      </c>
    </row>
    <row r="392" spans="1:6" ht="13.8" thickTop="1">
      <c r="A392" s="683"/>
      <c r="B392" s="683"/>
      <c r="C392" s="684"/>
      <c r="D392" s="685"/>
      <c r="E392" s="685"/>
      <c r="F392" s="685"/>
    </row>
    <row r="393" spans="1:6">
      <c r="A393" s="686"/>
      <c r="B393" s="686"/>
      <c r="C393" s="686" t="s">
        <v>1337</v>
      </c>
      <c r="D393" s="687">
        <f>D341+D391</f>
        <v>1366000</v>
      </c>
      <c r="E393" s="687">
        <f>E341+E391</f>
        <v>0</v>
      </c>
      <c r="F393" s="687">
        <f>D393-E393</f>
        <v>1366000</v>
      </c>
    </row>
    <row r="394" spans="1:6" ht="25.8" customHeight="1">
      <c r="A394" s="3"/>
      <c r="B394" s="3"/>
      <c r="C394" s="3"/>
      <c r="D394" s="3"/>
      <c r="E394" s="3"/>
      <c r="F394" s="3"/>
    </row>
    <row r="395" spans="1:6" ht="25.8" customHeight="1">
      <c r="A395" s="6"/>
      <c r="B395" s="6"/>
    </row>
    <row r="396" spans="1:6" ht="33" customHeight="1">
      <c r="A396" s="872" t="s">
        <v>3</v>
      </c>
      <c r="B396" s="873"/>
      <c r="C396" s="172" t="s">
        <v>0</v>
      </c>
      <c r="D396" s="171" t="s">
        <v>1</v>
      </c>
      <c r="E396" s="233" t="s">
        <v>2</v>
      </c>
      <c r="F396" s="172" t="s">
        <v>17</v>
      </c>
    </row>
    <row r="397" spans="1:6">
      <c r="A397" s="173">
        <v>8</v>
      </c>
      <c r="B397" s="174">
        <v>1</v>
      </c>
      <c r="C397" s="175" t="s">
        <v>7</v>
      </c>
      <c r="D397" s="176">
        <f>F393</f>
        <v>1366000</v>
      </c>
      <c r="E397" s="174"/>
      <c r="F397" s="175">
        <f>D397</f>
        <v>1366000</v>
      </c>
    </row>
    <row r="398" spans="1:6">
      <c r="A398" s="178"/>
      <c r="B398" s="179"/>
      <c r="C398" s="180"/>
      <c r="D398" s="181"/>
      <c r="E398" s="179"/>
      <c r="F398" s="218" t="str">
        <f>IF(OR(D398&lt;&gt;"",E398&lt;&gt;""),F397+D398-E398,"")</f>
        <v/>
      </c>
    </row>
    <row r="399" spans="1:6">
      <c r="A399" s="178"/>
      <c r="B399" s="179"/>
      <c r="C399" s="180"/>
      <c r="D399" s="181"/>
      <c r="E399" s="179"/>
      <c r="F399" s="218" t="str">
        <f t="shared" ref="F399:F446" si="7">IF(OR(D399&lt;&gt;"",E399&lt;&gt;""),F398+D399-E399,"")</f>
        <v/>
      </c>
    </row>
    <row r="400" spans="1:6">
      <c r="A400" s="178"/>
      <c r="B400" s="179"/>
      <c r="C400" s="180"/>
      <c r="D400" s="181"/>
      <c r="E400" s="179"/>
      <c r="F400" s="218" t="str">
        <f t="shared" si="7"/>
        <v/>
      </c>
    </row>
    <row r="401" spans="1:6">
      <c r="A401" s="178"/>
      <c r="B401" s="179"/>
      <c r="C401" s="180"/>
      <c r="D401" s="181"/>
      <c r="E401" s="179"/>
      <c r="F401" s="218" t="str">
        <f t="shared" si="7"/>
        <v/>
      </c>
    </row>
    <row r="402" spans="1:6">
      <c r="A402" s="178"/>
      <c r="B402" s="179"/>
      <c r="C402" s="180"/>
      <c r="D402" s="181"/>
      <c r="E402" s="179"/>
      <c r="F402" s="218" t="str">
        <f t="shared" si="7"/>
        <v/>
      </c>
    </row>
    <row r="403" spans="1:6">
      <c r="A403" s="178"/>
      <c r="B403" s="179"/>
      <c r="C403" s="180"/>
      <c r="D403" s="181"/>
      <c r="E403" s="179"/>
      <c r="F403" s="218" t="str">
        <f t="shared" si="7"/>
        <v/>
      </c>
    </row>
    <row r="404" spans="1:6">
      <c r="A404" s="178"/>
      <c r="B404" s="179"/>
      <c r="C404" s="180"/>
      <c r="D404" s="181"/>
      <c r="E404" s="179"/>
      <c r="F404" s="218" t="str">
        <f t="shared" si="7"/>
        <v/>
      </c>
    </row>
    <row r="405" spans="1:6">
      <c r="A405" s="178"/>
      <c r="B405" s="179"/>
      <c r="C405" s="180"/>
      <c r="D405" s="181"/>
      <c r="E405" s="179"/>
      <c r="F405" s="218" t="str">
        <f t="shared" si="7"/>
        <v/>
      </c>
    </row>
    <row r="406" spans="1:6">
      <c r="A406" s="178"/>
      <c r="B406" s="179"/>
      <c r="C406" s="180"/>
      <c r="D406" s="181"/>
      <c r="E406" s="179"/>
      <c r="F406" s="218" t="str">
        <f t="shared" si="7"/>
        <v/>
      </c>
    </row>
    <row r="407" spans="1:6">
      <c r="A407" s="178"/>
      <c r="B407" s="179"/>
      <c r="C407" s="180"/>
      <c r="D407" s="181"/>
      <c r="E407" s="179"/>
      <c r="F407" s="218" t="str">
        <f t="shared" si="7"/>
        <v/>
      </c>
    </row>
    <row r="408" spans="1:6">
      <c r="A408" s="178"/>
      <c r="B408" s="179"/>
      <c r="C408" s="180"/>
      <c r="D408" s="181"/>
      <c r="E408" s="179"/>
      <c r="F408" s="218" t="str">
        <f t="shared" si="7"/>
        <v/>
      </c>
    </row>
    <row r="409" spans="1:6">
      <c r="A409" s="178"/>
      <c r="B409" s="179"/>
      <c r="C409" s="180"/>
      <c r="D409" s="181"/>
      <c r="E409" s="179"/>
      <c r="F409" s="218" t="str">
        <f t="shared" si="7"/>
        <v/>
      </c>
    </row>
    <row r="410" spans="1:6">
      <c r="A410" s="178"/>
      <c r="B410" s="179"/>
      <c r="C410" s="180"/>
      <c r="D410" s="181"/>
      <c r="E410" s="179"/>
      <c r="F410" s="218" t="str">
        <f t="shared" si="7"/>
        <v/>
      </c>
    </row>
    <row r="411" spans="1:6">
      <c r="A411" s="178"/>
      <c r="B411" s="179"/>
      <c r="C411" s="180"/>
      <c r="D411" s="181"/>
      <c r="E411" s="179"/>
      <c r="F411" s="218" t="str">
        <f t="shared" si="7"/>
        <v/>
      </c>
    </row>
    <row r="412" spans="1:6">
      <c r="A412" s="178"/>
      <c r="B412" s="179"/>
      <c r="C412" s="180"/>
      <c r="D412" s="181"/>
      <c r="E412" s="179"/>
      <c r="F412" s="218" t="str">
        <f t="shared" si="7"/>
        <v/>
      </c>
    </row>
    <row r="413" spans="1:6">
      <c r="A413" s="178"/>
      <c r="B413" s="179"/>
      <c r="C413" s="180"/>
      <c r="D413" s="181"/>
      <c r="E413" s="179"/>
      <c r="F413" s="218" t="str">
        <f t="shared" si="7"/>
        <v/>
      </c>
    </row>
    <row r="414" spans="1:6">
      <c r="A414" s="178"/>
      <c r="B414" s="179"/>
      <c r="C414" s="180"/>
      <c r="D414" s="181"/>
      <c r="E414" s="179"/>
      <c r="F414" s="218" t="str">
        <f t="shared" si="7"/>
        <v/>
      </c>
    </row>
    <row r="415" spans="1:6">
      <c r="A415" s="178"/>
      <c r="B415" s="179"/>
      <c r="C415" s="180"/>
      <c r="D415" s="181"/>
      <c r="E415" s="179"/>
      <c r="F415" s="218" t="str">
        <f t="shared" si="7"/>
        <v/>
      </c>
    </row>
    <row r="416" spans="1:6">
      <c r="A416" s="178"/>
      <c r="B416" s="179"/>
      <c r="C416" s="180"/>
      <c r="D416" s="181"/>
      <c r="E416" s="179"/>
      <c r="F416" s="218" t="str">
        <f t="shared" si="7"/>
        <v/>
      </c>
    </row>
    <row r="417" spans="1:6">
      <c r="A417" s="178"/>
      <c r="B417" s="179"/>
      <c r="C417" s="180"/>
      <c r="D417" s="181"/>
      <c r="E417" s="179"/>
      <c r="F417" s="218" t="str">
        <f t="shared" si="7"/>
        <v/>
      </c>
    </row>
    <row r="418" spans="1:6">
      <c r="A418" s="178"/>
      <c r="B418" s="179"/>
      <c r="C418" s="180"/>
      <c r="D418" s="181"/>
      <c r="E418" s="179"/>
      <c r="F418" s="218" t="str">
        <f t="shared" si="7"/>
        <v/>
      </c>
    </row>
    <row r="419" spans="1:6">
      <c r="A419" s="178"/>
      <c r="B419" s="179"/>
      <c r="C419" s="180"/>
      <c r="D419" s="181"/>
      <c r="E419" s="179"/>
      <c r="F419" s="218" t="str">
        <f t="shared" si="7"/>
        <v/>
      </c>
    </row>
    <row r="420" spans="1:6">
      <c r="A420" s="178"/>
      <c r="B420" s="179"/>
      <c r="C420" s="180"/>
      <c r="D420" s="181"/>
      <c r="E420" s="179"/>
      <c r="F420" s="218" t="str">
        <f t="shared" si="7"/>
        <v/>
      </c>
    </row>
    <row r="421" spans="1:6">
      <c r="A421" s="178"/>
      <c r="B421" s="179"/>
      <c r="C421" s="180"/>
      <c r="D421" s="181"/>
      <c r="E421" s="179"/>
      <c r="F421" s="218" t="str">
        <f t="shared" si="7"/>
        <v/>
      </c>
    </row>
    <row r="422" spans="1:6">
      <c r="A422" s="178"/>
      <c r="B422" s="179"/>
      <c r="C422" s="180"/>
      <c r="D422" s="181"/>
      <c r="E422" s="179"/>
      <c r="F422" s="218" t="str">
        <f t="shared" si="7"/>
        <v/>
      </c>
    </row>
    <row r="423" spans="1:6">
      <c r="A423" s="178"/>
      <c r="B423" s="179"/>
      <c r="C423" s="180"/>
      <c r="D423" s="181"/>
      <c r="E423" s="179"/>
      <c r="F423" s="218" t="str">
        <f t="shared" si="7"/>
        <v/>
      </c>
    </row>
    <row r="424" spans="1:6">
      <c r="A424" s="178"/>
      <c r="B424" s="179"/>
      <c r="C424" s="180"/>
      <c r="D424" s="181"/>
      <c r="E424" s="179"/>
      <c r="F424" s="218" t="str">
        <f t="shared" si="7"/>
        <v/>
      </c>
    </row>
    <row r="425" spans="1:6">
      <c r="A425" s="178"/>
      <c r="B425" s="179"/>
      <c r="C425" s="180"/>
      <c r="D425" s="181"/>
      <c r="E425" s="179"/>
      <c r="F425" s="218" t="str">
        <f t="shared" si="7"/>
        <v/>
      </c>
    </row>
    <row r="426" spans="1:6">
      <c r="A426" s="178"/>
      <c r="B426" s="179"/>
      <c r="C426" s="180"/>
      <c r="D426" s="181"/>
      <c r="E426" s="179"/>
      <c r="F426" s="218" t="str">
        <f t="shared" si="7"/>
        <v/>
      </c>
    </row>
    <row r="427" spans="1:6">
      <c r="A427" s="178"/>
      <c r="B427" s="179"/>
      <c r="C427" s="180"/>
      <c r="D427" s="181"/>
      <c r="E427" s="179"/>
      <c r="F427" s="218" t="str">
        <f t="shared" si="7"/>
        <v/>
      </c>
    </row>
    <row r="428" spans="1:6">
      <c r="A428" s="178"/>
      <c r="B428" s="179"/>
      <c r="C428" s="180"/>
      <c r="D428" s="181"/>
      <c r="E428" s="179"/>
      <c r="F428" s="218" t="str">
        <f t="shared" si="7"/>
        <v/>
      </c>
    </row>
    <row r="429" spans="1:6">
      <c r="A429" s="178"/>
      <c r="B429" s="179"/>
      <c r="C429" s="180"/>
      <c r="D429" s="181"/>
      <c r="E429" s="179"/>
      <c r="F429" s="218" t="str">
        <f t="shared" si="7"/>
        <v/>
      </c>
    </row>
    <row r="430" spans="1:6">
      <c r="A430" s="178"/>
      <c r="B430" s="179"/>
      <c r="C430" s="180"/>
      <c r="D430" s="181"/>
      <c r="E430" s="179"/>
      <c r="F430" s="218" t="str">
        <f t="shared" si="7"/>
        <v/>
      </c>
    </row>
    <row r="431" spans="1:6">
      <c r="A431" s="178"/>
      <c r="B431" s="179"/>
      <c r="C431" s="180"/>
      <c r="D431" s="181"/>
      <c r="E431" s="179"/>
      <c r="F431" s="218" t="str">
        <f t="shared" si="7"/>
        <v/>
      </c>
    </row>
    <row r="432" spans="1:6">
      <c r="A432" s="178"/>
      <c r="B432" s="179"/>
      <c r="C432" s="180"/>
      <c r="D432" s="181"/>
      <c r="E432" s="179"/>
      <c r="F432" s="218" t="str">
        <f t="shared" si="7"/>
        <v/>
      </c>
    </row>
    <row r="433" spans="1:6">
      <c r="A433" s="178"/>
      <c r="B433" s="179"/>
      <c r="C433" s="180"/>
      <c r="D433" s="181"/>
      <c r="E433" s="179"/>
      <c r="F433" s="218" t="str">
        <f t="shared" si="7"/>
        <v/>
      </c>
    </row>
    <row r="434" spans="1:6">
      <c r="A434" s="178"/>
      <c r="B434" s="179"/>
      <c r="C434" s="180"/>
      <c r="D434" s="181"/>
      <c r="E434" s="179"/>
      <c r="F434" s="218" t="str">
        <f t="shared" si="7"/>
        <v/>
      </c>
    </row>
    <row r="435" spans="1:6">
      <c r="A435" s="178"/>
      <c r="B435" s="179"/>
      <c r="C435" s="180"/>
      <c r="D435" s="181"/>
      <c r="E435" s="179"/>
      <c r="F435" s="218" t="str">
        <f t="shared" si="7"/>
        <v/>
      </c>
    </row>
    <row r="436" spans="1:6">
      <c r="A436" s="178"/>
      <c r="B436" s="179"/>
      <c r="C436" s="180"/>
      <c r="D436" s="181"/>
      <c r="E436" s="179"/>
      <c r="F436" s="218" t="str">
        <f t="shared" si="7"/>
        <v/>
      </c>
    </row>
    <row r="437" spans="1:6">
      <c r="A437" s="178"/>
      <c r="B437" s="179"/>
      <c r="C437" s="180"/>
      <c r="D437" s="181"/>
      <c r="E437" s="179"/>
      <c r="F437" s="218" t="str">
        <f t="shared" si="7"/>
        <v/>
      </c>
    </row>
    <row r="438" spans="1:6">
      <c r="A438" s="178"/>
      <c r="B438" s="179"/>
      <c r="C438" s="180"/>
      <c r="D438" s="181"/>
      <c r="E438" s="179"/>
      <c r="F438" s="218" t="str">
        <f t="shared" si="7"/>
        <v/>
      </c>
    </row>
    <row r="439" spans="1:6">
      <c r="A439" s="178"/>
      <c r="B439" s="179"/>
      <c r="C439" s="180"/>
      <c r="D439" s="181"/>
      <c r="E439" s="179"/>
      <c r="F439" s="218" t="str">
        <f t="shared" si="7"/>
        <v/>
      </c>
    </row>
    <row r="440" spans="1:6">
      <c r="A440" s="178"/>
      <c r="B440" s="179"/>
      <c r="C440" s="180"/>
      <c r="D440" s="181"/>
      <c r="E440" s="179"/>
      <c r="F440" s="218" t="str">
        <f t="shared" si="7"/>
        <v/>
      </c>
    </row>
    <row r="441" spans="1:6">
      <c r="A441" s="178"/>
      <c r="B441" s="179"/>
      <c r="C441" s="180"/>
      <c r="D441" s="181"/>
      <c r="E441" s="179"/>
      <c r="F441" s="218" t="str">
        <f t="shared" si="7"/>
        <v/>
      </c>
    </row>
    <row r="442" spans="1:6">
      <c r="A442" s="178"/>
      <c r="B442" s="179"/>
      <c r="C442" s="180"/>
      <c r="D442" s="181"/>
      <c r="E442" s="179"/>
      <c r="F442" s="218" t="str">
        <f t="shared" si="7"/>
        <v/>
      </c>
    </row>
    <row r="443" spans="1:6">
      <c r="A443" s="178"/>
      <c r="B443" s="179"/>
      <c r="C443" s="180"/>
      <c r="D443" s="181"/>
      <c r="E443" s="179"/>
      <c r="F443" s="218" t="str">
        <f t="shared" si="7"/>
        <v/>
      </c>
    </row>
    <row r="444" spans="1:6">
      <c r="A444" s="178"/>
      <c r="B444" s="179"/>
      <c r="C444" s="180"/>
      <c r="D444" s="181"/>
      <c r="E444" s="179"/>
      <c r="F444" s="218" t="str">
        <f t="shared" si="7"/>
        <v/>
      </c>
    </row>
    <row r="445" spans="1:6">
      <c r="A445" s="178"/>
      <c r="B445" s="179"/>
      <c r="C445" s="180"/>
      <c r="D445" s="181"/>
      <c r="E445" s="179"/>
      <c r="F445" s="218" t="str">
        <f t="shared" si="7"/>
        <v/>
      </c>
    </row>
    <row r="446" spans="1:6">
      <c r="A446" s="178"/>
      <c r="B446" s="179"/>
      <c r="C446" s="180"/>
      <c r="D446" s="181"/>
      <c r="E446" s="179"/>
      <c r="F446" s="218" t="str">
        <f t="shared" si="7"/>
        <v/>
      </c>
    </row>
    <row r="447" spans="1:6" ht="13.8" thickBot="1">
      <c r="A447" s="676">
        <v>8</v>
      </c>
      <c r="B447" s="677">
        <v>31</v>
      </c>
      <c r="C447" s="682" t="s">
        <v>1349</v>
      </c>
      <c r="D447" s="678">
        <f>SUM(D398:D446)</f>
        <v>0</v>
      </c>
      <c r="E447" s="679">
        <f>SUM(E398:E446)</f>
        <v>0</v>
      </c>
      <c r="F447" s="680">
        <f>D447-E447</f>
        <v>0</v>
      </c>
    </row>
    <row r="448" spans="1:6" ht="13.8" thickTop="1">
      <c r="A448" s="683"/>
      <c r="B448" s="683"/>
      <c r="C448" s="684"/>
      <c r="D448" s="685"/>
      <c r="E448" s="685"/>
      <c r="F448" s="685"/>
    </row>
    <row r="449" spans="1:6">
      <c r="A449" s="686"/>
      <c r="B449" s="686"/>
      <c r="C449" s="686" t="s">
        <v>1339</v>
      </c>
      <c r="D449" s="687">
        <f>D397+D447</f>
        <v>1366000</v>
      </c>
      <c r="E449" s="687">
        <f>E397+E447</f>
        <v>0</v>
      </c>
      <c r="F449" s="687">
        <f>D449-E449</f>
        <v>1366000</v>
      </c>
    </row>
    <row r="450" spans="1:6" ht="25.8" customHeight="1">
      <c r="A450" s="3"/>
      <c r="B450" s="3"/>
      <c r="C450" s="3"/>
      <c r="D450" s="3"/>
      <c r="E450" s="3"/>
      <c r="F450" s="3"/>
    </row>
    <row r="451" spans="1:6" ht="25.8" customHeight="1">
      <c r="A451" s="6"/>
      <c r="B451" s="6"/>
    </row>
    <row r="452" spans="1:6" ht="33" customHeight="1">
      <c r="A452" s="872" t="s">
        <v>3</v>
      </c>
      <c r="B452" s="873"/>
      <c r="C452" s="172" t="s">
        <v>0</v>
      </c>
      <c r="D452" s="171" t="s">
        <v>1</v>
      </c>
      <c r="E452" s="233" t="s">
        <v>2</v>
      </c>
      <c r="F452" s="172" t="s">
        <v>17</v>
      </c>
    </row>
    <row r="453" spans="1:6">
      <c r="A453" s="173">
        <v>9</v>
      </c>
      <c r="B453" s="174">
        <v>1</v>
      </c>
      <c r="C453" s="175" t="s">
        <v>7</v>
      </c>
      <c r="D453" s="176">
        <f>F449</f>
        <v>1366000</v>
      </c>
      <c r="E453" s="174"/>
      <c r="F453" s="175">
        <f>D453</f>
        <v>1366000</v>
      </c>
    </row>
    <row r="454" spans="1:6">
      <c r="A454" s="178"/>
      <c r="B454" s="179"/>
      <c r="C454" s="180"/>
      <c r="D454" s="181"/>
      <c r="E454" s="179"/>
      <c r="F454" s="218" t="str">
        <f>IF(OR(D454&lt;&gt;"",E454&lt;&gt;""),F453+D454-E454,"")</f>
        <v/>
      </c>
    </row>
    <row r="455" spans="1:6">
      <c r="A455" s="178"/>
      <c r="B455" s="179"/>
      <c r="C455" s="180"/>
      <c r="D455" s="181"/>
      <c r="E455" s="179"/>
      <c r="F455" s="218" t="str">
        <f t="shared" ref="F455:F502" si="8">IF(OR(D455&lt;&gt;"",E455&lt;&gt;""),F454+D455-E455,"")</f>
        <v/>
      </c>
    </row>
    <row r="456" spans="1:6">
      <c r="A456" s="178"/>
      <c r="B456" s="179"/>
      <c r="C456" s="180"/>
      <c r="D456" s="181"/>
      <c r="E456" s="179"/>
      <c r="F456" s="218" t="str">
        <f t="shared" si="8"/>
        <v/>
      </c>
    </row>
    <row r="457" spans="1:6">
      <c r="A457" s="178"/>
      <c r="B457" s="179"/>
      <c r="C457" s="180"/>
      <c r="D457" s="181"/>
      <c r="E457" s="179"/>
      <c r="F457" s="218" t="str">
        <f t="shared" si="8"/>
        <v/>
      </c>
    </row>
    <row r="458" spans="1:6">
      <c r="A458" s="178"/>
      <c r="B458" s="179"/>
      <c r="C458" s="180"/>
      <c r="D458" s="181"/>
      <c r="E458" s="179"/>
      <c r="F458" s="218" t="str">
        <f t="shared" si="8"/>
        <v/>
      </c>
    </row>
    <row r="459" spans="1:6">
      <c r="A459" s="178"/>
      <c r="B459" s="179"/>
      <c r="C459" s="180"/>
      <c r="D459" s="181"/>
      <c r="E459" s="179"/>
      <c r="F459" s="218" t="str">
        <f t="shared" si="8"/>
        <v/>
      </c>
    </row>
    <row r="460" spans="1:6">
      <c r="A460" s="178"/>
      <c r="B460" s="179"/>
      <c r="C460" s="180"/>
      <c r="D460" s="181"/>
      <c r="E460" s="179"/>
      <c r="F460" s="218" t="str">
        <f t="shared" si="8"/>
        <v/>
      </c>
    </row>
    <row r="461" spans="1:6">
      <c r="A461" s="178"/>
      <c r="B461" s="179"/>
      <c r="C461" s="180"/>
      <c r="D461" s="181"/>
      <c r="E461" s="179"/>
      <c r="F461" s="218" t="str">
        <f t="shared" si="8"/>
        <v/>
      </c>
    </row>
    <row r="462" spans="1:6">
      <c r="A462" s="178"/>
      <c r="B462" s="179"/>
      <c r="C462" s="180"/>
      <c r="D462" s="181"/>
      <c r="E462" s="179"/>
      <c r="F462" s="218" t="str">
        <f t="shared" si="8"/>
        <v/>
      </c>
    </row>
    <row r="463" spans="1:6">
      <c r="A463" s="178"/>
      <c r="B463" s="179"/>
      <c r="C463" s="180"/>
      <c r="D463" s="181"/>
      <c r="E463" s="179"/>
      <c r="F463" s="218" t="str">
        <f t="shared" si="8"/>
        <v/>
      </c>
    </row>
    <row r="464" spans="1:6">
      <c r="A464" s="178"/>
      <c r="B464" s="179"/>
      <c r="C464" s="180"/>
      <c r="D464" s="181"/>
      <c r="E464" s="179"/>
      <c r="F464" s="218" t="str">
        <f t="shared" si="8"/>
        <v/>
      </c>
    </row>
    <row r="465" spans="1:6">
      <c r="A465" s="178"/>
      <c r="B465" s="179"/>
      <c r="C465" s="180"/>
      <c r="D465" s="181"/>
      <c r="E465" s="179"/>
      <c r="F465" s="218" t="str">
        <f t="shared" si="8"/>
        <v/>
      </c>
    </row>
    <row r="466" spans="1:6">
      <c r="A466" s="178"/>
      <c r="B466" s="179"/>
      <c r="C466" s="180"/>
      <c r="D466" s="181"/>
      <c r="E466" s="179"/>
      <c r="F466" s="218" t="str">
        <f t="shared" si="8"/>
        <v/>
      </c>
    </row>
    <row r="467" spans="1:6">
      <c r="A467" s="178"/>
      <c r="B467" s="179"/>
      <c r="C467" s="180"/>
      <c r="D467" s="181"/>
      <c r="E467" s="179"/>
      <c r="F467" s="218" t="str">
        <f t="shared" si="8"/>
        <v/>
      </c>
    </row>
    <row r="468" spans="1:6">
      <c r="A468" s="178"/>
      <c r="B468" s="179"/>
      <c r="C468" s="180"/>
      <c r="D468" s="181"/>
      <c r="E468" s="179"/>
      <c r="F468" s="218" t="str">
        <f t="shared" si="8"/>
        <v/>
      </c>
    </row>
    <row r="469" spans="1:6">
      <c r="A469" s="178"/>
      <c r="B469" s="179"/>
      <c r="C469" s="180"/>
      <c r="D469" s="181"/>
      <c r="E469" s="179"/>
      <c r="F469" s="218" t="str">
        <f t="shared" si="8"/>
        <v/>
      </c>
    </row>
    <row r="470" spans="1:6">
      <c r="A470" s="178"/>
      <c r="B470" s="179"/>
      <c r="C470" s="180"/>
      <c r="D470" s="181"/>
      <c r="E470" s="179"/>
      <c r="F470" s="218" t="str">
        <f t="shared" si="8"/>
        <v/>
      </c>
    </row>
    <row r="471" spans="1:6">
      <c r="A471" s="178"/>
      <c r="B471" s="179"/>
      <c r="C471" s="180"/>
      <c r="D471" s="181"/>
      <c r="E471" s="179"/>
      <c r="F471" s="218" t="str">
        <f t="shared" si="8"/>
        <v/>
      </c>
    </row>
    <row r="472" spans="1:6">
      <c r="A472" s="178"/>
      <c r="B472" s="179"/>
      <c r="C472" s="180"/>
      <c r="D472" s="181"/>
      <c r="E472" s="179"/>
      <c r="F472" s="218" t="str">
        <f t="shared" si="8"/>
        <v/>
      </c>
    </row>
    <row r="473" spans="1:6">
      <c r="A473" s="178"/>
      <c r="B473" s="179"/>
      <c r="C473" s="180"/>
      <c r="D473" s="181"/>
      <c r="E473" s="179"/>
      <c r="F473" s="218" t="str">
        <f t="shared" si="8"/>
        <v/>
      </c>
    </row>
    <row r="474" spans="1:6">
      <c r="A474" s="178"/>
      <c r="B474" s="179"/>
      <c r="C474" s="180"/>
      <c r="D474" s="181"/>
      <c r="E474" s="179"/>
      <c r="F474" s="218" t="str">
        <f t="shared" si="8"/>
        <v/>
      </c>
    </row>
    <row r="475" spans="1:6">
      <c r="A475" s="178"/>
      <c r="B475" s="179"/>
      <c r="C475" s="180"/>
      <c r="D475" s="181"/>
      <c r="E475" s="179"/>
      <c r="F475" s="218" t="str">
        <f t="shared" si="8"/>
        <v/>
      </c>
    </row>
    <row r="476" spans="1:6">
      <c r="A476" s="178"/>
      <c r="B476" s="179"/>
      <c r="C476" s="180"/>
      <c r="D476" s="181"/>
      <c r="E476" s="179"/>
      <c r="F476" s="218" t="str">
        <f t="shared" si="8"/>
        <v/>
      </c>
    </row>
    <row r="477" spans="1:6">
      <c r="A477" s="178"/>
      <c r="B477" s="179"/>
      <c r="C477" s="180"/>
      <c r="D477" s="181"/>
      <c r="E477" s="179"/>
      <c r="F477" s="218" t="str">
        <f t="shared" si="8"/>
        <v/>
      </c>
    </row>
    <row r="478" spans="1:6">
      <c r="A478" s="178"/>
      <c r="B478" s="179"/>
      <c r="C478" s="180"/>
      <c r="D478" s="181"/>
      <c r="E478" s="179"/>
      <c r="F478" s="218" t="str">
        <f t="shared" si="8"/>
        <v/>
      </c>
    </row>
    <row r="479" spans="1:6">
      <c r="A479" s="178"/>
      <c r="B479" s="179"/>
      <c r="C479" s="180"/>
      <c r="D479" s="181"/>
      <c r="E479" s="179"/>
      <c r="F479" s="218" t="str">
        <f t="shared" si="8"/>
        <v/>
      </c>
    </row>
    <row r="480" spans="1:6">
      <c r="A480" s="178"/>
      <c r="B480" s="179"/>
      <c r="C480" s="180"/>
      <c r="D480" s="181"/>
      <c r="E480" s="179"/>
      <c r="F480" s="218" t="str">
        <f t="shared" si="8"/>
        <v/>
      </c>
    </row>
    <row r="481" spans="1:6">
      <c r="A481" s="178"/>
      <c r="B481" s="179"/>
      <c r="C481" s="180"/>
      <c r="D481" s="181"/>
      <c r="E481" s="179"/>
      <c r="F481" s="218" t="str">
        <f t="shared" si="8"/>
        <v/>
      </c>
    </row>
    <row r="482" spans="1:6">
      <c r="A482" s="178"/>
      <c r="B482" s="179"/>
      <c r="C482" s="180"/>
      <c r="D482" s="181"/>
      <c r="E482" s="179"/>
      <c r="F482" s="218" t="str">
        <f t="shared" si="8"/>
        <v/>
      </c>
    </row>
    <row r="483" spans="1:6">
      <c r="A483" s="178"/>
      <c r="B483" s="179"/>
      <c r="C483" s="180"/>
      <c r="D483" s="181"/>
      <c r="E483" s="179"/>
      <c r="F483" s="218" t="str">
        <f t="shared" si="8"/>
        <v/>
      </c>
    </row>
    <row r="484" spans="1:6">
      <c r="A484" s="178"/>
      <c r="B484" s="179"/>
      <c r="C484" s="180"/>
      <c r="D484" s="181"/>
      <c r="E484" s="179"/>
      <c r="F484" s="218" t="str">
        <f t="shared" si="8"/>
        <v/>
      </c>
    </row>
    <row r="485" spans="1:6">
      <c r="A485" s="178"/>
      <c r="B485" s="179"/>
      <c r="C485" s="180"/>
      <c r="D485" s="181"/>
      <c r="E485" s="179"/>
      <c r="F485" s="218" t="str">
        <f t="shared" si="8"/>
        <v/>
      </c>
    </row>
    <row r="486" spans="1:6">
      <c r="A486" s="178"/>
      <c r="B486" s="179"/>
      <c r="C486" s="180"/>
      <c r="D486" s="181"/>
      <c r="E486" s="179"/>
      <c r="F486" s="218" t="str">
        <f t="shared" si="8"/>
        <v/>
      </c>
    </row>
    <row r="487" spans="1:6">
      <c r="A487" s="178"/>
      <c r="B487" s="179"/>
      <c r="C487" s="180"/>
      <c r="D487" s="181"/>
      <c r="E487" s="179"/>
      <c r="F487" s="218" t="str">
        <f t="shared" si="8"/>
        <v/>
      </c>
    </row>
    <row r="488" spans="1:6">
      <c r="A488" s="178"/>
      <c r="B488" s="179"/>
      <c r="C488" s="180"/>
      <c r="D488" s="181"/>
      <c r="E488" s="179"/>
      <c r="F488" s="218" t="str">
        <f t="shared" si="8"/>
        <v/>
      </c>
    </row>
    <row r="489" spans="1:6">
      <c r="A489" s="178"/>
      <c r="B489" s="179"/>
      <c r="C489" s="180"/>
      <c r="D489" s="181"/>
      <c r="E489" s="179"/>
      <c r="F489" s="218" t="str">
        <f t="shared" si="8"/>
        <v/>
      </c>
    </row>
    <row r="490" spans="1:6">
      <c r="A490" s="178"/>
      <c r="B490" s="179"/>
      <c r="C490" s="180"/>
      <c r="D490" s="181"/>
      <c r="E490" s="179"/>
      <c r="F490" s="218" t="str">
        <f t="shared" si="8"/>
        <v/>
      </c>
    </row>
    <row r="491" spans="1:6">
      <c r="A491" s="178"/>
      <c r="B491" s="179"/>
      <c r="C491" s="180"/>
      <c r="D491" s="181"/>
      <c r="E491" s="179"/>
      <c r="F491" s="218" t="str">
        <f t="shared" si="8"/>
        <v/>
      </c>
    </row>
    <row r="492" spans="1:6">
      <c r="A492" s="178"/>
      <c r="B492" s="179"/>
      <c r="C492" s="180"/>
      <c r="D492" s="181"/>
      <c r="E492" s="179"/>
      <c r="F492" s="218" t="str">
        <f t="shared" si="8"/>
        <v/>
      </c>
    </row>
    <row r="493" spans="1:6">
      <c r="A493" s="178"/>
      <c r="B493" s="179"/>
      <c r="C493" s="180"/>
      <c r="D493" s="181"/>
      <c r="E493" s="179"/>
      <c r="F493" s="218" t="str">
        <f t="shared" si="8"/>
        <v/>
      </c>
    </row>
    <row r="494" spans="1:6">
      <c r="A494" s="178"/>
      <c r="B494" s="179"/>
      <c r="C494" s="180"/>
      <c r="D494" s="181"/>
      <c r="E494" s="179"/>
      <c r="F494" s="218" t="str">
        <f t="shared" si="8"/>
        <v/>
      </c>
    </row>
    <row r="495" spans="1:6">
      <c r="A495" s="178"/>
      <c r="B495" s="179"/>
      <c r="C495" s="180"/>
      <c r="D495" s="181"/>
      <c r="E495" s="179"/>
      <c r="F495" s="218" t="str">
        <f t="shared" si="8"/>
        <v/>
      </c>
    </row>
    <row r="496" spans="1:6">
      <c r="A496" s="178"/>
      <c r="B496" s="179"/>
      <c r="C496" s="180"/>
      <c r="D496" s="181"/>
      <c r="E496" s="179"/>
      <c r="F496" s="218" t="str">
        <f t="shared" si="8"/>
        <v/>
      </c>
    </row>
    <row r="497" spans="1:6">
      <c r="A497" s="178"/>
      <c r="B497" s="179"/>
      <c r="C497" s="180"/>
      <c r="D497" s="181"/>
      <c r="E497" s="179"/>
      <c r="F497" s="218" t="str">
        <f t="shared" si="8"/>
        <v/>
      </c>
    </row>
    <row r="498" spans="1:6">
      <c r="A498" s="178"/>
      <c r="B498" s="179"/>
      <c r="C498" s="180"/>
      <c r="D498" s="181"/>
      <c r="E498" s="179"/>
      <c r="F498" s="218" t="str">
        <f t="shared" si="8"/>
        <v/>
      </c>
    </row>
    <row r="499" spans="1:6">
      <c r="A499" s="178"/>
      <c r="B499" s="179"/>
      <c r="C499" s="180"/>
      <c r="D499" s="181"/>
      <c r="E499" s="179"/>
      <c r="F499" s="218" t="str">
        <f t="shared" si="8"/>
        <v/>
      </c>
    </row>
    <row r="500" spans="1:6">
      <c r="A500" s="178"/>
      <c r="B500" s="179"/>
      <c r="C500" s="180"/>
      <c r="D500" s="181"/>
      <c r="E500" s="179"/>
      <c r="F500" s="218" t="str">
        <f t="shared" si="8"/>
        <v/>
      </c>
    </row>
    <row r="501" spans="1:6">
      <c r="A501" s="178"/>
      <c r="B501" s="179"/>
      <c r="C501" s="180"/>
      <c r="D501" s="181"/>
      <c r="E501" s="179"/>
      <c r="F501" s="218" t="str">
        <f t="shared" si="8"/>
        <v/>
      </c>
    </row>
    <row r="502" spans="1:6">
      <c r="A502" s="178"/>
      <c r="B502" s="179"/>
      <c r="C502" s="180"/>
      <c r="D502" s="181"/>
      <c r="E502" s="179"/>
      <c r="F502" s="218" t="str">
        <f t="shared" si="8"/>
        <v/>
      </c>
    </row>
    <row r="503" spans="1:6" ht="13.8" thickBot="1">
      <c r="A503" s="676">
        <v>9</v>
      </c>
      <c r="B503" s="677">
        <v>30</v>
      </c>
      <c r="C503" s="682" t="s">
        <v>1348</v>
      </c>
      <c r="D503" s="678">
        <f>SUM(D454:D502)</f>
        <v>0</v>
      </c>
      <c r="E503" s="679">
        <f>SUM(E454:E502)</f>
        <v>0</v>
      </c>
      <c r="F503" s="680">
        <f>D503-E503</f>
        <v>0</v>
      </c>
    </row>
    <row r="504" spans="1:6" ht="13.8" thickTop="1">
      <c r="A504" s="683"/>
      <c r="B504" s="683"/>
      <c r="C504" s="684"/>
      <c r="D504" s="685"/>
      <c r="E504" s="685"/>
      <c r="F504" s="685"/>
    </row>
    <row r="505" spans="1:6">
      <c r="A505" s="686"/>
      <c r="B505" s="686"/>
      <c r="C505" s="686" t="s">
        <v>1341</v>
      </c>
      <c r="D505" s="687">
        <f>D453+D503</f>
        <v>1366000</v>
      </c>
      <c r="E505" s="687">
        <f>E453+E503</f>
        <v>0</v>
      </c>
      <c r="F505" s="687">
        <f>D505-E505</f>
        <v>1366000</v>
      </c>
    </row>
    <row r="506" spans="1:6" ht="25.8" customHeight="1">
      <c r="A506" s="3"/>
      <c r="B506" s="3"/>
      <c r="C506" s="3"/>
      <c r="D506" s="3"/>
      <c r="E506" s="3"/>
      <c r="F506" s="3"/>
    </row>
    <row r="507" spans="1:6" ht="25.8" customHeight="1">
      <c r="A507" s="6"/>
      <c r="B507" s="6"/>
    </row>
    <row r="508" spans="1:6" ht="33" customHeight="1">
      <c r="A508" s="872" t="s">
        <v>3</v>
      </c>
      <c r="B508" s="873"/>
      <c r="C508" s="172" t="s">
        <v>0</v>
      </c>
      <c r="D508" s="171" t="s">
        <v>1</v>
      </c>
      <c r="E508" s="233" t="s">
        <v>2</v>
      </c>
      <c r="F508" s="172" t="s">
        <v>17</v>
      </c>
    </row>
    <row r="509" spans="1:6">
      <c r="A509" s="173">
        <v>10</v>
      </c>
      <c r="B509" s="174">
        <v>1</v>
      </c>
      <c r="C509" s="175" t="s">
        <v>7</v>
      </c>
      <c r="D509" s="176">
        <f>F505</f>
        <v>1366000</v>
      </c>
      <c r="E509" s="174"/>
      <c r="F509" s="175">
        <f>D509</f>
        <v>1366000</v>
      </c>
    </row>
    <row r="510" spans="1:6">
      <c r="A510" s="178"/>
      <c r="B510" s="179"/>
      <c r="C510" s="180"/>
      <c r="D510" s="181"/>
      <c r="E510" s="179"/>
      <c r="F510" s="218" t="str">
        <f>IF(OR(D510&lt;&gt;"",E510&lt;&gt;""),F509+D510-E510,"")</f>
        <v/>
      </c>
    </row>
    <row r="511" spans="1:6">
      <c r="A511" s="178"/>
      <c r="B511" s="179"/>
      <c r="C511" s="180"/>
      <c r="D511" s="181"/>
      <c r="E511" s="179"/>
      <c r="F511" s="218" t="str">
        <f t="shared" ref="F511:F558" si="9">IF(OR(D511&lt;&gt;"",E511&lt;&gt;""),F510+D511-E511,"")</f>
        <v/>
      </c>
    </row>
    <row r="512" spans="1:6">
      <c r="A512" s="178"/>
      <c r="B512" s="179"/>
      <c r="C512" s="180"/>
      <c r="D512" s="181"/>
      <c r="E512" s="179"/>
      <c r="F512" s="218" t="str">
        <f t="shared" si="9"/>
        <v/>
      </c>
    </row>
    <row r="513" spans="1:6">
      <c r="A513" s="178"/>
      <c r="B513" s="179"/>
      <c r="C513" s="180"/>
      <c r="D513" s="181"/>
      <c r="E513" s="179"/>
      <c r="F513" s="218" t="str">
        <f t="shared" si="9"/>
        <v/>
      </c>
    </row>
    <row r="514" spans="1:6">
      <c r="A514" s="178"/>
      <c r="B514" s="179"/>
      <c r="C514" s="180"/>
      <c r="D514" s="181"/>
      <c r="E514" s="179"/>
      <c r="F514" s="218" t="str">
        <f t="shared" si="9"/>
        <v/>
      </c>
    </row>
    <row r="515" spans="1:6">
      <c r="A515" s="178"/>
      <c r="B515" s="179"/>
      <c r="C515" s="180"/>
      <c r="D515" s="181"/>
      <c r="E515" s="179"/>
      <c r="F515" s="218" t="str">
        <f t="shared" si="9"/>
        <v/>
      </c>
    </row>
    <row r="516" spans="1:6">
      <c r="A516" s="178"/>
      <c r="B516" s="179"/>
      <c r="C516" s="180"/>
      <c r="D516" s="181"/>
      <c r="E516" s="179"/>
      <c r="F516" s="218" t="str">
        <f t="shared" si="9"/>
        <v/>
      </c>
    </row>
    <row r="517" spans="1:6">
      <c r="A517" s="178"/>
      <c r="B517" s="179"/>
      <c r="C517" s="180"/>
      <c r="D517" s="181"/>
      <c r="E517" s="179"/>
      <c r="F517" s="218" t="str">
        <f t="shared" si="9"/>
        <v/>
      </c>
    </row>
    <row r="518" spans="1:6">
      <c r="A518" s="178"/>
      <c r="B518" s="179"/>
      <c r="C518" s="180"/>
      <c r="D518" s="181"/>
      <c r="E518" s="179"/>
      <c r="F518" s="218" t="str">
        <f t="shared" si="9"/>
        <v/>
      </c>
    </row>
    <row r="519" spans="1:6">
      <c r="A519" s="178"/>
      <c r="B519" s="179"/>
      <c r="C519" s="180"/>
      <c r="D519" s="181"/>
      <c r="E519" s="179"/>
      <c r="F519" s="218" t="str">
        <f t="shared" si="9"/>
        <v/>
      </c>
    </row>
    <row r="520" spans="1:6">
      <c r="A520" s="178"/>
      <c r="B520" s="179"/>
      <c r="C520" s="180"/>
      <c r="D520" s="181"/>
      <c r="E520" s="179"/>
      <c r="F520" s="218" t="str">
        <f t="shared" si="9"/>
        <v/>
      </c>
    </row>
    <row r="521" spans="1:6">
      <c r="A521" s="178"/>
      <c r="B521" s="179"/>
      <c r="C521" s="180"/>
      <c r="D521" s="181"/>
      <c r="E521" s="179"/>
      <c r="F521" s="218" t="str">
        <f t="shared" si="9"/>
        <v/>
      </c>
    </row>
    <row r="522" spans="1:6">
      <c r="A522" s="178"/>
      <c r="B522" s="179"/>
      <c r="C522" s="180"/>
      <c r="D522" s="181"/>
      <c r="E522" s="179"/>
      <c r="F522" s="218" t="str">
        <f t="shared" si="9"/>
        <v/>
      </c>
    </row>
    <row r="523" spans="1:6">
      <c r="A523" s="178"/>
      <c r="B523" s="179"/>
      <c r="C523" s="180"/>
      <c r="D523" s="181"/>
      <c r="E523" s="179"/>
      <c r="F523" s="218" t="str">
        <f t="shared" si="9"/>
        <v/>
      </c>
    </row>
    <row r="524" spans="1:6">
      <c r="A524" s="178"/>
      <c r="B524" s="179"/>
      <c r="C524" s="180"/>
      <c r="D524" s="181"/>
      <c r="E524" s="179"/>
      <c r="F524" s="218" t="str">
        <f t="shared" si="9"/>
        <v/>
      </c>
    </row>
    <row r="525" spans="1:6">
      <c r="A525" s="178"/>
      <c r="B525" s="179"/>
      <c r="C525" s="180"/>
      <c r="D525" s="181"/>
      <c r="E525" s="179"/>
      <c r="F525" s="218" t="str">
        <f t="shared" si="9"/>
        <v/>
      </c>
    </row>
    <row r="526" spans="1:6">
      <c r="A526" s="178"/>
      <c r="B526" s="179"/>
      <c r="C526" s="180"/>
      <c r="D526" s="181"/>
      <c r="E526" s="179"/>
      <c r="F526" s="218" t="str">
        <f t="shared" si="9"/>
        <v/>
      </c>
    </row>
    <row r="527" spans="1:6">
      <c r="A527" s="178"/>
      <c r="B527" s="179"/>
      <c r="C527" s="180"/>
      <c r="D527" s="181"/>
      <c r="E527" s="179"/>
      <c r="F527" s="218" t="str">
        <f t="shared" si="9"/>
        <v/>
      </c>
    </row>
    <row r="528" spans="1:6">
      <c r="A528" s="178"/>
      <c r="B528" s="179"/>
      <c r="C528" s="180"/>
      <c r="D528" s="181"/>
      <c r="E528" s="179"/>
      <c r="F528" s="218" t="str">
        <f t="shared" si="9"/>
        <v/>
      </c>
    </row>
    <row r="529" spans="1:6">
      <c r="A529" s="178"/>
      <c r="B529" s="179"/>
      <c r="C529" s="180"/>
      <c r="D529" s="181"/>
      <c r="E529" s="179"/>
      <c r="F529" s="218" t="str">
        <f t="shared" si="9"/>
        <v/>
      </c>
    </row>
    <row r="530" spans="1:6">
      <c r="A530" s="178"/>
      <c r="B530" s="179"/>
      <c r="C530" s="180"/>
      <c r="D530" s="181"/>
      <c r="E530" s="179"/>
      <c r="F530" s="218" t="str">
        <f t="shared" si="9"/>
        <v/>
      </c>
    </row>
    <row r="531" spans="1:6">
      <c r="A531" s="178"/>
      <c r="B531" s="179"/>
      <c r="C531" s="180"/>
      <c r="D531" s="181"/>
      <c r="E531" s="179"/>
      <c r="F531" s="218" t="str">
        <f t="shared" si="9"/>
        <v/>
      </c>
    </row>
    <row r="532" spans="1:6">
      <c r="A532" s="178"/>
      <c r="B532" s="179"/>
      <c r="C532" s="180"/>
      <c r="D532" s="181"/>
      <c r="E532" s="179"/>
      <c r="F532" s="218" t="str">
        <f t="shared" si="9"/>
        <v/>
      </c>
    </row>
    <row r="533" spans="1:6">
      <c r="A533" s="178"/>
      <c r="B533" s="179"/>
      <c r="C533" s="180"/>
      <c r="D533" s="181"/>
      <c r="E533" s="179"/>
      <c r="F533" s="218" t="str">
        <f t="shared" si="9"/>
        <v/>
      </c>
    </row>
    <row r="534" spans="1:6">
      <c r="A534" s="178"/>
      <c r="B534" s="179"/>
      <c r="C534" s="180"/>
      <c r="D534" s="181"/>
      <c r="E534" s="179"/>
      <c r="F534" s="218" t="str">
        <f t="shared" si="9"/>
        <v/>
      </c>
    </row>
    <row r="535" spans="1:6">
      <c r="A535" s="178"/>
      <c r="B535" s="179"/>
      <c r="C535" s="180"/>
      <c r="D535" s="181"/>
      <c r="E535" s="179"/>
      <c r="F535" s="218" t="str">
        <f t="shared" si="9"/>
        <v/>
      </c>
    </row>
    <row r="536" spans="1:6">
      <c r="A536" s="178"/>
      <c r="B536" s="179"/>
      <c r="C536" s="180"/>
      <c r="D536" s="181"/>
      <c r="E536" s="179"/>
      <c r="F536" s="218" t="str">
        <f t="shared" si="9"/>
        <v/>
      </c>
    </row>
    <row r="537" spans="1:6">
      <c r="A537" s="178"/>
      <c r="B537" s="179"/>
      <c r="C537" s="180"/>
      <c r="D537" s="181"/>
      <c r="E537" s="179"/>
      <c r="F537" s="218" t="str">
        <f t="shared" si="9"/>
        <v/>
      </c>
    </row>
    <row r="538" spans="1:6">
      <c r="A538" s="178"/>
      <c r="B538" s="179"/>
      <c r="C538" s="180"/>
      <c r="D538" s="181"/>
      <c r="E538" s="179"/>
      <c r="F538" s="218" t="str">
        <f t="shared" si="9"/>
        <v/>
      </c>
    </row>
    <row r="539" spans="1:6">
      <c r="A539" s="178"/>
      <c r="B539" s="179"/>
      <c r="C539" s="180"/>
      <c r="D539" s="181"/>
      <c r="E539" s="179"/>
      <c r="F539" s="218" t="str">
        <f t="shared" si="9"/>
        <v/>
      </c>
    </row>
    <row r="540" spans="1:6">
      <c r="A540" s="178"/>
      <c r="B540" s="179"/>
      <c r="C540" s="180"/>
      <c r="D540" s="181"/>
      <c r="E540" s="179"/>
      <c r="F540" s="218" t="str">
        <f t="shared" si="9"/>
        <v/>
      </c>
    </row>
    <row r="541" spans="1:6">
      <c r="A541" s="178"/>
      <c r="B541" s="179"/>
      <c r="C541" s="180"/>
      <c r="D541" s="181"/>
      <c r="E541" s="179"/>
      <c r="F541" s="218" t="str">
        <f t="shared" si="9"/>
        <v/>
      </c>
    </row>
    <row r="542" spans="1:6">
      <c r="A542" s="178"/>
      <c r="B542" s="179"/>
      <c r="C542" s="180"/>
      <c r="D542" s="181"/>
      <c r="E542" s="179"/>
      <c r="F542" s="218" t="str">
        <f t="shared" si="9"/>
        <v/>
      </c>
    </row>
    <row r="543" spans="1:6">
      <c r="A543" s="178"/>
      <c r="B543" s="179"/>
      <c r="C543" s="180"/>
      <c r="D543" s="181"/>
      <c r="E543" s="179"/>
      <c r="F543" s="218" t="str">
        <f t="shared" si="9"/>
        <v/>
      </c>
    </row>
    <row r="544" spans="1:6">
      <c r="A544" s="178"/>
      <c r="B544" s="179"/>
      <c r="C544" s="180"/>
      <c r="D544" s="181"/>
      <c r="E544" s="179"/>
      <c r="F544" s="218" t="str">
        <f t="shared" si="9"/>
        <v/>
      </c>
    </row>
    <row r="545" spans="1:6">
      <c r="A545" s="178"/>
      <c r="B545" s="179"/>
      <c r="C545" s="180"/>
      <c r="D545" s="181"/>
      <c r="E545" s="179"/>
      <c r="F545" s="218" t="str">
        <f t="shared" si="9"/>
        <v/>
      </c>
    </row>
    <row r="546" spans="1:6">
      <c r="A546" s="178"/>
      <c r="B546" s="179"/>
      <c r="C546" s="180"/>
      <c r="D546" s="181"/>
      <c r="E546" s="179"/>
      <c r="F546" s="218" t="str">
        <f t="shared" si="9"/>
        <v/>
      </c>
    </row>
    <row r="547" spans="1:6">
      <c r="A547" s="178"/>
      <c r="B547" s="179"/>
      <c r="C547" s="180"/>
      <c r="D547" s="181"/>
      <c r="E547" s="179"/>
      <c r="F547" s="218" t="str">
        <f t="shared" si="9"/>
        <v/>
      </c>
    </row>
    <row r="548" spans="1:6">
      <c r="A548" s="178"/>
      <c r="B548" s="179"/>
      <c r="C548" s="180"/>
      <c r="D548" s="181"/>
      <c r="E548" s="179"/>
      <c r="F548" s="218" t="str">
        <f t="shared" si="9"/>
        <v/>
      </c>
    </row>
    <row r="549" spans="1:6">
      <c r="A549" s="178"/>
      <c r="B549" s="179"/>
      <c r="C549" s="180"/>
      <c r="D549" s="181"/>
      <c r="E549" s="179"/>
      <c r="F549" s="218" t="str">
        <f t="shared" si="9"/>
        <v/>
      </c>
    </row>
    <row r="550" spans="1:6">
      <c r="A550" s="178"/>
      <c r="B550" s="179"/>
      <c r="C550" s="180"/>
      <c r="D550" s="181"/>
      <c r="E550" s="179"/>
      <c r="F550" s="218" t="str">
        <f t="shared" si="9"/>
        <v/>
      </c>
    </row>
    <row r="551" spans="1:6">
      <c r="A551" s="178"/>
      <c r="B551" s="179"/>
      <c r="C551" s="180"/>
      <c r="D551" s="181"/>
      <c r="E551" s="179"/>
      <c r="F551" s="218" t="str">
        <f t="shared" si="9"/>
        <v/>
      </c>
    </row>
    <row r="552" spans="1:6">
      <c r="A552" s="178"/>
      <c r="B552" s="179"/>
      <c r="C552" s="180"/>
      <c r="D552" s="181"/>
      <c r="E552" s="179"/>
      <c r="F552" s="218" t="str">
        <f t="shared" si="9"/>
        <v/>
      </c>
    </row>
    <row r="553" spans="1:6">
      <c r="A553" s="178"/>
      <c r="B553" s="179"/>
      <c r="C553" s="180"/>
      <c r="D553" s="181"/>
      <c r="E553" s="179"/>
      <c r="F553" s="218" t="str">
        <f t="shared" si="9"/>
        <v/>
      </c>
    </row>
    <row r="554" spans="1:6">
      <c r="A554" s="178"/>
      <c r="B554" s="179"/>
      <c r="C554" s="180"/>
      <c r="D554" s="181"/>
      <c r="E554" s="179"/>
      <c r="F554" s="218" t="str">
        <f t="shared" si="9"/>
        <v/>
      </c>
    </row>
    <row r="555" spans="1:6">
      <c r="A555" s="178"/>
      <c r="B555" s="179"/>
      <c r="C555" s="180"/>
      <c r="D555" s="181"/>
      <c r="E555" s="179"/>
      <c r="F555" s="218" t="str">
        <f t="shared" si="9"/>
        <v/>
      </c>
    </row>
    <row r="556" spans="1:6">
      <c r="A556" s="178"/>
      <c r="B556" s="179"/>
      <c r="C556" s="180"/>
      <c r="D556" s="181"/>
      <c r="E556" s="179"/>
      <c r="F556" s="218" t="str">
        <f t="shared" si="9"/>
        <v/>
      </c>
    </row>
    <row r="557" spans="1:6">
      <c r="A557" s="178"/>
      <c r="B557" s="179"/>
      <c r="C557" s="180"/>
      <c r="D557" s="181"/>
      <c r="E557" s="179"/>
      <c r="F557" s="218" t="str">
        <f t="shared" si="9"/>
        <v/>
      </c>
    </row>
    <row r="558" spans="1:6">
      <c r="A558" s="178"/>
      <c r="B558" s="179"/>
      <c r="C558" s="180"/>
      <c r="D558" s="181"/>
      <c r="E558" s="179"/>
      <c r="F558" s="218" t="str">
        <f t="shared" si="9"/>
        <v/>
      </c>
    </row>
    <row r="559" spans="1:6" ht="13.8" thickBot="1">
      <c r="A559" s="676">
        <v>10</v>
      </c>
      <c r="B559" s="677">
        <v>31</v>
      </c>
      <c r="C559" s="682" t="s">
        <v>1347</v>
      </c>
      <c r="D559" s="678">
        <f>SUM(D510:D558)</f>
        <v>0</v>
      </c>
      <c r="E559" s="679">
        <f>SUM(E510:E558)</f>
        <v>0</v>
      </c>
      <c r="F559" s="680">
        <f>D559-E559</f>
        <v>0</v>
      </c>
    </row>
    <row r="560" spans="1:6" ht="13.8" thickTop="1">
      <c r="A560" s="683"/>
      <c r="B560" s="683"/>
      <c r="C560" s="684"/>
      <c r="D560" s="685"/>
      <c r="E560" s="685"/>
      <c r="F560" s="685"/>
    </row>
    <row r="561" spans="1:6">
      <c r="A561" s="686"/>
      <c r="B561" s="686"/>
      <c r="C561" s="686" t="s">
        <v>1343</v>
      </c>
      <c r="D561" s="687">
        <f>D509+D559</f>
        <v>1366000</v>
      </c>
      <c r="E561" s="687">
        <f>E509+E559</f>
        <v>0</v>
      </c>
      <c r="F561" s="687">
        <f>D561-E561</f>
        <v>1366000</v>
      </c>
    </row>
    <row r="562" spans="1:6" ht="25.8" customHeight="1">
      <c r="A562" s="3"/>
      <c r="B562" s="3"/>
      <c r="C562" s="3"/>
      <c r="D562" s="3"/>
      <c r="E562" s="3"/>
      <c r="F562" s="3"/>
    </row>
    <row r="563" spans="1:6" ht="25.8" customHeight="1">
      <c r="A563" s="6"/>
      <c r="B563" s="6"/>
    </row>
    <row r="564" spans="1:6" ht="33" customHeight="1">
      <c r="A564" s="872" t="s">
        <v>3</v>
      </c>
      <c r="B564" s="873"/>
      <c r="C564" s="172" t="s">
        <v>0</v>
      </c>
      <c r="D564" s="171" t="s">
        <v>1</v>
      </c>
      <c r="E564" s="233" t="s">
        <v>2</v>
      </c>
      <c r="F564" s="172" t="s">
        <v>17</v>
      </c>
    </row>
    <row r="565" spans="1:6">
      <c r="A565" s="173">
        <v>11</v>
      </c>
      <c r="B565" s="174">
        <v>1</v>
      </c>
      <c r="C565" s="175" t="s">
        <v>7</v>
      </c>
      <c r="D565" s="176">
        <f>F561</f>
        <v>1366000</v>
      </c>
      <c r="E565" s="174"/>
      <c r="F565" s="175">
        <f>D565</f>
        <v>1366000</v>
      </c>
    </row>
    <row r="566" spans="1:6">
      <c r="A566" s="178"/>
      <c r="B566" s="179"/>
      <c r="C566" s="180"/>
      <c r="D566" s="181"/>
      <c r="E566" s="179"/>
      <c r="F566" s="218" t="str">
        <f>IF(OR(D566&lt;&gt;"",E566&lt;&gt;""),F565+D566-E566,"")</f>
        <v/>
      </c>
    </row>
    <row r="567" spans="1:6">
      <c r="A567" s="178"/>
      <c r="B567" s="179"/>
      <c r="C567" s="180"/>
      <c r="D567" s="181"/>
      <c r="E567" s="179"/>
      <c r="F567" s="218" t="str">
        <f t="shared" ref="F567:F614" si="10">IF(OR(D567&lt;&gt;"",E567&lt;&gt;""),F566+D567-E567,"")</f>
        <v/>
      </c>
    </row>
    <row r="568" spans="1:6">
      <c r="A568" s="178"/>
      <c r="B568" s="179"/>
      <c r="C568" s="180"/>
      <c r="D568" s="181"/>
      <c r="E568" s="179"/>
      <c r="F568" s="218" t="str">
        <f t="shared" si="10"/>
        <v/>
      </c>
    </row>
    <row r="569" spans="1:6">
      <c r="A569" s="178"/>
      <c r="B569" s="179"/>
      <c r="C569" s="180"/>
      <c r="D569" s="181"/>
      <c r="E569" s="179"/>
      <c r="F569" s="218" t="str">
        <f t="shared" si="10"/>
        <v/>
      </c>
    </row>
    <row r="570" spans="1:6">
      <c r="A570" s="178"/>
      <c r="B570" s="179"/>
      <c r="C570" s="180"/>
      <c r="D570" s="181"/>
      <c r="E570" s="179"/>
      <c r="F570" s="218" t="str">
        <f t="shared" si="10"/>
        <v/>
      </c>
    </row>
    <row r="571" spans="1:6">
      <c r="A571" s="178"/>
      <c r="B571" s="179"/>
      <c r="C571" s="180"/>
      <c r="D571" s="181"/>
      <c r="E571" s="179"/>
      <c r="F571" s="218" t="str">
        <f t="shared" si="10"/>
        <v/>
      </c>
    </row>
    <row r="572" spans="1:6">
      <c r="A572" s="178"/>
      <c r="B572" s="179"/>
      <c r="C572" s="180"/>
      <c r="D572" s="181"/>
      <c r="E572" s="179"/>
      <c r="F572" s="218" t="str">
        <f t="shared" si="10"/>
        <v/>
      </c>
    </row>
    <row r="573" spans="1:6">
      <c r="A573" s="178"/>
      <c r="B573" s="179"/>
      <c r="C573" s="180"/>
      <c r="D573" s="181"/>
      <c r="E573" s="179"/>
      <c r="F573" s="218" t="str">
        <f t="shared" si="10"/>
        <v/>
      </c>
    </row>
    <row r="574" spans="1:6">
      <c r="A574" s="178"/>
      <c r="B574" s="179"/>
      <c r="C574" s="180"/>
      <c r="D574" s="181"/>
      <c r="E574" s="179"/>
      <c r="F574" s="218" t="str">
        <f t="shared" si="10"/>
        <v/>
      </c>
    </row>
    <row r="575" spans="1:6">
      <c r="A575" s="178"/>
      <c r="B575" s="179"/>
      <c r="C575" s="180"/>
      <c r="D575" s="181"/>
      <c r="E575" s="179"/>
      <c r="F575" s="218" t="str">
        <f t="shared" si="10"/>
        <v/>
      </c>
    </row>
    <row r="576" spans="1:6">
      <c r="A576" s="178"/>
      <c r="B576" s="179"/>
      <c r="C576" s="180"/>
      <c r="D576" s="181"/>
      <c r="E576" s="179"/>
      <c r="F576" s="218" t="str">
        <f t="shared" si="10"/>
        <v/>
      </c>
    </row>
    <row r="577" spans="1:6">
      <c r="A577" s="178"/>
      <c r="B577" s="179"/>
      <c r="C577" s="180"/>
      <c r="D577" s="181"/>
      <c r="E577" s="179"/>
      <c r="F577" s="218" t="str">
        <f t="shared" si="10"/>
        <v/>
      </c>
    </row>
    <row r="578" spans="1:6">
      <c r="A578" s="178"/>
      <c r="B578" s="179"/>
      <c r="C578" s="180"/>
      <c r="D578" s="181"/>
      <c r="E578" s="179"/>
      <c r="F578" s="218" t="str">
        <f t="shared" si="10"/>
        <v/>
      </c>
    </row>
    <row r="579" spans="1:6">
      <c r="A579" s="178"/>
      <c r="B579" s="179"/>
      <c r="C579" s="180"/>
      <c r="D579" s="181"/>
      <c r="E579" s="179"/>
      <c r="F579" s="218" t="str">
        <f t="shared" si="10"/>
        <v/>
      </c>
    </row>
    <row r="580" spans="1:6">
      <c r="A580" s="178"/>
      <c r="B580" s="179"/>
      <c r="C580" s="180"/>
      <c r="D580" s="181"/>
      <c r="E580" s="179"/>
      <c r="F580" s="218" t="str">
        <f t="shared" si="10"/>
        <v/>
      </c>
    </row>
    <row r="581" spans="1:6">
      <c r="A581" s="178"/>
      <c r="B581" s="179"/>
      <c r="C581" s="180"/>
      <c r="D581" s="181"/>
      <c r="E581" s="179"/>
      <c r="F581" s="218" t="str">
        <f t="shared" si="10"/>
        <v/>
      </c>
    </row>
    <row r="582" spans="1:6">
      <c r="A582" s="178"/>
      <c r="B582" s="179"/>
      <c r="C582" s="180"/>
      <c r="D582" s="181"/>
      <c r="E582" s="179"/>
      <c r="F582" s="218" t="str">
        <f t="shared" si="10"/>
        <v/>
      </c>
    </row>
    <row r="583" spans="1:6">
      <c r="A583" s="178"/>
      <c r="B583" s="179"/>
      <c r="C583" s="180"/>
      <c r="D583" s="181"/>
      <c r="E583" s="179"/>
      <c r="F583" s="218" t="str">
        <f t="shared" si="10"/>
        <v/>
      </c>
    </row>
    <row r="584" spans="1:6">
      <c r="A584" s="178"/>
      <c r="B584" s="179"/>
      <c r="C584" s="180"/>
      <c r="D584" s="181"/>
      <c r="E584" s="179"/>
      <c r="F584" s="218" t="str">
        <f t="shared" si="10"/>
        <v/>
      </c>
    </row>
    <row r="585" spans="1:6">
      <c r="A585" s="178"/>
      <c r="B585" s="179"/>
      <c r="C585" s="180"/>
      <c r="D585" s="181"/>
      <c r="E585" s="179"/>
      <c r="F585" s="218" t="str">
        <f t="shared" si="10"/>
        <v/>
      </c>
    </row>
    <row r="586" spans="1:6">
      <c r="A586" s="178"/>
      <c r="B586" s="179"/>
      <c r="C586" s="180"/>
      <c r="D586" s="181"/>
      <c r="E586" s="179"/>
      <c r="F586" s="218" t="str">
        <f t="shared" si="10"/>
        <v/>
      </c>
    </row>
    <row r="587" spans="1:6">
      <c r="A587" s="178"/>
      <c r="B587" s="179"/>
      <c r="C587" s="180"/>
      <c r="D587" s="181"/>
      <c r="E587" s="179"/>
      <c r="F587" s="218" t="str">
        <f t="shared" si="10"/>
        <v/>
      </c>
    </row>
    <row r="588" spans="1:6">
      <c r="A588" s="178"/>
      <c r="B588" s="179"/>
      <c r="C588" s="180"/>
      <c r="D588" s="181"/>
      <c r="E588" s="179"/>
      <c r="F588" s="218" t="str">
        <f t="shared" si="10"/>
        <v/>
      </c>
    </row>
    <row r="589" spans="1:6">
      <c r="A589" s="178"/>
      <c r="B589" s="179"/>
      <c r="C589" s="180"/>
      <c r="D589" s="181"/>
      <c r="E589" s="179"/>
      <c r="F589" s="218" t="str">
        <f t="shared" si="10"/>
        <v/>
      </c>
    </row>
    <row r="590" spans="1:6">
      <c r="A590" s="178"/>
      <c r="B590" s="179"/>
      <c r="C590" s="180"/>
      <c r="D590" s="181"/>
      <c r="E590" s="179"/>
      <c r="F590" s="218" t="str">
        <f t="shared" si="10"/>
        <v/>
      </c>
    </row>
    <row r="591" spans="1:6">
      <c r="A591" s="178"/>
      <c r="B591" s="179"/>
      <c r="C591" s="180"/>
      <c r="D591" s="181"/>
      <c r="E591" s="179"/>
      <c r="F591" s="218" t="str">
        <f t="shared" si="10"/>
        <v/>
      </c>
    </row>
    <row r="592" spans="1:6">
      <c r="A592" s="178"/>
      <c r="B592" s="179"/>
      <c r="C592" s="180"/>
      <c r="D592" s="181"/>
      <c r="E592" s="179"/>
      <c r="F592" s="218" t="str">
        <f t="shared" si="10"/>
        <v/>
      </c>
    </row>
    <row r="593" spans="1:6">
      <c r="A593" s="178"/>
      <c r="B593" s="179"/>
      <c r="C593" s="180"/>
      <c r="D593" s="181"/>
      <c r="E593" s="179"/>
      <c r="F593" s="218" t="str">
        <f t="shared" si="10"/>
        <v/>
      </c>
    </row>
    <row r="594" spans="1:6">
      <c r="A594" s="178"/>
      <c r="B594" s="179"/>
      <c r="C594" s="180"/>
      <c r="D594" s="181"/>
      <c r="E594" s="179"/>
      <c r="F594" s="218" t="str">
        <f t="shared" si="10"/>
        <v/>
      </c>
    </row>
    <row r="595" spans="1:6">
      <c r="A595" s="178"/>
      <c r="B595" s="179"/>
      <c r="C595" s="180"/>
      <c r="D595" s="181"/>
      <c r="E595" s="179"/>
      <c r="F595" s="218" t="str">
        <f t="shared" si="10"/>
        <v/>
      </c>
    </row>
    <row r="596" spans="1:6">
      <c r="A596" s="178"/>
      <c r="B596" s="179"/>
      <c r="C596" s="180"/>
      <c r="D596" s="181"/>
      <c r="E596" s="179"/>
      <c r="F596" s="218" t="str">
        <f t="shared" si="10"/>
        <v/>
      </c>
    </row>
    <row r="597" spans="1:6">
      <c r="A597" s="178"/>
      <c r="B597" s="179"/>
      <c r="C597" s="180"/>
      <c r="D597" s="181"/>
      <c r="E597" s="179"/>
      <c r="F597" s="218" t="str">
        <f t="shared" si="10"/>
        <v/>
      </c>
    </row>
    <row r="598" spans="1:6">
      <c r="A598" s="178"/>
      <c r="B598" s="179"/>
      <c r="C598" s="180"/>
      <c r="D598" s="181"/>
      <c r="E598" s="179"/>
      <c r="F598" s="218" t="str">
        <f t="shared" si="10"/>
        <v/>
      </c>
    </row>
    <row r="599" spans="1:6">
      <c r="A599" s="178"/>
      <c r="B599" s="179"/>
      <c r="C599" s="180"/>
      <c r="D599" s="181"/>
      <c r="E599" s="179"/>
      <c r="F599" s="218" t="str">
        <f t="shared" si="10"/>
        <v/>
      </c>
    </row>
    <row r="600" spans="1:6">
      <c r="A600" s="178"/>
      <c r="B600" s="179"/>
      <c r="C600" s="180"/>
      <c r="D600" s="181"/>
      <c r="E600" s="179"/>
      <c r="F600" s="218" t="str">
        <f t="shared" si="10"/>
        <v/>
      </c>
    </row>
    <row r="601" spans="1:6">
      <c r="A601" s="178"/>
      <c r="B601" s="179"/>
      <c r="C601" s="180"/>
      <c r="D601" s="181"/>
      <c r="E601" s="179"/>
      <c r="F601" s="218" t="str">
        <f t="shared" si="10"/>
        <v/>
      </c>
    </row>
    <row r="602" spans="1:6">
      <c r="A602" s="178"/>
      <c r="B602" s="179"/>
      <c r="C602" s="180"/>
      <c r="D602" s="181"/>
      <c r="E602" s="179"/>
      <c r="F602" s="218" t="str">
        <f t="shared" si="10"/>
        <v/>
      </c>
    </row>
    <row r="603" spans="1:6">
      <c r="A603" s="178"/>
      <c r="B603" s="179"/>
      <c r="C603" s="180"/>
      <c r="D603" s="181"/>
      <c r="E603" s="179"/>
      <c r="F603" s="218" t="str">
        <f t="shared" si="10"/>
        <v/>
      </c>
    </row>
    <row r="604" spans="1:6">
      <c r="A604" s="178"/>
      <c r="B604" s="179"/>
      <c r="C604" s="180"/>
      <c r="D604" s="181"/>
      <c r="E604" s="179"/>
      <c r="F604" s="218" t="str">
        <f t="shared" si="10"/>
        <v/>
      </c>
    </row>
    <row r="605" spans="1:6">
      <c r="A605" s="178"/>
      <c r="B605" s="179"/>
      <c r="C605" s="180"/>
      <c r="D605" s="181"/>
      <c r="E605" s="179"/>
      <c r="F605" s="218" t="str">
        <f t="shared" si="10"/>
        <v/>
      </c>
    </row>
    <row r="606" spans="1:6">
      <c r="A606" s="178"/>
      <c r="B606" s="179"/>
      <c r="C606" s="180"/>
      <c r="D606" s="181"/>
      <c r="E606" s="179"/>
      <c r="F606" s="218" t="str">
        <f t="shared" si="10"/>
        <v/>
      </c>
    </row>
    <row r="607" spans="1:6">
      <c r="A607" s="178"/>
      <c r="B607" s="179"/>
      <c r="C607" s="180"/>
      <c r="D607" s="181"/>
      <c r="E607" s="179"/>
      <c r="F607" s="218" t="str">
        <f t="shared" si="10"/>
        <v/>
      </c>
    </row>
    <row r="608" spans="1:6">
      <c r="A608" s="178"/>
      <c r="B608" s="179"/>
      <c r="C608" s="180"/>
      <c r="D608" s="181"/>
      <c r="E608" s="179"/>
      <c r="F608" s="218" t="str">
        <f t="shared" si="10"/>
        <v/>
      </c>
    </row>
    <row r="609" spans="1:6">
      <c r="A609" s="178"/>
      <c r="B609" s="179"/>
      <c r="C609" s="180"/>
      <c r="D609" s="181"/>
      <c r="E609" s="179"/>
      <c r="F609" s="218" t="str">
        <f t="shared" si="10"/>
        <v/>
      </c>
    </row>
    <row r="610" spans="1:6">
      <c r="A610" s="178"/>
      <c r="B610" s="179"/>
      <c r="C610" s="180"/>
      <c r="D610" s="181"/>
      <c r="E610" s="179"/>
      <c r="F610" s="218" t="str">
        <f t="shared" si="10"/>
        <v/>
      </c>
    </row>
    <row r="611" spans="1:6">
      <c r="A611" s="178"/>
      <c r="B611" s="179"/>
      <c r="C611" s="180"/>
      <c r="D611" s="181"/>
      <c r="E611" s="179"/>
      <c r="F611" s="218" t="str">
        <f t="shared" si="10"/>
        <v/>
      </c>
    </row>
    <row r="612" spans="1:6">
      <c r="A612" s="178"/>
      <c r="B612" s="179"/>
      <c r="C612" s="180"/>
      <c r="D612" s="181"/>
      <c r="E612" s="179"/>
      <c r="F612" s="218" t="str">
        <f t="shared" si="10"/>
        <v/>
      </c>
    </row>
    <row r="613" spans="1:6">
      <c r="A613" s="178"/>
      <c r="B613" s="179"/>
      <c r="C613" s="180"/>
      <c r="D613" s="181"/>
      <c r="E613" s="179"/>
      <c r="F613" s="218" t="str">
        <f t="shared" si="10"/>
        <v/>
      </c>
    </row>
    <row r="614" spans="1:6">
      <c r="A614" s="178"/>
      <c r="B614" s="179"/>
      <c r="C614" s="180"/>
      <c r="D614" s="181"/>
      <c r="E614" s="179"/>
      <c r="F614" s="218" t="str">
        <f t="shared" si="10"/>
        <v/>
      </c>
    </row>
    <row r="615" spans="1:6" ht="13.8" thickBot="1">
      <c r="A615" s="676">
        <v>11</v>
      </c>
      <c r="B615" s="677">
        <v>30</v>
      </c>
      <c r="C615" s="682" t="s">
        <v>1346</v>
      </c>
      <c r="D615" s="678">
        <f>SUM(D566:D614)</f>
        <v>0</v>
      </c>
      <c r="E615" s="679">
        <f>SUM(E566:E614)</f>
        <v>0</v>
      </c>
      <c r="F615" s="680">
        <f>D615-E615</f>
        <v>0</v>
      </c>
    </row>
    <row r="616" spans="1:6" ht="13.8" thickTop="1">
      <c r="A616" s="683"/>
      <c r="B616" s="683"/>
      <c r="C616" s="684"/>
      <c r="D616" s="685"/>
      <c r="E616" s="685"/>
      <c r="F616" s="685"/>
    </row>
    <row r="617" spans="1:6">
      <c r="A617" s="686"/>
      <c r="B617" s="686"/>
      <c r="C617" s="686" t="s">
        <v>1345</v>
      </c>
      <c r="D617" s="687">
        <f>D565+D615</f>
        <v>1366000</v>
      </c>
      <c r="E617" s="687">
        <f>E565+E615</f>
        <v>0</v>
      </c>
      <c r="F617" s="687">
        <f>D617-E617</f>
        <v>1366000</v>
      </c>
    </row>
    <row r="618" spans="1:6" ht="25.8" customHeight="1">
      <c r="A618" s="3"/>
      <c r="B618" s="3"/>
      <c r="C618" s="3"/>
      <c r="D618" s="3"/>
      <c r="E618" s="3"/>
      <c r="F618" s="3"/>
    </row>
    <row r="619" spans="1:6" ht="25.8" customHeight="1">
      <c r="A619" s="6"/>
      <c r="B619" s="6"/>
    </row>
    <row r="620" spans="1:6" ht="33" customHeight="1">
      <c r="A620" s="872" t="s">
        <v>3</v>
      </c>
      <c r="B620" s="873"/>
      <c r="C620" s="172" t="s">
        <v>0</v>
      </c>
      <c r="D620" s="171" t="s">
        <v>1</v>
      </c>
      <c r="E620" s="233" t="s">
        <v>2</v>
      </c>
      <c r="F620" s="172" t="s">
        <v>17</v>
      </c>
    </row>
    <row r="621" spans="1:6">
      <c r="A621" s="173">
        <v>12</v>
      </c>
      <c r="B621" s="174">
        <v>1</v>
      </c>
      <c r="C621" s="175" t="s">
        <v>7</v>
      </c>
      <c r="D621" s="176">
        <f>F617</f>
        <v>1366000</v>
      </c>
      <c r="E621" s="174"/>
      <c r="F621" s="175">
        <f>D621</f>
        <v>1366000</v>
      </c>
    </row>
    <row r="622" spans="1:6">
      <c r="A622" s="178"/>
      <c r="B622" s="179"/>
      <c r="C622" s="180"/>
      <c r="D622" s="181"/>
      <c r="E622" s="179"/>
      <c r="F622" s="218" t="str">
        <f>IF(OR(D622&lt;&gt;"",E622&lt;&gt;""),F621+D622-E622,"")</f>
        <v/>
      </c>
    </row>
    <row r="623" spans="1:6">
      <c r="A623" s="178"/>
      <c r="B623" s="179"/>
      <c r="C623" s="180"/>
      <c r="D623" s="181"/>
      <c r="E623" s="179"/>
      <c r="F623" s="218" t="str">
        <f t="shared" ref="F623:F672" si="11">IF(OR(D623&lt;&gt;"",E623&lt;&gt;""),F622+D623-E623,"")</f>
        <v/>
      </c>
    </row>
    <row r="624" spans="1:6">
      <c r="A624" s="178"/>
      <c r="B624" s="179"/>
      <c r="C624" s="180"/>
      <c r="D624" s="181"/>
      <c r="E624" s="179"/>
      <c r="F624" s="218" t="str">
        <f t="shared" si="11"/>
        <v/>
      </c>
    </row>
    <row r="625" spans="1:6">
      <c r="A625" s="178"/>
      <c r="B625" s="179"/>
      <c r="C625" s="180"/>
      <c r="D625" s="181"/>
      <c r="E625" s="179"/>
      <c r="F625" s="218" t="str">
        <f t="shared" si="11"/>
        <v/>
      </c>
    </row>
    <row r="626" spans="1:6">
      <c r="A626" s="178"/>
      <c r="B626" s="179"/>
      <c r="C626" s="180"/>
      <c r="D626" s="181"/>
      <c r="E626" s="179"/>
      <c r="F626" s="218" t="str">
        <f t="shared" si="11"/>
        <v/>
      </c>
    </row>
    <row r="627" spans="1:6">
      <c r="A627" s="178"/>
      <c r="B627" s="179"/>
      <c r="C627" s="180"/>
      <c r="D627" s="181"/>
      <c r="E627" s="179"/>
      <c r="F627" s="218" t="str">
        <f t="shared" si="11"/>
        <v/>
      </c>
    </row>
    <row r="628" spans="1:6">
      <c r="A628" s="178"/>
      <c r="B628" s="179"/>
      <c r="C628" s="180"/>
      <c r="D628" s="181"/>
      <c r="E628" s="179"/>
      <c r="F628" s="218" t="str">
        <f t="shared" si="11"/>
        <v/>
      </c>
    </row>
    <row r="629" spans="1:6">
      <c r="A629" s="178"/>
      <c r="B629" s="179"/>
      <c r="C629" s="180"/>
      <c r="D629" s="181"/>
      <c r="E629" s="179"/>
      <c r="F629" s="218" t="str">
        <f t="shared" si="11"/>
        <v/>
      </c>
    </row>
    <row r="630" spans="1:6">
      <c r="A630" s="178"/>
      <c r="B630" s="179"/>
      <c r="C630" s="180"/>
      <c r="D630" s="181"/>
      <c r="E630" s="179"/>
      <c r="F630" s="218" t="str">
        <f t="shared" si="11"/>
        <v/>
      </c>
    </row>
    <row r="631" spans="1:6">
      <c r="A631" s="178"/>
      <c r="B631" s="179"/>
      <c r="C631" s="180"/>
      <c r="D631" s="181"/>
      <c r="E631" s="179"/>
      <c r="F631" s="218" t="str">
        <f t="shared" si="11"/>
        <v/>
      </c>
    </row>
    <row r="632" spans="1:6">
      <c r="A632" s="178"/>
      <c r="B632" s="179"/>
      <c r="C632" s="180"/>
      <c r="D632" s="181"/>
      <c r="E632" s="179"/>
      <c r="F632" s="218" t="str">
        <f t="shared" si="11"/>
        <v/>
      </c>
    </row>
    <row r="633" spans="1:6">
      <c r="A633" s="178"/>
      <c r="B633" s="179"/>
      <c r="C633" s="180"/>
      <c r="D633" s="181"/>
      <c r="E633" s="179"/>
      <c r="F633" s="218" t="str">
        <f t="shared" si="11"/>
        <v/>
      </c>
    </row>
    <row r="634" spans="1:6">
      <c r="A634" s="178"/>
      <c r="B634" s="179"/>
      <c r="C634" s="180"/>
      <c r="D634" s="181"/>
      <c r="E634" s="179"/>
      <c r="F634" s="218" t="str">
        <f t="shared" si="11"/>
        <v/>
      </c>
    </row>
    <row r="635" spans="1:6">
      <c r="A635" s="178"/>
      <c r="B635" s="179"/>
      <c r="C635" s="180"/>
      <c r="D635" s="181"/>
      <c r="E635" s="179"/>
      <c r="F635" s="218" t="str">
        <f t="shared" si="11"/>
        <v/>
      </c>
    </row>
    <row r="636" spans="1:6">
      <c r="A636" s="178"/>
      <c r="B636" s="179"/>
      <c r="C636" s="180"/>
      <c r="D636" s="181"/>
      <c r="E636" s="179"/>
      <c r="F636" s="218" t="str">
        <f t="shared" si="11"/>
        <v/>
      </c>
    </row>
    <row r="637" spans="1:6">
      <c r="A637" s="178"/>
      <c r="B637" s="179"/>
      <c r="C637" s="180"/>
      <c r="D637" s="181"/>
      <c r="E637" s="179"/>
      <c r="F637" s="218" t="str">
        <f t="shared" si="11"/>
        <v/>
      </c>
    </row>
    <row r="638" spans="1:6">
      <c r="A638" s="178"/>
      <c r="B638" s="179"/>
      <c r="C638" s="180"/>
      <c r="D638" s="181"/>
      <c r="E638" s="179"/>
      <c r="F638" s="218" t="str">
        <f t="shared" si="11"/>
        <v/>
      </c>
    </row>
    <row r="639" spans="1:6">
      <c r="A639" s="178"/>
      <c r="B639" s="179"/>
      <c r="C639" s="180"/>
      <c r="D639" s="181"/>
      <c r="E639" s="179"/>
      <c r="F639" s="218" t="str">
        <f t="shared" si="11"/>
        <v/>
      </c>
    </row>
    <row r="640" spans="1:6">
      <c r="A640" s="178"/>
      <c r="B640" s="179"/>
      <c r="C640" s="180"/>
      <c r="D640" s="181"/>
      <c r="E640" s="179"/>
      <c r="F640" s="218" t="str">
        <f t="shared" si="11"/>
        <v/>
      </c>
    </row>
    <row r="641" spans="1:6">
      <c r="A641" s="178"/>
      <c r="B641" s="179"/>
      <c r="C641" s="180"/>
      <c r="D641" s="181"/>
      <c r="E641" s="179"/>
      <c r="F641" s="218" t="str">
        <f t="shared" si="11"/>
        <v/>
      </c>
    </row>
    <row r="642" spans="1:6">
      <c r="A642" s="178"/>
      <c r="B642" s="179"/>
      <c r="C642" s="180"/>
      <c r="D642" s="181"/>
      <c r="E642" s="179"/>
      <c r="F642" s="218" t="str">
        <f t="shared" si="11"/>
        <v/>
      </c>
    </row>
    <row r="643" spans="1:6">
      <c r="A643" s="178"/>
      <c r="B643" s="179"/>
      <c r="C643" s="180"/>
      <c r="D643" s="181"/>
      <c r="E643" s="179"/>
      <c r="F643" s="218" t="str">
        <f t="shared" si="11"/>
        <v/>
      </c>
    </row>
    <row r="644" spans="1:6">
      <c r="A644" s="178"/>
      <c r="B644" s="179"/>
      <c r="C644" s="180"/>
      <c r="D644" s="181"/>
      <c r="E644" s="179"/>
      <c r="F644" s="218" t="str">
        <f t="shared" si="11"/>
        <v/>
      </c>
    </row>
    <row r="645" spans="1:6">
      <c r="A645" s="178"/>
      <c r="B645" s="179"/>
      <c r="C645" s="180"/>
      <c r="D645" s="181"/>
      <c r="E645" s="179"/>
      <c r="F645" s="218" t="str">
        <f t="shared" si="11"/>
        <v/>
      </c>
    </row>
    <row r="646" spans="1:6">
      <c r="A646" s="178"/>
      <c r="B646" s="179"/>
      <c r="C646" s="180"/>
      <c r="D646" s="181"/>
      <c r="E646" s="179"/>
      <c r="F646" s="218" t="str">
        <f t="shared" si="11"/>
        <v/>
      </c>
    </row>
    <row r="647" spans="1:6">
      <c r="A647" s="178"/>
      <c r="B647" s="179"/>
      <c r="C647" s="180"/>
      <c r="D647" s="181"/>
      <c r="E647" s="179"/>
      <c r="F647" s="218" t="str">
        <f t="shared" si="11"/>
        <v/>
      </c>
    </row>
    <row r="648" spans="1:6">
      <c r="A648" s="178"/>
      <c r="B648" s="179"/>
      <c r="C648" s="180"/>
      <c r="D648" s="181"/>
      <c r="E648" s="179"/>
      <c r="F648" s="218" t="str">
        <f t="shared" si="11"/>
        <v/>
      </c>
    </row>
    <row r="649" spans="1:6">
      <c r="A649" s="178"/>
      <c r="B649" s="179"/>
      <c r="C649" s="180"/>
      <c r="D649" s="181"/>
      <c r="E649" s="179"/>
      <c r="F649" s="218" t="str">
        <f t="shared" si="11"/>
        <v/>
      </c>
    </row>
    <row r="650" spans="1:6">
      <c r="A650" s="178"/>
      <c r="B650" s="179"/>
      <c r="C650" s="180"/>
      <c r="D650" s="181"/>
      <c r="E650" s="179"/>
      <c r="F650" s="218" t="str">
        <f t="shared" si="11"/>
        <v/>
      </c>
    </row>
    <row r="651" spans="1:6">
      <c r="A651" s="178"/>
      <c r="B651" s="179"/>
      <c r="C651" s="180"/>
      <c r="D651" s="181"/>
      <c r="E651" s="179"/>
      <c r="F651" s="218" t="str">
        <f t="shared" si="11"/>
        <v/>
      </c>
    </row>
    <row r="652" spans="1:6">
      <c r="A652" s="178"/>
      <c r="B652" s="179"/>
      <c r="C652" s="180"/>
      <c r="D652" s="181"/>
      <c r="E652" s="179"/>
      <c r="F652" s="218" t="str">
        <f t="shared" si="11"/>
        <v/>
      </c>
    </row>
    <row r="653" spans="1:6">
      <c r="A653" s="178"/>
      <c r="B653" s="179"/>
      <c r="C653" s="180"/>
      <c r="D653" s="181"/>
      <c r="E653" s="179"/>
      <c r="F653" s="218" t="str">
        <f t="shared" si="11"/>
        <v/>
      </c>
    </row>
    <row r="654" spans="1:6">
      <c r="A654" s="178"/>
      <c r="B654" s="179"/>
      <c r="C654" s="180"/>
      <c r="D654" s="181"/>
      <c r="E654" s="179"/>
      <c r="F654" s="218" t="str">
        <f t="shared" si="11"/>
        <v/>
      </c>
    </row>
    <row r="655" spans="1:6">
      <c r="A655" s="178"/>
      <c r="B655" s="179"/>
      <c r="C655" s="180"/>
      <c r="D655" s="181"/>
      <c r="E655" s="179"/>
      <c r="F655" s="218" t="str">
        <f t="shared" si="11"/>
        <v/>
      </c>
    </row>
    <row r="656" spans="1:6">
      <c r="A656" s="178"/>
      <c r="B656" s="179"/>
      <c r="C656" s="180"/>
      <c r="D656" s="181"/>
      <c r="E656" s="179"/>
      <c r="F656" s="218" t="str">
        <f t="shared" si="11"/>
        <v/>
      </c>
    </row>
    <row r="657" spans="1:6">
      <c r="A657" s="178"/>
      <c r="B657" s="179"/>
      <c r="C657" s="180"/>
      <c r="D657" s="181"/>
      <c r="E657" s="179"/>
      <c r="F657" s="218" t="str">
        <f t="shared" si="11"/>
        <v/>
      </c>
    </row>
    <row r="658" spans="1:6">
      <c r="A658" s="178"/>
      <c r="B658" s="179"/>
      <c r="C658" s="180"/>
      <c r="D658" s="181"/>
      <c r="E658" s="179"/>
      <c r="F658" s="218" t="str">
        <f t="shared" si="11"/>
        <v/>
      </c>
    </row>
    <row r="659" spans="1:6">
      <c r="A659" s="178"/>
      <c r="B659" s="179"/>
      <c r="C659" s="180"/>
      <c r="D659" s="181"/>
      <c r="E659" s="179"/>
      <c r="F659" s="218" t="str">
        <f t="shared" si="11"/>
        <v/>
      </c>
    </row>
    <row r="660" spans="1:6">
      <c r="A660" s="178"/>
      <c r="B660" s="179"/>
      <c r="C660" s="180"/>
      <c r="D660" s="181"/>
      <c r="E660" s="179"/>
      <c r="F660" s="218" t="str">
        <f t="shared" si="11"/>
        <v/>
      </c>
    </row>
    <row r="661" spans="1:6">
      <c r="A661" s="178"/>
      <c r="B661" s="179"/>
      <c r="C661" s="180"/>
      <c r="D661" s="181"/>
      <c r="E661" s="179"/>
      <c r="F661" s="218" t="str">
        <f t="shared" si="11"/>
        <v/>
      </c>
    </row>
    <row r="662" spans="1:6">
      <c r="A662" s="178"/>
      <c r="B662" s="179"/>
      <c r="C662" s="180"/>
      <c r="D662" s="181"/>
      <c r="E662" s="179"/>
      <c r="F662" s="218" t="str">
        <f t="shared" si="11"/>
        <v/>
      </c>
    </row>
    <row r="663" spans="1:6">
      <c r="A663" s="178"/>
      <c r="B663" s="179"/>
      <c r="C663" s="180"/>
      <c r="D663" s="181"/>
      <c r="E663" s="179"/>
      <c r="F663" s="218" t="str">
        <f t="shared" si="11"/>
        <v/>
      </c>
    </row>
    <row r="664" spans="1:6">
      <c r="A664" s="178"/>
      <c r="B664" s="179"/>
      <c r="C664" s="180"/>
      <c r="D664" s="181"/>
      <c r="E664" s="179"/>
      <c r="F664" s="218" t="str">
        <f t="shared" si="11"/>
        <v/>
      </c>
    </row>
    <row r="665" spans="1:6">
      <c r="A665" s="178"/>
      <c r="B665" s="179"/>
      <c r="C665" s="180"/>
      <c r="D665" s="181"/>
      <c r="E665" s="179"/>
      <c r="F665" s="218" t="str">
        <f t="shared" si="11"/>
        <v/>
      </c>
    </row>
    <row r="666" spans="1:6">
      <c r="A666" s="178"/>
      <c r="B666" s="179"/>
      <c r="C666" s="180"/>
      <c r="D666" s="181"/>
      <c r="E666" s="179"/>
      <c r="F666" s="218" t="str">
        <f t="shared" si="11"/>
        <v/>
      </c>
    </row>
    <row r="667" spans="1:6">
      <c r="A667" s="178"/>
      <c r="B667" s="179"/>
      <c r="C667" s="180"/>
      <c r="D667" s="181"/>
      <c r="E667" s="179"/>
      <c r="F667" s="218" t="str">
        <f t="shared" si="11"/>
        <v/>
      </c>
    </row>
    <row r="668" spans="1:6">
      <c r="A668" s="178"/>
      <c r="B668" s="179"/>
      <c r="C668" s="180"/>
      <c r="D668" s="181"/>
      <c r="E668" s="179"/>
      <c r="F668" s="218" t="str">
        <f t="shared" si="11"/>
        <v/>
      </c>
    </row>
    <row r="669" spans="1:6">
      <c r="A669" s="178"/>
      <c r="B669" s="179"/>
      <c r="C669" s="180"/>
      <c r="D669" s="181"/>
      <c r="E669" s="179"/>
      <c r="F669" s="218" t="str">
        <f t="shared" si="11"/>
        <v/>
      </c>
    </row>
    <row r="670" spans="1:6">
      <c r="A670" s="178"/>
      <c r="B670" s="179"/>
      <c r="C670" s="180"/>
      <c r="D670" s="181"/>
      <c r="E670" s="179"/>
      <c r="F670" s="218" t="str">
        <f t="shared" si="11"/>
        <v/>
      </c>
    </row>
    <row r="671" spans="1:6">
      <c r="A671" s="178"/>
      <c r="B671" s="179"/>
      <c r="C671" s="180"/>
      <c r="D671" s="181"/>
      <c r="E671" s="179"/>
      <c r="F671" s="218" t="str">
        <f t="shared" si="11"/>
        <v/>
      </c>
    </row>
    <row r="672" spans="1:6">
      <c r="A672" s="183"/>
      <c r="B672" s="179"/>
      <c r="C672" s="180"/>
      <c r="D672" s="181"/>
      <c r="E672" s="179"/>
      <c r="F672" s="224" t="str">
        <f t="shared" si="11"/>
        <v/>
      </c>
    </row>
    <row r="673" spans="1:6" ht="13.8" thickBot="1">
      <c r="A673" s="187"/>
      <c r="B673" s="188"/>
      <c r="C673" s="189" t="s">
        <v>1112</v>
      </c>
      <c r="D673" s="190">
        <f>SUM(D622:D672)</f>
        <v>0</v>
      </c>
      <c r="E673" s="188">
        <f>SUM(E622:E672)</f>
        <v>0</v>
      </c>
      <c r="F673" s="189">
        <f>D673-E673</f>
        <v>0</v>
      </c>
    </row>
    <row r="674" spans="1:6" ht="13.8" customHeight="1" thickTop="1">
      <c r="A674" s="689"/>
      <c r="B674" s="689"/>
      <c r="C674" s="689"/>
      <c r="D674" s="689"/>
      <c r="E674" s="689"/>
      <c r="F674" s="689"/>
    </row>
    <row r="675" spans="1:6" ht="13.8" thickBot="1">
      <c r="A675" s="690">
        <v>12</v>
      </c>
      <c r="B675" s="690">
        <v>31</v>
      </c>
      <c r="C675" s="690" t="s">
        <v>10</v>
      </c>
      <c r="D675" s="690">
        <f>D3+D55+D111+D167+D223+D279+D335+D391+D447+D503+D559+D615+D673</f>
        <v>1366000</v>
      </c>
      <c r="E675" s="690">
        <f>E3+E55+E111+E167+E223+E279+E335+E391+E447+E503+E559+E615+E673</f>
        <v>0</v>
      </c>
      <c r="F675" s="690">
        <f>D675-E675</f>
        <v>1366000</v>
      </c>
    </row>
    <row r="676" spans="1:6" ht="13.8" thickTop="1"/>
    <row r="677" spans="1:6" ht="25.8" customHeight="1"/>
  </sheetData>
  <sheetProtection sheet="1" objects="1" scenarios="1"/>
  <mergeCells count="12">
    <mergeCell ref="A2:B2"/>
    <mergeCell ref="A60:B60"/>
    <mergeCell ref="A116:B116"/>
    <mergeCell ref="A172:B172"/>
    <mergeCell ref="A228:B228"/>
    <mergeCell ref="A564:B564"/>
    <mergeCell ref="A620:B620"/>
    <mergeCell ref="A284:B284"/>
    <mergeCell ref="A340:B340"/>
    <mergeCell ref="A396:B396"/>
    <mergeCell ref="A452:B452"/>
    <mergeCell ref="A508:B508"/>
  </mergeCells>
  <phoneticPr fontId="16"/>
  <pageMargins left="0.19685039370078741" right="0.19685039370078741" top="0.51666666666666672" bottom="0.51181102362204722" header="0.19685039370078741" footer="0.31496062992125984"/>
  <pageSetup paperSize="9" orientation="portrait" horizontalDpi="0" verticalDpi="0" r:id="rId1"/>
  <headerFooter>
    <oddHeader>&amp;C&amp;"HG丸ｺﾞｼｯｸM-PRO,標準"預金出納帳
&amp;A</oddHeader>
    <oddFooter>&amp;C&amp;"HG丸ｺﾞｼｯｸM-PRO,標準"&amp;P月</oddFooter>
  </headerFooter>
  <rowBreaks count="11" manualBreakCount="11">
    <brk id="58" max="16383" man="1"/>
    <brk id="114" max="16383" man="1"/>
    <brk id="170" max="16383" man="1"/>
    <brk id="226" max="16383" man="1"/>
    <brk id="282" max="16383" man="1"/>
    <brk id="338" max="16383" man="1"/>
    <brk id="394" max="16383" man="1"/>
    <brk id="450" max="16383" man="1"/>
    <brk id="506" max="16383" man="1"/>
    <brk id="562" max="16383" man="1"/>
    <brk id="618" max="16383" man="1"/>
  </row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F113"/>
  <sheetViews>
    <sheetView view="pageLayout" zoomScale="110" zoomScaleNormal="100" zoomScalePageLayoutView="110" workbookViewId="0"/>
  </sheetViews>
  <sheetFormatPr defaultRowHeight="13.2"/>
  <cols>
    <col min="1" max="2" width="4.77734375" style="1" customWidth="1"/>
    <col min="3" max="3" width="57" style="1" customWidth="1"/>
    <col min="4" max="5" width="13" style="1" customWidth="1"/>
    <col min="6" max="16384" width="8.88671875" style="1"/>
  </cols>
  <sheetData>
    <row r="1" spans="1:6" ht="25.8" customHeight="1"/>
    <row r="2" spans="1:6" ht="13.2" customHeight="1">
      <c r="A2" s="875" t="s">
        <v>3</v>
      </c>
      <c r="B2" s="968"/>
      <c r="C2" s="893" t="s">
        <v>0</v>
      </c>
      <c r="D2" s="895" t="s">
        <v>6</v>
      </c>
      <c r="E2" s="896"/>
      <c r="F2" s="2"/>
    </row>
    <row r="3" spans="1:6">
      <c r="A3" s="879"/>
      <c r="B3" s="970"/>
      <c r="C3" s="894"/>
      <c r="D3" s="292" t="s">
        <v>4</v>
      </c>
      <c r="E3" s="293" t="s">
        <v>312</v>
      </c>
    </row>
    <row r="4" spans="1:6">
      <c r="A4" s="210"/>
      <c r="B4" s="295"/>
      <c r="C4" s="212"/>
      <c r="D4" s="249"/>
      <c r="E4" s="295"/>
    </row>
    <row r="5" spans="1:6">
      <c r="A5" s="210"/>
      <c r="B5" s="295"/>
      <c r="C5" s="212"/>
      <c r="D5" s="249"/>
      <c r="E5" s="295"/>
    </row>
    <row r="6" spans="1:6">
      <c r="A6" s="210"/>
      <c r="B6" s="295"/>
      <c r="C6" s="212"/>
      <c r="D6" s="249"/>
      <c r="E6" s="295"/>
    </row>
    <row r="7" spans="1:6">
      <c r="A7" s="210"/>
      <c r="B7" s="295"/>
      <c r="C7" s="212"/>
      <c r="D7" s="249"/>
      <c r="E7" s="295"/>
    </row>
    <row r="8" spans="1:6">
      <c r="A8" s="210"/>
      <c r="B8" s="295"/>
      <c r="C8" s="212"/>
      <c r="D8" s="249"/>
      <c r="E8" s="295"/>
    </row>
    <row r="9" spans="1:6">
      <c r="A9" s="210"/>
      <c r="B9" s="295"/>
      <c r="C9" s="212"/>
      <c r="D9" s="249"/>
      <c r="E9" s="295"/>
    </row>
    <row r="10" spans="1:6">
      <c r="A10" s="210"/>
      <c r="B10" s="295"/>
      <c r="C10" s="212"/>
      <c r="D10" s="249"/>
      <c r="E10" s="295"/>
    </row>
    <row r="11" spans="1:6">
      <c r="A11" s="210"/>
      <c r="B11" s="295"/>
      <c r="C11" s="212"/>
      <c r="D11" s="249"/>
      <c r="E11" s="295"/>
    </row>
    <row r="12" spans="1:6">
      <c r="A12" s="210"/>
      <c r="B12" s="295"/>
      <c r="C12" s="212"/>
      <c r="D12" s="249"/>
      <c r="E12" s="295"/>
    </row>
    <row r="13" spans="1:6">
      <c r="A13" s="210"/>
      <c r="B13" s="295"/>
      <c r="C13" s="212"/>
      <c r="D13" s="249"/>
      <c r="E13" s="295"/>
    </row>
    <row r="14" spans="1:6">
      <c r="A14" s="210"/>
      <c r="B14" s="295"/>
      <c r="C14" s="212"/>
      <c r="D14" s="249"/>
      <c r="E14" s="295"/>
    </row>
    <row r="15" spans="1:6">
      <c r="A15" s="210"/>
      <c r="B15" s="295"/>
      <c r="C15" s="212"/>
      <c r="D15" s="249"/>
      <c r="E15" s="295"/>
    </row>
    <row r="16" spans="1:6">
      <c r="A16" s="210"/>
      <c r="B16" s="295"/>
      <c r="C16" s="212"/>
      <c r="D16" s="249"/>
      <c r="E16" s="295"/>
    </row>
    <row r="17" spans="1:5">
      <c r="A17" s="210"/>
      <c r="B17" s="295"/>
      <c r="C17" s="212"/>
      <c r="D17" s="249"/>
      <c r="E17" s="295"/>
    </row>
    <row r="18" spans="1:5">
      <c r="A18" s="210"/>
      <c r="B18" s="295"/>
      <c r="C18" s="212"/>
      <c r="D18" s="249"/>
      <c r="E18" s="295"/>
    </row>
    <row r="19" spans="1:5">
      <c r="A19" s="210"/>
      <c r="B19" s="295"/>
      <c r="C19" s="212"/>
      <c r="D19" s="249"/>
      <c r="E19" s="295"/>
    </row>
    <row r="20" spans="1:5">
      <c r="A20" s="210"/>
      <c r="B20" s="295"/>
      <c r="C20" s="212"/>
      <c r="D20" s="249"/>
      <c r="E20" s="295"/>
    </row>
    <row r="21" spans="1:5">
      <c r="A21" s="210"/>
      <c r="B21" s="295"/>
      <c r="C21" s="212"/>
      <c r="D21" s="249"/>
      <c r="E21" s="295"/>
    </row>
    <row r="22" spans="1:5">
      <c r="A22" s="210"/>
      <c r="B22" s="295"/>
      <c r="C22" s="212"/>
      <c r="D22" s="249"/>
      <c r="E22" s="295"/>
    </row>
    <row r="23" spans="1:5">
      <c r="A23" s="210"/>
      <c r="B23" s="295"/>
      <c r="C23" s="212"/>
      <c r="D23" s="249"/>
      <c r="E23" s="295"/>
    </row>
    <row r="24" spans="1:5">
      <c r="A24" s="210"/>
      <c r="B24" s="295"/>
      <c r="C24" s="212"/>
      <c r="D24" s="249"/>
      <c r="E24" s="295"/>
    </row>
    <row r="25" spans="1:5">
      <c r="A25" s="210"/>
      <c r="B25" s="295"/>
      <c r="C25" s="212"/>
      <c r="D25" s="249"/>
      <c r="E25" s="295"/>
    </row>
    <row r="26" spans="1:5">
      <c r="A26" s="210"/>
      <c r="B26" s="295"/>
      <c r="C26" s="212"/>
      <c r="D26" s="249"/>
      <c r="E26" s="295"/>
    </row>
    <row r="27" spans="1:5">
      <c r="A27" s="210"/>
      <c r="B27" s="295"/>
      <c r="C27" s="212"/>
      <c r="D27" s="249"/>
      <c r="E27" s="295"/>
    </row>
    <row r="28" spans="1:5">
      <c r="A28" s="210"/>
      <c r="B28" s="295"/>
      <c r="C28" s="212"/>
      <c r="D28" s="249"/>
      <c r="E28" s="295"/>
    </row>
    <row r="29" spans="1:5">
      <c r="A29" s="210"/>
      <c r="B29" s="295"/>
      <c r="C29" s="212"/>
      <c r="D29" s="249"/>
      <c r="E29" s="295"/>
    </row>
    <row r="30" spans="1:5">
      <c r="A30" s="210"/>
      <c r="B30" s="295"/>
      <c r="C30" s="212"/>
      <c r="D30" s="249"/>
      <c r="E30" s="295"/>
    </row>
    <row r="31" spans="1:5">
      <c r="A31" s="210"/>
      <c r="B31" s="295"/>
      <c r="C31" s="212"/>
      <c r="D31" s="249"/>
      <c r="E31" s="295"/>
    </row>
    <row r="32" spans="1:5">
      <c r="A32" s="210"/>
      <c r="B32" s="295"/>
      <c r="C32" s="212"/>
      <c r="D32" s="249"/>
      <c r="E32" s="295"/>
    </row>
    <row r="33" spans="1:5">
      <c r="A33" s="210"/>
      <c r="B33" s="295"/>
      <c r="C33" s="212"/>
      <c r="D33" s="249"/>
      <c r="E33" s="295"/>
    </row>
    <row r="34" spans="1:5">
      <c r="A34" s="210"/>
      <c r="B34" s="295"/>
      <c r="C34" s="212"/>
      <c r="D34" s="249"/>
      <c r="E34" s="295"/>
    </row>
    <row r="35" spans="1:5">
      <c r="A35" s="210"/>
      <c r="B35" s="295"/>
      <c r="C35" s="212"/>
      <c r="D35" s="249"/>
      <c r="E35" s="295"/>
    </row>
    <row r="36" spans="1:5">
      <c r="A36" s="210"/>
      <c r="B36" s="295"/>
      <c r="C36" s="212"/>
      <c r="D36" s="249"/>
      <c r="E36" s="295"/>
    </row>
    <row r="37" spans="1:5">
      <c r="A37" s="210"/>
      <c r="B37" s="295"/>
      <c r="C37" s="212"/>
      <c r="D37" s="249"/>
      <c r="E37" s="295"/>
    </row>
    <row r="38" spans="1:5">
      <c r="A38" s="210"/>
      <c r="B38" s="295"/>
      <c r="C38" s="212"/>
      <c r="D38" s="249"/>
      <c r="E38" s="295"/>
    </row>
    <row r="39" spans="1:5">
      <c r="A39" s="210"/>
      <c r="B39" s="295"/>
      <c r="C39" s="212"/>
      <c r="D39" s="249"/>
      <c r="E39" s="295"/>
    </row>
    <row r="40" spans="1:5">
      <c r="A40" s="210"/>
      <c r="B40" s="295"/>
      <c r="C40" s="212"/>
      <c r="D40" s="249"/>
      <c r="E40" s="295"/>
    </row>
    <row r="41" spans="1:5">
      <c r="A41" s="210"/>
      <c r="B41" s="295"/>
      <c r="C41" s="212"/>
      <c r="D41" s="249"/>
      <c r="E41" s="295"/>
    </row>
    <row r="42" spans="1:5">
      <c r="A42" s="210"/>
      <c r="B42" s="295"/>
      <c r="C42" s="212"/>
      <c r="D42" s="249"/>
      <c r="E42" s="295"/>
    </row>
    <row r="43" spans="1:5">
      <c r="A43" s="210"/>
      <c r="B43" s="295"/>
      <c r="C43" s="212"/>
      <c r="D43" s="249"/>
      <c r="E43" s="295"/>
    </row>
    <row r="44" spans="1:5">
      <c r="A44" s="210"/>
      <c r="B44" s="295"/>
      <c r="C44" s="212"/>
      <c r="D44" s="249"/>
      <c r="E44" s="295"/>
    </row>
    <row r="45" spans="1:5">
      <c r="A45" s="210"/>
      <c r="B45" s="295"/>
      <c r="C45" s="212"/>
      <c r="D45" s="249"/>
      <c r="E45" s="295"/>
    </row>
    <row r="46" spans="1:5">
      <c r="A46" s="210"/>
      <c r="B46" s="295"/>
      <c r="C46" s="212"/>
      <c r="D46" s="249"/>
      <c r="E46" s="295"/>
    </row>
    <row r="47" spans="1:5">
      <c r="A47" s="210"/>
      <c r="B47" s="295"/>
      <c r="C47" s="212"/>
      <c r="D47" s="249"/>
      <c r="E47" s="295"/>
    </row>
    <row r="48" spans="1:5">
      <c r="A48" s="210"/>
      <c r="B48" s="295"/>
      <c r="C48" s="212"/>
      <c r="D48" s="249"/>
      <c r="E48" s="295"/>
    </row>
    <row r="49" spans="1:5">
      <c r="A49" s="210"/>
      <c r="B49" s="295"/>
      <c r="C49" s="212"/>
      <c r="D49" s="249"/>
      <c r="E49" s="295"/>
    </row>
    <row r="50" spans="1:5">
      <c r="A50" s="210"/>
      <c r="B50" s="295"/>
      <c r="C50" s="212"/>
      <c r="D50" s="249"/>
      <c r="E50" s="295"/>
    </row>
    <row r="51" spans="1:5">
      <c r="A51" s="210"/>
      <c r="B51" s="295"/>
      <c r="C51" s="212"/>
      <c r="D51" s="249"/>
      <c r="E51" s="295"/>
    </row>
    <row r="52" spans="1:5">
      <c r="A52" s="210"/>
      <c r="B52" s="295"/>
      <c r="C52" s="212"/>
      <c r="D52" s="249"/>
      <c r="E52" s="295"/>
    </row>
    <row r="53" spans="1:5">
      <c r="A53" s="210"/>
      <c r="B53" s="295"/>
      <c r="C53" s="212"/>
      <c r="D53" s="249"/>
      <c r="E53" s="295"/>
    </row>
    <row r="54" spans="1:5" ht="13.8" thickBot="1">
      <c r="A54" s="187"/>
      <c r="B54" s="191"/>
      <c r="C54" s="189"/>
      <c r="D54" s="190">
        <f>SUM(D4:D53)</f>
        <v>0</v>
      </c>
      <c r="E54" s="191">
        <f>SUM(E4:E53)</f>
        <v>0</v>
      </c>
    </row>
    <row r="55" spans="1:5" ht="13.8" thickTop="1">
      <c r="C55" s="528" t="s">
        <v>14</v>
      </c>
      <c r="D55" s="967">
        <f>D54+E54</f>
        <v>0</v>
      </c>
      <c r="E55" s="967"/>
    </row>
    <row r="56" spans="1:5">
      <c r="C56" s="3"/>
      <c r="D56" s="3"/>
      <c r="E56" s="3"/>
    </row>
    <row r="57" spans="1:5">
      <c r="C57" s="3"/>
      <c r="D57" s="3"/>
      <c r="E57" s="3"/>
    </row>
    <row r="58" spans="1:5">
      <c r="C58" s="3"/>
      <c r="D58" s="3"/>
      <c r="E58" s="3"/>
    </row>
    <row r="59" spans="1:5" ht="25.8" customHeight="1">
      <c r="D59" s="3"/>
      <c r="E59" s="3"/>
    </row>
    <row r="60" spans="1:5" ht="13.2" customHeight="1">
      <c r="A60" s="946" t="s">
        <v>3</v>
      </c>
      <c r="B60" s="947"/>
      <c r="C60" s="893" t="s">
        <v>0</v>
      </c>
      <c r="D60" s="895" t="s">
        <v>6</v>
      </c>
      <c r="E60" s="896"/>
    </row>
    <row r="61" spans="1:5">
      <c r="A61" s="948"/>
      <c r="B61" s="949"/>
      <c r="C61" s="894"/>
      <c r="D61" s="292" t="s">
        <v>4</v>
      </c>
      <c r="E61" s="293" t="s">
        <v>312</v>
      </c>
    </row>
    <row r="62" spans="1:5">
      <c r="A62" s="210"/>
      <c r="B62" s="295"/>
      <c r="C62" s="220" t="s">
        <v>8</v>
      </c>
      <c r="D62" s="294">
        <f>D54</f>
        <v>0</v>
      </c>
      <c r="E62" s="213">
        <f>E54</f>
        <v>0</v>
      </c>
    </row>
    <row r="63" spans="1:5">
      <c r="A63" s="210"/>
      <c r="B63" s="295"/>
      <c r="C63" s="180"/>
      <c r="D63" s="181"/>
      <c r="E63" s="195"/>
    </row>
    <row r="64" spans="1:5">
      <c r="A64" s="210"/>
      <c r="B64" s="295"/>
      <c r="C64" s="180"/>
      <c r="D64" s="181"/>
      <c r="E64" s="195"/>
    </row>
    <row r="65" spans="1:5">
      <c r="A65" s="210"/>
      <c r="B65" s="295"/>
      <c r="C65" s="180"/>
      <c r="D65" s="181"/>
      <c r="E65" s="195"/>
    </row>
    <row r="66" spans="1:5">
      <c r="A66" s="210"/>
      <c r="B66" s="295"/>
      <c r="C66" s="180"/>
      <c r="D66" s="181"/>
      <c r="E66" s="195"/>
    </row>
    <row r="67" spans="1:5">
      <c r="A67" s="210"/>
      <c r="B67" s="295"/>
      <c r="C67" s="180"/>
      <c r="D67" s="181"/>
      <c r="E67" s="195"/>
    </row>
    <row r="68" spans="1:5">
      <c r="A68" s="210"/>
      <c r="B68" s="295"/>
      <c r="C68" s="180"/>
      <c r="D68" s="181"/>
      <c r="E68" s="195"/>
    </row>
    <row r="69" spans="1:5">
      <c r="A69" s="210"/>
      <c r="B69" s="295"/>
      <c r="C69" s="180"/>
      <c r="D69" s="181"/>
      <c r="E69" s="195"/>
    </row>
    <row r="70" spans="1:5">
      <c r="A70" s="210"/>
      <c r="B70" s="295"/>
      <c r="C70" s="180"/>
      <c r="D70" s="181"/>
      <c r="E70" s="195"/>
    </row>
    <row r="71" spans="1:5">
      <c r="A71" s="210"/>
      <c r="B71" s="295"/>
      <c r="C71" s="180"/>
      <c r="D71" s="181"/>
      <c r="E71" s="195"/>
    </row>
    <row r="72" spans="1:5">
      <c r="A72" s="210"/>
      <c r="B72" s="295"/>
      <c r="C72" s="180"/>
      <c r="D72" s="181"/>
      <c r="E72" s="195"/>
    </row>
    <row r="73" spans="1:5">
      <c r="A73" s="210"/>
      <c r="B73" s="295"/>
      <c r="C73" s="180"/>
      <c r="D73" s="181"/>
      <c r="E73" s="195"/>
    </row>
    <row r="74" spans="1:5">
      <c r="A74" s="210"/>
      <c r="B74" s="295"/>
      <c r="C74" s="180"/>
      <c r="D74" s="181"/>
      <c r="E74" s="195"/>
    </row>
    <row r="75" spans="1:5">
      <c r="A75" s="210"/>
      <c r="B75" s="295"/>
      <c r="C75" s="180"/>
      <c r="D75" s="181"/>
      <c r="E75" s="195"/>
    </row>
    <row r="76" spans="1:5">
      <c r="A76" s="210"/>
      <c r="B76" s="295"/>
      <c r="C76" s="180"/>
      <c r="D76" s="181"/>
      <c r="E76" s="195"/>
    </row>
    <row r="77" spans="1:5">
      <c r="A77" s="210"/>
      <c r="B77" s="295"/>
      <c r="C77" s="180"/>
      <c r="D77" s="181"/>
      <c r="E77" s="195"/>
    </row>
    <row r="78" spans="1:5">
      <c r="A78" s="210"/>
      <c r="B78" s="295"/>
      <c r="C78" s="180"/>
      <c r="D78" s="181"/>
      <c r="E78" s="195"/>
    </row>
    <row r="79" spans="1:5">
      <c r="A79" s="210"/>
      <c r="B79" s="295"/>
      <c r="C79" s="180"/>
      <c r="D79" s="181"/>
      <c r="E79" s="195"/>
    </row>
    <row r="80" spans="1:5">
      <c r="A80" s="210"/>
      <c r="B80" s="295"/>
      <c r="C80" s="180"/>
      <c r="D80" s="181"/>
      <c r="E80" s="195"/>
    </row>
    <row r="81" spans="1:5">
      <c r="A81" s="210"/>
      <c r="B81" s="295"/>
      <c r="C81" s="180"/>
      <c r="D81" s="181"/>
      <c r="E81" s="195"/>
    </row>
    <row r="82" spans="1:5">
      <c r="A82" s="210"/>
      <c r="B82" s="295"/>
      <c r="C82" s="180"/>
      <c r="D82" s="181"/>
      <c r="E82" s="195"/>
    </row>
    <row r="83" spans="1:5">
      <c r="A83" s="210"/>
      <c r="B83" s="295"/>
      <c r="C83" s="180"/>
      <c r="D83" s="181"/>
      <c r="E83" s="195"/>
    </row>
    <row r="84" spans="1:5">
      <c r="A84" s="210"/>
      <c r="B84" s="295"/>
      <c r="C84" s="180"/>
      <c r="D84" s="181"/>
      <c r="E84" s="195"/>
    </row>
    <row r="85" spans="1:5">
      <c r="A85" s="210"/>
      <c r="B85" s="295"/>
      <c r="C85" s="180"/>
      <c r="D85" s="181"/>
      <c r="E85" s="195"/>
    </row>
    <row r="86" spans="1:5">
      <c r="A86" s="210"/>
      <c r="B86" s="295"/>
      <c r="C86" s="180"/>
      <c r="D86" s="181"/>
      <c r="E86" s="195"/>
    </row>
    <row r="87" spans="1:5">
      <c r="A87" s="210"/>
      <c r="B87" s="295"/>
      <c r="C87" s="180"/>
      <c r="D87" s="181"/>
      <c r="E87" s="195"/>
    </row>
    <row r="88" spans="1:5">
      <c r="A88" s="210"/>
      <c r="B88" s="295"/>
      <c r="C88" s="180"/>
      <c r="D88" s="181"/>
      <c r="E88" s="195"/>
    </row>
    <row r="89" spans="1:5">
      <c r="A89" s="210"/>
      <c r="B89" s="295"/>
      <c r="C89" s="180"/>
      <c r="D89" s="181"/>
      <c r="E89" s="195"/>
    </row>
    <row r="90" spans="1:5">
      <c r="A90" s="210"/>
      <c r="B90" s="295"/>
      <c r="C90" s="180"/>
      <c r="D90" s="181"/>
      <c r="E90" s="195"/>
    </row>
    <row r="91" spans="1:5">
      <c r="A91" s="210"/>
      <c r="B91" s="295"/>
      <c r="C91" s="180"/>
      <c r="D91" s="181"/>
      <c r="E91" s="195"/>
    </row>
    <row r="92" spans="1:5">
      <c r="A92" s="210"/>
      <c r="B92" s="295"/>
      <c r="C92" s="180"/>
      <c r="D92" s="181"/>
      <c r="E92" s="195"/>
    </row>
    <row r="93" spans="1:5">
      <c r="A93" s="210"/>
      <c r="B93" s="295"/>
      <c r="C93" s="180"/>
      <c r="D93" s="181"/>
      <c r="E93" s="195"/>
    </row>
    <row r="94" spans="1:5">
      <c r="A94" s="210"/>
      <c r="B94" s="295"/>
      <c r="C94" s="180"/>
      <c r="D94" s="181"/>
      <c r="E94" s="195"/>
    </row>
    <row r="95" spans="1:5">
      <c r="A95" s="210"/>
      <c r="B95" s="295"/>
      <c r="C95" s="180"/>
      <c r="D95" s="181"/>
      <c r="E95" s="195"/>
    </row>
    <row r="96" spans="1:5">
      <c r="A96" s="210"/>
      <c r="B96" s="295"/>
      <c r="C96" s="180"/>
      <c r="D96" s="181"/>
      <c r="E96" s="195"/>
    </row>
    <row r="97" spans="1:5">
      <c r="A97" s="210"/>
      <c r="B97" s="295"/>
      <c r="C97" s="180"/>
      <c r="D97" s="181"/>
      <c r="E97" s="195"/>
    </row>
    <row r="98" spans="1:5">
      <c r="A98" s="210"/>
      <c r="B98" s="295"/>
      <c r="C98" s="180"/>
      <c r="D98" s="181"/>
      <c r="E98" s="195"/>
    </row>
    <row r="99" spans="1:5">
      <c r="A99" s="210"/>
      <c r="B99" s="295"/>
      <c r="C99" s="180"/>
      <c r="D99" s="181"/>
      <c r="E99" s="195"/>
    </row>
    <row r="100" spans="1:5">
      <c r="A100" s="210"/>
      <c r="B100" s="295"/>
      <c r="C100" s="180"/>
      <c r="D100" s="181"/>
      <c r="E100" s="195"/>
    </row>
    <row r="101" spans="1:5">
      <c r="A101" s="210"/>
      <c r="B101" s="295"/>
      <c r="C101" s="180"/>
      <c r="D101" s="181"/>
      <c r="E101" s="195"/>
    </row>
    <row r="102" spans="1:5">
      <c r="A102" s="210"/>
      <c r="B102" s="295"/>
      <c r="C102" s="180"/>
      <c r="D102" s="181"/>
      <c r="E102" s="195"/>
    </row>
    <row r="103" spans="1:5">
      <c r="A103" s="210"/>
      <c r="B103" s="295"/>
      <c r="C103" s="180"/>
      <c r="D103" s="181"/>
      <c r="E103" s="195"/>
    </row>
    <row r="104" spans="1:5">
      <c r="A104" s="210"/>
      <c r="B104" s="295"/>
      <c r="C104" s="180"/>
      <c r="D104" s="181"/>
      <c r="E104" s="195"/>
    </row>
    <row r="105" spans="1:5">
      <c r="A105" s="210"/>
      <c r="B105" s="295"/>
      <c r="C105" s="180"/>
      <c r="D105" s="181"/>
      <c r="E105" s="195"/>
    </row>
    <row r="106" spans="1:5">
      <c r="A106" s="210"/>
      <c r="B106" s="295"/>
      <c r="C106" s="180"/>
      <c r="D106" s="181"/>
      <c r="E106" s="195"/>
    </row>
    <row r="107" spans="1:5">
      <c r="A107" s="210"/>
      <c r="B107" s="295"/>
      <c r="C107" s="180"/>
      <c r="D107" s="181"/>
      <c r="E107" s="195"/>
    </row>
    <row r="108" spans="1:5">
      <c r="A108" s="210"/>
      <c r="B108" s="295"/>
      <c r="C108" s="180"/>
      <c r="D108" s="181"/>
      <c r="E108" s="195"/>
    </row>
    <row r="109" spans="1:5">
      <c r="A109" s="210"/>
      <c r="B109" s="295"/>
      <c r="C109" s="180"/>
      <c r="D109" s="181"/>
      <c r="E109" s="195"/>
    </row>
    <row r="110" spans="1:5">
      <c r="A110" s="210"/>
      <c r="B110" s="295"/>
      <c r="C110" s="180"/>
      <c r="D110" s="181"/>
      <c r="E110" s="195"/>
    </row>
    <row r="111" spans="1:5">
      <c r="A111" s="210"/>
      <c r="B111" s="295"/>
      <c r="C111" s="180"/>
      <c r="D111" s="181"/>
      <c r="E111" s="195"/>
    </row>
    <row r="112" spans="1:5" ht="13.8" thickBot="1">
      <c r="A112" s="187"/>
      <c r="B112" s="191"/>
      <c r="C112" s="189"/>
      <c r="D112" s="190">
        <f>SUM(D62:D111)</f>
        <v>0</v>
      </c>
      <c r="E112" s="191">
        <f>SUM(E62:E111)</f>
        <v>0</v>
      </c>
    </row>
    <row r="113" spans="1:5" ht="13.8" thickTop="1">
      <c r="A113" s="373"/>
      <c r="B113" s="373"/>
      <c r="C113" s="528" t="s">
        <v>15</v>
      </c>
      <c r="D113" s="967">
        <f>D112+E112</f>
        <v>0</v>
      </c>
      <c r="E113" s="967"/>
    </row>
  </sheetData>
  <sheetProtection sheet="1" objects="1" scenarios="1"/>
  <mergeCells count="8">
    <mergeCell ref="D113:E113"/>
    <mergeCell ref="A2:B3"/>
    <mergeCell ref="C2:C3"/>
    <mergeCell ref="D2:E2"/>
    <mergeCell ref="A60:B61"/>
    <mergeCell ref="C60:C61"/>
    <mergeCell ref="D60:E60"/>
    <mergeCell ref="D55:E55"/>
  </mergeCells>
  <phoneticPr fontId="2"/>
  <pageMargins left="0.625" right="0.40833333333333333" top="0.75" bottom="0.75" header="0.3" footer="0.3"/>
  <pageSetup paperSize="9" orientation="portrait" horizontalDpi="0" verticalDpi="0" r:id="rId1"/>
  <headerFooter>
    <oddHeader>&amp;C&amp;"HG丸ｺﾞｼｯｸM-PRO,標準"&amp;A</oddHeader>
    <oddFooter>&amp;C&amp;"HG丸ｺﾞｼｯｸM-PRO,標準"（&amp;P）</oddFooter>
  </headerFooter>
  <rowBreaks count="1" manualBreakCount="1">
    <brk id="58" max="16383" man="1"/>
  </rowBreaks>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F113"/>
  <sheetViews>
    <sheetView view="pageLayout" zoomScale="110" zoomScaleNormal="100" zoomScalePageLayoutView="110" workbookViewId="0"/>
  </sheetViews>
  <sheetFormatPr defaultRowHeight="13.2"/>
  <cols>
    <col min="1" max="2" width="4.77734375" style="1" customWidth="1"/>
    <col min="3" max="3" width="57" style="1" customWidth="1"/>
    <col min="4" max="5" width="13" style="1" customWidth="1"/>
    <col min="6" max="16384" width="8.88671875" style="1"/>
  </cols>
  <sheetData>
    <row r="1" spans="1:6" ht="25.8" customHeight="1"/>
    <row r="2" spans="1:6" ht="13.2" customHeight="1">
      <c r="A2" s="875" t="s">
        <v>3</v>
      </c>
      <c r="B2" s="968"/>
      <c r="C2" s="893" t="s">
        <v>0</v>
      </c>
      <c r="D2" s="895" t="s">
        <v>6</v>
      </c>
      <c r="E2" s="896"/>
      <c r="F2" s="2"/>
    </row>
    <row r="3" spans="1:6">
      <c r="A3" s="879"/>
      <c r="B3" s="970"/>
      <c r="C3" s="894"/>
      <c r="D3" s="292" t="s">
        <v>4</v>
      </c>
      <c r="E3" s="293" t="s">
        <v>312</v>
      </c>
    </row>
    <row r="4" spans="1:6">
      <c r="A4" s="210"/>
      <c r="B4" s="295"/>
      <c r="C4" s="212"/>
      <c r="D4" s="249"/>
      <c r="E4" s="295"/>
    </row>
    <row r="5" spans="1:6">
      <c r="A5" s="210"/>
      <c r="B5" s="295"/>
      <c r="C5" s="212"/>
      <c r="D5" s="249"/>
      <c r="E5" s="295"/>
    </row>
    <row r="6" spans="1:6">
      <c r="A6" s="210"/>
      <c r="B6" s="295"/>
      <c r="C6" s="212"/>
      <c r="D6" s="249"/>
      <c r="E6" s="295"/>
    </row>
    <row r="7" spans="1:6">
      <c r="A7" s="210"/>
      <c r="B7" s="295"/>
      <c r="C7" s="212"/>
      <c r="D7" s="249"/>
      <c r="E7" s="295"/>
    </row>
    <row r="8" spans="1:6">
      <c r="A8" s="210"/>
      <c r="B8" s="295"/>
      <c r="C8" s="212"/>
      <c r="D8" s="249"/>
      <c r="E8" s="295"/>
    </row>
    <row r="9" spans="1:6">
      <c r="A9" s="210"/>
      <c r="B9" s="295"/>
      <c r="C9" s="212"/>
      <c r="D9" s="249"/>
      <c r="E9" s="295"/>
    </row>
    <row r="10" spans="1:6">
      <c r="A10" s="210"/>
      <c r="B10" s="295"/>
      <c r="C10" s="212"/>
      <c r="D10" s="249"/>
      <c r="E10" s="295"/>
    </row>
    <row r="11" spans="1:6">
      <c r="A11" s="210"/>
      <c r="B11" s="295"/>
      <c r="C11" s="212"/>
      <c r="D11" s="249"/>
      <c r="E11" s="295"/>
    </row>
    <row r="12" spans="1:6">
      <c r="A12" s="210"/>
      <c r="B12" s="295"/>
      <c r="C12" s="212"/>
      <c r="D12" s="249"/>
      <c r="E12" s="295"/>
    </row>
    <row r="13" spans="1:6">
      <c r="A13" s="210"/>
      <c r="B13" s="295"/>
      <c r="C13" s="212"/>
      <c r="D13" s="249"/>
      <c r="E13" s="295"/>
    </row>
    <row r="14" spans="1:6">
      <c r="A14" s="210"/>
      <c r="B14" s="295"/>
      <c r="C14" s="212"/>
      <c r="D14" s="249"/>
      <c r="E14" s="295"/>
    </row>
    <row r="15" spans="1:6">
      <c r="A15" s="210"/>
      <c r="B15" s="295"/>
      <c r="C15" s="212"/>
      <c r="D15" s="249"/>
      <c r="E15" s="295"/>
    </row>
    <row r="16" spans="1:6">
      <c r="A16" s="210"/>
      <c r="B16" s="295"/>
      <c r="C16" s="212"/>
      <c r="D16" s="249"/>
      <c r="E16" s="295"/>
    </row>
    <row r="17" spans="1:5">
      <c r="A17" s="210"/>
      <c r="B17" s="295"/>
      <c r="C17" s="212"/>
      <c r="D17" s="249"/>
      <c r="E17" s="295"/>
    </row>
    <row r="18" spans="1:5">
      <c r="A18" s="210"/>
      <c r="B18" s="295"/>
      <c r="C18" s="212"/>
      <c r="D18" s="249"/>
      <c r="E18" s="295"/>
    </row>
    <row r="19" spans="1:5">
      <c r="A19" s="210"/>
      <c r="B19" s="295"/>
      <c r="C19" s="212"/>
      <c r="D19" s="249"/>
      <c r="E19" s="295"/>
    </row>
    <row r="20" spans="1:5">
      <c r="A20" s="210"/>
      <c r="B20" s="295"/>
      <c r="C20" s="212"/>
      <c r="D20" s="249"/>
      <c r="E20" s="295"/>
    </row>
    <row r="21" spans="1:5">
      <c r="A21" s="210"/>
      <c r="B21" s="295"/>
      <c r="C21" s="212"/>
      <c r="D21" s="249"/>
      <c r="E21" s="295"/>
    </row>
    <row r="22" spans="1:5">
      <c r="A22" s="210"/>
      <c r="B22" s="295"/>
      <c r="C22" s="212"/>
      <c r="D22" s="249"/>
      <c r="E22" s="295"/>
    </row>
    <row r="23" spans="1:5">
      <c r="A23" s="210"/>
      <c r="B23" s="295"/>
      <c r="C23" s="212"/>
      <c r="D23" s="249"/>
      <c r="E23" s="295"/>
    </row>
    <row r="24" spans="1:5">
      <c r="A24" s="210"/>
      <c r="B24" s="295"/>
      <c r="C24" s="212"/>
      <c r="D24" s="249"/>
      <c r="E24" s="295"/>
    </row>
    <row r="25" spans="1:5">
      <c r="A25" s="210"/>
      <c r="B25" s="295"/>
      <c r="C25" s="212"/>
      <c r="D25" s="249"/>
      <c r="E25" s="295"/>
    </row>
    <row r="26" spans="1:5">
      <c r="A26" s="210"/>
      <c r="B26" s="295"/>
      <c r="C26" s="212"/>
      <c r="D26" s="249"/>
      <c r="E26" s="295"/>
    </row>
    <row r="27" spans="1:5">
      <c r="A27" s="210"/>
      <c r="B27" s="295"/>
      <c r="C27" s="212"/>
      <c r="D27" s="249"/>
      <c r="E27" s="295"/>
    </row>
    <row r="28" spans="1:5">
      <c r="A28" s="210"/>
      <c r="B28" s="295"/>
      <c r="C28" s="212"/>
      <c r="D28" s="249"/>
      <c r="E28" s="295"/>
    </row>
    <row r="29" spans="1:5">
      <c r="A29" s="210"/>
      <c r="B29" s="295"/>
      <c r="C29" s="212"/>
      <c r="D29" s="249"/>
      <c r="E29" s="295"/>
    </row>
    <row r="30" spans="1:5">
      <c r="A30" s="210"/>
      <c r="B30" s="295"/>
      <c r="C30" s="212"/>
      <c r="D30" s="249"/>
      <c r="E30" s="295"/>
    </row>
    <row r="31" spans="1:5">
      <c r="A31" s="210"/>
      <c r="B31" s="295"/>
      <c r="C31" s="212"/>
      <c r="D31" s="249"/>
      <c r="E31" s="295"/>
    </row>
    <row r="32" spans="1:5">
      <c r="A32" s="210"/>
      <c r="B32" s="295"/>
      <c r="C32" s="212"/>
      <c r="D32" s="249"/>
      <c r="E32" s="295"/>
    </row>
    <row r="33" spans="1:5">
      <c r="A33" s="210"/>
      <c r="B33" s="295"/>
      <c r="C33" s="212"/>
      <c r="D33" s="249"/>
      <c r="E33" s="295"/>
    </row>
    <row r="34" spans="1:5">
      <c r="A34" s="210"/>
      <c r="B34" s="295"/>
      <c r="C34" s="212"/>
      <c r="D34" s="249"/>
      <c r="E34" s="295"/>
    </row>
    <row r="35" spans="1:5">
      <c r="A35" s="210"/>
      <c r="B35" s="295"/>
      <c r="C35" s="212"/>
      <c r="D35" s="249"/>
      <c r="E35" s="295"/>
    </row>
    <row r="36" spans="1:5">
      <c r="A36" s="210"/>
      <c r="B36" s="295"/>
      <c r="C36" s="212"/>
      <c r="D36" s="249"/>
      <c r="E36" s="295"/>
    </row>
    <row r="37" spans="1:5">
      <c r="A37" s="210"/>
      <c r="B37" s="295"/>
      <c r="C37" s="212"/>
      <c r="D37" s="249"/>
      <c r="E37" s="295"/>
    </row>
    <row r="38" spans="1:5">
      <c r="A38" s="210"/>
      <c r="B38" s="295"/>
      <c r="C38" s="212"/>
      <c r="D38" s="249"/>
      <c r="E38" s="295"/>
    </row>
    <row r="39" spans="1:5">
      <c r="A39" s="210"/>
      <c r="B39" s="295"/>
      <c r="C39" s="212"/>
      <c r="D39" s="249"/>
      <c r="E39" s="295"/>
    </row>
    <row r="40" spans="1:5">
      <c r="A40" s="210"/>
      <c r="B40" s="295"/>
      <c r="C40" s="212"/>
      <c r="D40" s="249"/>
      <c r="E40" s="295"/>
    </row>
    <row r="41" spans="1:5">
      <c r="A41" s="210"/>
      <c r="B41" s="295"/>
      <c r="C41" s="212"/>
      <c r="D41" s="249"/>
      <c r="E41" s="295"/>
    </row>
    <row r="42" spans="1:5">
      <c r="A42" s="210"/>
      <c r="B42" s="295"/>
      <c r="C42" s="212"/>
      <c r="D42" s="249"/>
      <c r="E42" s="295"/>
    </row>
    <row r="43" spans="1:5">
      <c r="A43" s="210"/>
      <c r="B43" s="295"/>
      <c r="C43" s="212"/>
      <c r="D43" s="249"/>
      <c r="E43" s="295"/>
    </row>
    <row r="44" spans="1:5">
      <c r="A44" s="210"/>
      <c r="B44" s="295"/>
      <c r="C44" s="212"/>
      <c r="D44" s="249"/>
      <c r="E44" s="295"/>
    </row>
    <row r="45" spans="1:5">
      <c r="A45" s="210"/>
      <c r="B45" s="295"/>
      <c r="C45" s="212"/>
      <c r="D45" s="249"/>
      <c r="E45" s="295"/>
    </row>
    <row r="46" spans="1:5">
      <c r="A46" s="210"/>
      <c r="B46" s="295"/>
      <c r="C46" s="212"/>
      <c r="D46" s="249"/>
      <c r="E46" s="295"/>
    </row>
    <row r="47" spans="1:5">
      <c r="A47" s="210"/>
      <c r="B47" s="295"/>
      <c r="C47" s="212"/>
      <c r="D47" s="249"/>
      <c r="E47" s="295"/>
    </row>
    <row r="48" spans="1:5">
      <c r="A48" s="210"/>
      <c r="B48" s="295"/>
      <c r="C48" s="212"/>
      <c r="D48" s="249"/>
      <c r="E48" s="295"/>
    </row>
    <row r="49" spans="1:5">
      <c r="A49" s="210"/>
      <c r="B49" s="295"/>
      <c r="C49" s="212"/>
      <c r="D49" s="249"/>
      <c r="E49" s="295"/>
    </row>
    <row r="50" spans="1:5">
      <c r="A50" s="210"/>
      <c r="B50" s="295"/>
      <c r="C50" s="212"/>
      <c r="D50" s="249"/>
      <c r="E50" s="295"/>
    </row>
    <row r="51" spans="1:5">
      <c r="A51" s="210"/>
      <c r="B51" s="295"/>
      <c r="C51" s="212"/>
      <c r="D51" s="249"/>
      <c r="E51" s="295"/>
    </row>
    <row r="52" spans="1:5">
      <c r="A52" s="210"/>
      <c r="B52" s="295"/>
      <c r="C52" s="212"/>
      <c r="D52" s="249"/>
      <c r="E52" s="295"/>
    </row>
    <row r="53" spans="1:5">
      <c r="A53" s="210"/>
      <c r="B53" s="295"/>
      <c r="C53" s="212"/>
      <c r="D53" s="249"/>
      <c r="E53" s="295"/>
    </row>
    <row r="54" spans="1:5" ht="13.8" thickBot="1">
      <c r="A54" s="187"/>
      <c r="B54" s="191"/>
      <c r="C54" s="189"/>
      <c r="D54" s="190">
        <f>SUM(D4:D53)</f>
        <v>0</v>
      </c>
      <c r="E54" s="191">
        <f>SUM(E4:E53)</f>
        <v>0</v>
      </c>
    </row>
    <row r="55" spans="1:5" ht="13.8" thickTop="1">
      <c r="A55" s="373"/>
      <c r="B55" s="373"/>
      <c r="C55" s="528" t="s">
        <v>14</v>
      </c>
      <c r="D55" s="967">
        <f>D54+E54</f>
        <v>0</v>
      </c>
      <c r="E55" s="967"/>
    </row>
    <row r="56" spans="1:5">
      <c r="C56" s="3"/>
      <c r="D56" s="3"/>
      <c r="E56" s="3"/>
    </row>
    <row r="57" spans="1:5">
      <c r="C57" s="3"/>
      <c r="D57" s="3"/>
      <c r="E57" s="3"/>
    </row>
    <row r="58" spans="1:5">
      <c r="C58" s="3"/>
      <c r="D58" s="3"/>
      <c r="E58" s="3"/>
    </row>
    <row r="59" spans="1:5" ht="26.4" customHeight="1">
      <c r="D59" s="3"/>
      <c r="E59" s="3"/>
    </row>
    <row r="60" spans="1:5" ht="13.2" customHeight="1">
      <c r="A60" s="946" t="s">
        <v>3</v>
      </c>
      <c r="B60" s="1098"/>
      <c r="C60" s="1100" t="s">
        <v>0</v>
      </c>
      <c r="D60" s="1100" t="s">
        <v>6</v>
      </c>
      <c r="E60" s="896"/>
    </row>
    <row r="61" spans="1:5">
      <c r="A61" s="948"/>
      <c r="B61" s="1099"/>
      <c r="C61" s="1101"/>
      <c r="D61" s="521" t="s">
        <v>4</v>
      </c>
      <c r="E61" s="293" t="s">
        <v>312</v>
      </c>
    </row>
    <row r="62" spans="1:5">
      <c r="A62" s="210"/>
      <c r="B62" s="529"/>
      <c r="C62" s="530" t="s">
        <v>8</v>
      </c>
      <c r="D62" s="530">
        <f>D54</f>
        <v>0</v>
      </c>
      <c r="E62" s="213">
        <f>E54</f>
        <v>0</v>
      </c>
    </row>
    <row r="63" spans="1:5">
      <c r="A63" s="210"/>
      <c r="B63" s="529"/>
      <c r="C63" s="356"/>
      <c r="D63" s="356"/>
      <c r="E63" s="195"/>
    </row>
    <row r="64" spans="1:5">
      <c r="A64" s="210"/>
      <c r="B64" s="529"/>
      <c r="C64" s="356"/>
      <c r="D64" s="356"/>
      <c r="E64" s="195"/>
    </row>
    <row r="65" spans="1:5">
      <c r="A65" s="210"/>
      <c r="B65" s="529"/>
      <c r="C65" s="356"/>
      <c r="D65" s="356"/>
      <c r="E65" s="195"/>
    </row>
    <row r="66" spans="1:5">
      <c r="A66" s="210"/>
      <c r="B66" s="529"/>
      <c r="C66" s="356"/>
      <c r="D66" s="356"/>
      <c r="E66" s="195"/>
    </row>
    <row r="67" spans="1:5">
      <c r="A67" s="210"/>
      <c r="B67" s="529"/>
      <c r="C67" s="356"/>
      <c r="D67" s="356"/>
      <c r="E67" s="195"/>
    </row>
    <row r="68" spans="1:5">
      <c r="A68" s="210"/>
      <c r="B68" s="529"/>
      <c r="C68" s="356"/>
      <c r="D68" s="356"/>
      <c r="E68" s="195"/>
    </row>
    <row r="69" spans="1:5">
      <c r="A69" s="210"/>
      <c r="B69" s="529"/>
      <c r="C69" s="356"/>
      <c r="D69" s="356"/>
      <c r="E69" s="195"/>
    </row>
    <row r="70" spans="1:5">
      <c r="A70" s="210"/>
      <c r="B70" s="529"/>
      <c r="C70" s="356"/>
      <c r="D70" s="356"/>
      <c r="E70" s="195"/>
    </row>
    <row r="71" spans="1:5">
      <c r="A71" s="210"/>
      <c r="B71" s="529"/>
      <c r="C71" s="356"/>
      <c r="D71" s="356"/>
      <c r="E71" s="195"/>
    </row>
    <row r="72" spans="1:5">
      <c r="A72" s="210"/>
      <c r="B72" s="529"/>
      <c r="C72" s="356"/>
      <c r="D72" s="356"/>
      <c r="E72" s="195"/>
    </row>
    <row r="73" spans="1:5">
      <c r="A73" s="210"/>
      <c r="B73" s="529"/>
      <c r="C73" s="356"/>
      <c r="D73" s="356"/>
      <c r="E73" s="195"/>
    </row>
    <row r="74" spans="1:5">
      <c r="A74" s="210"/>
      <c r="B74" s="529"/>
      <c r="C74" s="356"/>
      <c r="D74" s="356"/>
      <c r="E74" s="195"/>
    </row>
    <row r="75" spans="1:5">
      <c r="A75" s="210"/>
      <c r="B75" s="529"/>
      <c r="C75" s="356"/>
      <c r="D75" s="356"/>
      <c r="E75" s="195"/>
    </row>
    <row r="76" spans="1:5">
      <c r="A76" s="210"/>
      <c r="B76" s="529"/>
      <c r="C76" s="356"/>
      <c r="D76" s="356"/>
      <c r="E76" s="195"/>
    </row>
    <row r="77" spans="1:5">
      <c r="A77" s="210"/>
      <c r="B77" s="529"/>
      <c r="C77" s="356"/>
      <c r="D77" s="356"/>
      <c r="E77" s="195"/>
    </row>
    <row r="78" spans="1:5">
      <c r="A78" s="210"/>
      <c r="B78" s="529"/>
      <c r="C78" s="356"/>
      <c r="D78" s="356"/>
      <c r="E78" s="195"/>
    </row>
    <row r="79" spans="1:5">
      <c r="A79" s="210"/>
      <c r="B79" s="529"/>
      <c r="C79" s="356"/>
      <c r="D79" s="356"/>
      <c r="E79" s="195"/>
    </row>
    <row r="80" spans="1:5">
      <c r="A80" s="210"/>
      <c r="B80" s="529"/>
      <c r="C80" s="356"/>
      <c r="D80" s="356"/>
      <c r="E80" s="195"/>
    </row>
    <row r="81" spans="1:5">
      <c r="A81" s="210"/>
      <c r="B81" s="529"/>
      <c r="C81" s="356"/>
      <c r="D81" s="356"/>
      <c r="E81" s="195"/>
    </row>
    <row r="82" spans="1:5">
      <c r="A82" s="210"/>
      <c r="B82" s="529"/>
      <c r="C82" s="356"/>
      <c r="D82" s="356"/>
      <c r="E82" s="195"/>
    </row>
    <row r="83" spans="1:5">
      <c r="A83" s="210"/>
      <c r="B83" s="529"/>
      <c r="C83" s="356"/>
      <c r="D83" s="356"/>
      <c r="E83" s="195"/>
    </row>
    <row r="84" spans="1:5">
      <c r="A84" s="210"/>
      <c r="B84" s="529"/>
      <c r="C84" s="356"/>
      <c r="D84" s="356"/>
      <c r="E84" s="195"/>
    </row>
    <row r="85" spans="1:5">
      <c r="A85" s="210"/>
      <c r="B85" s="529"/>
      <c r="C85" s="356"/>
      <c r="D85" s="356"/>
      <c r="E85" s="195"/>
    </row>
    <row r="86" spans="1:5">
      <c r="A86" s="210"/>
      <c r="B86" s="529"/>
      <c r="C86" s="356"/>
      <c r="D86" s="356"/>
      <c r="E86" s="195"/>
    </row>
    <row r="87" spans="1:5">
      <c r="A87" s="210"/>
      <c r="B87" s="529"/>
      <c r="C87" s="356"/>
      <c r="D87" s="356"/>
      <c r="E87" s="195"/>
    </row>
    <row r="88" spans="1:5">
      <c r="A88" s="210"/>
      <c r="B88" s="529"/>
      <c r="C88" s="356"/>
      <c r="D88" s="356"/>
      <c r="E88" s="195"/>
    </row>
    <row r="89" spans="1:5">
      <c r="A89" s="210"/>
      <c r="B89" s="529"/>
      <c r="C89" s="356"/>
      <c r="D89" s="356"/>
      <c r="E89" s="195"/>
    </row>
    <row r="90" spans="1:5">
      <c r="A90" s="210"/>
      <c r="B90" s="529"/>
      <c r="C90" s="356"/>
      <c r="D90" s="356"/>
      <c r="E90" s="195"/>
    </row>
    <row r="91" spans="1:5">
      <c r="A91" s="210"/>
      <c r="B91" s="529"/>
      <c r="C91" s="356"/>
      <c r="D91" s="356"/>
      <c r="E91" s="195"/>
    </row>
    <row r="92" spans="1:5">
      <c r="A92" s="210"/>
      <c r="B92" s="529"/>
      <c r="C92" s="356"/>
      <c r="D92" s="356"/>
      <c r="E92" s="195"/>
    </row>
    <row r="93" spans="1:5">
      <c r="A93" s="210"/>
      <c r="B93" s="529"/>
      <c r="C93" s="356"/>
      <c r="D93" s="356"/>
      <c r="E93" s="195"/>
    </row>
    <row r="94" spans="1:5">
      <c r="A94" s="210"/>
      <c r="B94" s="529"/>
      <c r="C94" s="356"/>
      <c r="D94" s="356"/>
      <c r="E94" s="195"/>
    </row>
    <row r="95" spans="1:5">
      <c r="A95" s="210"/>
      <c r="B95" s="529"/>
      <c r="C95" s="356"/>
      <c r="D95" s="356"/>
      <c r="E95" s="195"/>
    </row>
    <row r="96" spans="1:5">
      <c r="A96" s="210"/>
      <c r="B96" s="529"/>
      <c r="C96" s="356"/>
      <c r="D96" s="356"/>
      <c r="E96" s="195"/>
    </row>
    <row r="97" spans="1:5">
      <c r="A97" s="210"/>
      <c r="B97" s="529"/>
      <c r="C97" s="356"/>
      <c r="D97" s="356"/>
      <c r="E97" s="195"/>
    </row>
    <row r="98" spans="1:5">
      <c r="A98" s="210"/>
      <c r="B98" s="529"/>
      <c r="C98" s="356"/>
      <c r="D98" s="356"/>
      <c r="E98" s="195"/>
    </row>
    <row r="99" spans="1:5">
      <c r="A99" s="210"/>
      <c r="B99" s="529"/>
      <c r="C99" s="356"/>
      <c r="D99" s="356"/>
      <c r="E99" s="195"/>
    </row>
    <row r="100" spans="1:5">
      <c r="A100" s="210"/>
      <c r="B100" s="529"/>
      <c r="C100" s="356"/>
      <c r="D100" s="356"/>
      <c r="E100" s="195"/>
    </row>
    <row r="101" spans="1:5">
      <c r="A101" s="210"/>
      <c r="B101" s="529"/>
      <c r="C101" s="356"/>
      <c r="D101" s="356"/>
      <c r="E101" s="195"/>
    </row>
    <row r="102" spans="1:5">
      <c r="A102" s="210"/>
      <c r="B102" s="529"/>
      <c r="C102" s="356"/>
      <c r="D102" s="356"/>
      <c r="E102" s="195"/>
    </row>
    <row r="103" spans="1:5">
      <c r="A103" s="210"/>
      <c r="B103" s="529"/>
      <c r="C103" s="356"/>
      <c r="D103" s="356"/>
      <c r="E103" s="195"/>
    </row>
    <row r="104" spans="1:5">
      <c r="A104" s="210"/>
      <c r="B104" s="529"/>
      <c r="C104" s="356"/>
      <c r="D104" s="356"/>
      <c r="E104" s="195"/>
    </row>
    <row r="105" spans="1:5">
      <c r="A105" s="210"/>
      <c r="B105" s="529"/>
      <c r="C105" s="356"/>
      <c r="D105" s="356"/>
      <c r="E105" s="195"/>
    </row>
    <row r="106" spans="1:5">
      <c r="A106" s="210"/>
      <c r="B106" s="529"/>
      <c r="C106" s="356"/>
      <c r="D106" s="356"/>
      <c r="E106" s="195"/>
    </row>
    <row r="107" spans="1:5">
      <c r="A107" s="210"/>
      <c r="B107" s="529"/>
      <c r="C107" s="356"/>
      <c r="D107" s="356"/>
      <c r="E107" s="195"/>
    </row>
    <row r="108" spans="1:5">
      <c r="A108" s="210"/>
      <c r="B108" s="529"/>
      <c r="C108" s="356"/>
      <c r="D108" s="356"/>
      <c r="E108" s="195"/>
    </row>
    <row r="109" spans="1:5">
      <c r="A109" s="210"/>
      <c r="B109" s="529"/>
      <c r="C109" s="356"/>
      <c r="D109" s="356"/>
      <c r="E109" s="195"/>
    </row>
    <row r="110" spans="1:5">
      <c r="A110" s="210"/>
      <c r="B110" s="529"/>
      <c r="C110" s="356"/>
      <c r="D110" s="356"/>
      <c r="E110" s="195"/>
    </row>
    <row r="111" spans="1:5">
      <c r="A111" s="210"/>
      <c r="B111" s="529"/>
      <c r="C111" s="356"/>
      <c r="D111" s="356"/>
      <c r="E111" s="195"/>
    </row>
    <row r="112" spans="1:5" ht="13.8" thickBot="1">
      <c r="A112" s="187"/>
      <c r="B112" s="531"/>
      <c r="C112" s="531"/>
      <c r="D112" s="531">
        <f>SUM(D62:D111)</f>
        <v>0</v>
      </c>
      <c r="E112" s="191">
        <f>SUM(E62:E111)</f>
        <v>0</v>
      </c>
    </row>
    <row r="113" spans="3:5" ht="13.8" thickTop="1">
      <c r="C113" s="528" t="s">
        <v>15</v>
      </c>
      <c r="D113" s="967">
        <f>D112+E112</f>
        <v>0</v>
      </c>
      <c r="E113" s="967"/>
    </row>
  </sheetData>
  <sheetProtection sheet="1" objects="1" scenarios="1"/>
  <mergeCells count="8">
    <mergeCell ref="D113:E113"/>
    <mergeCell ref="A2:B3"/>
    <mergeCell ref="C2:C3"/>
    <mergeCell ref="D2:E2"/>
    <mergeCell ref="A60:B61"/>
    <mergeCell ref="C60:C61"/>
    <mergeCell ref="D60:E60"/>
    <mergeCell ref="D55:E55"/>
  </mergeCells>
  <phoneticPr fontId="2"/>
  <pageMargins left="0.625" right="0.40833333333333333" top="0.75" bottom="0.75" header="0.3" footer="0.3"/>
  <pageSetup paperSize="9" orientation="portrait" horizontalDpi="0" verticalDpi="0" r:id="rId1"/>
  <headerFooter>
    <oddHeader>&amp;C&amp;"HG丸ｺﾞｼｯｸM-PRO,標準"&amp;A</oddHeader>
    <oddFooter>&amp;C&amp;"HG丸ｺﾞｼｯｸM-PRO,標準"（&amp;P）</oddFooter>
  </headerFooter>
  <rowBreaks count="1" manualBreakCount="1">
    <brk id="58" max="16383" man="1"/>
  </rowBreaks>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F113"/>
  <sheetViews>
    <sheetView view="pageLayout" zoomScale="110" zoomScaleNormal="100" zoomScalePageLayoutView="110" workbookViewId="0"/>
  </sheetViews>
  <sheetFormatPr defaultRowHeight="13.2"/>
  <cols>
    <col min="1" max="2" width="4.77734375" style="1" customWidth="1"/>
    <col min="3" max="3" width="57" style="1" customWidth="1"/>
    <col min="4" max="5" width="13" style="1" customWidth="1"/>
    <col min="6" max="16384" width="8.88671875" style="1"/>
  </cols>
  <sheetData>
    <row r="1" spans="1:6" ht="25.8" customHeight="1"/>
    <row r="2" spans="1:6" ht="13.2" customHeight="1">
      <c r="A2" s="875" t="s">
        <v>3</v>
      </c>
      <c r="B2" s="1102"/>
      <c r="C2" s="1100" t="s">
        <v>0</v>
      </c>
      <c r="D2" s="1100" t="s">
        <v>6</v>
      </c>
      <c r="E2" s="896"/>
      <c r="F2" s="2"/>
    </row>
    <row r="3" spans="1:6">
      <c r="A3" s="879"/>
      <c r="B3" s="1103"/>
      <c r="C3" s="1101"/>
      <c r="D3" s="521" t="s">
        <v>4</v>
      </c>
      <c r="E3" s="293" t="s">
        <v>312</v>
      </c>
    </row>
    <row r="4" spans="1:6">
      <c r="A4" s="210"/>
      <c r="B4" s="529"/>
      <c r="C4" s="529"/>
      <c r="D4" s="529"/>
      <c r="E4" s="295"/>
    </row>
    <row r="5" spans="1:6">
      <c r="A5" s="210"/>
      <c r="B5" s="529"/>
      <c r="C5" s="529"/>
      <c r="D5" s="529"/>
      <c r="E5" s="295"/>
    </row>
    <row r="6" spans="1:6">
      <c r="A6" s="210"/>
      <c r="B6" s="529"/>
      <c r="C6" s="529"/>
      <c r="D6" s="529"/>
      <c r="E6" s="295"/>
    </row>
    <row r="7" spans="1:6">
      <c r="A7" s="210"/>
      <c r="B7" s="529"/>
      <c r="C7" s="529"/>
      <c r="D7" s="529"/>
      <c r="E7" s="295"/>
    </row>
    <row r="8" spans="1:6">
      <c r="A8" s="210"/>
      <c r="B8" s="529"/>
      <c r="C8" s="529"/>
      <c r="D8" s="529"/>
      <c r="E8" s="295"/>
    </row>
    <row r="9" spans="1:6">
      <c r="A9" s="210"/>
      <c r="B9" s="529"/>
      <c r="C9" s="529"/>
      <c r="D9" s="529"/>
      <c r="E9" s="295"/>
    </row>
    <row r="10" spans="1:6">
      <c r="A10" s="210"/>
      <c r="B10" s="529"/>
      <c r="C10" s="529"/>
      <c r="D10" s="529"/>
      <c r="E10" s="295"/>
    </row>
    <row r="11" spans="1:6">
      <c r="A11" s="210"/>
      <c r="B11" s="529"/>
      <c r="C11" s="529"/>
      <c r="D11" s="529"/>
      <c r="E11" s="295"/>
    </row>
    <row r="12" spans="1:6">
      <c r="A12" s="210"/>
      <c r="B12" s="529"/>
      <c r="C12" s="529"/>
      <c r="D12" s="529"/>
      <c r="E12" s="295"/>
    </row>
    <row r="13" spans="1:6">
      <c r="A13" s="210"/>
      <c r="B13" s="529"/>
      <c r="C13" s="529"/>
      <c r="D13" s="529"/>
      <c r="E13" s="295"/>
    </row>
    <row r="14" spans="1:6">
      <c r="A14" s="210"/>
      <c r="B14" s="529"/>
      <c r="C14" s="529"/>
      <c r="D14" s="529"/>
      <c r="E14" s="295"/>
    </row>
    <row r="15" spans="1:6">
      <c r="A15" s="210"/>
      <c r="B15" s="529"/>
      <c r="C15" s="529"/>
      <c r="D15" s="529"/>
      <c r="E15" s="295"/>
    </row>
    <row r="16" spans="1:6">
      <c r="A16" s="210"/>
      <c r="B16" s="529"/>
      <c r="C16" s="529"/>
      <c r="D16" s="529"/>
      <c r="E16" s="295"/>
    </row>
    <row r="17" spans="1:5">
      <c r="A17" s="210"/>
      <c r="B17" s="529"/>
      <c r="C17" s="529"/>
      <c r="D17" s="529"/>
      <c r="E17" s="295"/>
    </row>
    <row r="18" spans="1:5">
      <c r="A18" s="210"/>
      <c r="B18" s="529"/>
      <c r="C18" s="529"/>
      <c r="D18" s="529"/>
      <c r="E18" s="295"/>
    </row>
    <row r="19" spans="1:5">
      <c r="A19" s="210"/>
      <c r="B19" s="529"/>
      <c r="C19" s="529"/>
      <c r="D19" s="529"/>
      <c r="E19" s="295"/>
    </row>
    <row r="20" spans="1:5">
      <c r="A20" s="210"/>
      <c r="B20" s="529"/>
      <c r="C20" s="529"/>
      <c r="D20" s="529"/>
      <c r="E20" s="295"/>
    </row>
    <row r="21" spans="1:5">
      <c r="A21" s="210"/>
      <c r="B21" s="529"/>
      <c r="C21" s="529"/>
      <c r="D21" s="529"/>
      <c r="E21" s="295"/>
    </row>
    <row r="22" spans="1:5">
      <c r="A22" s="210"/>
      <c r="B22" s="529"/>
      <c r="C22" s="529"/>
      <c r="D22" s="529"/>
      <c r="E22" s="295"/>
    </row>
    <row r="23" spans="1:5">
      <c r="A23" s="210"/>
      <c r="B23" s="529"/>
      <c r="C23" s="529"/>
      <c r="D23" s="529"/>
      <c r="E23" s="295"/>
    </row>
    <row r="24" spans="1:5">
      <c r="A24" s="210"/>
      <c r="B24" s="529"/>
      <c r="C24" s="529"/>
      <c r="D24" s="529"/>
      <c r="E24" s="295"/>
    </row>
    <row r="25" spans="1:5">
      <c r="A25" s="210"/>
      <c r="B25" s="529"/>
      <c r="C25" s="529"/>
      <c r="D25" s="529"/>
      <c r="E25" s="295"/>
    </row>
    <row r="26" spans="1:5">
      <c r="A26" s="210"/>
      <c r="B26" s="529"/>
      <c r="C26" s="529"/>
      <c r="D26" s="529"/>
      <c r="E26" s="295"/>
    </row>
    <row r="27" spans="1:5">
      <c r="A27" s="210"/>
      <c r="B27" s="529"/>
      <c r="C27" s="529"/>
      <c r="D27" s="529"/>
      <c r="E27" s="295"/>
    </row>
    <row r="28" spans="1:5">
      <c r="A28" s="210"/>
      <c r="B28" s="529"/>
      <c r="C28" s="529"/>
      <c r="D28" s="529"/>
      <c r="E28" s="295"/>
    </row>
    <row r="29" spans="1:5">
      <c r="A29" s="210"/>
      <c r="B29" s="529"/>
      <c r="C29" s="529"/>
      <c r="D29" s="529"/>
      <c r="E29" s="295"/>
    </row>
    <row r="30" spans="1:5">
      <c r="A30" s="210"/>
      <c r="B30" s="529"/>
      <c r="C30" s="529"/>
      <c r="D30" s="529"/>
      <c r="E30" s="295"/>
    </row>
    <row r="31" spans="1:5">
      <c r="A31" s="210"/>
      <c r="B31" s="529"/>
      <c r="C31" s="529"/>
      <c r="D31" s="529"/>
      <c r="E31" s="295"/>
    </row>
    <row r="32" spans="1:5">
      <c r="A32" s="210"/>
      <c r="B32" s="529"/>
      <c r="C32" s="529"/>
      <c r="D32" s="529"/>
      <c r="E32" s="295"/>
    </row>
    <row r="33" spans="1:5">
      <c r="A33" s="210"/>
      <c r="B33" s="529"/>
      <c r="C33" s="529"/>
      <c r="D33" s="529"/>
      <c r="E33" s="295"/>
    </row>
    <row r="34" spans="1:5">
      <c r="A34" s="210"/>
      <c r="B34" s="529"/>
      <c r="C34" s="529"/>
      <c r="D34" s="529"/>
      <c r="E34" s="295"/>
    </row>
    <row r="35" spans="1:5">
      <c r="A35" s="210"/>
      <c r="B35" s="529"/>
      <c r="C35" s="529"/>
      <c r="D35" s="529"/>
      <c r="E35" s="295"/>
    </row>
    <row r="36" spans="1:5">
      <c r="A36" s="210"/>
      <c r="B36" s="529"/>
      <c r="C36" s="529"/>
      <c r="D36" s="529"/>
      <c r="E36" s="295"/>
    </row>
    <row r="37" spans="1:5">
      <c r="A37" s="210"/>
      <c r="B37" s="529"/>
      <c r="C37" s="529"/>
      <c r="D37" s="529"/>
      <c r="E37" s="295"/>
    </row>
    <row r="38" spans="1:5">
      <c r="A38" s="210"/>
      <c r="B38" s="529"/>
      <c r="C38" s="529"/>
      <c r="D38" s="529"/>
      <c r="E38" s="295"/>
    </row>
    <row r="39" spans="1:5">
      <c r="A39" s="210"/>
      <c r="B39" s="529"/>
      <c r="C39" s="529"/>
      <c r="D39" s="529"/>
      <c r="E39" s="295"/>
    </row>
    <row r="40" spans="1:5">
      <c r="A40" s="210"/>
      <c r="B40" s="529"/>
      <c r="C40" s="529"/>
      <c r="D40" s="529"/>
      <c r="E40" s="295"/>
    </row>
    <row r="41" spans="1:5">
      <c r="A41" s="210"/>
      <c r="B41" s="529"/>
      <c r="C41" s="529"/>
      <c r="D41" s="529"/>
      <c r="E41" s="295"/>
    </row>
    <row r="42" spans="1:5">
      <c r="A42" s="210"/>
      <c r="B42" s="529"/>
      <c r="C42" s="529"/>
      <c r="D42" s="529"/>
      <c r="E42" s="295"/>
    </row>
    <row r="43" spans="1:5">
      <c r="A43" s="210"/>
      <c r="B43" s="529"/>
      <c r="C43" s="529"/>
      <c r="D43" s="529"/>
      <c r="E43" s="295"/>
    </row>
    <row r="44" spans="1:5">
      <c r="A44" s="210"/>
      <c r="B44" s="529"/>
      <c r="C44" s="529"/>
      <c r="D44" s="529"/>
      <c r="E44" s="295"/>
    </row>
    <row r="45" spans="1:5">
      <c r="A45" s="210"/>
      <c r="B45" s="529"/>
      <c r="C45" s="529"/>
      <c r="D45" s="529"/>
      <c r="E45" s="295"/>
    </row>
    <row r="46" spans="1:5">
      <c r="A46" s="210"/>
      <c r="B46" s="529"/>
      <c r="C46" s="529"/>
      <c r="D46" s="529"/>
      <c r="E46" s="295"/>
    </row>
    <row r="47" spans="1:5">
      <c r="A47" s="210"/>
      <c r="B47" s="529"/>
      <c r="C47" s="529"/>
      <c r="D47" s="529"/>
      <c r="E47" s="295"/>
    </row>
    <row r="48" spans="1:5">
      <c r="A48" s="210"/>
      <c r="B48" s="529"/>
      <c r="C48" s="529"/>
      <c r="D48" s="529"/>
      <c r="E48" s="295"/>
    </row>
    <row r="49" spans="1:5">
      <c r="A49" s="210"/>
      <c r="B49" s="529"/>
      <c r="C49" s="529"/>
      <c r="D49" s="529"/>
      <c r="E49" s="295"/>
    </row>
    <row r="50" spans="1:5">
      <c r="A50" s="210"/>
      <c r="B50" s="529"/>
      <c r="C50" s="529"/>
      <c r="D50" s="529"/>
      <c r="E50" s="295"/>
    </row>
    <row r="51" spans="1:5">
      <c r="A51" s="210"/>
      <c r="B51" s="529"/>
      <c r="C51" s="529"/>
      <c r="D51" s="529"/>
      <c r="E51" s="295"/>
    </row>
    <row r="52" spans="1:5">
      <c r="A52" s="210"/>
      <c r="B52" s="529"/>
      <c r="C52" s="529"/>
      <c r="D52" s="529"/>
      <c r="E52" s="295"/>
    </row>
    <row r="53" spans="1:5">
      <c r="A53" s="210"/>
      <c r="B53" s="529"/>
      <c r="C53" s="529"/>
      <c r="D53" s="529"/>
      <c r="E53" s="295"/>
    </row>
    <row r="54" spans="1:5" ht="13.8" thickBot="1">
      <c r="A54" s="187"/>
      <c r="B54" s="531"/>
      <c r="C54" s="531"/>
      <c r="D54" s="531">
        <f>SUM(D4:D53)</f>
        <v>0</v>
      </c>
      <c r="E54" s="191">
        <f>SUM(E4:E53)</f>
        <v>0</v>
      </c>
    </row>
    <row r="55" spans="1:5" ht="13.8" thickTop="1">
      <c r="A55" s="373"/>
      <c r="B55" s="373"/>
      <c r="C55" s="528" t="s">
        <v>14</v>
      </c>
      <c r="D55" s="967">
        <f>D54+E54</f>
        <v>0</v>
      </c>
      <c r="E55" s="967"/>
    </row>
    <row r="56" spans="1:5">
      <c r="C56" s="3"/>
      <c r="D56" s="3"/>
      <c r="E56" s="3"/>
    </row>
    <row r="57" spans="1:5">
      <c r="C57" s="3"/>
      <c r="D57" s="3"/>
      <c r="E57" s="3"/>
    </row>
    <row r="58" spans="1:5">
      <c r="C58" s="3"/>
      <c r="D58" s="3"/>
      <c r="E58" s="3"/>
    </row>
    <row r="59" spans="1:5" ht="25.8" customHeight="1">
      <c r="D59" s="3"/>
      <c r="E59" s="3"/>
    </row>
    <row r="60" spans="1:5" ht="13.2" customHeight="1">
      <c r="A60" s="946" t="s">
        <v>3</v>
      </c>
      <c r="B60" s="947"/>
      <c r="C60" s="893" t="s">
        <v>0</v>
      </c>
      <c r="D60" s="895" t="s">
        <v>6</v>
      </c>
      <c r="E60" s="896"/>
    </row>
    <row r="61" spans="1:5">
      <c r="A61" s="948"/>
      <c r="B61" s="949"/>
      <c r="C61" s="894"/>
      <c r="D61" s="292" t="s">
        <v>4</v>
      </c>
      <c r="E61" s="293" t="s">
        <v>312</v>
      </c>
    </row>
    <row r="62" spans="1:5">
      <c r="A62" s="210"/>
      <c r="B62" s="295"/>
      <c r="C62" s="220" t="s">
        <v>8</v>
      </c>
      <c r="D62" s="294">
        <f>D54</f>
        <v>0</v>
      </c>
      <c r="E62" s="213">
        <f>E54</f>
        <v>0</v>
      </c>
    </row>
    <row r="63" spans="1:5">
      <c r="A63" s="210"/>
      <c r="B63" s="295"/>
      <c r="C63" s="180"/>
      <c r="D63" s="181"/>
      <c r="E63" s="195"/>
    </row>
    <row r="64" spans="1:5">
      <c r="A64" s="210"/>
      <c r="B64" s="295"/>
      <c r="C64" s="180"/>
      <c r="D64" s="181"/>
      <c r="E64" s="195"/>
    </row>
    <row r="65" spans="1:5">
      <c r="A65" s="210"/>
      <c r="B65" s="295"/>
      <c r="C65" s="180"/>
      <c r="D65" s="181"/>
      <c r="E65" s="195"/>
    </row>
    <row r="66" spans="1:5">
      <c r="A66" s="210"/>
      <c r="B66" s="295"/>
      <c r="C66" s="180"/>
      <c r="D66" s="181"/>
      <c r="E66" s="195"/>
    </row>
    <row r="67" spans="1:5">
      <c r="A67" s="210"/>
      <c r="B67" s="295"/>
      <c r="C67" s="180"/>
      <c r="D67" s="181"/>
      <c r="E67" s="195"/>
    </row>
    <row r="68" spans="1:5">
      <c r="A68" s="210"/>
      <c r="B68" s="295"/>
      <c r="C68" s="180"/>
      <c r="D68" s="181"/>
      <c r="E68" s="195"/>
    </row>
    <row r="69" spans="1:5">
      <c r="A69" s="210"/>
      <c r="B69" s="295"/>
      <c r="C69" s="180"/>
      <c r="D69" s="181"/>
      <c r="E69" s="195"/>
    </row>
    <row r="70" spans="1:5">
      <c r="A70" s="210"/>
      <c r="B70" s="295"/>
      <c r="C70" s="180"/>
      <c r="D70" s="181"/>
      <c r="E70" s="195"/>
    </row>
    <row r="71" spans="1:5">
      <c r="A71" s="210"/>
      <c r="B71" s="295"/>
      <c r="C71" s="180"/>
      <c r="D71" s="181"/>
      <c r="E71" s="195"/>
    </row>
    <row r="72" spans="1:5">
      <c r="A72" s="210"/>
      <c r="B72" s="295"/>
      <c r="C72" s="180"/>
      <c r="D72" s="181"/>
      <c r="E72" s="195"/>
    </row>
    <row r="73" spans="1:5">
      <c r="A73" s="210"/>
      <c r="B73" s="295"/>
      <c r="C73" s="180"/>
      <c r="D73" s="181"/>
      <c r="E73" s="195"/>
    </row>
    <row r="74" spans="1:5">
      <c r="A74" s="210"/>
      <c r="B74" s="295"/>
      <c r="C74" s="180"/>
      <c r="D74" s="181"/>
      <c r="E74" s="195"/>
    </row>
    <row r="75" spans="1:5">
      <c r="A75" s="210"/>
      <c r="B75" s="295"/>
      <c r="C75" s="180"/>
      <c r="D75" s="181"/>
      <c r="E75" s="195"/>
    </row>
    <row r="76" spans="1:5">
      <c r="A76" s="210"/>
      <c r="B76" s="295"/>
      <c r="C76" s="180"/>
      <c r="D76" s="181"/>
      <c r="E76" s="195"/>
    </row>
    <row r="77" spans="1:5">
      <c r="A77" s="210"/>
      <c r="B77" s="295"/>
      <c r="C77" s="180"/>
      <c r="D77" s="181"/>
      <c r="E77" s="195"/>
    </row>
    <row r="78" spans="1:5">
      <c r="A78" s="210"/>
      <c r="B78" s="295"/>
      <c r="C78" s="180"/>
      <c r="D78" s="181"/>
      <c r="E78" s="195"/>
    </row>
    <row r="79" spans="1:5">
      <c r="A79" s="210"/>
      <c r="B79" s="295"/>
      <c r="C79" s="180"/>
      <c r="D79" s="181"/>
      <c r="E79" s="195"/>
    </row>
    <row r="80" spans="1:5">
      <c r="A80" s="210"/>
      <c r="B80" s="295"/>
      <c r="C80" s="180"/>
      <c r="D80" s="181"/>
      <c r="E80" s="195"/>
    </row>
    <row r="81" spans="1:5">
      <c r="A81" s="210"/>
      <c r="B81" s="295"/>
      <c r="C81" s="180"/>
      <c r="D81" s="181"/>
      <c r="E81" s="195"/>
    </row>
    <row r="82" spans="1:5">
      <c r="A82" s="210"/>
      <c r="B82" s="295"/>
      <c r="C82" s="180"/>
      <c r="D82" s="181"/>
      <c r="E82" s="195"/>
    </row>
    <row r="83" spans="1:5">
      <c r="A83" s="210"/>
      <c r="B83" s="295"/>
      <c r="C83" s="180"/>
      <c r="D83" s="181"/>
      <c r="E83" s="195"/>
    </row>
    <row r="84" spans="1:5">
      <c r="A84" s="210"/>
      <c r="B84" s="295"/>
      <c r="C84" s="180"/>
      <c r="D84" s="181"/>
      <c r="E84" s="195"/>
    </row>
    <row r="85" spans="1:5">
      <c r="A85" s="210"/>
      <c r="B85" s="295"/>
      <c r="C85" s="180"/>
      <c r="D85" s="181"/>
      <c r="E85" s="195"/>
    </row>
    <row r="86" spans="1:5">
      <c r="A86" s="210"/>
      <c r="B86" s="295"/>
      <c r="C86" s="180"/>
      <c r="D86" s="181"/>
      <c r="E86" s="195"/>
    </row>
    <row r="87" spans="1:5">
      <c r="A87" s="210"/>
      <c r="B87" s="295"/>
      <c r="C87" s="180"/>
      <c r="D87" s="181"/>
      <c r="E87" s="195"/>
    </row>
    <row r="88" spans="1:5">
      <c r="A88" s="210"/>
      <c r="B88" s="295"/>
      <c r="C88" s="180"/>
      <c r="D88" s="181"/>
      <c r="E88" s="195"/>
    </row>
    <row r="89" spans="1:5">
      <c r="A89" s="210"/>
      <c r="B89" s="295"/>
      <c r="C89" s="180"/>
      <c r="D89" s="181"/>
      <c r="E89" s="195"/>
    </row>
    <row r="90" spans="1:5">
      <c r="A90" s="210"/>
      <c r="B90" s="295"/>
      <c r="C90" s="180"/>
      <c r="D90" s="181"/>
      <c r="E90" s="195"/>
    </row>
    <row r="91" spans="1:5">
      <c r="A91" s="210"/>
      <c r="B91" s="295"/>
      <c r="C91" s="180"/>
      <c r="D91" s="181"/>
      <c r="E91" s="195"/>
    </row>
    <row r="92" spans="1:5">
      <c r="A92" s="210"/>
      <c r="B92" s="295"/>
      <c r="C92" s="180"/>
      <c r="D92" s="181"/>
      <c r="E92" s="195"/>
    </row>
    <row r="93" spans="1:5">
      <c r="A93" s="210"/>
      <c r="B93" s="295"/>
      <c r="C93" s="180"/>
      <c r="D93" s="181"/>
      <c r="E93" s="195"/>
    </row>
    <row r="94" spans="1:5">
      <c r="A94" s="210"/>
      <c r="B94" s="295"/>
      <c r="C94" s="180"/>
      <c r="D94" s="181"/>
      <c r="E94" s="195"/>
    </row>
    <row r="95" spans="1:5">
      <c r="A95" s="210"/>
      <c r="B95" s="295"/>
      <c r="C95" s="180"/>
      <c r="D95" s="181"/>
      <c r="E95" s="195"/>
    </row>
    <row r="96" spans="1:5">
      <c r="A96" s="210"/>
      <c r="B96" s="295"/>
      <c r="C96" s="180"/>
      <c r="D96" s="181"/>
      <c r="E96" s="195"/>
    </row>
    <row r="97" spans="1:5">
      <c r="A97" s="210"/>
      <c r="B97" s="295"/>
      <c r="C97" s="180"/>
      <c r="D97" s="181"/>
      <c r="E97" s="195"/>
    </row>
    <row r="98" spans="1:5">
      <c r="A98" s="210"/>
      <c r="B98" s="295"/>
      <c r="C98" s="180"/>
      <c r="D98" s="181"/>
      <c r="E98" s="195"/>
    </row>
    <row r="99" spans="1:5">
      <c r="A99" s="210"/>
      <c r="B99" s="295"/>
      <c r="C99" s="180"/>
      <c r="D99" s="181"/>
      <c r="E99" s="195"/>
    </row>
    <row r="100" spans="1:5">
      <c r="A100" s="210"/>
      <c r="B100" s="295"/>
      <c r="C100" s="180"/>
      <c r="D100" s="181"/>
      <c r="E100" s="195"/>
    </row>
    <row r="101" spans="1:5">
      <c r="A101" s="210"/>
      <c r="B101" s="295"/>
      <c r="C101" s="180"/>
      <c r="D101" s="181"/>
      <c r="E101" s="195"/>
    </row>
    <row r="102" spans="1:5">
      <c r="A102" s="210"/>
      <c r="B102" s="295"/>
      <c r="C102" s="180"/>
      <c r="D102" s="181"/>
      <c r="E102" s="195"/>
    </row>
    <row r="103" spans="1:5">
      <c r="A103" s="210"/>
      <c r="B103" s="295"/>
      <c r="C103" s="180"/>
      <c r="D103" s="181"/>
      <c r="E103" s="195"/>
    </row>
    <row r="104" spans="1:5">
      <c r="A104" s="210"/>
      <c r="B104" s="295"/>
      <c r="C104" s="180"/>
      <c r="D104" s="181"/>
      <c r="E104" s="195"/>
    </row>
    <row r="105" spans="1:5">
      <c r="A105" s="210"/>
      <c r="B105" s="295"/>
      <c r="C105" s="180"/>
      <c r="D105" s="181"/>
      <c r="E105" s="195"/>
    </row>
    <row r="106" spans="1:5">
      <c r="A106" s="210"/>
      <c r="B106" s="295"/>
      <c r="C106" s="180"/>
      <c r="D106" s="181"/>
      <c r="E106" s="195"/>
    </row>
    <row r="107" spans="1:5">
      <c r="A107" s="210"/>
      <c r="B107" s="295"/>
      <c r="C107" s="180"/>
      <c r="D107" s="181"/>
      <c r="E107" s="195"/>
    </row>
    <row r="108" spans="1:5">
      <c r="A108" s="210"/>
      <c r="B108" s="295"/>
      <c r="C108" s="180"/>
      <c r="D108" s="181"/>
      <c r="E108" s="195"/>
    </row>
    <row r="109" spans="1:5">
      <c r="A109" s="210"/>
      <c r="B109" s="295"/>
      <c r="C109" s="180"/>
      <c r="D109" s="181"/>
      <c r="E109" s="195"/>
    </row>
    <row r="110" spans="1:5">
      <c r="A110" s="210"/>
      <c r="B110" s="295"/>
      <c r="C110" s="180"/>
      <c r="D110" s="181"/>
      <c r="E110" s="195"/>
    </row>
    <row r="111" spans="1:5">
      <c r="A111" s="210"/>
      <c r="B111" s="295"/>
      <c r="C111" s="180"/>
      <c r="D111" s="181"/>
      <c r="E111" s="195"/>
    </row>
    <row r="112" spans="1:5" ht="13.8" thickBot="1">
      <c r="A112" s="187"/>
      <c r="B112" s="191"/>
      <c r="C112" s="189"/>
      <c r="D112" s="190">
        <f>SUM(D62:D111)</f>
        <v>0</v>
      </c>
      <c r="E112" s="191">
        <f>SUM(E62:E111)</f>
        <v>0</v>
      </c>
    </row>
    <row r="113" spans="1:5" ht="13.8" thickTop="1">
      <c r="A113" s="373"/>
      <c r="B113" s="373"/>
      <c r="C113" s="528" t="s">
        <v>15</v>
      </c>
      <c r="D113" s="967">
        <f>D112+E112</f>
        <v>0</v>
      </c>
      <c r="E113" s="967"/>
    </row>
  </sheetData>
  <sheetProtection sheet="1" objects="1" scenarios="1"/>
  <mergeCells count="8">
    <mergeCell ref="D113:E113"/>
    <mergeCell ref="A2:B3"/>
    <mergeCell ref="C2:C3"/>
    <mergeCell ref="D2:E2"/>
    <mergeCell ref="A60:B61"/>
    <mergeCell ref="C60:C61"/>
    <mergeCell ref="D60:E60"/>
    <mergeCell ref="D55:E55"/>
  </mergeCells>
  <phoneticPr fontId="2"/>
  <pageMargins left="0.625" right="0.40833333333333333" top="0.75" bottom="0.75" header="0.3" footer="0.3"/>
  <pageSetup paperSize="9" orientation="portrait" horizontalDpi="0" verticalDpi="0" r:id="rId1"/>
  <headerFooter>
    <oddHeader>&amp;C&amp;"HG丸ｺﾞｼｯｸM-PRO,標準"&amp;A</oddHeader>
    <oddFooter>&amp;C&amp;"HG丸ｺﾞｼｯｸM-PRO,標準"（&amp;P）</oddFooter>
  </headerFooter>
  <rowBreaks count="1" manualBreakCount="1">
    <brk id="58" max="16383" man="1"/>
  </rowBreaks>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F113"/>
  <sheetViews>
    <sheetView view="pageLayout" zoomScale="110" zoomScaleNormal="100" zoomScalePageLayoutView="110" workbookViewId="0"/>
  </sheetViews>
  <sheetFormatPr defaultRowHeight="13.2"/>
  <cols>
    <col min="1" max="2" width="4.77734375" style="1" customWidth="1"/>
    <col min="3" max="3" width="57" style="1" customWidth="1"/>
    <col min="4" max="5" width="13" style="1" customWidth="1"/>
    <col min="6" max="16384" width="8.88671875" style="1"/>
  </cols>
  <sheetData>
    <row r="1" spans="1:6" ht="25.8" customHeight="1"/>
    <row r="2" spans="1:6" ht="13.2" customHeight="1">
      <c r="A2" s="875" t="s">
        <v>3</v>
      </c>
      <c r="B2" s="968"/>
      <c r="C2" s="893" t="s">
        <v>0</v>
      </c>
      <c r="D2" s="895" t="s">
        <v>6</v>
      </c>
      <c r="E2" s="896"/>
      <c r="F2" s="2"/>
    </row>
    <row r="3" spans="1:6">
      <c r="A3" s="879"/>
      <c r="B3" s="970"/>
      <c r="C3" s="894"/>
      <c r="D3" s="292" t="s">
        <v>4</v>
      </c>
      <c r="E3" s="293" t="s">
        <v>312</v>
      </c>
    </row>
    <row r="4" spans="1:6">
      <c r="A4" s="210"/>
      <c r="B4" s="295"/>
      <c r="C4" s="212"/>
      <c r="D4" s="249"/>
      <c r="E4" s="295"/>
    </row>
    <row r="5" spans="1:6">
      <c r="A5" s="210"/>
      <c r="B5" s="295"/>
      <c r="C5" s="212"/>
      <c r="D5" s="249"/>
      <c r="E5" s="295"/>
    </row>
    <row r="6" spans="1:6">
      <c r="A6" s="210"/>
      <c r="B6" s="295"/>
      <c r="C6" s="212"/>
      <c r="D6" s="249"/>
      <c r="E6" s="295"/>
    </row>
    <row r="7" spans="1:6">
      <c r="A7" s="210"/>
      <c r="B7" s="295"/>
      <c r="C7" s="212"/>
      <c r="D7" s="249"/>
      <c r="E7" s="295"/>
    </row>
    <row r="8" spans="1:6">
      <c r="A8" s="210"/>
      <c r="B8" s="295"/>
      <c r="C8" s="212"/>
      <c r="D8" s="249"/>
      <c r="E8" s="295"/>
    </row>
    <row r="9" spans="1:6">
      <c r="A9" s="210"/>
      <c r="B9" s="295"/>
      <c r="C9" s="212"/>
      <c r="D9" s="249"/>
      <c r="E9" s="295"/>
    </row>
    <row r="10" spans="1:6">
      <c r="A10" s="210"/>
      <c r="B10" s="295"/>
      <c r="C10" s="212"/>
      <c r="D10" s="249"/>
      <c r="E10" s="295"/>
    </row>
    <row r="11" spans="1:6">
      <c r="A11" s="210"/>
      <c r="B11" s="295"/>
      <c r="C11" s="212"/>
      <c r="D11" s="249"/>
      <c r="E11" s="295"/>
    </row>
    <row r="12" spans="1:6">
      <c r="A12" s="210"/>
      <c r="B12" s="295"/>
      <c r="C12" s="212"/>
      <c r="D12" s="249"/>
      <c r="E12" s="295"/>
    </row>
    <row r="13" spans="1:6">
      <c r="A13" s="210"/>
      <c r="B13" s="295"/>
      <c r="C13" s="212"/>
      <c r="D13" s="249"/>
      <c r="E13" s="295"/>
    </row>
    <row r="14" spans="1:6">
      <c r="A14" s="210"/>
      <c r="B14" s="295"/>
      <c r="C14" s="212"/>
      <c r="D14" s="249"/>
      <c r="E14" s="295"/>
    </row>
    <row r="15" spans="1:6">
      <c r="A15" s="210"/>
      <c r="B15" s="295"/>
      <c r="C15" s="212"/>
      <c r="D15" s="249"/>
      <c r="E15" s="295"/>
    </row>
    <row r="16" spans="1:6">
      <c r="A16" s="210"/>
      <c r="B16" s="295"/>
      <c r="C16" s="212"/>
      <c r="D16" s="249"/>
      <c r="E16" s="295"/>
    </row>
    <row r="17" spans="1:5">
      <c r="A17" s="210"/>
      <c r="B17" s="295"/>
      <c r="C17" s="212"/>
      <c r="D17" s="249"/>
      <c r="E17" s="295"/>
    </row>
    <row r="18" spans="1:5">
      <c r="A18" s="210"/>
      <c r="B18" s="295"/>
      <c r="C18" s="212"/>
      <c r="D18" s="249"/>
      <c r="E18" s="295"/>
    </row>
    <row r="19" spans="1:5">
      <c r="A19" s="210"/>
      <c r="B19" s="295"/>
      <c r="C19" s="212"/>
      <c r="D19" s="249"/>
      <c r="E19" s="295"/>
    </row>
    <row r="20" spans="1:5">
      <c r="A20" s="210"/>
      <c r="B20" s="295"/>
      <c r="C20" s="212"/>
      <c r="D20" s="249"/>
      <c r="E20" s="295"/>
    </row>
    <row r="21" spans="1:5">
      <c r="A21" s="210"/>
      <c r="B21" s="295"/>
      <c r="C21" s="212"/>
      <c r="D21" s="249"/>
      <c r="E21" s="295"/>
    </row>
    <row r="22" spans="1:5">
      <c r="A22" s="210"/>
      <c r="B22" s="295"/>
      <c r="C22" s="212"/>
      <c r="D22" s="249"/>
      <c r="E22" s="295"/>
    </row>
    <row r="23" spans="1:5">
      <c r="A23" s="210"/>
      <c r="B23" s="295"/>
      <c r="C23" s="212"/>
      <c r="D23" s="249"/>
      <c r="E23" s="295"/>
    </row>
    <row r="24" spans="1:5">
      <c r="A24" s="210"/>
      <c r="B24" s="295"/>
      <c r="C24" s="212"/>
      <c r="D24" s="249"/>
      <c r="E24" s="295"/>
    </row>
    <row r="25" spans="1:5">
      <c r="A25" s="210"/>
      <c r="B25" s="295"/>
      <c r="C25" s="212"/>
      <c r="D25" s="249"/>
      <c r="E25" s="295"/>
    </row>
    <row r="26" spans="1:5">
      <c r="A26" s="210"/>
      <c r="B26" s="295"/>
      <c r="C26" s="212"/>
      <c r="D26" s="249"/>
      <c r="E26" s="295"/>
    </row>
    <row r="27" spans="1:5">
      <c r="A27" s="210"/>
      <c r="B27" s="295"/>
      <c r="C27" s="212"/>
      <c r="D27" s="249"/>
      <c r="E27" s="295"/>
    </row>
    <row r="28" spans="1:5">
      <c r="A28" s="210"/>
      <c r="B28" s="295"/>
      <c r="C28" s="212"/>
      <c r="D28" s="249"/>
      <c r="E28" s="295"/>
    </row>
    <row r="29" spans="1:5">
      <c r="A29" s="210"/>
      <c r="B29" s="295"/>
      <c r="C29" s="212"/>
      <c r="D29" s="249"/>
      <c r="E29" s="295"/>
    </row>
    <row r="30" spans="1:5">
      <c r="A30" s="210"/>
      <c r="B30" s="295"/>
      <c r="C30" s="212"/>
      <c r="D30" s="249"/>
      <c r="E30" s="295"/>
    </row>
    <row r="31" spans="1:5">
      <c r="A31" s="210"/>
      <c r="B31" s="295"/>
      <c r="C31" s="212"/>
      <c r="D31" s="249"/>
      <c r="E31" s="295"/>
    </row>
    <row r="32" spans="1:5">
      <c r="A32" s="210"/>
      <c r="B32" s="295"/>
      <c r="C32" s="212"/>
      <c r="D32" s="249"/>
      <c r="E32" s="295"/>
    </row>
    <row r="33" spans="1:5">
      <c r="A33" s="210"/>
      <c r="B33" s="295"/>
      <c r="C33" s="212"/>
      <c r="D33" s="249"/>
      <c r="E33" s="295"/>
    </row>
    <row r="34" spans="1:5">
      <c r="A34" s="210"/>
      <c r="B34" s="295"/>
      <c r="C34" s="212"/>
      <c r="D34" s="249"/>
      <c r="E34" s="295"/>
    </row>
    <row r="35" spans="1:5">
      <c r="A35" s="210"/>
      <c r="B35" s="295"/>
      <c r="C35" s="212"/>
      <c r="D35" s="249"/>
      <c r="E35" s="295"/>
    </row>
    <row r="36" spans="1:5">
      <c r="A36" s="210"/>
      <c r="B36" s="295"/>
      <c r="C36" s="212"/>
      <c r="D36" s="249"/>
      <c r="E36" s="295"/>
    </row>
    <row r="37" spans="1:5">
      <c r="A37" s="210"/>
      <c r="B37" s="295"/>
      <c r="C37" s="212"/>
      <c r="D37" s="249"/>
      <c r="E37" s="295"/>
    </row>
    <row r="38" spans="1:5">
      <c r="A38" s="210"/>
      <c r="B38" s="295"/>
      <c r="C38" s="212"/>
      <c r="D38" s="249"/>
      <c r="E38" s="295"/>
    </row>
    <row r="39" spans="1:5">
      <c r="A39" s="210"/>
      <c r="B39" s="295"/>
      <c r="C39" s="212"/>
      <c r="D39" s="249"/>
      <c r="E39" s="295"/>
    </row>
    <row r="40" spans="1:5">
      <c r="A40" s="210"/>
      <c r="B40" s="295"/>
      <c r="C40" s="212"/>
      <c r="D40" s="249"/>
      <c r="E40" s="295"/>
    </row>
    <row r="41" spans="1:5">
      <c r="A41" s="210"/>
      <c r="B41" s="295"/>
      <c r="C41" s="212"/>
      <c r="D41" s="249"/>
      <c r="E41" s="295"/>
    </row>
    <row r="42" spans="1:5">
      <c r="A42" s="210"/>
      <c r="B42" s="295"/>
      <c r="C42" s="212"/>
      <c r="D42" s="249"/>
      <c r="E42" s="295"/>
    </row>
    <row r="43" spans="1:5">
      <c r="A43" s="210"/>
      <c r="B43" s="295"/>
      <c r="C43" s="212"/>
      <c r="D43" s="249"/>
      <c r="E43" s="295"/>
    </row>
    <row r="44" spans="1:5">
      <c r="A44" s="210"/>
      <c r="B44" s="295"/>
      <c r="C44" s="212"/>
      <c r="D44" s="249"/>
      <c r="E44" s="295"/>
    </row>
    <row r="45" spans="1:5">
      <c r="A45" s="210"/>
      <c r="B45" s="295"/>
      <c r="C45" s="212"/>
      <c r="D45" s="249"/>
      <c r="E45" s="295"/>
    </row>
    <row r="46" spans="1:5">
      <c r="A46" s="210"/>
      <c r="B46" s="295"/>
      <c r="C46" s="212"/>
      <c r="D46" s="249"/>
      <c r="E46" s="295"/>
    </row>
    <row r="47" spans="1:5">
      <c r="A47" s="210"/>
      <c r="B47" s="295"/>
      <c r="C47" s="212"/>
      <c r="D47" s="249"/>
      <c r="E47" s="295"/>
    </row>
    <row r="48" spans="1:5">
      <c r="A48" s="210"/>
      <c r="B48" s="295"/>
      <c r="C48" s="212"/>
      <c r="D48" s="249"/>
      <c r="E48" s="295"/>
    </row>
    <row r="49" spans="1:5">
      <c r="A49" s="210"/>
      <c r="B49" s="295"/>
      <c r="C49" s="212"/>
      <c r="D49" s="249"/>
      <c r="E49" s="295"/>
    </row>
    <row r="50" spans="1:5">
      <c r="A50" s="210"/>
      <c r="B50" s="295"/>
      <c r="C50" s="212"/>
      <c r="D50" s="249"/>
      <c r="E50" s="295"/>
    </row>
    <row r="51" spans="1:5">
      <c r="A51" s="210"/>
      <c r="B51" s="295"/>
      <c r="C51" s="212"/>
      <c r="D51" s="249"/>
      <c r="E51" s="295"/>
    </row>
    <row r="52" spans="1:5">
      <c r="A52" s="210"/>
      <c r="B52" s="295"/>
      <c r="C52" s="212"/>
      <c r="D52" s="249"/>
      <c r="E52" s="295"/>
    </row>
    <row r="53" spans="1:5">
      <c r="A53" s="210"/>
      <c r="B53" s="295"/>
      <c r="C53" s="212"/>
      <c r="D53" s="249"/>
      <c r="E53" s="295"/>
    </row>
    <row r="54" spans="1:5" ht="13.8" thickBot="1">
      <c r="A54" s="187"/>
      <c r="B54" s="191"/>
      <c r="C54" s="189"/>
      <c r="D54" s="190">
        <f>SUM(D4:D53)</f>
        <v>0</v>
      </c>
      <c r="E54" s="191">
        <f>SUM(E4:E53)</f>
        <v>0</v>
      </c>
    </row>
    <row r="55" spans="1:5" ht="13.8" thickTop="1">
      <c r="A55" s="373"/>
      <c r="B55" s="373"/>
      <c r="C55" s="528" t="s">
        <v>14</v>
      </c>
      <c r="D55" s="967">
        <f>D54+E54</f>
        <v>0</v>
      </c>
      <c r="E55" s="967"/>
    </row>
    <row r="56" spans="1:5">
      <c r="C56" s="3"/>
      <c r="D56" s="3"/>
      <c r="E56" s="3"/>
    </row>
    <row r="57" spans="1:5">
      <c r="C57" s="3"/>
      <c r="D57" s="3"/>
      <c r="E57" s="3"/>
    </row>
    <row r="58" spans="1:5">
      <c r="C58" s="3"/>
      <c r="D58" s="3"/>
      <c r="E58" s="3"/>
    </row>
    <row r="59" spans="1:5" ht="25.8" customHeight="1">
      <c r="D59" s="3"/>
      <c r="E59" s="3"/>
    </row>
    <row r="60" spans="1:5" ht="13.2" customHeight="1">
      <c r="A60" s="946" t="s">
        <v>3</v>
      </c>
      <c r="B60" s="1104"/>
      <c r="C60" s="893" t="s">
        <v>0</v>
      </c>
      <c r="D60" s="895" t="s">
        <v>6</v>
      </c>
      <c r="E60" s="896"/>
    </row>
    <row r="61" spans="1:5">
      <c r="A61" s="948"/>
      <c r="B61" s="1105"/>
      <c r="C61" s="894"/>
      <c r="D61" s="292" t="s">
        <v>4</v>
      </c>
      <c r="E61" s="293" t="s">
        <v>312</v>
      </c>
    </row>
    <row r="62" spans="1:5">
      <c r="A62" s="210"/>
      <c r="B62" s="211"/>
      <c r="C62" s="220" t="s">
        <v>8</v>
      </c>
      <c r="D62" s="294">
        <f>D54</f>
        <v>0</v>
      </c>
      <c r="E62" s="213">
        <f>E54</f>
        <v>0</v>
      </c>
    </row>
    <row r="63" spans="1:5">
      <c r="A63" s="210"/>
      <c r="B63" s="211"/>
      <c r="C63" s="180"/>
      <c r="D63" s="181"/>
      <c r="E63" s="195"/>
    </row>
    <row r="64" spans="1:5">
      <c r="A64" s="210"/>
      <c r="B64" s="211"/>
      <c r="C64" s="180"/>
      <c r="D64" s="181"/>
      <c r="E64" s="195"/>
    </row>
    <row r="65" spans="1:5">
      <c r="A65" s="210"/>
      <c r="B65" s="211"/>
      <c r="C65" s="180"/>
      <c r="D65" s="181"/>
      <c r="E65" s="195"/>
    </row>
    <row r="66" spans="1:5">
      <c r="A66" s="210"/>
      <c r="B66" s="211"/>
      <c r="C66" s="180"/>
      <c r="D66" s="181"/>
      <c r="E66" s="195"/>
    </row>
    <row r="67" spans="1:5">
      <c r="A67" s="210"/>
      <c r="B67" s="211"/>
      <c r="C67" s="180"/>
      <c r="D67" s="181"/>
      <c r="E67" s="195"/>
    </row>
    <row r="68" spans="1:5">
      <c r="A68" s="210"/>
      <c r="B68" s="211"/>
      <c r="C68" s="180"/>
      <c r="D68" s="181"/>
      <c r="E68" s="195"/>
    </row>
    <row r="69" spans="1:5">
      <c r="A69" s="210"/>
      <c r="B69" s="211"/>
      <c r="C69" s="180"/>
      <c r="D69" s="181"/>
      <c r="E69" s="195"/>
    </row>
    <row r="70" spans="1:5">
      <c r="A70" s="210"/>
      <c r="B70" s="211"/>
      <c r="C70" s="180"/>
      <c r="D70" s="181"/>
      <c r="E70" s="195"/>
    </row>
    <row r="71" spans="1:5">
      <c r="A71" s="210"/>
      <c r="B71" s="211"/>
      <c r="C71" s="180"/>
      <c r="D71" s="181"/>
      <c r="E71" s="195"/>
    </row>
    <row r="72" spans="1:5">
      <c r="A72" s="210"/>
      <c r="B72" s="211"/>
      <c r="C72" s="180"/>
      <c r="D72" s="181"/>
      <c r="E72" s="195"/>
    </row>
    <row r="73" spans="1:5">
      <c r="A73" s="210"/>
      <c r="B73" s="211"/>
      <c r="C73" s="180"/>
      <c r="D73" s="181"/>
      <c r="E73" s="195"/>
    </row>
    <row r="74" spans="1:5">
      <c r="A74" s="210"/>
      <c r="B74" s="211"/>
      <c r="C74" s="180"/>
      <c r="D74" s="181"/>
      <c r="E74" s="195"/>
    </row>
    <row r="75" spans="1:5">
      <c r="A75" s="210"/>
      <c r="B75" s="211"/>
      <c r="C75" s="180"/>
      <c r="D75" s="181"/>
      <c r="E75" s="195"/>
    </row>
    <row r="76" spans="1:5">
      <c r="A76" s="210"/>
      <c r="B76" s="211"/>
      <c r="C76" s="180"/>
      <c r="D76" s="181"/>
      <c r="E76" s="195"/>
    </row>
    <row r="77" spans="1:5">
      <c r="A77" s="210"/>
      <c r="B77" s="211"/>
      <c r="C77" s="180"/>
      <c r="D77" s="181"/>
      <c r="E77" s="195"/>
    </row>
    <row r="78" spans="1:5">
      <c r="A78" s="210"/>
      <c r="B78" s="211"/>
      <c r="C78" s="180"/>
      <c r="D78" s="181"/>
      <c r="E78" s="195"/>
    </row>
    <row r="79" spans="1:5">
      <c r="A79" s="210"/>
      <c r="B79" s="211"/>
      <c r="C79" s="180"/>
      <c r="D79" s="181"/>
      <c r="E79" s="195"/>
    </row>
    <row r="80" spans="1:5">
      <c r="A80" s="210"/>
      <c r="B80" s="211"/>
      <c r="C80" s="180"/>
      <c r="D80" s="181"/>
      <c r="E80" s="195"/>
    </row>
    <row r="81" spans="1:5">
      <c r="A81" s="210"/>
      <c r="B81" s="211"/>
      <c r="C81" s="180"/>
      <c r="D81" s="181"/>
      <c r="E81" s="195"/>
    </row>
    <row r="82" spans="1:5">
      <c r="A82" s="210"/>
      <c r="B82" s="211"/>
      <c r="C82" s="180"/>
      <c r="D82" s="181"/>
      <c r="E82" s="195"/>
    </row>
    <row r="83" spans="1:5">
      <c r="A83" s="210"/>
      <c r="B83" s="211"/>
      <c r="C83" s="180"/>
      <c r="D83" s="181"/>
      <c r="E83" s="195"/>
    </row>
    <row r="84" spans="1:5">
      <c r="A84" s="210"/>
      <c r="B84" s="211"/>
      <c r="C84" s="180"/>
      <c r="D84" s="181"/>
      <c r="E84" s="195"/>
    </row>
    <row r="85" spans="1:5">
      <c r="A85" s="210"/>
      <c r="B85" s="211"/>
      <c r="C85" s="180"/>
      <c r="D85" s="181"/>
      <c r="E85" s="195"/>
    </row>
    <row r="86" spans="1:5">
      <c r="A86" s="210"/>
      <c r="B86" s="211"/>
      <c r="C86" s="180"/>
      <c r="D86" s="181"/>
      <c r="E86" s="195"/>
    </row>
    <row r="87" spans="1:5">
      <c r="A87" s="210"/>
      <c r="B87" s="211"/>
      <c r="C87" s="180"/>
      <c r="D87" s="181"/>
      <c r="E87" s="195"/>
    </row>
    <row r="88" spans="1:5">
      <c r="A88" s="210"/>
      <c r="B88" s="211"/>
      <c r="C88" s="180"/>
      <c r="D88" s="181"/>
      <c r="E88" s="195"/>
    </row>
    <row r="89" spans="1:5">
      <c r="A89" s="210"/>
      <c r="B89" s="211"/>
      <c r="C89" s="180"/>
      <c r="D89" s="181"/>
      <c r="E89" s="195"/>
    </row>
    <row r="90" spans="1:5">
      <c r="A90" s="210"/>
      <c r="B90" s="211"/>
      <c r="C90" s="180"/>
      <c r="D90" s="181"/>
      <c r="E90" s="195"/>
    </row>
    <row r="91" spans="1:5">
      <c r="A91" s="210"/>
      <c r="B91" s="211"/>
      <c r="C91" s="180"/>
      <c r="D91" s="181"/>
      <c r="E91" s="195"/>
    </row>
    <row r="92" spans="1:5">
      <c r="A92" s="210"/>
      <c r="B92" s="211"/>
      <c r="C92" s="180"/>
      <c r="D92" s="181"/>
      <c r="E92" s="195"/>
    </row>
    <row r="93" spans="1:5">
      <c r="A93" s="210"/>
      <c r="B93" s="211"/>
      <c r="C93" s="180"/>
      <c r="D93" s="181"/>
      <c r="E93" s="195"/>
    </row>
    <row r="94" spans="1:5">
      <c r="A94" s="210"/>
      <c r="B94" s="211"/>
      <c r="C94" s="180"/>
      <c r="D94" s="181"/>
      <c r="E94" s="195"/>
    </row>
    <row r="95" spans="1:5">
      <c r="A95" s="210"/>
      <c r="B95" s="211"/>
      <c r="C95" s="180"/>
      <c r="D95" s="181"/>
      <c r="E95" s="195"/>
    </row>
    <row r="96" spans="1:5">
      <c r="A96" s="210"/>
      <c r="B96" s="211"/>
      <c r="C96" s="180"/>
      <c r="D96" s="181"/>
      <c r="E96" s="195"/>
    </row>
    <row r="97" spans="1:5">
      <c r="A97" s="210"/>
      <c r="B97" s="211"/>
      <c r="C97" s="180"/>
      <c r="D97" s="181"/>
      <c r="E97" s="195"/>
    </row>
    <row r="98" spans="1:5">
      <c r="A98" s="210"/>
      <c r="B98" s="211"/>
      <c r="C98" s="180"/>
      <c r="D98" s="181"/>
      <c r="E98" s="195"/>
    </row>
    <row r="99" spans="1:5">
      <c r="A99" s="210"/>
      <c r="B99" s="211"/>
      <c r="C99" s="180"/>
      <c r="D99" s="181"/>
      <c r="E99" s="195"/>
    </row>
    <row r="100" spans="1:5">
      <c r="A100" s="210"/>
      <c r="B100" s="211"/>
      <c r="C100" s="180"/>
      <c r="D100" s="181"/>
      <c r="E100" s="195"/>
    </row>
    <row r="101" spans="1:5">
      <c r="A101" s="210"/>
      <c r="B101" s="211"/>
      <c r="C101" s="180"/>
      <c r="D101" s="181"/>
      <c r="E101" s="195"/>
    </row>
    <row r="102" spans="1:5">
      <c r="A102" s="210"/>
      <c r="B102" s="211"/>
      <c r="C102" s="180"/>
      <c r="D102" s="181"/>
      <c r="E102" s="195"/>
    </row>
    <row r="103" spans="1:5">
      <c r="A103" s="210"/>
      <c r="B103" s="211"/>
      <c r="C103" s="180"/>
      <c r="D103" s="181"/>
      <c r="E103" s="195"/>
    </row>
    <row r="104" spans="1:5">
      <c r="A104" s="210"/>
      <c r="B104" s="211"/>
      <c r="C104" s="180"/>
      <c r="D104" s="181"/>
      <c r="E104" s="195"/>
    </row>
    <row r="105" spans="1:5">
      <c r="A105" s="210"/>
      <c r="B105" s="211"/>
      <c r="C105" s="180"/>
      <c r="D105" s="181"/>
      <c r="E105" s="195"/>
    </row>
    <row r="106" spans="1:5">
      <c r="A106" s="210"/>
      <c r="B106" s="211"/>
      <c r="C106" s="180"/>
      <c r="D106" s="181"/>
      <c r="E106" s="195"/>
    </row>
    <row r="107" spans="1:5">
      <c r="A107" s="210"/>
      <c r="B107" s="211"/>
      <c r="C107" s="180"/>
      <c r="D107" s="181"/>
      <c r="E107" s="195"/>
    </row>
    <row r="108" spans="1:5">
      <c r="A108" s="210"/>
      <c r="B108" s="211"/>
      <c r="C108" s="180"/>
      <c r="D108" s="181"/>
      <c r="E108" s="195"/>
    </row>
    <row r="109" spans="1:5">
      <c r="A109" s="210"/>
      <c r="B109" s="211"/>
      <c r="C109" s="180"/>
      <c r="D109" s="181"/>
      <c r="E109" s="195"/>
    </row>
    <row r="110" spans="1:5">
      <c r="A110" s="210"/>
      <c r="B110" s="211"/>
      <c r="C110" s="180"/>
      <c r="D110" s="181"/>
      <c r="E110" s="195"/>
    </row>
    <row r="111" spans="1:5">
      <c r="A111" s="210"/>
      <c r="B111" s="211"/>
      <c r="C111" s="180"/>
      <c r="D111" s="181"/>
      <c r="E111" s="195"/>
    </row>
    <row r="112" spans="1:5" ht="13.8" thickBot="1">
      <c r="A112" s="187"/>
      <c r="B112" s="188"/>
      <c r="C112" s="189"/>
      <c r="D112" s="190">
        <f>SUM(D62:D111)</f>
        <v>0</v>
      </c>
      <c r="E112" s="191">
        <f>SUM(E62:E111)</f>
        <v>0</v>
      </c>
    </row>
    <row r="113" spans="1:5" ht="13.8" thickTop="1">
      <c r="A113" s="373"/>
      <c r="B113" s="373"/>
      <c r="C113" s="528" t="s">
        <v>15</v>
      </c>
      <c r="D113" s="967">
        <f>D112+E112</f>
        <v>0</v>
      </c>
      <c r="E113" s="967"/>
    </row>
  </sheetData>
  <sheetProtection sheet="1" objects="1" scenarios="1"/>
  <mergeCells count="8">
    <mergeCell ref="D113:E113"/>
    <mergeCell ref="A2:B3"/>
    <mergeCell ref="C2:C3"/>
    <mergeCell ref="D2:E2"/>
    <mergeCell ref="A60:B61"/>
    <mergeCell ref="C60:C61"/>
    <mergeCell ref="D60:E60"/>
    <mergeCell ref="D55:E55"/>
  </mergeCells>
  <phoneticPr fontId="2"/>
  <pageMargins left="0.625" right="0.40833333333333333" top="0.75" bottom="0.75" header="0.3" footer="0.3"/>
  <pageSetup paperSize="9" orientation="portrait" horizontalDpi="0" verticalDpi="0" r:id="rId1"/>
  <headerFooter>
    <oddHeader>&amp;C&amp;"HG丸ｺﾞｼｯｸM-PRO,標準"&amp;A</oddHeader>
    <oddFooter>&amp;C&amp;"HG丸ｺﾞｼｯｸM-PRO,標準"（&amp;P）</oddFooter>
  </headerFooter>
  <rowBreaks count="1" manualBreakCount="1">
    <brk id="58" max="16383" man="1"/>
  </rowBreaks>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F113"/>
  <sheetViews>
    <sheetView view="pageLayout" zoomScale="110" zoomScaleNormal="100" zoomScalePageLayoutView="110" workbookViewId="0"/>
  </sheetViews>
  <sheetFormatPr defaultRowHeight="13.2"/>
  <cols>
    <col min="1" max="2" width="4.77734375" style="1" customWidth="1"/>
    <col min="3" max="3" width="57" style="1" customWidth="1"/>
    <col min="4" max="5" width="13" style="1" customWidth="1"/>
    <col min="6" max="16384" width="8.88671875" style="1"/>
  </cols>
  <sheetData>
    <row r="1" spans="1:6" ht="25.8" customHeight="1"/>
    <row r="2" spans="1:6" ht="13.2" customHeight="1">
      <c r="A2" s="875" t="s">
        <v>3</v>
      </c>
      <c r="B2" s="878"/>
      <c r="C2" s="893" t="s">
        <v>0</v>
      </c>
      <c r="D2" s="895" t="s">
        <v>6</v>
      </c>
      <c r="E2" s="896"/>
      <c r="F2" s="2"/>
    </row>
    <row r="3" spans="1:6">
      <c r="A3" s="879"/>
      <c r="B3" s="880"/>
      <c r="C3" s="894"/>
      <c r="D3" s="292" t="s">
        <v>4</v>
      </c>
      <c r="E3" s="293" t="s">
        <v>312</v>
      </c>
    </row>
    <row r="4" spans="1:6">
      <c r="A4" s="210"/>
      <c r="B4" s="211"/>
      <c r="C4" s="212"/>
      <c r="D4" s="249"/>
      <c r="E4" s="295"/>
    </row>
    <row r="5" spans="1:6">
      <c r="A5" s="210"/>
      <c r="B5" s="211"/>
      <c r="C5" s="212"/>
      <c r="D5" s="249"/>
      <c r="E5" s="295"/>
    </row>
    <row r="6" spans="1:6">
      <c r="A6" s="210"/>
      <c r="B6" s="211"/>
      <c r="C6" s="212"/>
      <c r="D6" s="249"/>
      <c r="E6" s="295"/>
    </row>
    <row r="7" spans="1:6">
      <c r="A7" s="210"/>
      <c r="B7" s="211"/>
      <c r="C7" s="212"/>
      <c r="D7" s="249"/>
      <c r="E7" s="295"/>
    </row>
    <row r="8" spans="1:6">
      <c r="A8" s="210"/>
      <c r="B8" s="211"/>
      <c r="C8" s="212"/>
      <c r="D8" s="249"/>
      <c r="E8" s="295"/>
    </row>
    <row r="9" spans="1:6">
      <c r="A9" s="210"/>
      <c r="B9" s="211"/>
      <c r="C9" s="212"/>
      <c r="D9" s="249"/>
      <c r="E9" s="295"/>
    </row>
    <row r="10" spans="1:6">
      <c r="A10" s="210"/>
      <c r="B10" s="211"/>
      <c r="C10" s="212"/>
      <c r="D10" s="249"/>
      <c r="E10" s="295"/>
    </row>
    <row r="11" spans="1:6">
      <c r="A11" s="210"/>
      <c r="B11" s="211"/>
      <c r="C11" s="212"/>
      <c r="D11" s="249"/>
      <c r="E11" s="295"/>
    </row>
    <row r="12" spans="1:6">
      <c r="A12" s="210"/>
      <c r="B12" s="211"/>
      <c r="C12" s="212"/>
      <c r="D12" s="249"/>
      <c r="E12" s="295"/>
    </row>
    <row r="13" spans="1:6">
      <c r="A13" s="210"/>
      <c r="B13" s="211"/>
      <c r="C13" s="212"/>
      <c r="D13" s="249"/>
      <c r="E13" s="295"/>
    </row>
    <row r="14" spans="1:6">
      <c r="A14" s="210"/>
      <c r="B14" s="211"/>
      <c r="C14" s="212"/>
      <c r="D14" s="249"/>
      <c r="E14" s="295"/>
    </row>
    <row r="15" spans="1:6">
      <c r="A15" s="210"/>
      <c r="B15" s="211"/>
      <c r="C15" s="212"/>
      <c r="D15" s="249"/>
      <c r="E15" s="295"/>
    </row>
    <row r="16" spans="1:6">
      <c r="A16" s="210"/>
      <c r="B16" s="211"/>
      <c r="C16" s="212"/>
      <c r="D16" s="249"/>
      <c r="E16" s="295"/>
    </row>
    <row r="17" spans="1:5">
      <c r="A17" s="210"/>
      <c r="B17" s="211"/>
      <c r="C17" s="212"/>
      <c r="D17" s="249"/>
      <c r="E17" s="295"/>
    </row>
    <row r="18" spans="1:5">
      <c r="A18" s="210"/>
      <c r="B18" s="211"/>
      <c r="C18" s="212"/>
      <c r="D18" s="249"/>
      <c r="E18" s="295"/>
    </row>
    <row r="19" spans="1:5">
      <c r="A19" s="210"/>
      <c r="B19" s="211"/>
      <c r="C19" s="212"/>
      <c r="D19" s="249"/>
      <c r="E19" s="295"/>
    </row>
    <row r="20" spans="1:5">
      <c r="A20" s="210"/>
      <c r="B20" s="211"/>
      <c r="C20" s="212"/>
      <c r="D20" s="249"/>
      <c r="E20" s="295"/>
    </row>
    <row r="21" spans="1:5">
      <c r="A21" s="210"/>
      <c r="B21" s="211"/>
      <c r="C21" s="212"/>
      <c r="D21" s="249"/>
      <c r="E21" s="295"/>
    </row>
    <row r="22" spans="1:5">
      <c r="A22" s="210"/>
      <c r="B22" s="211"/>
      <c r="C22" s="212"/>
      <c r="D22" s="249"/>
      <c r="E22" s="295"/>
    </row>
    <row r="23" spans="1:5">
      <c r="A23" s="210"/>
      <c r="B23" s="211"/>
      <c r="C23" s="212"/>
      <c r="D23" s="249"/>
      <c r="E23" s="295"/>
    </row>
    <row r="24" spans="1:5">
      <c r="A24" s="210"/>
      <c r="B24" s="211"/>
      <c r="C24" s="212"/>
      <c r="D24" s="249"/>
      <c r="E24" s="295"/>
    </row>
    <row r="25" spans="1:5">
      <c r="A25" s="210"/>
      <c r="B25" s="211"/>
      <c r="C25" s="212"/>
      <c r="D25" s="249"/>
      <c r="E25" s="295"/>
    </row>
    <row r="26" spans="1:5">
      <c r="A26" s="210"/>
      <c r="B26" s="211"/>
      <c r="C26" s="212"/>
      <c r="D26" s="249"/>
      <c r="E26" s="295"/>
    </row>
    <row r="27" spans="1:5">
      <c r="A27" s="210"/>
      <c r="B27" s="211"/>
      <c r="C27" s="212"/>
      <c r="D27" s="249"/>
      <c r="E27" s="295"/>
    </row>
    <row r="28" spans="1:5">
      <c r="A28" s="210"/>
      <c r="B28" s="211"/>
      <c r="C28" s="212"/>
      <c r="D28" s="249"/>
      <c r="E28" s="295"/>
    </row>
    <row r="29" spans="1:5">
      <c r="A29" s="210"/>
      <c r="B29" s="211"/>
      <c r="C29" s="212"/>
      <c r="D29" s="249"/>
      <c r="E29" s="295"/>
    </row>
    <row r="30" spans="1:5">
      <c r="A30" s="210"/>
      <c r="B30" s="211"/>
      <c r="C30" s="212"/>
      <c r="D30" s="249"/>
      <c r="E30" s="295"/>
    </row>
    <row r="31" spans="1:5">
      <c r="A31" s="210"/>
      <c r="B31" s="211"/>
      <c r="C31" s="212"/>
      <c r="D31" s="249"/>
      <c r="E31" s="295"/>
    </row>
    <row r="32" spans="1:5">
      <c r="A32" s="210"/>
      <c r="B32" s="211"/>
      <c r="C32" s="212"/>
      <c r="D32" s="249"/>
      <c r="E32" s="295"/>
    </row>
    <row r="33" spans="1:5">
      <c r="A33" s="210"/>
      <c r="B33" s="211"/>
      <c r="C33" s="212"/>
      <c r="D33" s="249"/>
      <c r="E33" s="295"/>
    </row>
    <row r="34" spans="1:5">
      <c r="A34" s="210"/>
      <c r="B34" s="211"/>
      <c r="C34" s="212"/>
      <c r="D34" s="249"/>
      <c r="E34" s="295"/>
    </row>
    <row r="35" spans="1:5">
      <c r="A35" s="210"/>
      <c r="B35" s="211"/>
      <c r="C35" s="212"/>
      <c r="D35" s="249"/>
      <c r="E35" s="295"/>
    </row>
    <row r="36" spans="1:5">
      <c r="A36" s="210"/>
      <c r="B36" s="211"/>
      <c r="C36" s="212"/>
      <c r="D36" s="249"/>
      <c r="E36" s="295"/>
    </row>
    <row r="37" spans="1:5">
      <c r="A37" s="210"/>
      <c r="B37" s="211"/>
      <c r="C37" s="212"/>
      <c r="D37" s="249"/>
      <c r="E37" s="295"/>
    </row>
    <row r="38" spans="1:5">
      <c r="A38" s="210"/>
      <c r="B38" s="211"/>
      <c r="C38" s="212"/>
      <c r="D38" s="249"/>
      <c r="E38" s="295"/>
    </row>
    <row r="39" spans="1:5">
      <c r="A39" s="210"/>
      <c r="B39" s="211"/>
      <c r="C39" s="212"/>
      <c r="D39" s="249"/>
      <c r="E39" s="295"/>
    </row>
    <row r="40" spans="1:5">
      <c r="A40" s="210"/>
      <c r="B40" s="211"/>
      <c r="C40" s="212"/>
      <c r="D40" s="249"/>
      <c r="E40" s="295"/>
    </row>
    <row r="41" spans="1:5">
      <c r="A41" s="210"/>
      <c r="B41" s="211"/>
      <c r="C41" s="212"/>
      <c r="D41" s="249"/>
      <c r="E41" s="295"/>
    </row>
    <row r="42" spans="1:5">
      <c r="A42" s="210"/>
      <c r="B42" s="211"/>
      <c r="C42" s="212"/>
      <c r="D42" s="249"/>
      <c r="E42" s="295"/>
    </row>
    <row r="43" spans="1:5">
      <c r="A43" s="210"/>
      <c r="B43" s="211"/>
      <c r="C43" s="212"/>
      <c r="D43" s="249"/>
      <c r="E43" s="295"/>
    </row>
    <row r="44" spans="1:5">
      <c r="A44" s="210"/>
      <c r="B44" s="211"/>
      <c r="C44" s="212"/>
      <c r="D44" s="249"/>
      <c r="E44" s="295"/>
    </row>
    <row r="45" spans="1:5">
      <c r="A45" s="210"/>
      <c r="B45" s="211"/>
      <c r="C45" s="212"/>
      <c r="D45" s="249"/>
      <c r="E45" s="295"/>
    </row>
    <row r="46" spans="1:5">
      <c r="A46" s="210"/>
      <c r="B46" s="211"/>
      <c r="C46" s="212"/>
      <c r="D46" s="249"/>
      <c r="E46" s="295"/>
    </row>
    <row r="47" spans="1:5">
      <c r="A47" s="210"/>
      <c r="B47" s="211"/>
      <c r="C47" s="212"/>
      <c r="D47" s="249"/>
      <c r="E47" s="295"/>
    </row>
    <row r="48" spans="1:5">
      <c r="A48" s="210"/>
      <c r="B48" s="211"/>
      <c r="C48" s="212"/>
      <c r="D48" s="249"/>
      <c r="E48" s="295"/>
    </row>
    <row r="49" spans="1:5">
      <c r="A49" s="210"/>
      <c r="B49" s="211"/>
      <c r="C49" s="212"/>
      <c r="D49" s="249"/>
      <c r="E49" s="295"/>
    </row>
    <row r="50" spans="1:5">
      <c r="A50" s="210"/>
      <c r="B50" s="211"/>
      <c r="C50" s="212"/>
      <c r="D50" s="249"/>
      <c r="E50" s="295"/>
    </row>
    <row r="51" spans="1:5">
      <c r="A51" s="210"/>
      <c r="B51" s="211"/>
      <c r="C51" s="212"/>
      <c r="D51" s="249"/>
      <c r="E51" s="295"/>
    </row>
    <row r="52" spans="1:5">
      <c r="A52" s="210"/>
      <c r="B52" s="211"/>
      <c r="C52" s="212"/>
      <c r="D52" s="249"/>
      <c r="E52" s="295"/>
    </row>
    <row r="53" spans="1:5">
      <c r="A53" s="210"/>
      <c r="B53" s="211"/>
      <c r="C53" s="212"/>
      <c r="D53" s="249"/>
      <c r="E53" s="295"/>
    </row>
    <row r="54" spans="1:5" ht="13.8" thickBot="1">
      <c r="A54" s="187"/>
      <c r="B54" s="188"/>
      <c r="C54" s="189"/>
      <c r="D54" s="190">
        <f>SUM(D4:D53)</f>
        <v>0</v>
      </c>
      <c r="E54" s="191">
        <f>SUM(E4:E53)</f>
        <v>0</v>
      </c>
    </row>
    <row r="55" spans="1:5" ht="13.8" thickTop="1">
      <c r="A55" s="373"/>
      <c r="B55" s="373"/>
      <c r="C55" s="528" t="s">
        <v>14</v>
      </c>
      <c r="D55" s="967">
        <f>D54+E54</f>
        <v>0</v>
      </c>
      <c r="E55" s="967"/>
    </row>
    <row r="56" spans="1:5">
      <c r="C56" s="3"/>
      <c r="D56" s="3"/>
      <c r="E56" s="3"/>
    </row>
    <row r="57" spans="1:5">
      <c r="C57" s="3"/>
      <c r="D57" s="3"/>
      <c r="E57" s="3"/>
    </row>
    <row r="58" spans="1:5">
      <c r="C58" s="3"/>
      <c r="D58" s="3"/>
      <c r="E58" s="3"/>
    </row>
    <row r="59" spans="1:5" ht="26.4" customHeight="1">
      <c r="D59" s="3"/>
      <c r="E59" s="3"/>
    </row>
    <row r="60" spans="1:5" ht="13.2" customHeight="1">
      <c r="A60" s="946" t="s">
        <v>3</v>
      </c>
      <c r="B60" s="1104"/>
      <c r="C60" s="893" t="s">
        <v>0</v>
      </c>
      <c r="D60" s="895" t="s">
        <v>6</v>
      </c>
      <c r="E60" s="896"/>
    </row>
    <row r="61" spans="1:5">
      <c r="A61" s="948"/>
      <c r="B61" s="1105"/>
      <c r="C61" s="894"/>
      <c r="D61" s="292" t="s">
        <v>4</v>
      </c>
      <c r="E61" s="293" t="s">
        <v>312</v>
      </c>
    </row>
    <row r="62" spans="1:5">
      <c r="A62" s="210"/>
      <c r="B62" s="211"/>
      <c r="C62" s="220" t="s">
        <v>8</v>
      </c>
      <c r="D62" s="294">
        <f>D54</f>
        <v>0</v>
      </c>
      <c r="E62" s="213">
        <f>E54</f>
        <v>0</v>
      </c>
    </row>
    <row r="63" spans="1:5">
      <c r="A63" s="210"/>
      <c r="B63" s="211"/>
      <c r="C63" s="180"/>
      <c r="D63" s="181"/>
      <c r="E63" s="195"/>
    </row>
    <row r="64" spans="1:5">
      <c r="A64" s="210"/>
      <c r="B64" s="211"/>
      <c r="C64" s="180"/>
      <c r="D64" s="181"/>
      <c r="E64" s="195"/>
    </row>
    <row r="65" spans="1:5">
      <c r="A65" s="210"/>
      <c r="B65" s="211"/>
      <c r="C65" s="180"/>
      <c r="D65" s="181"/>
      <c r="E65" s="195"/>
    </row>
    <row r="66" spans="1:5">
      <c r="A66" s="210"/>
      <c r="B66" s="211"/>
      <c r="C66" s="180"/>
      <c r="D66" s="181"/>
      <c r="E66" s="195"/>
    </row>
    <row r="67" spans="1:5">
      <c r="A67" s="210"/>
      <c r="B67" s="211"/>
      <c r="C67" s="180"/>
      <c r="D67" s="181"/>
      <c r="E67" s="195"/>
    </row>
    <row r="68" spans="1:5">
      <c r="A68" s="210"/>
      <c r="B68" s="211"/>
      <c r="C68" s="180"/>
      <c r="D68" s="181"/>
      <c r="E68" s="195"/>
    </row>
    <row r="69" spans="1:5">
      <c r="A69" s="210"/>
      <c r="B69" s="211"/>
      <c r="C69" s="180"/>
      <c r="D69" s="181"/>
      <c r="E69" s="195"/>
    </row>
    <row r="70" spans="1:5">
      <c r="A70" s="210"/>
      <c r="B70" s="211"/>
      <c r="C70" s="180"/>
      <c r="D70" s="181"/>
      <c r="E70" s="195"/>
    </row>
    <row r="71" spans="1:5">
      <c r="A71" s="210"/>
      <c r="B71" s="211"/>
      <c r="C71" s="180"/>
      <c r="D71" s="181"/>
      <c r="E71" s="195"/>
    </row>
    <row r="72" spans="1:5">
      <c r="A72" s="210"/>
      <c r="B72" s="211"/>
      <c r="C72" s="180"/>
      <c r="D72" s="181"/>
      <c r="E72" s="195"/>
    </row>
    <row r="73" spans="1:5">
      <c r="A73" s="210"/>
      <c r="B73" s="211"/>
      <c r="C73" s="180"/>
      <c r="D73" s="181"/>
      <c r="E73" s="195"/>
    </row>
    <row r="74" spans="1:5">
      <c r="A74" s="210"/>
      <c r="B74" s="211"/>
      <c r="C74" s="180"/>
      <c r="D74" s="181"/>
      <c r="E74" s="195"/>
    </row>
    <row r="75" spans="1:5">
      <c r="A75" s="210"/>
      <c r="B75" s="211"/>
      <c r="C75" s="180"/>
      <c r="D75" s="181"/>
      <c r="E75" s="195"/>
    </row>
    <row r="76" spans="1:5">
      <c r="A76" s="210"/>
      <c r="B76" s="211"/>
      <c r="C76" s="180"/>
      <c r="D76" s="181"/>
      <c r="E76" s="195"/>
    </row>
    <row r="77" spans="1:5">
      <c r="A77" s="210"/>
      <c r="B77" s="211"/>
      <c r="C77" s="180"/>
      <c r="D77" s="181"/>
      <c r="E77" s="195"/>
    </row>
    <row r="78" spans="1:5">
      <c r="A78" s="210"/>
      <c r="B78" s="211"/>
      <c r="C78" s="180"/>
      <c r="D78" s="181"/>
      <c r="E78" s="195"/>
    </row>
    <row r="79" spans="1:5">
      <c r="A79" s="210"/>
      <c r="B79" s="211"/>
      <c r="C79" s="180"/>
      <c r="D79" s="181"/>
      <c r="E79" s="195"/>
    </row>
    <row r="80" spans="1:5">
      <c r="A80" s="210"/>
      <c r="B80" s="211"/>
      <c r="C80" s="180"/>
      <c r="D80" s="181"/>
      <c r="E80" s="195"/>
    </row>
    <row r="81" spans="1:5">
      <c r="A81" s="210"/>
      <c r="B81" s="211"/>
      <c r="C81" s="180"/>
      <c r="D81" s="181"/>
      <c r="E81" s="195"/>
    </row>
    <row r="82" spans="1:5">
      <c r="A82" s="210"/>
      <c r="B82" s="211"/>
      <c r="C82" s="180"/>
      <c r="D82" s="181"/>
      <c r="E82" s="195"/>
    </row>
    <row r="83" spans="1:5">
      <c r="A83" s="210"/>
      <c r="B83" s="211"/>
      <c r="C83" s="180"/>
      <c r="D83" s="181"/>
      <c r="E83" s="195"/>
    </row>
    <row r="84" spans="1:5">
      <c r="A84" s="210"/>
      <c r="B84" s="211"/>
      <c r="C84" s="180"/>
      <c r="D84" s="181"/>
      <c r="E84" s="195"/>
    </row>
    <row r="85" spans="1:5">
      <c r="A85" s="210"/>
      <c r="B85" s="211"/>
      <c r="C85" s="180"/>
      <c r="D85" s="181"/>
      <c r="E85" s="195"/>
    </row>
    <row r="86" spans="1:5">
      <c r="A86" s="210"/>
      <c r="B86" s="211"/>
      <c r="C86" s="180"/>
      <c r="D86" s="181"/>
      <c r="E86" s="195"/>
    </row>
    <row r="87" spans="1:5">
      <c r="A87" s="210"/>
      <c r="B87" s="211"/>
      <c r="C87" s="180"/>
      <c r="D87" s="181"/>
      <c r="E87" s="195"/>
    </row>
    <row r="88" spans="1:5">
      <c r="A88" s="210"/>
      <c r="B88" s="211"/>
      <c r="C88" s="180"/>
      <c r="D88" s="181"/>
      <c r="E88" s="195"/>
    </row>
    <row r="89" spans="1:5">
      <c r="A89" s="210"/>
      <c r="B89" s="211"/>
      <c r="C89" s="180"/>
      <c r="D89" s="181"/>
      <c r="E89" s="195"/>
    </row>
    <row r="90" spans="1:5">
      <c r="A90" s="210"/>
      <c r="B90" s="211"/>
      <c r="C90" s="180"/>
      <c r="D90" s="181"/>
      <c r="E90" s="195"/>
    </row>
    <row r="91" spans="1:5">
      <c r="A91" s="210"/>
      <c r="B91" s="211"/>
      <c r="C91" s="180"/>
      <c r="D91" s="181"/>
      <c r="E91" s="195"/>
    </row>
    <row r="92" spans="1:5">
      <c r="A92" s="210"/>
      <c r="B92" s="211"/>
      <c r="C92" s="180"/>
      <c r="D92" s="181"/>
      <c r="E92" s="195"/>
    </row>
    <row r="93" spans="1:5">
      <c r="A93" s="210"/>
      <c r="B93" s="211"/>
      <c r="C93" s="180"/>
      <c r="D93" s="181"/>
      <c r="E93" s="195"/>
    </row>
    <row r="94" spans="1:5">
      <c r="A94" s="210"/>
      <c r="B94" s="211"/>
      <c r="C94" s="180"/>
      <c r="D94" s="181"/>
      <c r="E94" s="195"/>
    </row>
    <row r="95" spans="1:5">
      <c r="A95" s="210"/>
      <c r="B95" s="211"/>
      <c r="C95" s="180"/>
      <c r="D95" s="181"/>
      <c r="E95" s="195"/>
    </row>
    <row r="96" spans="1:5">
      <c r="A96" s="210"/>
      <c r="B96" s="211"/>
      <c r="C96" s="180"/>
      <c r="D96" s="181"/>
      <c r="E96" s="195"/>
    </row>
    <row r="97" spans="1:5">
      <c r="A97" s="210"/>
      <c r="B97" s="211"/>
      <c r="C97" s="180"/>
      <c r="D97" s="181"/>
      <c r="E97" s="195"/>
    </row>
    <row r="98" spans="1:5">
      <c r="A98" s="210"/>
      <c r="B98" s="211"/>
      <c r="C98" s="180"/>
      <c r="D98" s="181"/>
      <c r="E98" s="195"/>
    </row>
    <row r="99" spans="1:5">
      <c r="A99" s="210"/>
      <c r="B99" s="211"/>
      <c r="C99" s="180"/>
      <c r="D99" s="181"/>
      <c r="E99" s="195"/>
    </row>
    <row r="100" spans="1:5">
      <c r="A100" s="210"/>
      <c r="B100" s="211"/>
      <c r="C100" s="180"/>
      <c r="D100" s="181"/>
      <c r="E100" s="195"/>
    </row>
    <row r="101" spans="1:5">
      <c r="A101" s="210"/>
      <c r="B101" s="211"/>
      <c r="C101" s="180"/>
      <c r="D101" s="181"/>
      <c r="E101" s="195"/>
    </row>
    <row r="102" spans="1:5">
      <c r="A102" s="210"/>
      <c r="B102" s="211"/>
      <c r="C102" s="180"/>
      <c r="D102" s="181"/>
      <c r="E102" s="195"/>
    </row>
    <row r="103" spans="1:5">
      <c r="A103" s="210"/>
      <c r="B103" s="211"/>
      <c r="C103" s="180"/>
      <c r="D103" s="181"/>
      <c r="E103" s="195"/>
    </row>
    <row r="104" spans="1:5">
      <c r="A104" s="210"/>
      <c r="B104" s="211"/>
      <c r="C104" s="180"/>
      <c r="D104" s="181"/>
      <c r="E104" s="195"/>
    </row>
    <row r="105" spans="1:5">
      <c r="A105" s="210"/>
      <c r="B105" s="211"/>
      <c r="C105" s="180"/>
      <c r="D105" s="181"/>
      <c r="E105" s="195"/>
    </row>
    <row r="106" spans="1:5">
      <c r="A106" s="210"/>
      <c r="B106" s="211"/>
      <c r="C106" s="180"/>
      <c r="D106" s="181"/>
      <c r="E106" s="195"/>
    </row>
    <row r="107" spans="1:5">
      <c r="A107" s="210"/>
      <c r="B107" s="211"/>
      <c r="C107" s="180"/>
      <c r="D107" s="181"/>
      <c r="E107" s="195"/>
    </row>
    <row r="108" spans="1:5">
      <c r="A108" s="210"/>
      <c r="B108" s="211"/>
      <c r="C108" s="180"/>
      <c r="D108" s="181"/>
      <c r="E108" s="195"/>
    </row>
    <row r="109" spans="1:5">
      <c r="A109" s="210"/>
      <c r="B109" s="211"/>
      <c r="C109" s="180"/>
      <c r="D109" s="181"/>
      <c r="E109" s="195"/>
    </row>
    <row r="110" spans="1:5">
      <c r="A110" s="210"/>
      <c r="B110" s="211"/>
      <c r="C110" s="180"/>
      <c r="D110" s="181"/>
      <c r="E110" s="195"/>
    </row>
    <row r="111" spans="1:5">
      <c r="A111" s="210"/>
      <c r="B111" s="211"/>
      <c r="C111" s="180"/>
      <c r="D111" s="181"/>
      <c r="E111" s="195"/>
    </row>
    <row r="112" spans="1:5" ht="13.8" thickBot="1">
      <c r="A112" s="187"/>
      <c r="B112" s="188"/>
      <c r="C112" s="189"/>
      <c r="D112" s="190">
        <f>SUM(D62:D111)</f>
        <v>0</v>
      </c>
      <c r="E112" s="191">
        <f>SUM(E62:E111)</f>
        <v>0</v>
      </c>
    </row>
    <row r="113" spans="1:5" ht="13.8" thickTop="1">
      <c r="A113" s="373"/>
      <c r="B113" s="373"/>
      <c r="C113" s="528" t="s">
        <v>15</v>
      </c>
      <c r="D113" s="967">
        <f>D112+E112</f>
        <v>0</v>
      </c>
      <c r="E113" s="967"/>
    </row>
  </sheetData>
  <sheetProtection sheet="1" objects="1" scenarios="1"/>
  <mergeCells count="8">
    <mergeCell ref="D113:E113"/>
    <mergeCell ref="A2:B3"/>
    <mergeCell ref="C2:C3"/>
    <mergeCell ref="D2:E2"/>
    <mergeCell ref="A60:B61"/>
    <mergeCell ref="C60:C61"/>
    <mergeCell ref="D60:E60"/>
    <mergeCell ref="D55:E55"/>
  </mergeCells>
  <phoneticPr fontId="2"/>
  <pageMargins left="0.625" right="0.40833333333333333" top="0.75" bottom="0.75" header="0.3" footer="0.3"/>
  <pageSetup paperSize="9" orientation="portrait" horizontalDpi="0" verticalDpi="0" r:id="rId1"/>
  <headerFooter>
    <oddHeader>&amp;C&amp;"HG丸ｺﾞｼｯｸM-PRO,標準"&amp;A</oddHeader>
    <oddFooter>&amp;C&amp;"HG丸ｺﾞｼｯｸM-PRO,標準"（&amp;P）</oddFooter>
  </headerFooter>
  <rowBreaks count="1" manualBreakCount="1">
    <brk id="58" max="16383" man="1"/>
  </rowBreaks>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F113"/>
  <sheetViews>
    <sheetView view="pageLayout" zoomScale="110" zoomScaleNormal="100" zoomScalePageLayoutView="110" workbookViewId="0"/>
  </sheetViews>
  <sheetFormatPr defaultRowHeight="13.2"/>
  <cols>
    <col min="1" max="2" width="4.77734375" style="1" customWidth="1"/>
    <col min="3" max="3" width="57" style="1" customWidth="1"/>
    <col min="4" max="5" width="13" style="1" customWidth="1"/>
    <col min="6" max="16384" width="8.88671875" style="1"/>
  </cols>
  <sheetData>
    <row r="1" spans="1:6" ht="25.8" customHeight="1"/>
    <row r="2" spans="1:6" ht="13.2" customHeight="1">
      <c r="A2" s="875" t="s">
        <v>3</v>
      </c>
      <c r="B2" s="878"/>
      <c r="C2" s="893" t="s">
        <v>0</v>
      </c>
      <c r="D2" s="895" t="s">
        <v>6</v>
      </c>
      <c r="E2" s="896"/>
      <c r="F2" s="2"/>
    </row>
    <row r="3" spans="1:6">
      <c r="A3" s="879"/>
      <c r="B3" s="880"/>
      <c r="C3" s="894"/>
      <c r="D3" s="292" t="s">
        <v>4</v>
      </c>
      <c r="E3" s="293" t="s">
        <v>312</v>
      </c>
    </row>
    <row r="4" spans="1:6">
      <c r="A4" s="210"/>
      <c r="B4" s="211"/>
      <c r="C4" s="212"/>
      <c r="D4" s="249"/>
      <c r="E4" s="295"/>
    </row>
    <row r="5" spans="1:6">
      <c r="A5" s="210"/>
      <c r="B5" s="211"/>
      <c r="C5" s="212"/>
      <c r="D5" s="249"/>
      <c r="E5" s="295"/>
    </row>
    <row r="6" spans="1:6">
      <c r="A6" s="210"/>
      <c r="B6" s="211"/>
      <c r="C6" s="212"/>
      <c r="D6" s="249"/>
      <c r="E6" s="295"/>
    </row>
    <row r="7" spans="1:6">
      <c r="A7" s="210"/>
      <c r="B7" s="211"/>
      <c r="C7" s="212"/>
      <c r="D7" s="249"/>
      <c r="E7" s="295"/>
    </row>
    <row r="8" spans="1:6">
      <c r="A8" s="210"/>
      <c r="B8" s="211"/>
      <c r="C8" s="212"/>
      <c r="D8" s="249"/>
      <c r="E8" s="295"/>
    </row>
    <row r="9" spans="1:6">
      <c r="A9" s="210"/>
      <c r="B9" s="211"/>
      <c r="C9" s="212"/>
      <c r="D9" s="249"/>
      <c r="E9" s="295"/>
    </row>
    <row r="10" spans="1:6">
      <c r="A10" s="210"/>
      <c r="B10" s="211"/>
      <c r="C10" s="212"/>
      <c r="D10" s="249"/>
      <c r="E10" s="295"/>
    </row>
    <row r="11" spans="1:6">
      <c r="A11" s="210"/>
      <c r="B11" s="211"/>
      <c r="C11" s="212"/>
      <c r="D11" s="249"/>
      <c r="E11" s="295"/>
    </row>
    <row r="12" spans="1:6">
      <c r="A12" s="210"/>
      <c r="B12" s="211"/>
      <c r="C12" s="212"/>
      <c r="D12" s="249"/>
      <c r="E12" s="295"/>
    </row>
    <row r="13" spans="1:6">
      <c r="A13" s="210"/>
      <c r="B13" s="211"/>
      <c r="C13" s="212"/>
      <c r="D13" s="249"/>
      <c r="E13" s="295"/>
    </row>
    <row r="14" spans="1:6">
      <c r="A14" s="210"/>
      <c r="B14" s="211"/>
      <c r="C14" s="212"/>
      <c r="D14" s="249"/>
      <c r="E14" s="295"/>
    </row>
    <row r="15" spans="1:6">
      <c r="A15" s="210"/>
      <c r="B15" s="211"/>
      <c r="C15" s="212"/>
      <c r="D15" s="249"/>
      <c r="E15" s="295"/>
    </row>
    <row r="16" spans="1:6">
      <c r="A16" s="210"/>
      <c r="B16" s="211"/>
      <c r="C16" s="212"/>
      <c r="D16" s="249"/>
      <c r="E16" s="295"/>
    </row>
    <row r="17" spans="1:5">
      <c r="A17" s="210"/>
      <c r="B17" s="211"/>
      <c r="C17" s="212"/>
      <c r="D17" s="249"/>
      <c r="E17" s="295"/>
    </row>
    <row r="18" spans="1:5">
      <c r="A18" s="210"/>
      <c r="B18" s="211"/>
      <c r="C18" s="212"/>
      <c r="D18" s="249"/>
      <c r="E18" s="295"/>
    </row>
    <row r="19" spans="1:5">
      <c r="A19" s="210"/>
      <c r="B19" s="211"/>
      <c r="C19" s="212"/>
      <c r="D19" s="249"/>
      <c r="E19" s="295"/>
    </row>
    <row r="20" spans="1:5">
      <c r="A20" s="210"/>
      <c r="B20" s="211"/>
      <c r="C20" s="212"/>
      <c r="D20" s="249"/>
      <c r="E20" s="295"/>
    </row>
    <row r="21" spans="1:5">
      <c r="A21" s="210"/>
      <c r="B21" s="211"/>
      <c r="C21" s="212"/>
      <c r="D21" s="249"/>
      <c r="E21" s="295"/>
    </row>
    <row r="22" spans="1:5">
      <c r="A22" s="210"/>
      <c r="B22" s="211"/>
      <c r="C22" s="212"/>
      <c r="D22" s="249"/>
      <c r="E22" s="295"/>
    </row>
    <row r="23" spans="1:5">
      <c r="A23" s="210"/>
      <c r="B23" s="211"/>
      <c r="C23" s="212"/>
      <c r="D23" s="249"/>
      <c r="E23" s="295"/>
    </row>
    <row r="24" spans="1:5">
      <c r="A24" s="210"/>
      <c r="B24" s="211"/>
      <c r="C24" s="212"/>
      <c r="D24" s="249"/>
      <c r="E24" s="295"/>
    </row>
    <row r="25" spans="1:5">
      <c r="A25" s="210"/>
      <c r="B25" s="211"/>
      <c r="C25" s="212"/>
      <c r="D25" s="249"/>
      <c r="E25" s="295"/>
    </row>
    <row r="26" spans="1:5">
      <c r="A26" s="210"/>
      <c r="B26" s="211"/>
      <c r="C26" s="212"/>
      <c r="D26" s="249"/>
      <c r="E26" s="295"/>
    </row>
    <row r="27" spans="1:5">
      <c r="A27" s="210"/>
      <c r="B27" s="211"/>
      <c r="C27" s="212"/>
      <c r="D27" s="249"/>
      <c r="E27" s="295"/>
    </row>
    <row r="28" spans="1:5">
      <c r="A28" s="210"/>
      <c r="B28" s="211"/>
      <c r="C28" s="212"/>
      <c r="D28" s="249"/>
      <c r="E28" s="295"/>
    </row>
    <row r="29" spans="1:5">
      <c r="A29" s="210"/>
      <c r="B29" s="211"/>
      <c r="C29" s="212"/>
      <c r="D29" s="249"/>
      <c r="E29" s="295"/>
    </row>
    <row r="30" spans="1:5">
      <c r="A30" s="210"/>
      <c r="B30" s="211"/>
      <c r="C30" s="212"/>
      <c r="D30" s="249"/>
      <c r="E30" s="295"/>
    </row>
    <row r="31" spans="1:5">
      <c r="A31" s="210"/>
      <c r="B31" s="211"/>
      <c r="C31" s="212"/>
      <c r="D31" s="249"/>
      <c r="E31" s="295"/>
    </row>
    <row r="32" spans="1:5">
      <c r="A32" s="210"/>
      <c r="B32" s="211"/>
      <c r="C32" s="212"/>
      <c r="D32" s="249"/>
      <c r="E32" s="295"/>
    </row>
    <row r="33" spans="1:5">
      <c r="A33" s="210"/>
      <c r="B33" s="211"/>
      <c r="C33" s="212"/>
      <c r="D33" s="249"/>
      <c r="E33" s="295"/>
    </row>
    <row r="34" spans="1:5">
      <c r="A34" s="210"/>
      <c r="B34" s="211"/>
      <c r="C34" s="212"/>
      <c r="D34" s="249"/>
      <c r="E34" s="295"/>
    </row>
    <row r="35" spans="1:5">
      <c r="A35" s="210"/>
      <c r="B35" s="211"/>
      <c r="C35" s="212"/>
      <c r="D35" s="249"/>
      <c r="E35" s="295"/>
    </row>
    <row r="36" spans="1:5">
      <c r="A36" s="210"/>
      <c r="B36" s="211"/>
      <c r="C36" s="212"/>
      <c r="D36" s="249"/>
      <c r="E36" s="295"/>
    </row>
    <row r="37" spans="1:5">
      <c r="A37" s="210"/>
      <c r="B37" s="211"/>
      <c r="C37" s="212"/>
      <c r="D37" s="249"/>
      <c r="E37" s="295"/>
    </row>
    <row r="38" spans="1:5">
      <c r="A38" s="210"/>
      <c r="B38" s="211"/>
      <c r="C38" s="212"/>
      <c r="D38" s="249"/>
      <c r="E38" s="295"/>
    </row>
    <row r="39" spans="1:5">
      <c r="A39" s="210"/>
      <c r="B39" s="211"/>
      <c r="C39" s="212"/>
      <c r="D39" s="249"/>
      <c r="E39" s="295"/>
    </row>
    <row r="40" spans="1:5">
      <c r="A40" s="210"/>
      <c r="B40" s="211"/>
      <c r="C40" s="212"/>
      <c r="D40" s="249"/>
      <c r="E40" s="295"/>
    </row>
    <row r="41" spans="1:5">
      <c r="A41" s="210"/>
      <c r="B41" s="211"/>
      <c r="C41" s="212"/>
      <c r="D41" s="249"/>
      <c r="E41" s="295"/>
    </row>
    <row r="42" spans="1:5">
      <c r="A42" s="210"/>
      <c r="B42" s="211"/>
      <c r="C42" s="212"/>
      <c r="D42" s="249"/>
      <c r="E42" s="295"/>
    </row>
    <row r="43" spans="1:5">
      <c r="A43" s="210"/>
      <c r="B43" s="211"/>
      <c r="C43" s="212"/>
      <c r="D43" s="249"/>
      <c r="E43" s="295"/>
    </row>
    <row r="44" spans="1:5">
      <c r="A44" s="210"/>
      <c r="B44" s="211"/>
      <c r="C44" s="212"/>
      <c r="D44" s="249"/>
      <c r="E44" s="295"/>
    </row>
    <row r="45" spans="1:5">
      <c r="A45" s="210"/>
      <c r="B45" s="211"/>
      <c r="C45" s="212"/>
      <c r="D45" s="249"/>
      <c r="E45" s="295"/>
    </row>
    <row r="46" spans="1:5">
      <c r="A46" s="210"/>
      <c r="B46" s="211"/>
      <c r="C46" s="212"/>
      <c r="D46" s="249"/>
      <c r="E46" s="295"/>
    </row>
    <row r="47" spans="1:5">
      <c r="A47" s="210"/>
      <c r="B47" s="211"/>
      <c r="C47" s="212"/>
      <c r="D47" s="249"/>
      <c r="E47" s="295"/>
    </row>
    <row r="48" spans="1:5">
      <c r="A48" s="210"/>
      <c r="B48" s="211"/>
      <c r="C48" s="212"/>
      <c r="D48" s="249"/>
      <c r="E48" s="295"/>
    </row>
    <row r="49" spans="1:5">
      <c r="A49" s="210"/>
      <c r="B49" s="211"/>
      <c r="C49" s="212"/>
      <c r="D49" s="249"/>
      <c r="E49" s="295"/>
    </row>
    <row r="50" spans="1:5">
      <c r="A50" s="210"/>
      <c r="B50" s="211"/>
      <c r="C50" s="212"/>
      <c r="D50" s="249"/>
      <c r="E50" s="295"/>
    </row>
    <row r="51" spans="1:5">
      <c r="A51" s="210"/>
      <c r="B51" s="211"/>
      <c r="C51" s="212"/>
      <c r="D51" s="249"/>
      <c r="E51" s="295"/>
    </row>
    <row r="52" spans="1:5">
      <c r="A52" s="210"/>
      <c r="B52" s="211"/>
      <c r="C52" s="212"/>
      <c r="D52" s="249"/>
      <c r="E52" s="295"/>
    </row>
    <row r="53" spans="1:5">
      <c r="A53" s="210"/>
      <c r="B53" s="211"/>
      <c r="C53" s="212"/>
      <c r="D53" s="249"/>
      <c r="E53" s="295"/>
    </row>
    <row r="54" spans="1:5" ht="13.8" thickBot="1">
      <c r="A54" s="187"/>
      <c r="B54" s="188"/>
      <c r="C54" s="189"/>
      <c r="D54" s="190">
        <f>SUM(D4:D53)</f>
        <v>0</v>
      </c>
      <c r="E54" s="191">
        <f>SUM(E4:E53)</f>
        <v>0</v>
      </c>
    </row>
    <row r="55" spans="1:5" ht="13.8" thickTop="1">
      <c r="A55" s="373"/>
      <c r="B55" s="373"/>
      <c r="C55" s="528" t="s">
        <v>14</v>
      </c>
      <c r="D55" s="967">
        <f>D54+E54</f>
        <v>0</v>
      </c>
      <c r="E55" s="967"/>
    </row>
    <row r="56" spans="1:5">
      <c r="C56" s="3"/>
      <c r="D56" s="3"/>
      <c r="E56" s="3"/>
    </row>
    <row r="57" spans="1:5">
      <c r="C57" s="3"/>
      <c r="D57" s="3"/>
      <c r="E57" s="3"/>
    </row>
    <row r="58" spans="1:5">
      <c r="C58" s="3"/>
      <c r="D58" s="3"/>
      <c r="E58" s="3"/>
    </row>
    <row r="59" spans="1:5" ht="25.8" customHeight="1">
      <c r="D59" s="3"/>
      <c r="E59" s="3"/>
    </row>
    <row r="60" spans="1:5" ht="13.2" customHeight="1">
      <c r="A60" s="946" t="s">
        <v>3</v>
      </c>
      <c r="B60" s="1104"/>
      <c r="C60" s="893" t="s">
        <v>0</v>
      </c>
      <c r="D60" s="895" t="s">
        <v>6</v>
      </c>
      <c r="E60" s="896"/>
    </row>
    <row r="61" spans="1:5">
      <c r="A61" s="948"/>
      <c r="B61" s="1105"/>
      <c r="C61" s="894"/>
      <c r="D61" s="292" t="s">
        <v>4</v>
      </c>
      <c r="E61" s="293" t="s">
        <v>312</v>
      </c>
    </row>
    <row r="62" spans="1:5">
      <c r="A62" s="210"/>
      <c r="B62" s="211"/>
      <c r="C62" s="220" t="s">
        <v>8</v>
      </c>
      <c r="D62" s="294">
        <f>D54</f>
        <v>0</v>
      </c>
      <c r="E62" s="213">
        <f>E54</f>
        <v>0</v>
      </c>
    </row>
    <row r="63" spans="1:5">
      <c r="A63" s="210"/>
      <c r="B63" s="211"/>
      <c r="C63" s="180"/>
      <c r="D63" s="181"/>
      <c r="E63" s="195"/>
    </row>
    <row r="64" spans="1:5">
      <c r="A64" s="210"/>
      <c r="B64" s="211"/>
      <c r="C64" s="180"/>
      <c r="D64" s="181"/>
      <c r="E64" s="195"/>
    </row>
    <row r="65" spans="1:5">
      <c r="A65" s="210"/>
      <c r="B65" s="211"/>
      <c r="C65" s="180"/>
      <c r="D65" s="181"/>
      <c r="E65" s="195"/>
    </row>
    <row r="66" spans="1:5">
      <c r="A66" s="210"/>
      <c r="B66" s="211"/>
      <c r="C66" s="180"/>
      <c r="D66" s="181"/>
      <c r="E66" s="195"/>
    </row>
    <row r="67" spans="1:5">
      <c r="A67" s="210"/>
      <c r="B67" s="211"/>
      <c r="C67" s="180"/>
      <c r="D67" s="181"/>
      <c r="E67" s="195"/>
    </row>
    <row r="68" spans="1:5">
      <c r="A68" s="210"/>
      <c r="B68" s="211"/>
      <c r="C68" s="180"/>
      <c r="D68" s="181"/>
      <c r="E68" s="195"/>
    </row>
    <row r="69" spans="1:5">
      <c r="A69" s="210"/>
      <c r="B69" s="211"/>
      <c r="C69" s="180"/>
      <c r="D69" s="181"/>
      <c r="E69" s="195"/>
    </row>
    <row r="70" spans="1:5">
      <c r="A70" s="210"/>
      <c r="B70" s="211"/>
      <c r="C70" s="180"/>
      <c r="D70" s="181"/>
      <c r="E70" s="195"/>
    </row>
    <row r="71" spans="1:5">
      <c r="A71" s="210"/>
      <c r="B71" s="211"/>
      <c r="C71" s="180"/>
      <c r="D71" s="181"/>
      <c r="E71" s="195"/>
    </row>
    <row r="72" spans="1:5">
      <c r="A72" s="210"/>
      <c r="B72" s="211"/>
      <c r="C72" s="180"/>
      <c r="D72" s="181"/>
      <c r="E72" s="195"/>
    </row>
    <row r="73" spans="1:5">
      <c r="A73" s="210"/>
      <c r="B73" s="211"/>
      <c r="C73" s="180"/>
      <c r="D73" s="181"/>
      <c r="E73" s="195"/>
    </row>
    <row r="74" spans="1:5">
      <c r="A74" s="210"/>
      <c r="B74" s="211"/>
      <c r="C74" s="180"/>
      <c r="D74" s="181"/>
      <c r="E74" s="195"/>
    </row>
    <row r="75" spans="1:5">
      <c r="A75" s="210"/>
      <c r="B75" s="211"/>
      <c r="C75" s="180"/>
      <c r="D75" s="181"/>
      <c r="E75" s="195"/>
    </row>
    <row r="76" spans="1:5">
      <c r="A76" s="210"/>
      <c r="B76" s="211"/>
      <c r="C76" s="180"/>
      <c r="D76" s="181"/>
      <c r="E76" s="195"/>
    </row>
    <row r="77" spans="1:5">
      <c r="A77" s="210"/>
      <c r="B77" s="211"/>
      <c r="C77" s="180"/>
      <c r="D77" s="181"/>
      <c r="E77" s="195"/>
    </row>
    <row r="78" spans="1:5">
      <c r="A78" s="210"/>
      <c r="B78" s="211"/>
      <c r="C78" s="180"/>
      <c r="D78" s="181"/>
      <c r="E78" s="195"/>
    </row>
    <row r="79" spans="1:5">
      <c r="A79" s="210"/>
      <c r="B79" s="211"/>
      <c r="C79" s="180"/>
      <c r="D79" s="181"/>
      <c r="E79" s="195"/>
    </row>
    <row r="80" spans="1:5">
      <c r="A80" s="210"/>
      <c r="B80" s="211"/>
      <c r="C80" s="180"/>
      <c r="D80" s="181"/>
      <c r="E80" s="195"/>
    </row>
    <row r="81" spans="1:5">
      <c r="A81" s="210"/>
      <c r="B81" s="211"/>
      <c r="C81" s="180"/>
      <c r="D81" s="181"/>
      <c r="E81" s="195"/>
    </row>
    <row r="82" spans="1:5">
      <c r="A82" s="210"/>
      <c r="B82" s="211"/>
      <c r="C82" s="180"/>
      <c r="D82" s="181"/>
      <c r="E82" s="195"/>
    </row>
    <row r="83" spans="1:5">
      <c r="A83" s="210"/>
      <c r="B83" s="211"/>
      <c r="C83" s="180"/>
      <c r="D83" s="181"/>
      <c r="E83" s="195"/>
    </row>
    <row r="84" spans="1:5">
      <c r="A84" s="210"/>
      <c r="B84" s="211"/>
      <c r="C84" s="180"/>
      <c r="D84" s="181"/>
      <c r="E84" s="195"/>
    </row>
    <row r="85" spans="1:5">
      <c r="A85" s="210"/>
      <c r="B85" s="211"/>
      <c r="C85" s="180"/>
      <c r="D85" s="181"/>
      <c r="E85" s="195"/>
    </row>
    <row r="86" spans="1:5">
      <c r="A86" s="210"/>
      <c r="B86" s="211"/>
      <c r="C86" s="180"/>
      <c r="D86" s="181"/>
      <c r="E86" s="195"/>
    </row>
    <row r="87" spans="1:5">
      <c r="A87" s="210"/>
      <c r="B87" s="211"/>
      <c r="C87" s="180"/>
      <c r="D87" s="181"/>
      <c r="E87" s="195"/>
    </row>
    <row r="88" spans="1:5">
      <c r="A88" s="210"/>
      <c r="B88" s="211"/>
      <c r="C88" s="180"/>
      <c r="D88" s="181"/>
      <c r="E88" s="195"/>
    </row>
    <row r="89" spans="1:5">
      <c r="A89" s="210"/>
      <c r="B89" s="211"/>
      <c r="C89" s="180"/>
      <c r="D89" s="181"/>
      <c r="E89" s="195"/>
    </row>
    <row r="90" spans="1:5">
      <c r="A90" s="210"/>
      <c r="B90" s="211"/>
      <c r="C90" s="180"/>
      <c r="D90" s="181"/>
      <c r="E90" s="195"/>
    </row>
    <row r="91" spans="1:5">
      <c r="A91" s="210"/>
      <c r="B91" s="211"/>
      <c r="C91" s="180"/>
      <c r="D91" s="181"/>
      <c r="E91" s="195"/>
    </row>
    <row r="92" spans="1:5">
      <c r="A92" s="210"/>
      <c r="B92" s="211"/>
      <c r="C92" s="180"/>
      <c r="D92" s="181"/>
      <c r="E92" s="195"/>
    </row>
    <row r="93" spans="1:5">
      <c r="A93" s="210"/>
      <c r="B93" s="211"/>
      <c r="C93" s="180"/>
      <c r="D93" s="181"/>
      <c r="E93" s="195"/>
    </row>
    <row r="94" spans="1:5">
      <c r="A94" s="210"/>
      <c r="B94" s="211"/>
      <c r="C94" s="180"/>
      <c r="D94" s="181"/>
      <c r="E94" s="195"/>
    </row>
    <row r="95" spans="1:5">
      <c r="A95" s="210"/>
      <c r="B95" s="211"/>
      <c r="C95" s="180"/>
      <c r="D95" s="181"/>
      <c r="E95" s="195"/>
    </row>
    <row r="96" spans="1:5">
      <c r="A96" s="210"/>
      <c r="B96" s="211"/>
      <c r="C96" s="180"/>
      <c r="D96" s="181"/>
      <c r="E96" s="195"/>
    </row>
    <row r="97" spans="1:5">
      <c r="A97" s="210"/>
      <c r="B97" s="211"/>
      <c r="C97" s="180"/>
      <c r="D97" s="181"/>
      <c r="E97" s="195"/>
    </row>
    <row r="98" spans="1:5">
      <c r="A98" s="210"/>
      <c r="B98" s="211"/>
      <c r="C98" s="180"/>
      <c r="D98" s="181"/>
      <c r="E98" s="195"/>
    </row>
    <row r="99" spans="1:5">
      <c r="A99" s="210"/>
      <c r="B99" s="211"/>
      <c r="C99" s="180"/>
      <c r="D99" s="181"/>
      <c r="E99" s="195"/>
    </row>
    <row r="100" spans="1:5">
      <c r="A100" s="210"/>
      <c r="B100" s="211"/>
      <c r="C100" s="180"/>
      <c r="D100" s="181"/>
      <c r="E100" s="195"/>
    </row>
    <row r="101" spans="1:5">
      <c r="A101" s="210"/>
      <c r="B101" s="211"/>
      <c r="C101" s="180"/>
      <c r="D101" s="181"/>
      <c r="E101" s="195"/>
    </row>
    <row r="102" spans="1:5">
      <c r="A102" s="210"/>
      <c r="B102" s="211"/>
      <c r="C102" s="180"/>
      <c r="D102" s="181"/>
      <c r="E102" s="195"/>
    </row>
    <row r="103" spans="1:5">
      <c r="A103" s="210"/>
      <c r="B103" s="211"/>
      <c r="C103" s="180"/>
      <c r="D103" s="181"/>
      <c r="E103" s="195"/>
    </row>
    <row r="104" spans="1:5">
      <c r="A104" s="210"/>
      <c r="B104" s="211"/>
      <c r="C104" s="180"/>
      <c r="D104" s="181"/>
      <c r="E104" s="195"/>
    </row>
    <row r="105" spans="1:5">
      <c r="A105" s="210"/>
      <c r="B105" s="211"/>
      <c r="C105" s="180"/>
      <c r="D105" s="181"/>
      <c r="E105" s="195"/>
    </row>
    <row r="106" spans="1:5">
      <c r="A106" s="210"/>
      <c r="B106" s="211"/>
      <c r="C106" s="180"/>
      <c r="D106" s="181"/>
      <c r="E106" s="195"/>
    </row>
    <row r="107" spans="1:5">
      <c r="A107" s="210"/>
      <c r="B107" s="211"/>
      <c r="C107" s="180"/>
      <c r="D107" s="181"/>
      <c r="E107" s="195"/>
    </row>
    <row r="108" spans="1:5">
      <c r="A108" s="210"/>
      <c r="B108" s="211"/>
      <c r="C108" s="180"/>
      <c r="D108" s="181"/>
      <c r="E108" s="195"/>
    </row>
    <row r="109" spans="1:5">
      <c r="A109" s="210"/>
      <c r="B109" s="211"/>
      <c r="C109" s="180"/>
      <c r="D109" s="181"/>
      <c r="E109" s="195"/>
    </row>
    <row r="110" spans="1:5">
      <c r="A110" s="210"/>
      <c r="B110" s="211"/>
      <c r="C110" s="180"/>
      <c r="D110" s="181"/>
      <c r="E110" s="195"/>
    </row>
    <row r="111" spans="1:5">
      <c r="A111" s="210"/>
      <c r="B111" s="211"/>
      <c r="C111" s="180"/>
      <c r="D111" s="181"/>
      <c r="E111" s="195"/>
    </row>
    <row r="112" spans="1:5" ht="13.8" thickBot="1">
      <c r="A112" s="187"/>
      <c r="B112" s="188"/>
      <c r="C112" s="189"/>
      <c r="D112" s="190">
        <f>SUM(D62:D111)</f>
        <v>0</v>
      </c>
      <c r="E112" s="191">
        <f>SUM(E62:E111)</f>
        <v>0</v>
      </c>
    </row>
    <row r="113" spans="1:5" ht="13.8" thickTop="1">
      <c r="A113" s="373"/>
      <c r="B113" s="373"/>
      <c r="C113" s="528" t="s">
        <v>15</v>
      </c>
      <c r="D113" s="967">
        <f>D112+E112</f>
        <v>0</v>
      </c>
      <c r="E113" s="967"/>
    </row>
  </sheetData>
  <sheetProtection sheet="1" objects="1" scenarios="1"/>
  <mergeCells count="8">
    <mergeCell ref="D113:E113"/>
    <mergeCell ref="A2:B3"/>
    <mergeCell ref="C2:C3"/>
    <mergeCell ref="D2:E2"/>
    <mergeCell ref="A60:B61"/>
    <mergeCell ref="C60:C61"/>
    <mergeCell ref="D60:E60"/>
    <mergeCell ref="D55:E55"/>
  </mergeCells>
  <phoneticPr fontId="2"/>
  <pageMargins left="0.625" right="0.40833333333333333" top="0.75" bottom="0.75" header="0.3" footer="0.3"/>
  <pageSetup paperSize="9" orientation="portrait" horizontalDpi="0" verticalDpi="0" r:id="rId1"/>
  <headerFooter>
    <oddHeader>&amp;C&amp;"HG丸ｺﾞｼｯｸM-PRO,標準"&amp;A</oddHeader>
    <oddFooter>&amp;C&amp;"HG丸ｺﾞｼｯｸM-PRO,標準"（&amp;P）</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F113"/>
  <sheetViews>
    <sheetView view="pageLayout" zoomScale="110" zoomScaleNormal="100" zoomScalePageLayoutView="110" workbookViewId="0"/>
  </sheetViews>
  <sheetFormatPr defaultRowHeight="13.2"/>
  <cols>
    <col min="1" max="2" width="4.77734375" style="1" customWidth="1"/>
    <col min="3" max="3" width="57" style="1" customWidth="1"/>
    <col min="4" max="5" width="13" style="1" customWidth="1"/>
    <col min="6" max="16384" width="8.88671875" style="1"/>
  </cols>
  <sheetData>
    <row r="1" spans="1:6" ht="25.8" customHeight="1"/>
    <row r="2" spans="1:6" ht="13.2" customHeight="1">
      <c r="A2" s="875" t="s">
        <v>3</v>
      </c>
      <c r="B2" s="878"/>
      <c r="C2" s="893" t="s">
        <v>0</v>
      </c>
      <c r="D2" s="895" t="s">
        <v>6</v>
      </c>
      <c r="E2" s="896"/>
      <c r="F2" s="2"/>
    </row>
    <row r="3" spans="1:6">
      <c r="A3" s="879"/>
      <c r="B3" s="880"/>
      <c r="C3" s="894"/>
      <c r="D3" s="292" t="s">
        <v>4</v>
      </c>
      <c r="E3" s="293" t="s">
        <v>312</v>
      </c>
    </row>
    <row r="4" spans="1:6">
      <c r="A4" s="210"/>
      <c r="B4" s="211"/>
      <c r="C4" s="534"/>
      <c r="D4" s="249"/>
      <c r="E4" s="295"/>
    </row>
    <row r="5" spans="1:6">
      <c r="A5" s="210"/>
      <c r="B5" s="211"/>
      <c r="C5" s="534"/>
      <c r="D5" s="249"/>
      <c r="E5" s="295"/>
    </row>
    <row r="6" spans="1:6">
      <c r="A6" s="210"/>
      <c r="B6" s="211"/>
      <c r="C6" s="534"/>
      <c r="D6" s="249"/>
      <c r="E6" s="295"/>
    </row>
    <row r="7" spans="1:6">
      <c r="A7" s="210"/>
      <c r="B7" s="211"/>
      <c r="C7" s="534"/>
      <c r="D7" s="249"/>
      <c r="E7" s="295"/>
    </row>
    <row r="8" spans="1:6">
      <c r="A8" s="210"/>
      <c r="B8" s="211"/>
      <c r="C8" s="534"/>
      <c r="D8" s="249"/>
      <c r="E8" s="295"/>
    </row>
    <row r="9" spans="1:6">
      <c r="A9" s="210"/>
      <c r="B9" s="211"/>
      <c r="C9" s="534"/>
      <c r="D9" s="249"/>
      <c r="E9" s="295"/>
    </row>
    <row r="10" spans="1:6">
      <c r="A10" s="210"/>
      <c r="B10" s="211"/>
      <c r="C10" s="534"/>
      <c r="D10" s="249"/>
      <c r="E10" s="295"/>
    </row>
    <row r="11" spans="1:6">
      <c r="A11" s="210"/>
      <c r="B11" s="211"/>
      <c r="C11" s="534"/>
      <c r="D11" s="249"/>
      <c r="E11" s="295"/>
    </row>
    <row r="12" spans="1:6">
      <c r="A12" s="210"/>
      <c r="B12" s="211"/>
      <c r="C12" s="534"/>
      <c r="D12" s="249"/>
      <c r="E12" s="295"/>
    </row>
    <row r="13" spans="1:6">
      <c r="A13" s="210"/>
      <c r="B13" s="211"/>
      <c r="C13" s="534"/>
      <c r="D13" s="249"/>
      <c r="E13" s="295"/>
    </row>
    <row r="14" spans="1:6">
      <c r="A14" s="210"/>
      <c r="B14" s="211"/>
      <c r="C14" s="534"/>
      <c r="D14" s="249"/>
      <c r="E14" s="295"/>
    </row>
    <row r="15" spans="1:6">
      <c r="A15" s="210"/>
      <c r="B15" s="211"/>
      <c r="C15" s="534"/>
      <c r="D15" s="249"/>
      <c r="E15" s="295"/>
    </row>
    <row r="16" spans="1:6">
      <c r="A16" s="210"/>
      <c r="B16" s="211"/>
      <c r="C16" s="534"/>
      <c r="D16" s="249"/>
      <c r="E16" s="295"/>
    </row>
    <row r="17" spans="1:5">
      <c r="A17" s="210"/>
      <c r="B17" s="211"/>
      <c r="C17" s="534"/>
      <c r="D17" s="249"/>
      <c r="E17" s="295"/>
    </row>
    <row r="18" spans="1:5">
      <c r="A18" s="210"/>
      <c r="B18" s="211"/>
      <c r="C18" s="534"/>
      <c r="D18" s="249"/>
      <c r="E18" s="295"/>
    </row>
    <row r="19" spans="1:5">
      <c r="A19" s="210"/>
      <c r="B19" s="211"/>
      <c r="C19" s="534"/>
      <c r="D19" s="249"/>
      <c r="E19" s="295"/>
    </row>
    <row r="20" spans="1:5">
      <c r="A20" s="210"/>
      <c r="B20" s="211"/>
      <c r="C20" s="534"/>
      <c r="D20" s="249"/>
      <c r="E20" s="295"/>
    </row>
    <row r="21" spans="1:5">
      <c r="A21" s="210"/>
      <c r="B21" s="211"/>
      <c r="C21" s="534"/>
      <c r="D21" s="249"/>
      <c r="E21" s="295"/>
    </row>
    <row r="22" spans="1:5">
      <c r="A22" s="210"/>
      <c r="B22" s="211"/>
      <c r="C22" s="534"/>
      <c r="D22" s="249"/>
      <c r="E22" s="295"/>
    </row>
    <row r="23" spans="1:5">
      <c r="A23" s="210"/>
      <c r="B23" s="211"/>
      <c r="C23" s="534"/>
      <c r="D23" s="249"/>
      <c r="E23" s="295"/>
    </row>
    <row r="24" spans="1:5">
      <c r="A24" s="210"/>
      <c r="B24" s="211"/>
      <c r="C24" s="534"/>
      <c r="D24" s="249"/>
      <c r="E24" s="295"/>
    </row>
    <row r="25" spans="1:5">
      <c r="A25" s="210"/>
      <c r="B25" s="211"/>
      <c r="C25" s="534"/>
      <c r="D25" s="249"/>
      <c r="E25" s="295"/>
    </row>
    <row r="26" spans="1:5">
      <c r="A26" s="210"/>
      <c r="B26" s="211"/>
      <c r="C26" s="534"/>
      <c r="D26" s="249"/>
      <c r="E26" s="295"/>
    </row>
    <row r="27" spans="1:5">
      <c r="A27" s="210"/>
      <c r="B27" s="211"/>
      <c r="C27" s="534"/>
      <c r="D27" s="249"/>
      <c r="E27" s="295"/>
    </row>
    <row r="28" spans="1:5">
      <c r="A28" s="210"/>
      <c r="B28" s="211"/>
      <c r="C28" s="534"/>
      <c r="D28" s="249"/>
      <c r="E28" s="295"/>
    </row>
    <row r="29" spans="1:5">
      <c r="A29" s="210"/>
      <c r="B29" s="211"/>
      <c r="C29" s="534"/>
      <c r="D29" s="249"/>
      <c r="E29" s="295"/>
    </row>
    <row r="30" spans="1:5">
      <c r="A30" s="210"/>
      <c r="B30" s="211"/>
      <c r="C30" s="534"/>
      <c r="D30" s="249"/>
      <c r="E30" s="295"/>
    </row>
    <row r="31" spans="1:5">
      <c r="A31" s="210"/>
      <c r="B31" s="211"/>
      <c r="C31" s="534"/>
      <c r="D31" s="249"/>
      <c r="E31" s="295"/>
    </row>
    <row r="32" spans="1:5">
      <c r="A32" s="210"/>
      <c r="B32" s="211"/>
      <c r="C32" s="534"/>
      <c r="D32" s="249"/>
      <c r="E32" s="295"/>
    </row>
    <row r="33" spans="1:5">
      <c r="A33" s="210"/>
      <c r="B33" s="211"/>
      <c r="C33" s="534"/>
      <c r="D33" s="249"/>
      <c r="E33" s="295"/>
    </row>
    <row r="34" spans="1:5">
      <c r="A34" s="210"/>
      <c r="B34" s="211"/>
      <c r="C34" s="534"/>
      <c r="D34" s="249"/>
      <c r="E34" s="295"/>
    </row>
    <row r="35" spans="1:5">
      <c r="A35" s="210"/>
      <c r="B35" s="211"/>
      <c r="C35" s="534"/>
      <c r="D35" s="249"/>
      <c r="E35" s="295"/>
    </row>
    <row r="36" spans="1:5">
      <c r="A36" s="210"/>
      <c r="B36" s="211"/>
      <c r="C36" s="534"/>
      <c r="D36" s="249"/>
      <c r="E36" s="295"/>
    </row>
    <row r="37" spans="1:5">
      <c r="A37" s="210"/>
      <c r="B37" s="211"/>
      <c r="C37" s="534"/>
      <c r="D37" s="249"/>
      <c r="E37" s="295"/>
    </row>
    <row r="38" spans="1:5">
      <c r="A38" s="210"/>
      <c r="B38" s="211"/>
      <c r="C38" s="534"/>
      <c r="D38" s="249"/>
      <c r="E38" s="295"/>
    </row>
    <row r="39" spans="1:5">
      <c r="A39" s="210"/>
      <c r="B39" s="211"/>
      <c r="C39" s="534"/>
      <c r="D39" s="249"/>
      <c r="E39" s="295"/>
    </row>
    <row r="40" spans="1:5">
      <c r="A40" s="210"/>
      <c r="B40" s="211"/>
      <c r="C40" s="534"/>
      <c r="D40" s="249"/>
      <c r="E40" s="295"/>
    </row>
    <row r="41" spans="1:5">
      <c r="A41" s="210"/>
      <c r="B41" s="211"/>
      <c r="C41" s="534"/>
      <c r="D41" s="249"/>
      <c r="E41" s="295"/>
    </row>
    <row r="42" spans="1:5">
      <c r="A42" s="210"/>
      <c r="B42" s="211"/>
      <c r="C42" s="534"/>
      <c r="D42" s="249"/>
      <c r="E42" s="295"/>
    </row>
    <row r="43" spans="1:5">
      <c r="A43" s="210"/>
      <c r="B43" s="211"/>
      <c r="C43" s="534"/>
      <c r="D43" s="249"/>
      <c r="E43" s="295"/>
    </row>
    <row r="44" spans="1:5">
      <c r="A44" s="210"/>
      <c r="B44" s="211"/>
      <c r="C44" s="534"/>
      <c r="D44" s="249"/>
      <c r="E44" s="295"/>
    </row>
    <row r="45" spans="1:5">
      <c r="A45" s="210"/>
      <c r="B45" s="211"/>
      <c r="C45" s="534"/>
      <c r="D45" s="249"/>
      <c r="E45" s="295"/>
    </row>
    <row r="46" spans="1:5">
      <c r="A46" s="210"/>
      <c r="B46" s="211"/>
      <c r="C46" s="534"/>
      <c r="D46" s="249"/>
      <c r="E46" s="295"/>
    </row>
    <row r="47" spans="1:5">
      <c r="A47" s="210"/>
      <c r="B47" s="211"/>
      <c r="C47" s="534"/>
      <c r="D47" s="249"/>
      <c r="E47" s="295"/>
    </row>
    <row r="48" spans="1:5">
      <c r="A48" s="210"/>
      <c r="B48" s="211"/>
      <c r="C48" s="534"/>
      <c r="D48" s="249"/>
      <c r="E48" s="295"/>
    </row>
    <row r="49" spans="1:5">
      <c r="A49" s="210"/>
      <c r="B49" s="211"/>
      <c r="C49" s="534"/>
      <c r="D49" s="249"/>
      <c r="E49" s="295"/>
    </row>
    <row r="50" spans="1:5">
      <c r="A50" s="210"/>
      <c r="B50" s="211"/>
      <c r="C50" s="534"/>
      <c r="D50" s="249"/>
      <c r="E50" s="295"/>
    </row>
    <row r="51" spans="1:5">
      <c r="A51" s="210"/>
      <c r="B51" s="211"/>
      <c r="C51" s="534"/>
      <c r="D51" s="249"/>
      <c r="E51" s="295"/>
    </row>
    <row r="52" spans="1:5">
      <c r="A52" s="210"/>
      <c r="B52" s="211"/>
      <c r="C52" s="534"/>
      <c r="D52" s="249"/>
      <c r="E52" s="295"/>
    </row>
    <row r="53" spans="1:5">
      <c r="A53" s="210"/>
      <c r="B53" s="211"/>
      <c r="C53" s="534"/>
      <c r="D53" s="249"/>
      <c r="E53" s="295"/>
    </row>
    <row r="54" spans="1:5" ht="13.8" thickBot="1">
      <c r="A54" s="187"/>
      <c r="B54" s="188"/>
      <c r="C54" s="189"/>
      <c r="D54" s="190">
        <f>SUM(D4:D53)</f>
        <v>0</v>
      </c>
      <c r="E54" s="191">
        <f>SUM(E4:E53)</f>
        <v>0</v>
      </c>
    </row>
    <row r="55" spans="1:5" ht="13.8" thickTop="1">
      <c r="A55" s="373"/>
      <c r="B55" s="373"/>
      <c r="C55" s="440" t="s">
        <v>14</v>
      </c>
      <c r="D55" s="972">
        <f>D54+E54</f>
        <v>0</v>
      </c>
      <c r="E55" s="972"/>
    </row>
    <row r="56" spans="1:5">
      <c r="C56" s="3"/>
      <c r="D56" s="3"/>
      <c r="E56" s="3"/>
    </row>
    <row r="57" spans="1:5">
      <c r="C57" s="3"/>
      <c r="D57" s="3"/>
      <c r="E57" s="3"/>
    </row>
    <row r="58" spans="1:5">
      <c r="C58" s="3"/>
      <c r="D58" s="3"/>
      <c r="E58" s="3"/>
    </row>
    <row r="59" spans="1:5" ht="25.8" customHeight="1">
      <c r="D59" s="3"/>
      <c r="E59" s="3"/>
    </row>
    <row r="60" spans="1:5" ht="13.2" customHeight="1">
      <c r="A60" s="946" t="s">
        <v>3</v>
      </c>
      <c r="B60" s="1104"/>
      <c r="C60" s="893" t="s">
        <v>0</v>
      </c>
      <c r="D60" s="895" t="s">
        <v>6</v>
      </c>
      <c r="E60" s="896"/>
    </row>
    <row r="61" spans="1:5">
      <c r="A61" s="948"/>
      <c r="B61" s="1105"/>
      <c r="C61" s="894"/>
      <c r="D61" s="292" t="s">
        <v>4</v>
      </c>
      <c r="E61" s="293" t="s">
        <v>312</v>
      </c>
    </row>
    <row r="62" spans="1:5">
      <c r="A62" s="210"/>
      <c r="B62" s="211"/>
      <c r="C62" s="220" t="s">
        <v>8</v>
      </c>
      <c r="D62" s="294">
        <f>D54</f>
        <v>0</v>
      </c>
      <c r="E62" s="213">
        <f>E54</f>
        <v>0</v>
      </c>
    </row>
    <row r="63" spans="1:5">
      <c r="A63" s="210"/>
      <c r="B63" s="211"/>
      <c r="C63" s="180"/>
      <c r="D63" s="181"/>
      <c r="E63" s="195"/>
    </row>
    <row r="64" spans="1:5">
      <c r="A64" s="210"/>
      <c r="B64" s="211"/>
      <c r="C64" s="180"/>
      <c r="D64" s="181"/>
      <c r="E64" s="195"/>
    </row>
    <row r="65" spans="1:5">
      <c r="A65" s="210"/>
      <c r="B65" s="211"/>
      <c r="C65" s="180"/>
      <c r="D65" s="181"/>
      <c r="E65" s="195"/>
    </row>
    <row r="66" spans="1:5">
      <c r="A66" s="210"/>
      <c r="B66" s="211"/>
      <c r="C66" s="180"/>
      <c r="D66" s="181"/>
      <c r="E66" s="195"/>
    </row>
    <row r="67" spans="1:5">
      <c r="A67" s="210"/>
      <c r="B67" s="211"/>
      <c r="C67" s="180"/>
      <c r="D67" s="181"/>
      <c r="E67" s="195"/>
    </row>
    <row r="68" spans="1:5">
      <c r="A68" s="210"/>
      <c r="B68" s="211"/>
      <c r="C68" s="180"/>
      <c r="D68" s="181"/>
      <c r="E68" s="195"/>
    </row>
    <row r="69" spans="1:5">
      <c r="A69" s="210"/>
      <c r="B69" s="211"/>
      <c r="C69" s="180"/>
      <c r="D69" s="181"/>
      <c r="E69" s="195"/>
    </row>
    <row r="70" spans="1:5">
      <c r="A70" s="210"/>
      <c r="B70" s="211"/>
      <c r="C70" s="180"/>
      <c r="D70" s="181"/>
      <c r="E70" s="195"/>
    </row>
    <row r="71" spans="1:5">
      <c r="A71" s="210"/>
      <c r="B71" s="211"/>
      <c r="C71" s="180"/>
      <c r="D71" s="181"/>
      <c r="E71" s="195"/>
    </row>
    <row r="72" spans="1:5">
      <c r="A72" s="210"/>
      <c r="B72" s="211"/>
      <c r="C72" s="180"/>
      <c r="D72" s="181"/>
      <c r="E72" s="195"/>
    </row>
    <row r="73" spans="1:5">
      <c r="A73" s="210"/>
      <c r="B73" s="211"/>
      <c r="C73" s="180"/>
      <c r="D73" s="181"/>
      <c r="E73" s="195"/>
    </row>
    <row r="74" spans="1:5">
      <c r="A74" s="210"/>
      <c r="B74" s="211"/>
      <c r="C74" s="180"/>
      <c r="D74" s="181"/>
      <c r="E74" s="195"/>
    </row>
    <row r="75" spans="1:5">
      <c r="A75" s="210"/>
      <c r="B75" s="211"/>
      <c r="C75" s="180"/>
      <c r="D75" s="181"/>
      <c r="E75" s="195"/>
    </row>
    <row r="76" spans="1:5">
      <c r="A76" s="210"/>
      <c r="B76" s="211"/>
      <c r="C76" s="180"/>
      <c r="D76" s="181"/>
      <c r="E76" s="195"/>
    </row>
    <row r="77" spans="1:5">
      <c r="A77" s="210"/>
      <c r="B77" s="211"/>
      <c r="C77" s="180"/>
      <c r="D77" s="181"/>
      <c r="E77" s="195"/>
    </row>
    <row r="78" spans="1:5">
      <c r="A78" s="210"/>
      <c r="B78" s="211"/>
      <c r="C78" s="180"/>
      <c r="D78" s="181"/>
      <c r="E78" s="195"/>
    </row>
    <row r="79" spans="1:5">
      <c r="A79" s="210"/>
      <c r="B79" s="211"/>
      <c r="C79" s="180"/>
      <c r="D79" s="181"/>
      <c r="E79" s="195"/>
    </row>
    <row r="80" spans="1:5">
      <c r="A80" s="210"/>
      <c r="B80" s="211"/>
      <c r="C80" s="180"/>
      <c r="D80" s="181"/>
      <c r="E80" s="195"/>
    </row>
    <row r="81" spans="1:5">
      <c r="A81" s="210"/>
      <c r="B81" s="211"/>
      <c r="C81" s="180"/>
      <c r="D81" s="181"/>
      <c r="E81" s="195"/>
    </row>
    <row r="82" spans="1:5">
      <c r="A82" s="210"/>
      <c r="B82" s="211"/>
      <c r="C82" s="180"/>
      <c r="D82" s="181"/>
      <c r="E82" s="195"/>
    </row>
    <row r="83" spans="1:5">
      <c r="A83" s="210"/>
      <c r="B83" s="211"/>
      <c r="C83" s="180"/>
      <c r="D83" s="181"/>
      <c r="E83" s="195"/>
    </row>
    <row r="84" spans="1:5">
      <c r="A84" s="210"/>
      <c r="B84" s="211"/>
      <c r="C84" s="180"/>
      <c r="D84" s="181"/>
      <c r="E84" s="195"/>
    </row>
    <row r="85" spans="1:5">
      <c r="A85" s="210"/>
      <c r="B85" s="211"/>
      <c r="C85" s="180"/>
      <c r="D85" s="181"/>
      <c r="E85" s="195"/>
    </row>
    <row r="86" spans="1:5">
      <c r="A86" s="210"/>
      <c r="B86" s="211"/>
      <c r="C86" s="180"/>
      <c r="D86" s="181"/>
      <c r="E86" s="195"/>
    </row>
    <row r="87" spans="1:5">
      <c r="A87" s="210"/>
      <c r="B87" s="211"/>
      <c r="C87" s="180"/>
      <c r="D87" s="181"/>
      <c r="E87" s="195"/>
    </row>
    <row r="88" spans="1:5">
      <c r="A88" s="210"/>
      <c r="B88" s="211"/>
      <c r="C88" s="180"/>
      <c r="D88" s="181"/>
      <c r="E88" s="195"/>
    </row>
    <row r="89" spans="1:5">
      <c r="A89" s="210"/>
      <c r="B89" s="211"/>
      <c r="C89" s="180"/>
      <c r="D89" s="181"/>
      <c r="E89" s="195"/>
    </row>
    <row r="90" spans="1:5">
      <c r="A90" s="210"/>
      <c r="B90" s="211"/>
      <c r="C90" s="180"/>
      <c r="D90" s="181"/>
      <c r="E90" s="195"/>
    </row>
    <row r="91" spans="1:5">
      <c r="A91" s="210"/>
      <c r="B91" s="211"/>
      <c r="C91" s="180"/>
      <c r="D91" s="181"/>
      <c r="E91" s="195"/>
    </row>
    <row r="92" spans="1:5">
      <c r="A92" s="210"/>
      <c r="B92" s="211"/>
      <c r="C92" s="180"/>
      <c r="D92" s="181"/>
      <c r="E92" s="195"/>
    </row>
    <row r="93" spans="1:5">
      <c r="A93" s="210"/>
      <c r="B93" s="211"/>
      <c r="C93" s="180"/>
      <c r="D93" s="181"/>
      <c r="E93" s="195"/>
    </row>
    <row r="94" spans="1:5">
      <c r="A94" s="210"/>
      <c r="B94" s="211"/>
      <c r="C94" s="180"/>
      <c r="D94" s="181"/>
      <c r="E94" s="195"/>
    </row>
    <row r="95" spans="1:5">
      <c r="A95" s="210"/>
      <c r="B95" s="211"/>
      <c r="C95" s="180"/>
      <c r="D95" s="181"/>
      <c r="E95" s="195"/>
    </row>
    <row r="96" spans="1:5">
      <c r="A96" s="210"/>
      <c r="B96" s="211"/>
      <c r="C96" s="180"/>
      <c r="D96" s="181"/>
      <c r="E96" s="195"/>
    </row>
    <row r="97" spans="1:5">
      <c r="A97" s="210"/>
      <c r="B97" s="211"/>
      <c r="C97" s="180"/>
      <c r="D97" s="181"/>
      <c r="E97" s="195"/>
    </row>
    <row r="98" spans="1:5">
      <c r="A98" s="210"/>
      <c r="B98" s="211"/>
      <c r="C98" s="180"/>
      <c r="D98" s="181"/>
      <c r="E98" s="195"/>
    </row>
    <row r="99" spans="1:5">
      <c r="A99" s="210"/>
      <c r="B99" s="211"/>
      <c r="C99" s="180"/>
      <c r="D99" s="181"/>
      <c r="E99" s="195"/>
    </row>
    <row r="100" spans="1:5">
      <c r="A100" s="210"/>
      <c r="B100" s="211"/>
      <c r="C100" s="180"/>
      <c r="D100" s="181"/>
      <c r="E100" s="195"/>
    </row>
    <row r="101" spans="1:5">
      <c r="A101" s="210"/>
      <c r="B101" s="211"/>
      <c r="C101" s="180"/>
      <c r="D101" s="181"/>
      <c r="E101" s="195"/>
    </row>
    <row r="102" spans="1:5">
      <c r="A102" s="210"/>
      <c r="B102" s="211"/>
      <c r="C102" s="180"/>
      <c r="D102" s="181"/>
      <c r="E102" s="195"/>
    </row>
    <row r="103" spans="1:5">
      <c r="A103" s="210"/>
      <c r="B103" s="211"/>
      <c r="C103" s="180"/>
      <c r="D103" s="181"/>
      <c r="E103" s="195"/>
    </row>
    <row r="104" spans="1:5">
      <c r="A104" s="210"/>
      <c r="B104" s="211"/>
      <c r="C104" s="180"/>
      <c r="D104" s="181"/>
      <c r="E104" s="195"/>
    </row>
    <row r="105" spans="1:5">
      <c r="A105" s="210"/>
      <c r="B105" s="211"/>
      <c r="C105" s="180"/>
      <c r="D105" s="181"/>
      <c r="E105" s="195"/>
    </row>
    <row r="106" spans="1:5">
      <c r="A106" s="210"/>
      <c r="B106" s="211"/>
      <c r="C106" s="180"/>
      <c r="D106" s="181"/>
      <c r="E106" s="195"/>
    </row>
    <row r="107" spans="1:5">
      <c r="A107" s="210"/>
      <c r="B107" s="211"/>
      <c r="C107" s="180"/>
      <c r="D107" s="181"/>
      <c r="E107" s="195"/>
    </row>
    <row r="108" spans="1:5">
      <c r="A108" s="210"/>
      <c r="B108" s="211"/>
      <c r="C108" s="180"/>
      <c r="D108" s="181"/>
      <c r="E108" s="195"/>
    </row>
    <row r="109" spans="1:5">
      <c r="A109" s="210"/>
      <c r="B109" s="211"/>
      <c r="C109" s="180"/>
      <c r="D109" s="181"/>
      <c r="E109" s="195"/>
    </row>
    <row r="110" spans="1:5">
      <c r="A110" s="210"/>
      <c r="B110" s="211"/>
      <c r="C110" s="180"/>
      <c r="D110" s="181"/>
      <c r="E110" s="195"/>
    </row>
    <row r="111" spans="1:5">
      <c r="A111" s="210"/>
      <c r="B111" s="184"/>
      <c r="C111" s="180"/>
      <c r="D111" s="181"/>
      <c r="E111" s="195"/>
    </row>
    <row r="112" spans="1:5" ht="13.8" thickBot="1">
      <c r="A112" s="187"/>
      <c r="B112" s="188"/>
      <c r="C112" s="189"/>
      <c r="D112" s="190">
        <f>SUM(D62:D111)</f>
        <v>0</v>
      </c>
      <c r="E112" s="191">
        <f>SUM(E62:E111)</f>
        <v>0</v>
      </c>
    </row>
    <row r="113" spans="1:5" ht="13.8" thickTop="1">
      <c r="A113" s="373"/>
      <c r="B113" s="373"/>
      <c r="C113" s="528" t="s">
        <v>15</v>
      </c>
      <c r="D113" s="967">
        <f>D112+E112</f>
        <v>0</v>
      </c>
      <c r="E113" s="967"/>
    </row>
  </sheetData>
  <sheetProtection sheet="1" objects="1" scenarios="1"/>
  <mergeCells count="8">
    <mergeCell ref="D113:E113"/>
    <mergeCell ref="A2:B3"/>
    <mergeCell ref="C2:C3"/>
    <mergeCell ref="D2:E2"/>
    <mergeCell ref="A60:B61"/>
    <mergeCell ref="C60:C61"/>
    <mergeCell ref="D60:E60"/>
    <mergeCell ref="D55:E55"/>
  </mergeCells>
  <phoneticPr fontId="2"/>
  <pageMargins left="0.625" right="0.40833333333333333" top="0.75" bottom="0.75" header="0.3" footer="0.3"/>
  <pageSetup paperSize="9" orientation="portrait" horizontalDpi="0" verticalDpi="0" r:id="rId1"/>
  <headerFooter>
    <oddHeader>&amp;C&amp;"HG丸ｺﾞｼｯｸM-PRO,標準"&amp;A</oddHeader>
    <oddFooter>&amp;C&amp;"HG丸ｺﾞｼｯｸM-PRO,標準"（&amp;P）</oddFooter>
  </headerFooter>
  <rowBreaks count="1" manualBreakCount="1">
    <brk id="58" max="16383" man="1"/>
  </rowBreaks>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F113"/>
  <sheetViews>
    <sheetView view="pageLayout" zoomScale="110" zoomScaleNormal="100" zoomScalePageLayoutView="110" workbookViewId="0"/>
  </sheetViews>
  <sheetFormatPr defaultRowHeight="13.2"/>
  <cols>
    <col min="1" max="2" width="4.77734375" style="1" customWidth="1"/>
    <col min="3" max="3" width="57" style="1" customWidth="1"/>
    <col min="4" max="5" width="13" style="1" customWidth="1"/>
    <col min="6" max="16384" width="8.88671875" style="1"/>
  </cols>
  <sheetData>
    <row r="1" spans="1:6" ht="25.8" customHeight="1"/>
    <row r="2" spans="1:6" ht="13.2" customHeight="1">
      <c r="A2" s="875" t="s">
        <v>3</v>
      </c>
      <c r="B2" s="878"/>
      <c r="C2" s="893" t="s">
        <v>0</v>
      </c>
      <c r="D2" s="895" t="s">
        <v>6</v>
      </c>
      <c r="E2" s="896"/>
      <c r="F2" s="2"/>
    </row>
    <row r="3" spans="1:6">
      <c r="A3" s="879"/>
      <c r="B3" s="880"/>
      <c r="C3" s="894"/>
      <c r="D3" s="292" t="s">
        <v>4</v>
      </c>
      <c r="E3" s="293" t="s">
        <v>312</v>
      </c>
    </row>
    <row r="4" spans="1:6">
      <c r="A4" s="210"/>
      <c r="B4" s="211"/>
      <c r="C4" s="212"/>
      <c r="D4" s="249"/>
      <c r="E4" s="295"/>
    </row>
    <row r="5" spans="1:6">
      <c r="A5" s="210"/>
      <c r="B5" s="211"/>
      <c r="C5" s="212"/>
      <c r="D5" s="249"/>
      <c r="E5" s="295"/>
    </row>
    <row r="6" spans="1:6">
      <c r="A6" s="210"/>
      <c r="B6" s="211"/>
      <c r="C6" s="212"/>
      <c r="D6" s="249"/>
      <c r="E6" s="295"/>
    </row>
    <row r="7" spans="1:6">
      <c r="A7" s="210"/>
      <c r="B7" s="211"/>
      <c r="C7" s="212"/>
      <c r="D7" s="249"/>
      <c r="E7" s="295"/>
    </row>
    <row r="8" spans="1:6">
      <c r="A8" s="210"/>
      <c r="B8" s="211"/>
      <c r="C8" s="212"/>
      <c r="D8" s="249"/>
      <c r="E8" s="295"/>
    </row>
    <row r="9" spans="1:6">
      <c r="A9" s="210"/>
      <c r="B9" s="211"/>
      <c r="C9" s="212"/>
      <c r="D9" s="249"/>
      <c r="E9" s="295"/>
    </row>
    <row r="10" spans="1:6">
      <c r="A10" s="210"/>
      <c r="B10" s="211"/>
      <c r="C10" s="212"/>
      <c r="D10" s="249"/>
      <c r="E10" s="295"/>
    </row>
    <row r="11" spans="1:6">
      <c r="A11" s="210"/>
      <c r="B11" s="211"/>
      <c r="C11" s="212"/>
      <c r="D11" s="249"/>
      <c r="E11" s="295"/>
    </row>
    <row r="12" spans="1:6">
      <c r="A12" s="210"/>
      <c r="B12" s="211"/>
      <c r="C12" s="212"/>
      <c r="D12" s="249"/>
      <c r="E12" s="295"/>
    </row>
    <row r="13" spans="1:6">
      <c r="A13" s="210"/>
      <c r="B13" s="211"/>
      <c r="C13" s="212"/>
      <c r="D13" s="249"/>
      <c r="E13" s="295"/>
    </row>
    <row r="14" spans="1:6">
      <c r="A14" s="210"/>
      <c r="B14" s="211"/>
      <c r="C14" s="212"/>
      <c r="D14" s="249"/>
      <c r="E14" s="295"/>
    </row>
    <row r="15" spans="1:6">
      <c r="A15" s="210"/>
      <c r="B15" s="211"/>
      <c r="C15" s="212"/>
      <c r="D15" s="249"/>
      <c r="E15" s="295"/>
    </row>
    <row r="16" spans="1:6">
      <c r="A16" s="210"/>
      <c r="B16" s="211"/>
      <c r="C16" s="212"/>
      <c r="D16" s="249"/>
      <c r="E16" s="295"/>
    </row>
    <row r="17" spans="1:5">
      <c r="A17" s="210"/>
      <c r="B17" s="211"/>
      <c r="C17" s="212"/>
      <c r="D17" s="249"/>
      <c r="E17" s="295"/>
    </row>
    <row r="18" spans="1:5">
      <c r="A18" s="210"/>
      <c r="B18" s="211"/>
      <c r="C18" s="212"/>
      <c r="D18" s="249"/>
      <c r="E18" s="295"/>
    </row>
    <row r="19" spans="1:5">
      <c r="A19" s="210"/>
      <c r="B19" s="211"/>
      <c r="C19" s="212"/>
      <c r="D19" s="249"/>
      <c r="E19" s="295"/>
    </row>
    <row r="20" spans="1:5">
      <c r="A20" s="210"/>
      <c r="B20" s="211"/>
      <c r="C20" s="212"/>
      <c r="D20" s="249"/>
      <c r="E20" s="295"/>
    </row>
    <row r="21" spans="1:5">
      <c r="A21" s="210"/>
      <c r="B21" s="211"/>
      <c r="C21" s="212"/>
      <c r="D21" s="249"/>
      <c r="E21" s="295"/>
    </row>
    <row r="22" spans="1:5">
      <c r="A22" s="210"/>
      <c r="B22" s="211"/>
      <c r="C22" s="212"/>
      <c r="D22" s="249"/>
      <c r="E22" s="295"/>
    </row>
    <row r="23" spans="1:5">
      <c r="A23" s="210"/>
      <c r="B23" s="211"/>
      <c r="C23" s="212"/>
      <c r="D23" s="249"/>
      <c r="E23" s="295"/>
    </row>
    <row r="24" spans="1:5">
      <c r="A24" s="210"/>
      <c r="B24" s="211"/>
      <c r="C24" s="212"/>
      <c r="D24" s="249"/>
      <c r="E24" s="295"/>
    </row>
    <row r="25" spans="1:5">
      <c r="A25" s="210"/>
      <c r="B25" s="211"/>
      <c r="C25" s="212"/>
      <c r="D25" s="249"/>
      <c r="E25" s="295"/>
    </row>
    <row r="26" spans="1:5">
      <c r="A26" s="210"/>
      <c r="B26" s="211"/>
      <c r="C26" s="212"/>
      <c r="D26" s="249"/>
      <c r="E26" s="295"/>
    </row>
    <row r="27" spans="1:5">
      <c r="A27" s="210"/>
      <c r="B27" s="211"/>
      <c r="C27" s="212"/>
      <c r="D27" s="249"/>
      <c r="E27" s="295"/>
    </row>
    <row r="28" spans="1:5">
      <c r="A28" s="210"/>
      <c r="B28" s="211"/>
      <c r="C28" s="212"/>
      <c r="D28" s="249"/>
      <c r="E28" s="295"/>
    </row>
    <row r="29" spans="1:5">
      <c r="A29" s="210"/>
      <c r="B29" s="211"/>
      <c r="C29" s="212"/>
      <c r="D29" s="249"/>
      <c r="E29" s="295"/>
    </row>
    <row r="30" spans="1:5">
      <c r="A30" s="210"/>
      <c r="B30" s="211"/>
      <c r="C30" s="212"/>
      <c r="D30" s="249"/>
      <c r="E30" s="295"/>
    </row>
    <row r="31" spans="1:5">
      <c r="A31" s="210"/>
      <c r="B31" s="211"/>
      <c r="C31" s="212"/>
      <c r="D31" s="249"/>
      <c r="E31" s="295"/>
    </row>
    <row r="32" spans="1:5">
      <c r="A32" s="210"/>
      <c r="B32" s="211"/>
      <c r="C32" s="212"/>
      <c r="D32" s="249"/>
      <c r="E32" s="295"/>
    </row>
    <row r="33" spans="1:5">
      <c r="A33" s="210"/>
      <c r="B33" s="211"/>
      <c r="C33" s="212"/>
      <c r="D33" s="249"/>
      <c r="E33" s="295"/>
    </row>
    <row r="34" spans="1:5">
      <c r="A34" s="210"/>
      <c r="B34" s="211"/>
      <c r="C34" s="212"/>
      <c r="D34" s="249"/>
      <c r="E34" s="295"/>
    </row>
    <row r="35" spans="1:5">
      <c r="A35" s="210"/>
      <c r="B35" s="211"/>
      <c r="C35" s="212"/>
      <c r="D35" s="249"/>
      <c r="E35" s="295"/>
    </row>
    <row r="36" spans="1:5">
      <c r="A36" s="210"/>
      <c r="B36" s="211"/>
      <c r="C36" s="212"/>
      <c r="D36" s="249"/>
      <c r="E36" s="295"/>
    </row>
    <row r="37" spans="1:5">
      <c r="A37" s="210"/>
      <c r="B37" s="211"/>
      <c r="C37" s="212"/>
      <c r="D37" s="249"/>
      <c r="E37" s="295"/>
    </row>
    <row r="38" spans="1:5">
      <c r="A38" s="210"/>
      <c r="B38" s="211"/>
      <c r="C38" s="212"/>
      <c r="D38" s="249"/>
      <c r="E38" s="295"/>
    </row>
    <row r="39" spans="1:5">
      <c r="A39" s="210"/>
      <c r="B39" s="211"/>
      <c r="C39" s="212"/>
      <c r="D39" s="249"/>
      <c r="E39" s="295"/>
    </row>
    <row r="40" spans="1:5">
      <c r="A40" s="210"/>
      <c r="B40" s="211"/>
      <c r="C40" s="212"/>
      <c r="D40" s="249"/>
      <c r="E40" s="295"/>
    </row>
    <row r="41" spans="1:5">
      <c r="A41" s="210"/>
      <c r="B41" s="211"/>
      <c r="C41" s="212"/>
      <c r="D41" s="249"/>
      <c r="E41" s="295"/>
    </row>
    <row r="42" spans="1:5">
      <c r="A42" s="210"/>
      <c r="B42" s="211"/>
      <c r="C42" s="212"/>
      <c r="D42" s="249"/>
      <c r="E42" s="295"/>
    </row>
    <row r="43" spans="1:5">
      <c r="A43" s="210"/>
      <c r="B43" s="211"/>
      <c r="C43" s="212"/>
      <c r="D43" s="249"/>
      <c r="E43" s="295"/>
    </row>
    <row r="44" spans="1:5">
      <c r="A44" s="210"/>
      <c r="B44" s="211"/>
      <c r="C44" s="212"/>
      <c r="D44" s="249"/>
      <c r="E44" s="295"/>
    </row>
    <row r="45" spans="1:5">
      <c r="A45" s="210"/>
      <c r="B45" s="211"/>
      <c r="C45" s="212"/>
      <c r="D45" s="249"/>
      <c r="E45" s="295"/>
    </row>
    <row r="46" spans="1:5">
      <c r="A46" s="210"/>
      <c r="B46" s="211"/>
      <c r="C46" s="212"/>
      <c r="D46" s="249"/>
      <c r="E46" s="295"/>
    </row>
    <row r="47" spans="1:5">
      <c r="A47" s="210"/>
      <c r="B47" s="211"/>
      <c r="C47" s="212"/>
      <c r="D47" s="249"/>
      <c r="E47" s="295"/>
    </row>
    <row r="48" spans="1:5">
      <c r="A48" s="210"/>
      <c r="B48" s="211"/>
      <c r="C48" s="212"/>
      <c r="D48" s="249"/>
      <c r="E48" s="295"/>
    </row>
    <row r="49" spans="1:5">
      <c r="A49" s="210"/>
      <c r="B49" s="211"/>
      <c r="C49" s="212"/>
      <c r="D49" s="249"/>
      <c r="E49" s="295"/>
    </row>
    <row r="50" spans="1:5">
      <c r="A50" s="210"/>
      <c r="B50" s="211"/>
      <c r="C50" s="212"/>
      <c r="D50" s="249"/>
      <c r="E50" s="295"/>
    </row>
    <row r="51" spans="1:5">
      <c r="A51" s="210"/>
      <c r="B51" s="211"/>
      <c r="C51" s="212"/>
      <c r="D51" s="249"/>
      <c r="E51" s="295"/>
    </row>
    <row r="52" spans="1:5">
      <c r="A52" s="210"/>
      <c r="B52" s="211"/>
      <c r="C52" s="212"/>
      <c r="D52" s="249"/>
      <c r="E52" s="295"/>
    </row>
    <row r="53" spans="1:5">
      <c r="A53" s="210"/>
      <c r="B53" s="184"/>
      <c r="C53" s="212"/>
      <c r="D53" s="249"/>
      <c r="E53" s="295"/>
    </row>
    <row r="54" spans="1:5" ht="13.8" thickBot="1">
      <c r="A54" s="187"/>
      <c r="B54" s="188"/>
      <c r="C54" s="189"/>
      <c r="D54" s="190">
        <f>SUM(D4:D53)</f>
        <v>0</v>
      </c>
      <c r="E54" s="191">
        <f>SUM(E4:E53)</f>
        <v>0</v>
      </c>
    </row>
    <row r="55" spans="1:5" ht="13.8" thickTop="1">
      <c r="A55" s="373"/>
      <c r="B55" s="373"/>
      <c r="C55" s="528" t="s">
        <v>14</v>
      </c>
      <c r="D55" s="967">
        <f>D54+E54</f>
        <v>0</v>
      </c>
      <c r="E55" s="967"/>
    </row>
    <row r="56" spans="1:5">
      <c r="C56" s="3"/>
      <c r="D56" s="3"/>
      <c r="E56" s="3"/>
    </row>
    <row r="57" spans="1:5">
      <c r="C57" s="3"/>
      <c r="D57" s="3"/>
      <c r="E57" s="3"/>
    </row>
    <row r="58" spans="1:5">
      <c r="C58" s="3"/>
      <c r="D58" s="3"/>
      <c r="E58" s="3"/>
    </row>
    <row r="59" spans="1:5" ht="26.4" customHeight="1">
      <c r="D59" s="3"/>
      <c r="E59" s="3"/>
    </row>
    <row r="60" spans="1:5" ht="13.2" customHeight="1">
      <c r="A60" s="946" t="s">
        <v>3</v>
      </c>
      <c r="B60" s="1098"/>
      <c r="C60" s="1100" t="s">
        <v>0</v>
      </c>
      <c r="D60" s="1100" t="s">
        <v>6</v>
      </c>
      <c r="E60" s="896"/>
    </row>
    <row r="61" spans="1:5">
      <c r="A61" s="948"/>
      <c r="B61" s="1099"/>
      <c r="C61" s="1101"/>
      <c r="D61" s="521" t="s">
        <v>4</v>
      </c>
      <c r="E61" s="293" t="s">
        <v>312</v>
      </c>
    </row>
    <row r="62" spans="1:5">
      <c r="A62" s="210"/>
      <c r="B62" s="529"/>
      <c r="C62" s="530" t="s">
        <v>8</v>
      </c>
      <c r="D62" s="530">
        <f>D54</f>
        <v>0</v>
      </c>
      <c r="E62" s="213">
        <f>E54</f>
        <v>0</v>
      </c>
    </row>
    <row r="63" spans="1:5">
      <c r="A63" s="210"/>
      <c r="B63" s="529"/>
      <c r="C63" s="356"/>
      <c r="D63" s="356"/>
      <c r="E63" s="195"/>
    </row>
    <row r="64" spans="1:5">
      <c r="A64" s="210"/>
      <c r="B64" s="529"/>
      <c r="C64" s="356"/>
      <c r="D64" s="356"/>
      <c r="E64" s="195"/>
    </row>
    <row r="65" spans="1:5">
      <c r="A65" s="210"/>
      <c r="B65" s="529"/>
      <c r="C65" s="356"/>
      <c r="D65" s="356"/>
      <c r="E65" s="195"/>
    </row>
    <row r="66" spans="1:5">
      <c r="A66" s="210"/>
      <c r="B66" s="529"/>
      <c r="C66" s="356"/>
      <c r="D66" s="356"/>
      <c r="E66" s="195"/>
    </row>
    <row r="67" spans="1:5">
      <c r="A67" s="210"/>
      <c r="B67" s="529"/>
      <c r="C67" s="356"/>
      <c r="D67" s="356"/>
      <c r="E67" s="195"/>
    </row>
    <row r="68" spans="1:5">
      <c r="A68" s="210"/>
      <c r="B68" s="529"/>
      <c r="C68" s="356"/>
      <c r="D68" s="356"/>
      <c r="E68" s="195"/>
    </row>
    <row r="69" spans="1:5">
      <c r="A69" s="210"/>
      <c r="B69" s="529"/>
      <c r="C69" s="356"/>
      <c r="D69" s="356"/>
      <c r="E69" s="195"/>
    </row>
    <row r="70" spans="1:5">
      <c r="A70" s="210"/>
      <c r="B70" s="529"/>
      <c r="C70" s="356"/>
      <c r="D70" s="356"/>
      <c r="E70" s="195"/>
    </row>
    <row r="71" spans="1:5">
      <c r="A71" s="210"/>
      <c r="B71" s="529"/>
      <c r="C71" s="356"/>
      <c r="D71" s="356"/>
      <c r="E71" s="195"/>
    </row>
    <row r="72" spans="1:5">
      <c r="A72" s="210"/>
      <c r="B72" s="529"/>
      <c r="C72" s="356"/>
      <c r="D72" s="356"/>
      <c r="E72" s="195"/>
    </row>
    <row r="73" spans="1:5">
      <c r="A73" s="210"/>
      <c r="B73" s="529"/>
      <c r="C73" s="356"/>
      <c r="D73" s="356"/>
      <c r="E73" s="195"/>
    </row>
    <row r="74" spans="1:5">
      <c r="A74" s="210"/>
      <c r="B74" s="529"/>
      <c r="C74" s="356"/>
      <c r="D74" s="356"/>
      <c r="E74" s="195"/>
    </row>
    <row r="75" spans="1:5">
      <c r="A75" s="210"/>
      <c r="B75" s="529"/>
      <c r="C75" s="356"/>
      <c r="D75" s="356"/>
      <c r="E75" s="195"/>
    </row>
    <row r="76" spans="1:5">
      <c r="A76" s="210"/>
      <c r="B76" s="529"/>
      <c r="C76" s="356"/>
      <c r="D76" s="356"/>
      <c r="E76" s="195"/>
    </row>
    <row r="77" spans="1:5">
      <c r="A77" s="210"/>
      <c r="B77" s="529"/>
      <c r="C77" s="356"/>
      <c r="D77" s="356"/>
      <c r="E77" s="195"/>
    </row>
    <row r="78" spans="1:5">
      <c r="A78" s="210"/>
      <c r="B78" s="529"/>
      <c r="C78" s="356"/>
      <c r="D78" s="356"/>
      <c r="E78" s="195"/>
    </row>
    <row r="79" spans="1:5">
      <c r="A79" s="210"/>
      <c r="B79" s="529"/>
      <c r="C79" s="356"/>
      <c r="D79" s="356"/>
      <c r="E79" s="195"/>
    </row>
    <row r="80" spans="1:5">
      <c r="A80" s="210"/>
      <c r="B80" s="529"/>
      <c r="C80" s="356"/>
      <c r="D80" s="356"/>
      <c r="E80" s="195"/>
    </row>
    <row r="81" spans="1:5">
      <c r="A81" s="210"/>
      <c r="B81" s="529"/>
      <c r="C81" s="356"/>
      <c r="D81" s="356"/>
      <c r="E81" s="195"/>
    </row>
    <row r="82" spans="1:5">
      <c r="A82" s="210"/>
      <c r="B82" s="529"/>
      <c r="C82" s="356"/>
      <c r="D82" s="356"/>
      <c r="E82" s="195"/>
    </row>
    <row r="83" spans="1:5">
      <c r="A83" s="210"/>
      <c r="B83" s="529"/>
      <c r="C83" s="356"/>
      <c r="D83" s="356"/>
      <c r="E83" s="195"/>
    </row>
    <row r="84" spans="1:5">
      <c r="A84" s="210"/>
      <c r="B84" s="529"/>
      <c r="C84" s="356"/>
      <c r="D84" s="356"/>
      <c r="E84" s="195"/>
    </row>
    <row r="85" spans="1:5">
      <c r="A85" s="210"/>
      <c r="B85" s="529"/>
      <c r="C85" s="356"/>
      <c r="D85" s="356"/>
      <c r="E85" s="195"/>
    </row>
    <row r="86" spans="1:5">
      <c r="A86" s="210"/>
      <c r="B86" s="529"/>
      <c r="C86" s="356"/>
      <c r="D86" s="356"/>
      <c r="E86" s="195"/>
    </row>
    <row r="87" spans="1:5">
      <c r="A87" s="210"/>
      <c r="B87" s="529"/>
      <c r="C87" s="356"/>
      <c r="D87" s="356"/>
      <c r="E87" s="195"/>
    </row>
    <row r="88" spans="1:5">
      <c r="A88" s="210"/>
      <c r="B88" s="529"/>
      <c r="C88" s="356"/>
      <c r="D88" s="356"/>
      <c r="E88" s="195"/>
    </row>
    <row r="89" spans="1:5">
      <c r="A89" s="210"/>
      <c r="B89" s="529"/>
      <c r="C89" s="356"/>
      <c r="D89" s="356"/>
      <c r="E89" s="195"/>
    </row>
    <row r="90" spans="1:5">
      <c r="A90" s="210"/>
      <c r="B90" s="529"/>
      <c r="C90" s="356"/>
      <c r="D90" s="356"/>
      <c r="E90" s="195"/>
    </row>
    <row r="91" spans="1:5">
      <c r="A91" s="210"/>
      <c r="B91" s="529"/>
      <c r="C91" s="356"/>
      <c r="D91" s="356"/>
      <c r="E91" s="195"/>
    </row>
    <row r="92" spans="1:5">
      <c r="A92" s="210"/>
      <c r="B92" s="529"/>
      <c r="C92" s="356"/>
      <c r="D92" s="356"/>
      <c r="E92" s="195"/>
    </row>
    <row r="93" spans="1:5">
      <c r="A93" s="210"/>
      <c r="B93" s="529"/>
      <c r="C93" s="356"/>
      <c r="D93" s="356"/>
      <c r="E93" s="195"/>
    </row>
    <row r="94" spans="1:5">
      <c r="A94" s="210"/>
      <c r="B94" s="529"/>
      <c r="C94" s="356"/>
      <c r="D94" s="356"/>
      <c r="E94" s="195"/>
    </row>
    <row r="95" spans="1:5">
      <c r="A95" s="210"/>
      <c r="B95" s="529"/>
      <c r="C95" s="356"/>
      <c r="D95" s="356"/>
      <c r="E95" s="195"/>
    </row>
    <row r="96" spans="1:5">
      <c r="A96" s="210"/>
      <c r="B96" s="529"/>
      <c r="C96" s="356"/>
      <c r="D96" s="356"/>
      <c r="E96" s="195"/>
    </row>
    <row r="97" spans="1:5">
      <c r="A97" s="210"/>
      <c r="B97" s="529"/>
      <c r="C97" s="356"/>
      <c r="D97" s="356"/>
      <c r="E97" s="195"/>
    </row>
    <row r="98" spans="1:5">
      <c r="A98" s="210"/>
      <c r="B98" s="529"/>
      <c r="C98" s="356"/>
      <c r="D98" s="356"/>
      <c r="E98" s="195"/>
    </row>
    <row r="99" spans="1:5">
      <c r="A99" s="210"/>
      <c r="B99" s="529"/>
      <c r="C99" s="356"/>
      <c r="D99" s="356"/>
      <c r="E99" s="195"/>
    </row>
    <row r="100" spans="1:5">
      <c r="A100" s="210"/>
      <c r="B100" s="529"/>
      <c r="C100" s="356"/>
      <c r="D100" s="356"/>
      <c r="E100" s="195"/>
    </row>
    <row r="101" spans="1:5">
      <c r="A101" s="210"/>
      <c r="B101" s="529"/>
      <c r="C101" s="356"/>
      <c r="D101" s="356"/>
      <c r="E101" s="195"/>
    </row>
    <row r="102" spans="1:5">
      <c r="A102" s="210"/>
      <c r="B102" s="529"/>
      <c r="C102" s="356"/>
      <c r="D102" s="356"/>
      <c r="E102" s="195"/>
    </row>
    <row r="103" spans="1:5">
      <c r="A103" s="210"/>
      <c r="B103" s="529"/>
      <c r="C103" s="356"/>
      <c r="D103" s="356"/>
      <c r="E103" s="195"/>
    </row>
    <row r="104" spans="1:5">
      <c r="A104" s="210"/>
      <c r="B104" s="529"/>
      <c r="C104" s="356"/>
      <c r="D104" s="356"/>
      <c r="E104" s="195"/>
    </row>
    <row r="105" spans="1:5">
      <c r="A105" s="210"/>
      <c r="B105" s="529"/>
      <c r="C105" s="356"/>
      <c r="D105" s="356"/>
      <c r="E105" s="195"/>
    </row>
    <row r="106" spans="1:5">
      <c r="A106" s="210"/>
      <c r="B106" s="529"/>
      <c r="C106" s="356"/>
      <c r="D106" s="356"/>
      <c r="E106" s="195"/>
    </row>
    <row r="107" spans="1:5">
      <c r="A107" s="210"/>
      <c r="B107" s="529"/>
      <c r="C107" s="356"/>
      <c r="D107" s="356"/>
      <c r="E107" s="195"/>
    </row>
    <row r="108" spans="1:5">
      <c r="A108" s="210"/>
      <c r="B108" s="529"/>
      <c r="C108" s="356"/>
      <c r="D108" s="356"/>
      <c r="E108" s="195"/>
    </row>
    <row r="109" spans="1:5">
      <c r="A109" s="210"/>
      <c r="B109" s="529"/>
      <c r="C109" s="356"/>
      <c r="D109" s="356"/>
      <c r="E109" s="195"/>
    </row>
    <row r="110" spans="1:5">
      <c r="A110" s="210"/>
      <c r="B110" s="529"/>
      <c r="C110" s="356"/>
      <c r="D110" s="356"/>
      <c r="E110" s="195"/>
    </row>
    <row r="111" spans="1:5">
      <c r="A111" s="210"/>
      <c r="B111" s="529"/>
      <c r="C111" s="356"/>
      <c r="D111" s="356"/>
      <c r="E111" s="195"/>
    </row>
    <row r="112" spans="1:5" ht="13.8" thickBot="1">
      <c r="A112" s="187"/>
      <c r="B112" s="531"/>
      <c r="C112" s="531"/>
      <c r="D112" s="531">
        <f>SUM(D62:D111)</f>
        <v>0</v>
      </c>
      <c r="E112" s="191">
        <f>SUM(E62:E111)</f>
        <v>0</v>
      </c>
    </row>
    <row r="113" spans="1:5" ht="13.8" thickTop="1">
      <c r="A113" s="373"/>
      <c r="B113" s="373"/>
      <c r="C113" s="528" t="s">
        <v>15</v>
      </c>
      <c r="D113" s="967">
        <f>D112+E112</f>
        <v>0</v>
      </c>
      <c r="E113" s="967"/>
    </row>
  </sheetData>
  <sheetProtection sheet="1" objects="1" scenarios="1"/>
  <mergeCells count="8">
    <mergeCell ref="D113:E113"/>
    <mergeCell ref="A2:B3"/>
    <mergeCell ref="C2:C3"/>
    <mergeCell ref="D2:E2"/>
    <mergeCell ref="A60:B61"/>
    <mergeCell ref="C60:C61"/>
    <mergeCell ref="D60:E60"/>
    <mergeCell ref="D55:E55"/>
  </mergeCells>
  <phoneticPr fontId="2"/>
  <pageMargins left="0.625" right="0.40833333333333333" top="0.75" bottom="0.75" header="0.3" footer="0.3"/>
  <pageSetup paperSize="9" orientation="portrait" horizontalDpi="0" verticalDpi="0" r:id="rId1"/>
  <headerFooter>
    <oddHeader>&amp;C&amp;"HG丸ｺﾞｼｯｸM-PRO,標準"&amp;A</oddHeader>
    <oddFooter>&amp;C&amp;"HG丸ｺﾞｼｯｸM-PRO,標準"（&amp;P）</oddFooter>
  </headerFooter>
  <rowBreaks count="1" manualBreakCount="1">
    <brk id="58" max="16383" man="1"/>
  </rowBreaks>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F113"/>
  <sheetViews>
    <sheetView view="pageLayout" zoomScale="110" zoomScaleNormal="100" zoomScalePageLayoutView="110" workbookViewId="0"/>
  </sheetViews>
  <sheetFormatPr defaultRowHeight="13.2"/>
  <cols>
    <col min="1" max="2" width="4.77734375" style="1" customWidth="1"/>
    <col min="3" max="3" width="57" style="1" customWidth="1"/>
    <col min="4" max="5" width="13" style="1" customWidth="1"/>
    <col min="6" max="16384" width="8.88671875" style="1"/>
  </cols>
  <sheetData>
    <row r="1" spans="1:6" ht="25.8" customHeight="1" thickBot="1"/>
    <row r="2" spans="1:6" ht="13.2" customHeight="1">
      <c r="A2" s="1106" t="s">
        <v>3</v>
      </c>
      <c r="B2" s="1107"/>
      <c r="C2" s="1110" t="s">
        <v>0</v>
      </c>
      <c r="D2" s="1112" t="s">
        <v>6</v>
      </c>
      <c r="E2" s="1113"/>
      <c r="F2" s="2"/>
    </row>
    <row r="3" spans="1:6" ht="13.8" thickBot="1">
      <c r="A3" s="1108"/>
      <c r="B3" s="1109"/>
      <c r="C3" s="1111"/>
      <c r="D3" s="4" t="s">
        <v>4</v>
      </c>
      <c r="E3" s="41" t="s">
        <v>312</v>
      </c>
    </row>
    <row r="4" spans="1:6">
      <c r="A4" s="664"/>
      <c r="B4" s="665"/>
      <c r="C4" s="665"/>
      <c r="D4" s="665"/>
      <c r="E4" s="666"/>
    </row>
    <row r="5" spans="1:6">
      <c r="A5" s="664"/>
      <c r="B5" s="665"/>
      <c r="C5" s="665"/>
      <c r="D5" s="665"/>
      <c r="E5" s="666"/>
    </row>
    <row r="6" spans="1:6">
      <c r="A6" s="664"/>
      <c r="B6" s="665"/>
      <c r="C6" s="665"/>
      <c r="D6" s="665"/>
      <c r="E6" s="666"/>
    </row>
    <row r="7" spans="1:6">
      <c r="A7" s="664"/>
      <c r="B7" s="665"/>
      <c r="C7" s="665"/>
      <c r="D7" s="665"/>
      <c r="E7" s="666"/>
    </row>
    <row r="8" spans="1:6">
      <c r="A8" s="664"/>
      <c r="B8" s="665"/>
      <c r="C8" s="665"/>
      <c r="D8" s="665"/>
      <c r="E8" s="666"/>
    </row>
    <row r="9" spans="1:6">
      <c r="A9" s="664"/>
      <c r="B9" s="665"/>
      <c r="C9" s="665"/>
      <c r="D9" s="665"/>
      <c r="E9" s="666"/>
    </row>
    <row r="10" spans="1:6">
      <c r="A10" s="664"/>
      <c r="B10" s="665"/>
      <c r="C10" s="665"/>
      <c r="D10" s="665"/>
      <c r="E10" s="666"/>
    </row>
    <row r="11" spans="1:6">
      <c r="A11" s="664"/>
      <c r="B11" s="665"/>
      <c r="C11" s="665"/>
      <c r="D11" s="665"/>
      <c r="E11" s="666"/>
    </row>
    <row r="12" spans="1:6">
      <c r="A12" s="664"/>
      <c r="B12" s="665"/>
      <c r="C12" s="665"/>
      <c r="D12" s="665"/>
      <c r="E12" s="666"/>
    </row>
    <row r="13" spans="1:6">
      <c r="A13" s="664"/>
      <c r="B13" s="665"/>
      <c r="C13" s="665"/>
      <c r="D13" s="665"/>
      <c r="E13" s="666"/>
    </row>
    <row r="14" spans="1:6">
      <c r="A14" s="664"/>
      <c r="B14" s="665"/>
      <c r="C14" s="665"/>
      <c r="D14" s="665"/>
      <c r="E14" s="666"/>
    </row>
    <row r="15" spans="1:6">
      <c r="A15" s="664"/>
      <c r="B15" s="665"/>
      <c r="C15" s="665"/>
      <c r="D15" s="665"/>
      <c r="E15" s="666"/>
    </row>
    <row r="16" spans="1:6">
      <c r="A16" s="664"/>
      <c r="B16" s="665"/>
      <c r="C16" s="665"/>
      <c r="D16" s="665"/>
      <c r="E16" s="666"/>
    </row>
    <row r="17" spans="1:5">
      <c r="A17" s="664"/>
      <c r="B17" s="665"/>
      <c r="C17" s="665"/>
      <c r="D17" s="665"/>
      <c r="E17" s="666"/>
    </row>
    <row r="18" spans="1:5">
      <c r="A18" s="664"/>
      <c r="B18" s="665"/>
      <c r="C18" s="665"/>
      <c r="D18" s="665"/>
      <c r="E18" s="666"/>
    </row>
    <row r="19" spans="1:5">
      <c r="A19" s="664"/>
      <c r="B19" s="665"/>
      <c r="C19" s="665"/>
      <c r="D19" s="665"/>
      <c r="E19" s="666"/>
    </row>
    <row r="20" spans="1:5">
      <c r="A20" s="664"/>
      <c r="B20" s="665"/>
      <c r="C20" s="665"/>
      <c r="D20" s="665"/>
      <c r="E20" s="666"/>
    </row>
    <row r="21" spans="1:5">
      <c r="A21" s="664"/>
      <c r="B21" s="665"/>
      <c r="C21" s="665"/>
      <c r="D21" s="665"/>
      <c r="E21" s="666"/>
    </row>
    <row r="22" spans="1:5">
      <c r="A22" s="664"/>
      <c r="B22" s="665"/>
      <c r="C22" s="665"/>
      <c r="D22" s="665"/>
      <c r="E22" s="666"/>
    </row>
    <row r="23" spans="1:5">
      <c r="A23" s="664"/>
      <c r="B23" s="665"/>
      <c r="C23" s="665"/>
      <c r="D23" s="665"/>
      <c r="E23" s="666"/>
    </row>
    <row r="24" spans="1:5">
      <c r="A24" s="664"/>
      <c r="B24" s="665"/>
      <c r="C24" s="665"/>
      <c r="D24" s="665"/>
      <c r="E24" s="666"/>
    </row>
    <row r="25" spans="1:5">
      <c r="A25" s="664"/>
      <c r="B25" s="665"/>
      <c r="C25" s="665"/>
      <c r="D25" s="665"/>
      <c r="E25" s="666"/>
    </row>
    <row r="26" spans="1:5">
      <c r="A26" s="664"/>
      <c r="B26" s="665"/>
      <c r="C26" s="665"/>
      <c r="D26" s="665"/>
      <c r="E26" s="666"/>
    </row>
    <row r="27" spans="1:5">
      <c r="A27" s="664"/>
      <c r="B27" s="665"/>
      <c r="C27" s="665"/>
      <c r="D27" s="665"/>
      <c r="E27" s="666"/>
    </row>
    <row r="28" spans="1:5">
      <c r="A28" s="664"/>
      <c r="B28" s="665"/>
      <c r="C28" s="665"/>
      <c r="D28" s="665"/>
      <c r="E28" s="666"/>
    </row>
    <row r="29" spans="1:5">
      <c r="A29" s="664"/>
      <c r="B29" s="665"/>
      <c r="C29" s="665"/>
      <c r="D29" s="665"/>
      <c r="E29" s="666"/>
    </row>
    <row r="30" spans="1:5">
      <c r="A30" s="664"/>
      <c r="B30" s="665"/>
      <c r="C30" s="665"/>
      <c r="D30" s="665"/>
      <c r="E30" s="666"/>
    </row>
    <row r="31" spans="1:5">
      <c r="A31" s="664"/>
      <c r="B31" s="665"/>
      <c r="C31" s="665"/>
      <c r="D31" s="665"/>
      <c r="E31" s="666"/>
    </row>
    <row r="32" spans="1:5">
      <c r="A32" s="664"/>
      <c r="B32" s="665"/>
      <c r="C32" s="665"/>
      <c r="D32" s="665"/>
      <c r="E32" s="666"/>
    </row>
    <row r="33" spans="1:5">
      <c r="A33" s="664"/>
      <c r="B33" s="665"/>
      <c r="C33" s="665"/>
      <c r="D33" s="665"/>
      <c r="E33" s="666"/>
    </row>
    <row r="34" spans="1:5">
      <c r="A34" s="664"/>
      <c r="B34" s="665"/>
      <c r="C34" s="665"/>
      <c r="D34" s="665"/>
      <c r="E34" s="666"/>
    </row>
    <row r="35" spans="1:5">
      <c r="A35" s="664"/>
      <c r="B35" s="665"/>
      <c r="C35" s="665"/>
      <c r="D35" s="665"/>
      <c r="E35" s="666"/>
    </row>
    <row r="36" spans="1:5">
      <c r="A36" s="664"/>
      <c r="B36" s="665"/>
      <c r="C36" s="665"/>
      <c r="D36" s="665"/>
      <c r="E36" s="666"/>
    </row>
    <row r="37" spans="1:5">
      <c r="A37" s="664"/>
      <c r="B37" s="665"/>
      <c r="C37" s="665"/>
      <c r="D37" s="665"/>
      <c r="E37" s="666"/>
    </row>
    <row r="38" spans="1:5">
      <c r="A38" s="664"/>
      <c r="B38" s="665"/>
      <c r="C38" s="665"/>
      <c r="D38" s="665"/>
      <c r="E38" s="666"/>
    </row>
    <row r="39" spans="1:5">
      <c r="A39" s="664"/>
      <c r="B39" s="665"/>
      <c r="C39" s="665"/>
      <c r="D39" s="665"/>
      <c r="E39" s="666"/>
    </row>
    <row r="40" spans="1:5">
      <c r="A40" s="664"/>
      <c r="B40" s="665"/>
      <c r="C40" s="665"/>
      <c r="D40" s="665"/>
      <c r="E40" s="666"/>
    </row>
    <row r="41" spans="1:5">
      <c r="A41" s="664"/>
      <c r="B41" s="665"/>
      <c r="C41" s="665"/>
      <c r="D41" s="665"/>
      <c r="E41" s="666"/>
    </row>
    <row r="42" spans="1:5">
      <c r="A42" s="664"/>
      <c r="B42" s="665"/>
      <c r="C42" s="665"/>
      <c r="D42" s="665"/>
      <c r="E42" s="666"/>
    </row>
    <row r="43" spans="1:5">
      <c r="A43" s="664"/>
      <c r="B43" s="665"/>
      <c r="C43" s="665"/>
      <c r="D43" s="665"/>
      <c r="E43" s="666"/>
    </row>
    <row r="44" spans="1:5">
      <c r="A44" s="664"/>
      <c r="B44" s="665"/>
      <c r="C44" s="665"/>
      <c r="D44" s="665"/>
      <c r="E44" s="666"/>
    </row>
    <row r="45" spans="1:5">
      <c r="A45" s="664"/>
      <c r="B45" s="665"/>
      <c r="C45" s="665"/>
      <c r="D45" s="665"/>
      <c r="E45" s="666"/>
    </row>
    <row r="46" spans="1:5">
      <c r="A46" s="664"/>
      <c r="B46" s="665"/>
      <c r="C46" s="665"/>
      <c r="D46" s="665"/>
      <c r="E46" s="666"/>
    </row>
    <row r="47" spans="1:5">
      <c r="A47" s="664"/>
      <c r="B47" s="665"/>
      <c r="C47" s="665"/>
      <c r="D47" s="665"/>
      <c r="E47" s="666"/>
    </row>
    <row r="48" spans="1:5">
      <c r="A48" s="664"/>
      <c r="B48" s="665"/>
      <c r="C48" s="665"/>
      <c r="D48" s="665"/>
      <c r="E48" s="666"/>
    </row>
    <row r="49" spans="1:5">
      <c r="A49" s="664"/>
      <c r="B49" s="665"/>
      <c r="C49" s="665"/>
      <c r="D49" s="665"/>
      <c r="E49" s="666"/>
    </row>
    <row r="50" spans="1:5">
      <c r="A50" s="664"/>
      <c r="B50" s="665"/>
      <c r="C50" s="665"/>
      <c r="D50" s="665"/>
      <c r="E50" s="666"/>
    </row>
    <row r="51" spans="1:5">
      <c r="A51" s="664"/>
      <c r="B51" s="665"/>
      <c r="C51" s="665"/>
      <c r="D51" s="665"/>
      <c r="E51" s="666"/>
    </row>
    <row r="52" spans="1:5">
      <c r="A52" s="664"/>
      <c r="B52" s="665"/>
      <c r="C52" s="665"/>
      <c r="D52" s="665"/>
      <c r="E52" s="666"/>
    </row>
    <row r="53" spans="1:5" ht="13.8" thickBot="1">
      <c r="A53" s="664"/>
      <c r="B53" s="667"/>
      <c r="C53" s="665"/>
      <c r="D53" s="665"/>
      <c r="E53" s="666"/>
    </row>
    <row r="54" spans="1:5" ht="13.8" thickBot="1">
      <c r="A54" s="668"/>
      <c r="B54" s="669"/>
      <c r="C54" s="669"/>
      <c r="D54" s="669">
        <f>SUM(D4:D53)</f>
        <v>0</v>
      </c>
      <c r="E54" s="670">
        <f>SUM(E4:E53)</f>
        <v>0</v>
      </c>
    </row>
    <row r="55" spans="1:5" ht="14.4" thickTop="1" thickBot="1">
      <c r="A55" s="373"/>
      <c r="B55" s="373"/>
      <c r="C55" s="671" t="s">
        <v>14</v>
      </c>
      <c r="D55" s="1114">
        <f>D54+E54</f>
        <v>0</v>
      </c>
      <c r="E55" s="1114"/>
    </row>
    <row r="56" spans="1:5">
      <c r="C56" s="3"/>
      <c r="D56" s="3"/>
      <c r="E56" s="3"/>
    </row>
    <row r="57" spans="1:5">
      <c r="C57" s="3"/>
      <c r="D57" s="3"/>
      <c r="E57" s="3"/>
    </row>
    <row r="58" spans="1:5">
      <c r="C58" s="3"/>
      <c r="D58" s="3"/>
      <c r="E58" s="3"/>
    </row>
    <row r="59" spans="1:5" ht="25.8" customHeight="1">
      <c r="D59" s="3"/>
      <c r="E59" s="3"/>
    </row>
    <row r="60" spans="1:5" ht="13.2" customHeight="1">
      <c r="A60" s="946" t="s">
        <v>3</v>
      </c>
      <c r="B60" s="1104"/>
      <c r="C60" s="893" t="s">
        <v>0</v>
      </c>
      <c r="D60" s="895" t="s">
        <v>6</v>
      </c>
      <c r="E60" s="896"/>
    </row>
    <row r="61" spans="1:5">
      <c r="A61" s="948"/>
      <c r="B61" s="1105"/>
      <c r="C61" s="894"/>
      <c r="D61" s="292" t="s">
        <v>4</v>
      </c>
      <c r="E61" s="293" t="s">
        <v>312</v>
      </c>
    </row>
    <row r="62" spans="1:5">
      <c r="A62" s="210"/>
      <c r="B62" s="211"/>
      <c r="C62" s="220" t="s">
        <v>8</v>
      </c>
      <c r="D62" s="294">
        <f>D54</f>
        <v>0</v>
      </c>
      <c r="E62" s="213">
        <f>E54</f>
        <v>0</v>
      </c>
    </row>
    <row r="63" spans="1:5">
      <c r="A63" s="210"/>
      <c r="B63" s="211"/>
      <c r="C63" s="180"/>
      <c r="D63" s="181"/>
      <c r="E63" s="195"/>
    </row>
    <row r="64" spans="1:5">
      <c r="A64" s="210"/>
      <c r="B64" s="211"/>
      <c r="C64" s="180"/>
      <c r="D64" s="181"/>
      <c r="E64" s="195"/>
    </row>
    <row r="65" spans="1:5">
      <c r="A65" s="210"/>
      <c r="B65" s="211"/>
      <c r="C65" s="180"/>
      <c r="D65" s="181"/>
      <c r="E65" s="195"/>
    </row>
    <row r="66" spans="1:5">
      <c r="A66" s="210"/>
      <c r="B66" s="211"/>
      <c r="C66" s="180"/>
      <c r="D66" s="181"/>
      <c r="E66" s="195"/>
    </row>
    <row r="67" spans="1:5">
      <c r="A67" s="210"/>
      <c r="B67" s="211"/>
      <c r="C67" s="180"/>
      <c r="D67" s="181"/>
      <c r="E67" s="195"/>
    </row>
    <row r="68" spans="1:5">
      <c r="A68" s="210"/>
      <c r="B68" s="211"/>
      <c r="C68" s="180"/>
      <c r="D68" s="181"/>
      <c r="E68" s="195"/>
    </row>
    <row r="69" spans="1:5">
      <c r="A69" s="210"/>
      <c r="B69" s="211"/>
      <c r="C69" s="180"/>
      <c r="D69" s="181"/>
      <c r="E69" s="195"/>
    </row>
    <row r="70" spans="1:5">
      <c r="A70" s="210"/>
      <c r="B70" s="211"/>
      <c r="C70" s="180"/>
      <c r="D70" s="181"/>
      <c r="E70" s="195"/>
    </row>
    <row r="71" spans="1:5">
      <c r="A71" s="210"/>
      <c r="B71" s="211"/>
      <c r="C71" s="180"/>
      <c r="D71" s="181"/>
      <c r="E71" s="195"/>
    </row>
    <row r="72" spans="1:5">
      <c r="A72" s="210"/>
      <c r="B72" s="211"/>
      <c r="C72" s="180"/>
      <c r="D72" s="181"/>
      <c r="E72" s="195"/>
    </row>
    <row r="73" spans="1:5">
      <c r="A73" s="210"/>
      <c r="B73" s="211"/>
      <c r="C73" s="180"/>
      <c r="D73" s="181"/>
      <c r="E73" s="195"/>
    </row>
    <row r="74" spans="1:5">
      <c r="A74" s="210"/>
      <c r="B74" s="211"/>
      <c r="C74" s="180"/>
      <c r="D74" s="181"/>
      <c r="E74" s="195"/>
    </row>
    <row r="75" spans="1:5">
      <c r="A75" s="210"/>
      <c r="B75" s="211"/>
      <c r="C75" s="180"/>
      <c r="D75" s="181"/>
      <c r="E75" s="195"/>
    </row>
    <row r="76" spans="1:5">
      <c r="A76" s="210"/>
      <c r="B76" s="211"/>
      <c r="C76" s="180"/>
      <c r="D76" s="181"/>
      <c r="E76" s="195"/>
    </row>
    <row r="77" spans="1:5">
      <c r="A77" s="210"/>
      <c r="B77" s="211"/>
      <c r="C77" s="180"/>
      <c r="D77" s="181"/>
      <c r="E77" s="195"/>
    </row>
    <row r="78" spans="1:5">
      <c r="A78" s="210"/>
      <c r="B78" s="211"/>
      <c r="C78" s="180"/>
      <c r="D78" s="181"/>
      <c r="E78" s="195"/>
    </row>
    <row r="79" spans="1:5">
      <c r="A79" s="210"/>
      <c r="B79" s="211"/>
      <c r="C79" s="180"/>
      <c r="D79" s="181"/>
      <c r="E79" s="195"/>
    </row>
    <row r="80" spans="1:5">
      <c r="A80" s="210"/>
      <c r="B80" s="211"/>
      <c r="C80" s="180"/>
      <c r="D80" s="181"/>
      <c r="E80" s="195"/>
    </row>
    <row r="81" spans="1:5">
      <c r="A81" s="210"/>
      <c r="B81" s="211"/>
      <c r="C81" s="180"/>
      <c r="D81" s="181"/>
      <c r="E81" s="195"/>
    </row>
    <row r="82" spans="1:5">
      <c r="A82" s="210"/>
      <c r="B82" s="211"/>
      <c r="C82" s="180"/>
      <c r="D82" s="181"/>
      <c r="E82" s="195"/>
    </row>
    <row r="83" spans="1:5">
      <c r="A83" s="210"/>
      <c r="B83" s="211"/>
      <c r="C83" s="180"/>
      <c r="D83" s="181"/>
      <c r="E83" s="195"/>
    </row>
    <row r="84" spans="1:5">
      <c r="A84" s="210"/>
      <c r="B84" s="211"/>
      <c r="C84" s="180"/>
      <c r="D84" s="181"/>
      <c r="E84" s="195"/>
    </row>
    <row r="85" spans="1:5">
      <c r="A85" s="210"/>
      <c r="B85" s="211"/>
      <c r="C85" s="180"/>
      <c r="D85" s="181"/>
      <c r="E85" s="195"/>
    </row>
    <row r="86" spans="1:5">
      <c r="A86" s="210"/>
      <c r="B86" s="211"/>
      <c r="C86" s="180"/>
      <c r="D86" s="181"/>
      <c r="E86" s="195"/>
    </row>
    <row r="87" spans="1:5">
      <c r="A87" s="210"/>
      <c r="B87" s="211"/>
      <c r="C87" s="180"/>
      <c r="D87" s="181"/>
      <c r="E87" s="195"/>
    </row>
    <row r="88" spans="1:5">
      <c r="A88" s="210"/>
      <c r="B88" s="211"/>
      <c r="C88" s="180"/>
      <c r="D88" s="181"/>
      <c r="E88" s="195"/>
    </row>
    <row r="89" spans="1:5">
      <c r="A89" s="210"/>
      <c r="B89" s="211"/>
      <c r="C89" s="180"/>
      <c r="D89" s="181"/>
      <c r="E89" s="195"/>
    </row>
    <row r="90" spans="1:5">
      <c r="A90" s="210"/>
      <c r="B90" s="211"/>
      <c r="C90" s="180"/>
      <c r="D90" s="181"/>
      <c r="E90" s="195"/>
    </row>
    <row r="91" spans="1:5">
      <c r="A91" s="210"/>
      <c r="B91" s="211"/>
      <c r="C91" s="180"/>
      <c r="D91" s="181"/>
      <c r="E91" s="195"/>
    </row>
    <row r="92" spans="1:5">
      <c r="A92" s="210"/>
      <c r="B92" s="211"/>
      <c r="C92" s="180"/>
      <c r="D92" s="181"/>
      <c r="E92" s="195"/>
    </row>
    <row r="93" spans="1:5">
      <c r="A93" s="210"/>
      <c r="B93" s="211"/>
      <c r="C93" s="180"/>
      <c r="D93" s="181"/>
      <c r="E93" s="195"/>
    </row>
    <row r="94" spans="1:5">
      <c r="A94" s="210"/>
      <c r="B94" s="211"/>
      <c r="C94" s="180"/>
      <c r="D94" s="181"/>
      <c r="E94" s="195"/>
    </row>
    <row r="95" spans="1:5">
      <c r="A95" s="210"/>
      <c r="B95" s="211"/>
      <c r="C95" s="180"/>
      <c r="D95" s="181"/>
      <c r="E95" s="195"/>
    </row>
    <row r="96" spans="1:5">
      <c r="A96" s="210"/>
      <c r="B96" s="211"/>
      <c r="C96" s="180"/>
      <c r="D96" s="181"/>
      <c r="E96" s="195"/>
    </row>
    <row r="97" spans="1:5">
      <c r="A97" s="210"/>
      <c r="B97" s="211"/>
      <c r="C97" s="180"/>
      <c r="D97" s="181"/>
      <c r="E97" s="195"/>
    </row>
    <row r="98" spans="1:5">
      <c r="A98" s="210"/>
      <c r="B98" s="211"/>
      <c r="C98" s="180"/>
      <c r="D98" s="181"/>
      <c r="E98" s="195"/>
    </row>
    <row r="99" spans="1:5">
      <c r="A99" s="210"/>
      <c r="B99" s="211"/>
      <c r="C99" s="180"/>
      <c r="D99" s="181"/>
      <c r="E99" s="195"/>
    </row>
    <row r="100" spans="1:5">
      <c r="A100" s="210"/>
      <c r="B100" s="211"/>
      <c r="C100" s="180"/>
      <c r="D100" s="181"/>
      <c r="E100" s="195"/>
    </row>
    <row r="101" spans="1:5">
      <c r="A101" s="210"/>
      <c r="B101" s="211"/>
      <c r="C101" s="180"/>
      <c r="D101" s="181"/>
      <c r="E101" s="195"/>
    </row>
    <row r="102" spans="1:5">
      <c r="A102" s="210"/>
      <c r="B102" s="211"/>
      <c r="C102" s="180"/>
      <c r="D102" s="181"/>
      <c r="E102" s="195"/>
    </row>
    <row r="103" spans="1:5">
      <c r="A103" s="210"/>
      <c r="B103" s="211"/>
      <c r="C103" s="180"/>
      <c r="D103" s="181"/>
      <c r="E103" s="195"/>
    </row>
    <row r="104" spans="1:5">
      <c r="A104" s="210"/>
      <c r="B104" s="211"/>
      <c r="C104" s="180"/>
      <c r="D104" s="181"/>
      <c r="E104" s="195"/>
    </row>
    <row r="105" spans="1:5">
      <c r="A105" s="210"/>
      <c r="B105" s="211"/>
      <c r="C105" s="180"/>
      <c r="D105" s="181"/>
      <c r="E105" s="195"/>
    </row>
    <row r="106" spans="1:5">
      <c r="A106" s="210"/>
      <c r="B106" s="211"/>
      <c r="C106" s="180"/>
      <c r="D106" s="181"/>
      <c r="E106" s="195"/>
    </row>
    <row r="107" spans="1:5">
      <c r="A107" s="210"/>
      <c r="B107" s="211"/>
      <c r="C107" s="180"/>
      <c r="D107" s="181"/>
      <c r="E107" s="195"/>
    </row>
    <row r="108" spans="1:5">
      <c r="A108" s="210"/>
      <c r="B108" s="211"/>
      <c r="C108" s="180"/>
      <c r="D108" s="181"/>
      <c r="E108" s="195"/>
    </row>
    <row r="109" spans="1:5">
      <c r="A109" s="210"/>
      <c r="B109" s="211"/>
      <c r="C109" s="180"/>
      <c r="D109" s="181"/>
      <c r="E109" s="195"/>
    </row>
    <row r="110" spans="1:5">
      <c r="A110" s="210"/>
      <c r="B110" s="211"/>
      <c r="C110" s="180"/>
      <c r="D110" s="181"/>
      <c r="E110" s="195"/>
    </row>
    <row r="111" spans="1:5">
      <c r="A111" s="210"/>
      <c r="B111" s="211"/>
      <c r="C111" s="180"/>
      <c r="D111" s="181"/>
      <c r="E111" s="195"/>
    </row>
    <row r="112" spans="1:5" ht="13.8" thickBot="1">
      <c r="A112" s="187"/>
      <c r="B112" s="188"/>
      <c r="C112" s="189"/>
      <c r="D112" s="190">
        <f>SUM(D62:D111)</f>
        <v>0</v>
      </c>
      <c r="E112" s="191">
        <f>SUM(E62:E111)</f>
        <v>0</v>
      </c>
    </row>
    <row r="113" spans="1:5" ht="13.8" thickTop="1">
      <c r="A113" s="373"/>
      <c r="B113" s="373"/>
      <c r="C113" s="528" t="s">
        <v>15</v>
      </c>
      <c r="D113" s="967">
        <f>D112+E112</f>
        <v>0</v>
      </c>
      <c r="E113" s="967"/>
    </row>
  </sheetData>
  <sheetProtection sheet="1" objects="1" scenarios="1"/>
  <mergeCells count="8">
    <mergeCell ref="D113:E113"/>
    <mergeCell ref="A2:B3"/>
    <mergeCell ref="C2:C3"/>
    <mergeCell ref="D2:E2"/>
    <mergeCell ref="A60:B61"/>
    <mergeCell ref="C60:C61"/>
    <mergeCell ref="D60:E60"/>
    <mergeCell ref="D55:E55"/>
  </mergeCells>
  <phoneticPr fontId="2"/>
  <pageMargins left="0.625" right="0.40833333333333333" top="0.75" bottom="0.75" header="0.3" footer="0.3"/>
  <pageSetup paperSize="9" orientation="portrait" horizontalDpi="0" verticalDpi="0" r:id="rId1"/>
  <headerFooter>
    <oddHeader>&amp;C&amp;"HG丸ｺﾞｼｯｸM-PRO,標準"&amp;A</oddHeader>
    <oddFooter>&amp;C&amp;"HG丸ｺﾞｼｯｸM-PRO,標準"（&amp;P）</oddFooter>
  </headerFooter>
  <rowBreaks count="1" manualBreakCount="1">
    <brk id="58" max="16383" man="1"/>
  </rowBreaks>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F113"/>
  <sheetViews>
    <sheetView view="pageLayout" zoomScale="110" zoomScaleNormal="100" zoomScalePageLayoutView="110" workbookViewId="0"/>
  </sheetViews>
  <sheetFormatPr defaultRowHeight="13.2"/>
  <cols>
    <col min="1" max="2" width="4.77734375" style="1" customWidth="1"/>
    <col min="3" max="3" width="57" style="1" customWidth="1"/>
    <col min="4" max="5" width="13" style="1" customWidth="1"/>
    <col min="6" max="16384" width="8.88671875" style="1"/>
  </cols>
  <sheetData>
    <row r="1" spans="1:6" ht="25.8" customHeight="1"/>
    <row r="2" spans="1:6" ht="13.2" customHeight="1">
      <c r="A2" s="892" t="s">
        <v>3</v>
      </c>
      <c r="B2" s="878"/>
      <c r="C2" s="893" t="s">
        <v>0</v>
      </c>
      <c r="D2" s="895" t="s">
        <v>6</v>
      </c>
      <c r="E2" s="896"/>
      <c r="F2" s="2"/>
    </row>
    <row r="3" spans="1:6">
      <c r="A3" s="879"/>
      <c r="B3" s="880"/>
      <c r="C3" s="894"/>
      <c r="D3" s="292" t="s">
        <v>4</v>
      </c>
      <c r="E3" s="293" t="s">
        <v>312</v>
      </c>
    </row>
    <row r="4" spans="1:6">
      <c r="A4" s="210"/>
      <c r="B4" s="211"/>
      <c r="C4" s="212"/>
      <c r="D4" s="249"/>
      <c r="E4" s="295"/>
    </row>
    <row r="5" spans="1:6">
      <c r="A5" s="210"/>
      <c r="B5" s="211"/>
      <c r="C5" s="212"/>
      <c r="D5" s="249"/>
      <c r="E5" s="295"/>
    </row>
    <row r="6" spans="1:6">
      <c r="A6" s="210"/>
      <c r="B6" s="211"/>
      <c r="C6" s="212"/>
      <c r="D6" s="249"/>
      <c r="E6" s="295"/>
    </row>
    <row r="7" spans="1:6">
      <c r="A7" s="210"/>
      <c r="B7" s="211"/>
      <c r="C7" s="212"/>
      <c r="D7" s="249"/>
      <c r="E7" s="295"/>
    </row>
    <row r="8" spans="1:6">
      <c r="A8" s="210"/>
      <c r="B8" s="211"/>
      <c r="C8" s="212"/>
      <c r="D8" s="249"/>
      <c r="E8" s="295"/>
    </row>
    <row r="9" spans="1:6">
      <c r="A9" s="210"/>
      <c r="B9" s="211"/>
      <c r="C9" s="212"/>
      <c r="D9" s="249"/>
      <c r="E9" s="295"/>
    </row>
    <row r="10" spans="1:6">
      <c r="A10" s="210"/>
      <c r="B10" s="211"/>
      <c r="C10" s="212"/>
      <c r="D10" s="249"/>
      <c r="E10" s="295"/>
    </row>
    <row r="11" spans="1:6">
      <c r="A11" s="210"/>
      <c r="B11" s="211"/>
      <c r="C11" s="212"/>
      <c r="D11" s="249"/>
      <c r="E11" s="295"/>
    </row>
    <row r="12" spans="1:6">
      <c r="A12" s="210"/>
      <c r="B12" s="211"/>
      <c r="C12" s="212"/>
      <c r="D12" s="249"/>
      <c r="E12" s="295"/>
    </row>
    <row r="13" spans="1:6">
      <c r="A13" s="210"/>
      <c r="B13" s="211"/>
      <c r="C13" s="212"/>
      <c r="D13" s="249"/>
      <c r="E13" s="295"/>
    </row>
    <row r="14" spans="1:6">
      <c r="A14" s="210"/>
      <c r="B14" s="211"/>
      <c r="C14" s="212"/>
      <c r="D14" s="249"/>
      <c r="E14" s="295"/>
    </row>
    <row r="15" spans="1:6">
      <c r="A15" s="210"/>
      <c r="B15" s="211"/>
      <c r="C15" s="212"/>
      <c r="D15" s="249"/>
      <c r="E15" s="295"/>
    </row>
    <row r="16" spans="1:6">
      <c r="A16" s="210"/>
      <c r="B16" s="211"/>
      <c r="C16" s="212"/>
      <c r="D16" s="249"/>
      <c r="E16" s="295"/>
    </row>
    <row r="17" spans="1:5">
      <c r="A17" s="210"/>
      <c r="B17" s="211"/>
      <c r="C17" s="212"/>
      <c r="D17" s="249"/>
      <c r="E17" s="295"/>
    </row>
    <row r="18" spans="1:5">
      <c r="A18" s="210"/>
      <c r="B18" s="211"/>
      <c r="C18" s="212"/>
      <c r="D18" s="249"/>
      <c r="E18" s="295"/>
    </row>
    <row r="19" spans="1:5">
      <c r="A19" s="210"/>
      <c r="B19" s="211"/>
      <c r="C19" s="212"/>
      <c r="D19" s="249"/>
      <c r="E19" s="295"/>
    </row>
    <row r="20" spans="1:5">
      <c r="A20" s="210"/>
      <c r="B20" s="211"/>
      <c r="C20" s="212"/>
      <c r="D20" s="249"/>
      <c r="E20" s="295"/>
    </row>
    <row r="21" spans="1:5">
      <c r="A21" s="210"/>
      <c r="B21" s="211"/>
      <c r="C21" s="212"/>
      <c r="D21" s="249"/>
      <c r="E21" s="295"/>
    </row>
    <row r="22" spans="1:5">
      <c r="A22" s="210"/>
      <c r="B22" s="211"/>
      <c r="C22" s="212"/>
      <c r="D22" s="249"/>
      <c r="E22" s="295"/>
    </row>
    <row r="23" spans="1:5">
      <c r="A23" s="210"/>
      <c r="B23" s="211"/>
      <c r="C23" s="212"/>
      <c r="D23" s="249"/>
      <c r="E23" s="295"/>
    </row>
    <row r="24" spans="1:5">
      <c r="A24" s="210"/>
      <c r="B24" s="211"/>
      <c r="C24" s="212"/>
      <c r="D24" s="249"/>
      <c r="E24" s="295"/>
    </row>
    <row r="25" spans="1:5">
      <c r="A25" s="210"/>
      <c r="B25" s="211"/>
      <c r="C25" s="212"/>
      <c r="D25" s="249"/>
      <c r="E25" s="295"/>
    </row>
    <row r="26" spans="1:5">
      <c r="A26" s="210"/>
      <c r="B26" s="211"/>
      <c r="C26" s="212"/>
      <c r="D26" s="249"/>
      <c r="E26" s="295"/>
    </row>
    <row r="27" spans="1:5">
      <c r="A27" s="210"/>
      <c r="B27" s="211"/>
      <c r="C27" s="212"/>
      <c r="D27" s="249"/>
      <c r="E27" s="295"/>
    </row>
    <row r="28" spans="1:5">
      <c r="A28" s="210"/>
      <c r="B28" s="211"/>
      <c r="C28" s="212"/>
      <c r="D28" s="249"/>
      <c r="E28" s="295"/>
    </row>
    <row r="29" spans="1:5">
      <c r="A29" s="210"/>
      <c r="B29" s="211"/>
      <c r="C29" s="212"/>
      <c r="D29" s="249"/>
      <c r="E29" s="295"/>
    </row>
    <row r="30" spans="1:5">
      <c r="A30" s="210"/>
      <c r="B30" s="211"/>
      <c r="C30" s="212"/>
      <c r="D30" s="249"/>
      <c r="E30" s="295"/>
    </row>
    <row r="31" spans="1:5">
      <c r="A31" s="210"/>
      <c r="B31" s="211"/>
      <c r="C31" s="212"/>
      <c r="D31" s="249"/>
      <c r="E31" s="295"/>
    </row>
    <row r="32" spans="1:5">
      <c r="A32" s="210"/>
      <c r="B32" s="211"/>
      <c r="C32" s="212"/>
      <c r="D32" s="249"/>
      <c r="E32" s="295"/>
    </row>
    <row r="33" spans="1:5">
      <c r="A33" s="210"/>
      <c r="B33" s="211"/>
      <c r="C33" s="212"/>
      <c r="D33" s="249"/>
      <c r="E33" s="295"/>
    </row>
    <row r="34" spans="1:5">
      <c r="A34" s="210"/>
      <c r="B34" s="211"/>
      <c r="C34" s="212"/>
      <c r="D34" s="249"/>
      <c r="E34" s="295"/>
    </row>
    <row r="35" spans="1:5">
      <c r="A35" s="210"/>
      <c r="B35" s="211"/>
      <c r="C35" s="212"/>
      <c r="D35" s="249"/>
      <c r="E35" s="295"/>
    </row>
    <row r="36" spans="1:5">
      <c r="A36" s="210"/>
      <c r="B36" s="211"/>
      <c r="C36" s="212"/>
      <c r="D36" s="249"/>
      <c r="E36" s="295"/>
    </row>
    <row r="37" spans="1:5">
      <c r="A37" s="210"/>
      <c r="B37" s="211"/>
      <c r="C37" s="212"/>
      <c r="D37" s="249"/>
      <c r="E37" s="295"/>
    </row>
    <row r="38" spans="1:5">
      <c r="A38" s="210"/>
      <c r="B38" s="211"/>
      <c r="C38" s="212"/>
      <c r="D38" s="249"/>
      <c r="E38" s="295"/>
    </row>
    <row r="39" spans="1:5">
      <c r="A39" s="210"/>
      <c r="B39" s="211"/>
      <c r="C39" s="212"/>
      <c r="D39" s="249"/>
      <c r="E39" s="295"/>
    </row>
    <row r="40" spans="1:5">
      <c r="A40" s="210"/>
      <c r="B40" s="211"/>
      <c r="C40" s="212"/>
      <c r="D40" s="249"/>
      <c r="E40" s="295"/>
    </row>
    <row r="41" spans="1:5">
      <c r="A41" s="210"/>
      <c r="B41" s="211"/>
      <c r="C41" s="212"/>
      <c r="D41" s="249"/>
      <c r="E41" s="295"/>
    </row>
    <row r="42" spans="1:5">
      <c r="A42" s="210"/>
      <c r="B42" s="211"/>
      <c r="C42" s="212"/>
      <c r="D42" s="249"/>
      <c r="E42" s="295"/>
    </row>
    <row r="43" spans="1:5">
      <c r="A43" s="210"/>
      <c r="B43" s="211"/>
      <c r="C43" s="212"/>
      <c r="D43" s="249"/>
      <c r="E43" s="295"/>
    </row>
    <row r="44" spans="1:5">
      <c r="A44" s="210"/>
      <c r="B44" s="211"/>
      <c r="C44" s="212"/>
      <c r="D44" s="249"/>
      <c r="E44" s="295"/>
    </row>
    <row r="45" spans="1:5">
      <c r="A45" s="210"/>
      <c r="B45" s="211"/>
      <c r="C45" s="212"/>
      <c r="D45" s="249"/>
      <c r="E45" s="295"/>
    </row>
    <row r="46" spans="1:5">
      <c r="A46" s="210"/>
      <c r="B46" s="211"/>
      <c r="C46" s="212"/>
      <c r="D46" s="249"/>
      <c r="E46" s="295"/>
    </row>
    <row r="47" spans="1:5">
      <c r="A47" s="210"/>
      <c r="B47" s="211"/>
      <c r="C47" s="212"/>
      <c r="D47" s="249"/>
      <c r="E47" s="295"/>
    </row>
    <row r="48" spans="1:5">
      <c r="A48" s="210"/>
      <c r="B48" s="211"/>
      <c r="C48" s="212"/>
      <c r="D48" s="249"/>
      <c r="E48" s="295"/>
    </row>
    <row r="49" spans="1:5">
      <c r="A49" s="210"/>
      <c r="B49" s="211"/>
      <c r="C49" s="212"/>
      <c r="D49" s="249"/>
      <c r="E49" s="295"/>
    </row>
    <row r="50" spans="1:5">
      <c r="A50" s="210"/>
      <c r="B50" s="211"/>
      <c r="C50" s="212"/>
      <c r="D50" s="249"/>
      <c r="E50" s="295"/>
    </row>
    <row r="51" spans="1:5">
      <c r="A51" s="210"/>
      <c r="B51" s="211"/>
      <c r="C51" s="212"/>
      <c r="D51" s="249"/>
      <c r="E51" s="295"/>
    </row>
    <row r="52" spans="1:5">
      <c r="A52" s="210"/>
      <c r="B52" s="211"/>
      <c r="C52" s="212"/>
      <c r="D52" s="249"/>
      <c r="E52" s="295"/>
    </row>
    <row r="53" spans="1:5">
      <c r="A53" s="210"/>
      <c r="B53" s="211"/>
      <c r="C53" s="212"/>
      <c r="D53" s="249"/>
      <c r="E53" s="295"/>
    </row>
    <row r="54" spans="1:5">
      <c r="A54" s="451"/>
      <c r="B54" s="533"/>
      <c r="C54" s="219"/>
      <c r="D54" s="459">
        <f>SUM(D4:D53)</f>
        <v>0</v>
      </c>
      <c r="E54" s="526">
        <f>SUM(E4:E53)</f>
        <v>0</v>
      </c>
    </row>
    <row r="55" spans="1:5" ht="13.8" thickBot="1">
      <c r="A55" s="373"/>
      <c r="B55" s="373"/>
      <c r="C55" s="527" t="s">
        <v>14</v>
      </c>
      <c r="D55" s="1097">
        <f>D54+E54</f>
        <v>0</v>
      </c>
      <c r="E55" s="1097"/>
    </row>
    <row r="56" spans="1:5">
      <c r="C56" s="3"/>
      <c r="D56" s="3"/>
      <c r="E56" s="3"/>
    </row>
    <row r="57" spans="1:5">
      <c r="C57" s="3"/>
      <c r="D57" s="3"/>
      <c r="E57" s="3"/>
    </row>
    <row r="58" spans="1:5">
      <c r="C58" s="3"/>
      <c r="D58" s="3"/>
      <c r="E58" s="3"/>
    </row>
    <row r="59" spans="1:5" ht="25.8" customHeight="1">
      <c r="D59" s="3"/>
      <c r="E59" s="3"/>
    </row>
    <row r="60" spans="1:5" ht="13.2" customHeight="1">
      <c r="A60" s="946" t="s">
        <v>3</v>
      </c>
      <c r="B60" s="1104"/>
      <c r="C60" s="893" t="s">
        <v>0</v>
      </c>
      <c r="D60" s="895" t="s">
        <v>6</v>
      </c>
      <c r="E60" s="896"/>
    </row>
    <row r="61" spans="1:5">
      <c r="A61" s="948"/>
      <c r="B61" s="1105"/>
      <c r="C61" s="894"/>
      <c r="D61" s="292" t="s">
        <v>4</v>
      </c>
      <c r="E61" s="293" t="s">
        <v>312</v>
      </c>
    </row>
    <row r="62" spans="1:5">
      <c r="A62" s="210"/>
      <c r="B62" s="211"/>
      <c r="C62" s="220" t="s">
        <v>8</v>
      </c>
      <c r="D62" s="294">
        <f>D54</f>
        <v>0</v>
      </c>
      <c r="E62" s="213">
        <f>E54</f>
        <v>0</v>
      </c>
    </row>
    <row r="63" spans="1:5">
      <c r="A63" s="210"/>
      <c r="B63" s="211"/>
      <c r="C63" s="180"/>
      <c r="D63" s="181"/>
      <c r="E63" s="195"/>
    </row>
    <row r="64" spans="1:5">
      <c r="A64" s="210"/>
      <c r="B64" s="211"/>
      <c r="C64" s="180"/>
      <c r="D64" s="181"/>
      <c r="E64" s="195"/>
    </row>
    <row r="65" spans="1:5">
      <c r="A65" s="210"/>
      <c r="B65" s="211"/>
      <c r="C65" s="180"/>
      <c r="D65" s="181"/>
      <c r="E65" s="195"/>
    </row>
    <row r="66" spans="1:5">
      <c r="A66" s="210"/>
      <c r="B66" s="211"/>
      <c r="C66" s="180"/>
      <c r="D66" s="181"/>
      <c r="E66" s="195"/>
    </row>
    <row r="67" spans="1:5">
      <c r="A67" s="210"/>
      <c r="B67" s="211"/>
      <c r="C67" s="180"/>
      <c r="D67" s="181"/>
      <c r="E67" s="195"/>
    </row>
    <row r="68" spans="1:5">
      <c r="A68" s="210"/>
      <c r="B68" s="211"/>
      <c r="C68" s="180"/>
      <c r="D68" s="181"/>
      <c r="E68" s="195"/>
    </row>
    <row r="69" spans="1:5">
      <c r="A69" s="210"/>
      <c r="B69" s="211"/>
      <c r="C69" s="180"/>
      <c r="D69" s="181"/>
      <c r="E69" s="195"/>
    </row>
    <row r="70" spans="1:5">
      <c r="A70" s="210"/>
      <c r="B70" s="211"/>
      <c r="C70" s="180"/>
      <c r="D70" s="181"/>
      <c r="E70" s="195"/>
    </row>
    <row r="71" spans="1:5">
      <c r="A71" s="210"/>
      <c r="B71" s="211"/>
      <c r="C71" s="180"/>
      <c r="D71" s="181"/>
      <c r="E71" s="195"/>
    </row>
    <row r="72" spans="1:5">
      <c r="A72" s="210"/>
      <c r="B72" s="211"/>
      <c r="C72" s="180"/>
      <c r="D72" s="181"/>
      <c r="E72" s="195"/>
    </row>
    <row r="73" spans="1:5">
      <c r="A73" s="210"/>
      <c r="B73" s="211"/>
      <c r="C73" s="180"/>
      <c r="D73" s="181"/>
      <c r="E73" s="195"/>
    </row>
    <row r="74" spans="1:5">
      <c r="A74" s="210"/>
      <c r="B74" s="211"/>
      <c r="C74" s="180"/>
      <c r="D74" s="181"/>
      <c r="E74" s="195"/>
    </row>
    <row r="75" spans="1:5">
      <c r="A75" s="210"/>
      <c r="B75" s="211"/>
      <c r="C75" s="180"/>
      <c r="D75" s="181"/>
      <c r="E75" s="195"/>
    </row>
    <row r="76" spans="1:5">
      <c r="A76" s="210"/>
      <c r="B76" s="211"/>
      <c r="C76" s="180"/>
      <c r="D76" s="181"/>
      <c r="E76" s="195"/>
    </row>
    <row r="77" spans="1:5">
      <c r="A77" s="210"/>
      <c r="B77" s="211"/>
      <c r="C77" s="180"/>
      <c r="D77" s="181"/>
      <c r="E77" s="195"/>
    </row>
    <row r="78" spans="1:5">
      <c r="A78" s="210"/>
      <c r="B78" s="211"/>
      <c r="C78" s="180"/>
      <c r="D78" s="181"/>
      <c r="E78" s="195"/>
    </row>
    <row r="79" spans="1:5">
      <c r="A79" s="210"/>
      <c r="B79" s="211"/>
      <c r="C79" s="180"/>
      <c r="D79" s="181"/>
      <c r="E79" s="195"/>
    </row>
    <row r="80" spans="1:5">
      <c r="A80" s="210"/>
      <c r="B80" s="211"/>
      <c r="C80" s="180"/>
      <c r="D80" s="181"/>
      <c r="E80" s="195"/>
    </row>
    <row r="81" spans="1:5">
      <c r="A81" s="210"/>
      <c r="B81" s="211"/>
      <c r="C81" s="180"/>
      <c r="D81" s="181"/>
      <c r="E81" s="195"/>
    </row>
    <row r="82" spans="1:5">
      <c r="A82" s="210"/>
      <c r="B82" s="211"/>
      <c r="C82" s="180"/>
      <c r="D82" s="181"/>
      <c r="E82" s="195"/>
    </row>
    <row r="83" spans="1:5">
      <c r="A83" s="210"/>
      <c r="B83" s="211"/>
      <c r="C83" s="180"/>
      <c r="D83" s="181"/>
      <c r="E83" s="195"/>
    </row>
    <row r="84" spans="1:5">
      <c r="A84" s="210"/>
      <c r="B84" s="211"/>
      <c r="C84" s="180"/>
      <c r="D84" s="181"/>
      <c r="E84" s="195"/>
    </row>
    <row r="85" spans="1:5">
      <c r="A85" s="210"/>
      <c r="B85" s="211"/>
      <c r="C85" s="180"/>
      <c r="D85" s="181"/>
      <c r="E85" s="195"/>
    </row>
    <row r="86" spans="1:5">
      <c r="A86" s="210"/>
      <c r="B86" s="211"/>
      <c r="C86" s="180"/>
      <c r="D86" s="181"/>
      <c r="E86" s="195"/>
    </row>
    <row r="87" spans="1:5">
      <c r="A87" s="210"/>
      <c r="B87" s="211"/>
      <c r="C87" s="180"/>
      <c r="D87" s="181"/>
      <c r="E87" s="195"/>
    </row>
    <row r="88" spans="1:5">
      <c r="A88" s="210"/>
      <c r="B88" s="211"/>
      <c r="C88" s="180"/>
      <c r="D88" s="181"/>
      <c r="E88" s="195"/>
    </row>
    <row r="89" spans="1:5">
      <c r="A89" s="210"/>
      <c r="B89" s="211"/>
      <c r="C89" s="180"/>
      <c r="D89" s="181"/>
      <c r="E89" s="195"/>
    </row>
    <row r="90" spans="1:5">
      <c r="A90" s="210"/>
      <c r="B90" s="211"/>
      <c r="C90" s="180"/>
      <c r="D90" s="181"/>
      <c r="E90" s="195"/>
    </row>
    <row r="91" spans="1:5">
      <c r="A91" s="210"/>
      <c r="B91" s="211"/>
      <c r="C91" s="180"/>
      <c r="D91" s="181"/>
      <c r="E91" s="195"/>
    </row>
    <row r="92" spans="1:5">
      <c r="A92" s="210"/>
      <c r="B92" s="211"/>
      <c r="C92" s="180"/>
      <c r="D92" s="181"/>
      <c r="E92" s="195"/>
    </row>
    <row r="93" spans="1:5">
      <c r="A93" s="210"/>
      <c r="B93" s="211"/>
      <c r="C93" s="180"/>
      <c r="D93" s="181"/>
      <c r="E93" s="195"/>
    </row>
    <row r="94" spans="1:5">
      <c r="A94" s="210"/>
      <c r="B94" s="211"/>
      <c r="C94" s="180"/>
      <c r="D94" s="181"/>
      <c r="E94" s="195"/>
    </row>
    <row r="95" spans="1:5">
      <c r="A95" s="210"/>
      <c r="B95" s="211"/>
      <c r="C95" s="180"/>
      <c r="D95" s="181"/>
      <c r="E95" s="195"/>
    </row>
    <row r="96" spans="1:5">
      <c r="A96" s="210"/>
      <c r="B96" s="211"/>
      <c r="C96" s="180"/>
      <c r="D96" s="181"/>
      <c r="E96" s="195"/>
    </row>
    <row r="97" spans="1:5">
      <c r="A97" s="210"/>
      <c r="B97" s="211"/>
      <c r="C97" s="180"/>
      <c r="D97" s="181"/>
      <c r="E97" s="195"/>
    </row>
    <row r="98" spans="1:5">
      <c r="A98" s="210"/>
      <c r="B98" s="211"/>
      <c r="C98" s="180"/>
      <c r="D98" s="181"/>
      <c r="E98" s="195"/>
    </row>
    <row r="99" spans="1:5">
      <c r="A99" s="210"/>
      <c r="B99" s="211"/>
      <c r="C99" s="180"/>
      <c r="D99" s="181"/>
      <c r="E99" s="195"/>
    </row>
    <row r="100" spans="1:5">
      <c r="A100" s="210"/>
      <c r="B100" s="211"/>
      <c r="C100" s="180"/>
      <c r="D100" s="181"/>
      <c r="E100" s="195"/>
    </row>
    <row r="101" spans="1:5">
      <c r="A101" s="210"/>
      <c r="B101" s="211"/>
      <c r="C101" s="180"/>
      <c r="D101" s="181"/>
      <c r="E101" s="195"/>
    </row>
    <row r="102" spans="1:5">
      <c r="A102" s="210"/>
      <c r="B102" s="211"/>
      <c r="C102" s="180"/>
      <c r="D102" s="181"/>
      <c r="E102" s="195"/>
    </row>
    <row r="103" spans="1:5">
      <c r="A103" s="210"/>
      <c r="B103" s="211"/>
      <c r="C103" s="180"/>
      <c r="D103" s="181"/>
      <c r="E103" s="195"/>
    </row>
    <row r="104" spans="1:5">
      <c r="A104" s="210"/>
      <c r="B104" s="211"/>
      <c r="C104" s="180"/>
      <c r="D104" s="181"/>
      <c r="E104" s="195"/>
    </row>
    <row r="105" spans="1:5">
      <c r="A105" s="210"/>
      <c r="B105" s="211"/>
      <c r="C105" s="180"/>
      <c r="D105" s="181"/>
      <c r="E105" s="195"/>
    </row>
    <row r="106" spans="1:5">
      <c r="A106" s="210"/>
      <c r="B106" s="211"/>
      <c r="C106" s="180"/>
      <c r="D106" s="181"/>
      <c r="E106" s="195"/>
    </row>
    <row r="107" spans="1:5">
      <c r="A107" s="210"/>
      <c r="B107" s="211"/>
      <c r="C107" s="180"/>
      <c r="D107" s="181"/>
      <c r="E107" s="195"/>
    </row>
    <row r="108" spans="1:5">
      <c r="A108" s="210"/>
      <c r="B108" s="211"/>
      <c r="C108" s="180"/>
      <c r="D108" s="181"/>
      <c r="E108" s="195"/>
    </row>
    <row r="109" spans="1:5">
      <c r="A109" s="210"/>
      <c r="B109" s="211"/>
      <c r="C109" s="180"/>
      <c r="D109" s="181"/>
      <c r="E109" s="195"/>
    </row>
    <row r="110" spans="1:5">
      <c r="A110" s="210"/>
      <c r="B110" s="211"/>
      <c r="C110" s="180"/>
      <c r="D110" s="181"/>
      <c r="E110" s="195"/>
    </row>
    <row r="111" spans="1:5">
      <c r="A111" s="210"/>
      <c r="B111" s="211"/>
      <c r="C111" s="180"/>
      <c r="D111" s="181"/>
      <c r="E111" s="195"/>
    </row>
    <row r="112" spans="1:5" ht="13.8" thickBot="1">
      <c r="A112" s="187"/>
      <c r="B112" s="188"/>
      <c r="C112" s="189"/>
      <c r="D112" s="190">
        <f>SUM(D62:D111)</f>
        <v>0</v>
      </c>
      <c r="E112" s="191">
        <f>SUM(E62:E111)</f>
        <v>0</v>
      </c>
    </row>
    <row r="113" spans="1:5" ht="13.8" thickTop="1">
      <c r="A113" s="373"/>
      <c r="B113" s="373"/>
      <c r="C113" s="528" t="s">
        <v>15</v>
      </c>
      <c r="D113" s="967">
        <f>D112+E112</f>
        <v>0</v>
      </c>
      <c r="E113" s="967"/>
    </row>
  </sheetData>
  <sheetProtection sheet="1" objects="1" scenarios="1"/>
  <mergeCells count="8">
    <mergeCell ref="D113:E113"/>
    <mergeCell ref="A2:B3"/>
    <mergeCell ref="C2:C3"/>
    <mergeCell ref="D2:E2"/>
    <mergeCell ref="A60:B61"/>
    <mergeCell ref="C60:C61"/>
    <mergeCell ref="D60:E60"/>
    <mergeCell ref="D55:E55"/>
  </mergeCells>
  <phoneticPr fontId="2"/>
  <pageMargins left="0.625" right="0.40833333333333333" top="0.75" bottom="0.75" header="0.3" footer="0.3"/>
  <pageSetup paperSize="9" orientation="portrait" horizontalDpi="0" verticalDpi="0" r:id="rId1"/>
  <headerFooter>
    <oddHeader>&amp;C&amp;"HG丸ｺﾞｼｯｸM-PRO,標準"&amp;A</oddHeader>
    <oddFooter>&amp;C&amp;"HG丸ｺﾞｼｯｸM-PRO,標準"（&amp;P）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F677"/>
  <sheetViews>
    <sheetView view="pageLayout" zoomScaleNormal="100" workbookViewId="0">
      <selection activeCell="D3" sqref="D3"/>
    </sheetView>
  </sheetViews>
  <sheetFormatPr defaultRowHeight="13.2"/>
  <cols>
    <col min="1" max="2" width="4.77734375" style="1" customWidth="1"/>
    <col min="3" max="3" width="52.6640625" style="1" customWidth="1"/>
    <col min="4" max="4" width="13" style="1" customWidth="1"/>
    <col min="5" max="5" width="13" style="1" bestFit="1" customWidth="1"/>
    <col min="6" max="6" width="13" style="1" customWidth="1"/>
    <col min="7" max="16384" width="8.88671875" style="1"/>
  </cols>
  <sheetData>
    <row r="1" spans="1:6" ht="33.9" customHeight="1">
      <c r="A1" s="6"/>
      <c r="B1" s="6"/>
      <c r="F1" s="6"/>
    </row>
    <row r="2" spans="1:6" ht="33" customHeight="1">
      <c r="A2" s="872" t="s">
        <v>3</v>
      </c>
      <c r="B2" s="874"/>
      <c r="C2" s="172" t="s">
        <v>0</v>
      </c>
      <c r="D2" s="171" t="s">
        <v>1</v>
      </c>
      <c r="E2" s="233" t="s">
        <v>2</v>
      </c>
      <c r="F2" s="172" t="s">
        <v>17</v>
      </c>
    </row>
    <row r="3" spans="1:6">
      <c r="A3" s="173">
        <v>1</v>
      </c>
      <c r="B3" s="174">
        <v>1</v>
      </c>
      <c r="C3" s="175" t="s">
        <v>18</v>
      </c>
      <c r="D3" s="176">
        <f>前年度!B5</f>
        <v>280500</v>
      </c>
      <c r="E3" s="174"/>
      <c r="F3" s="175">
        <f>D3</f>
        <v>280500</v>
      </c>
    </row>
    <row r="4" spans="1:6">
      <c r="A4" s="178"/>
      <c r="B4" s="179"/>
      <c r="C4" s="180"/>
      <c r="D4" s="181"/>
      <c r="E4" s="179"/>
      <c r="F4" s="218" t="str">
        <f>IF(OR(D4&lt;&gt;"",E4&lt;&gt;""),F3+D4-E4,"")</f>
        <v/>
      </c>
    </row>
    <row r="5" spans="1:6">
      <c r="A5" s="178"/>
      <c r="B5" s="179"/>
      <c r="C5" s="180"/>
      <c r="D5" s="181"/>
      <c r="E5" s="179"/>
      <c r="F5" s="218" t="str">
        <f t="shared" ref="F5:F54" si="0">IF(OR(D5&lt;&gt;"",E5&lt;&gt;""),F4+D5-E5,"")</f>
        <v/>
      </c>
    </row>
    <row r="6" spans="1:6">
      <c r="A6" s="178"/>
      <c r="B6" s="179"/>
      <c r="C6" s="180"/>
      <c r="D6" s="181"/>
      <c r="E6" s="179"/>
      <c r="F6" s="218" t="str">
        <f t="shared" si="0"/>
        <v/>
      </c>
    </row>
    <row r="7" spans="1:6">
      <c r="A7" s="178"/>
      <c r="B7" s="179"/>
      <c r="C7" s="180"/>
      <c r="D7" s="181"/>
      <c r="E7" s="179"/>
      <c r="F7" s="218" t="str">
        <f t="shared" si="0"/>
        <v/>
      </c>
    </row>
    <row r="8" spans="1:6">
      <c r="A8" s="178"/>
      <c r="B8" s="179"/>
      <c r="C8" s="180"/>
      <c r="D8" s="181"/>
      <c r="E8" s="179"/>
      <c r="F8" s="218" t="str">
        <f t="shared" si="0"/>
        <v/>
      </c>
    </row>
    <row r="9" spans="1:6">
      <c r="A9" s="178"/>
      <c r="B9" s="179"/>
      <c r="C9" s="180"/>
      <c r="D9" s="181"/>
      <c r="E9" s="179"/>
      <c r="F9" s="218" t="str">
        <f t="shared" si="0"/>
        <v/>
      </c>
    </row>
    <row r="10" spans="1:6">
      <c r="A10" s="178"/>
      <c r="B10" s="179"/>
      <c r="C10" s="180"/>
      <c r="D10" s="181"/>
      <c r="E10" s="179"/>
      <c r="F10" s="218" t="str">
        <f t="shared" si="0"/>
        <v/>
      </c>
    </row>
    <row r="11" spans="1:6">
      <c r="A11" s="178"/>
      <c r="B11" s="179"/>
      <c r="C11" s="180"/>
      <c r="D11" s="181"/>
      <c r="E11" s="179"/>
      <c r="F11" s="218" t="str">
        <f t="shared" si="0"/>
        <v/>
      </c>
    </row>
    <row r="12" spans="1:6">
      <c r="A12" s="178"/>
      <c r="B12" s="179"/>
      <c r="C12" s="180"/>
      <c r="D12" s="181"/>
      <c r="E12" s="179"/>
      <c r="F12" s="218" t="str">
        <f t="shared" si="0"/>
        <v/>
      </c>
    </row>
    <row r="13" spans="1:6">
      <c r="A13" s="178"/>
      <c r="B13" s="179"/>
      <c r="C13" s="180"/>
      <c r="D13" s="181"/>
      <c r="E13" s="179"/>
      <c r="F13" s="218" t="str">
        <f t="shared" si="0"/>
        <v/>
      </c>
    </row>
    <row r="14" spans="1:6">
      <c r="A14" s="178"/>
      <c r="B14" s="179"/>
      <c r="C14" s="180"/>
      <c r="D14" s="181"/>
      <c r="E14" s="179"/>
      <c r="F14" s="218" t="str">
        <f t="shared" si="0"/>
        <v/>
      </c>
    </row>
    <row r="15" spans="1:6">
      <c r="A15" s="178"/>
      <c r="B15" s="179"/>
      <c r="C15" s="180"/>
      <c r="D15" s="181"/>
      <c r="E15" s="179"/>
      <c r="F15" s="218" t="str">
        <f t="shared" si="0"/>
        <v/>
      </c>
    </row>
    <row r="16" spans="1:6">
      <c r="A16" s="178"/>
      <c r="B16" s="179"/>
      <c r="C16" s="180"/>
      <c r="D16" s="181"/>
      <c r="E16" s="179"/>
      <c r="F16" s="218" t="str">
        <f t="shared" si="0"/>
        <v/>
      </c>
    </row>
    <row r="17" spans="1:6">
      <c r="A17" s="178"/>
      <c r="B17" s="179"/>
      <c r="C17" s="180"/>
      <c r="D17" s="181"/>
      <c r="E17" s="179"/>
      <c r="F17" s="218" t="str">
        <f t="shared" si="0"/>
        <v/>
      </c>
    </row>
    <row r="18" spans="1:6">
      <c r="A18" s="178"/>
      <c r="B18" s="179"/>
      <c r="C18" s="180"/>
      <c r="D18" s="181"/>
      <c r="E18" s="179"/>
      <c r="F18" s="218" t="str">
        <f t="shared" si="0"/>
        <v/>
      </c>
    </row>
    <row r="19" spans="1:6">
      <c r="A19" s="178"/>
      <c r="B19" s="179"/>
      <c r="C19" s="180"/>
      <c r="D19" s="181"/>
      <c r="E19" s="179"/>
      <c r="F19" s="218" t="str">
        <f t="shared" si="0"/>
        <v/>
      </c>
    </row>
    <row r="20" spans="1:6">
      <c r="A20" s="178"/>
      <c r="B20" s="179"/>
      <c r="C20" s="180"/>
      <c r="D20" s="181"/>
      <c r="E20" s="179"/>
      <c r="F20" s="218" t="str">
        <f t="shared" si="0"/>
        <v/>
      </c>
    </row>
    <row r="21" spans="1:6">
      <c r="A21" s="178"/>
      <c r="B21" s="179"/>
      <c r="C21" s="180"/>
      <c r="D21" s="181"/>
      <c r="E21" s="179"/>
      <c r="F21" s="218" t="str">
        <f t="shared" si="0"/>
        <v/>
      </c>
    </row>
    <row r="22" spans="1:6">
      <c r="A22" s="178"/>
      <c r="B22" s="179"/>
      <c r="C22" s="180"/>
      <c r="D22" s="181"/>
      <c r="E22" s="179"/>
      <c r="F22" s="218" t="str">
        <f t="shared" si="0"/>
        <v/>
      </c>
    </row>
    <row r="23" spans="1:6">
      <c r="A23" s="178"/>
      <c r="B23" s="179"/>
      <c r="C23" s="180"/>
      <c r="D23" s="181"/>
      <c r="E23" s="179"/>
      <c r="F23" s="218" t="str">
        <f t="shared" si="0"/>
        <v/>
      </c>
    </row>
    <row r="24" spans="1:6">
      <c r="A24" s="178"/>
      <c r="B24" s="179"/>
      <c r="C24" s="180"/>
      <c r="D24" s="181"/>
      <c r="E24" s="179"/>
      <c r="F24" s="218" t="str">
        <f t="shared" si="0"/>
        <v/>
      </c>
    </row>
    <row r="25" spans="1:6">
      <c r="A25" s="178"/>
      <c r="B25" s="179"/>
      <c r="C25" s="180"/>
      <c r="D25" s="181"/>
      <c r="E25" s="179"/>
      <c r="F25" s="218" t="str">
        <f t="shared" si="0"/>
        <v/>
      </c>
    </row>
    <row r="26" spans="1:6">
      <c r="A26" s="178"/>
      <c r="B26" s="179"/>
      <c r="C26" s="180"/>
      <c r="D26" s="181"/>
      <c r="E26" s="179"/>
      <c r="F26" s="218" t="str">
        <f t="shared" si="0"/>
        <v/>
      </c>
    </row>
    <row r="27" spans="1:6">
      <c r="A27" s="178"/>
      <c r="B27" s="179"/>
      <c r="C27" s="180"/>
      <c r="D27" s="181"/>
      <c r="E27" s="179"/>
      <c r="F27" s="218" t="str">
        <f t="shared" si="0"/>
        <v/>
      </c>
    </row>
    <row r="28" spans="1:6">
      <c r="A28" s="178"/>
      <c r="B28" s="179"/>
      <c r="C28" s="180"/>
      <c r="D28" s="181"/>
      <c r="E28" s="179"/>
      <c r="F28" s="218" t="str">
        <f t="shared" si="0"/>
        <v/>
      </c>
    </row>
    <row r="29" spans="1:6">
      <c r="A29" s="178"/>
      <c r="B29" s="179"/>
      <c r="C29" s="180"/>
      <c r="D29" s="181"/>
      <c r="E29" s="179"/>
      <c r="F29" s="218" t="str">
        <f t="shared" si="0"/>
        <v/>
      </c>
    </row>
    <row r="30" spans="1:6">
      <c r="A30" s="178"/>
      <c r="B30" s="179"/>
      <c r="C30" s="180"/>
      <c r="D30" s="181"/>
      <c r="E30" s="179"/>
      <c r="F30" s="218" t="str">
        <f t="shared" si="0"/>
        <v/>
      </c>
    </row>
    <row r="31" spans="1:6">
      <c r="A31" s="178"/>
      <c r="B31" s="179"/>
      <c r="C31" s="180"/>
      <c r="D31" s="181"/>
      <c r="E31" s="179"/>
      <c r="F31" s="218" t="str">
        <f t="shared" si="0"/>
        <v/>
      </c>
    </row>
    <row r="32" spans="1:6">
      <c r="A32" s="178"/>
      <c r="B32" s="179"/>
      <c r="C32" s="180"/>
      <c r="D32" s="181"/>
      <c r="E32" s="179"/>
      <c r="F32" s="218" t="str">
        <f t="shared" si="0"/>
        <v/>
      </c>
    </row>
    <row r="33" spans="1:6">
      <c r="A33" s="178"/>
      <c r="B33" s="179"/>
      <c r="C33" s="180"/>
      <c r="D33" s="181"/>
      <c r="E33" s="179"/>
      <c r="F33" s="218" t="str">
        <f t="shared" si="0"/>
        <v/>
      </c>
    </row>
    <row r="34" spans="1:6">
      <c r="A34" s="178"/>
      <c r="B34" s="179"/>
      <c r="C34" s="180"/>
      <c r="D34" s="181"/>
      <c r="E34" s="179"/>
      <c r="F34" s="218" t="str">
        <f t="shared" si="0"/>
        <v/>
      </c>
    </row>
    <row r="35" spans="1:6">
      <c r="A35" s="178"/>
      <c r="B35" s="179"/>
      <c r="C35" s="180"/>
      <c r="D35" s="181"/>
      <c r="E35" s="179"/>
      <c r="F35" s="218" t="str">
        <f t="shared" si="0"/>
        <v/>
      </c>
    </row>
    <row r="36" spans="1:6">
      <c r="A36" s="178"/>
      <c r="B36" s="179"/>
      <c r="C36" s="180"/>
      <c r="D36" s="181"/>
      <c r="E36" s="179"/>
      <c r="F36" s="218" t="str">
        <f t="shared" si="0"/>
        <v/>
      </c>
    </row>
    <row r="37" spans="1:6">
      <c r="A37" s="178"/>
      <c r="B37" s="179"/>
      <c r="C37" s="180"/>
      <c r="D37" s="181"/>
      <c r="E37" s="179"/>
      <c r="F37" s="218" t="str">
        <f t="shared" si="0"/>
        <v/>
      </c>
    </row>
    <row r="38" spans="1:6">
      <c r="A38" s="178"/>
      <c r="B38" s="179"/>
      <c r="C38" s="180"/>
      <c r="D38" s="181"/>
      <c r="E38" s="179"/>
      <c r="F38" s="218" t="str">
        <f t="shared" si="0"/>
        <v/>
      </c>
    </row>
    <row r="39" spans="1:6">
      <c r="A39" s="178"/>
      <c r="B39" s="179"/>
      <c r="C39" s="180"/>
      <c r="D39" s="181"/>
      <c r="E39" s="179"/>
      <c r="F39" s="218" t="str">
        <f t="shared" si="0"/>
        <v/>
      </c>
    </row>
    <row r="40" spans="1:6">
      <c r="A40" s="178"/>
      <c r="B40" s="179"/>
      <c r="C40" s="180"/>
      <c r="D40" s="181"/>
      <c r="E40" s="179"/>
      <c r="F40" s="218" t="str">
        <f t="shared" si="0"/>
        <v/>
      </c>
    </row>
    <row r="41" spans="1:6">
      <c r="A41" s="178"/>
      <c r="B41" s="179"/>
      <c r="C41" s="180"/>
      <c r="D41" s="181"/>
      <c r="E41" s="179"/>
      <c r="F41" s="218" t="str">
        <f t="shared" si="0"/>
        <v/>
      </c>
    </row>
    <row r="42" spans="1:6">
      <c r="A42" s="178"/>
      <c r="B42" s="179"/>
      <c r="C42" s="180"/>
      <c r="D42" s="181"/>
      <c r="E42" s="179"/>
      <c r="F42" s="218" t="str">
        <f t="shared" si="0"/>
        <v/>
      </c>
    </row>
    <row r="43" spans="1:6">
      <c r="A43" s="178"/>
      <c r="B43" s="179"/>
      <c r="C43" s="180"/>
      <c r="D43" s="181"/>
      <c r="E43" s="179"/>
      <c r="F43" s="218" t="str">
        <f t="shared" si="0"/>
        <v/>
      </c>
    </row>
    <row r="44" spans="1:6">
      <c r="A44" s="178"/>
      <c r="B44" s="179"/>
      <c r="C44" s="180"/>
      <c r="D44" s="181"/>
      <c r="E44" s="179"/>
      <c r="F44" s="218" t="str">
        <f t="shared" si="0"/>
        <v/>
      </c>
    </row>
    <row r="45" spans="1:6">
      <c r="A45" s="178"/>
      <c r="B45" s="179"/>
      <c r="C45" s="180"/>
      <c r="D45" s="181"/>
      <c r="E45" s="179"/>
      <c r="F45" s="218" t="str">
        <f t="shared" si="0"/>
        <v/>
      </c>
    </row>
    <row r="46" spans="1:6">
      <c r="A46" s="178"/>
      <c r="B46" s="179"/>
      <c r="C46" s="180"/>
      <c r="D46" s="181"/>
      <c r="E46" s="179"/>
      <c r="F46" s="218" t="str">
        <f t="shared" si="0"/>
        <v/>
      </c>
    </row>
    <row r="47" spans="1:6">
      <c r="A47" s="178"/>
      <c r="B47" s="179"/>
      <c r="C47" s="180"/>
      <c r="D47" s="181"/>
      <c r="E47" s="179"/>
      <c r="F47" s="218" t="str">
        <f t="shared" si="0"/>
        <v/>
      </c>
    </row>
    <row r="48" spans="1:6">
      <c r="A48" s="178"/>
      <c r="B48" s="179"/>
      <c r="C48" s="180"/>
      <c r="D48" s="181"/>
      <c r="E48" s="179"/>
      <c r="F48" s="218" t="str">
        <f t="shared" si="0"/>
        <v/>
      </c>
    </row>
    <row r="49" spans="1:6">
      <c r="A49" s="178"/>
      <c r="B49" s="179"/>
      <c r="C49" s="180"/>
      <c r="D49" s="181"/>
      <c r="E49" s="179"/>
      <c r="F49" s="218" t="str">
        <f t="shared" si="0"/>
        <v/>
      </c>
    </row>
    <row r="50" spans="1:6">
      <c r="A50" s="178"/>
      <c r="B50" s="179"/>
      <c r="C50" s="180"/>
      <c r="D50" s="181"/>
      <c r="E50" s="179"/>
      <c r="F50" s="218" t="str">
        <f t="shared" si="0"/>
        <v/>
      </c>
    </row>
    <row r="51" spans="1:6">
      <c r="A51" s="178"/>
      <c r="B51" s="179"/>
      <c r="C51" s="180"/>
      <c r="D51" s="181"/>
      <c r="E51" s="179"/>
      <c r="F51" s="218" t="str">
        <f t="shared" si="0"/>
        <v/>
      </c>
    </row>
    <row r="52" spans="1:6">
      <c r="A52" s="178"/>
      <c r="B52" s="179"/>
      <c r="C52" s="180"/>
      <c r="D52" s="181"/>
      <c r="E52" s="179"/>
      <c r="F52" s="218" t="str">
        <f t="shared" si="0"/>
        <v/>
      </c>
    </row>
    <row r="53" spans="1:6">
      <c r="A53" s="178"/>
      <c r="B53" s="179"/>
      <c r="C53" s="180"/>
      <c r="D53" s="181"/>
      <c r="E53" s="179"/>
      <c r="F53" s="218" t="str">
        <f t="shared" si="0"/>
        <v/>
      </c>
    </row>
    <row r="54" spans="1:6">
      <c r="A54" s="178"/>
      <c r="B54" s="179"/>
      <c r="C54" s="180"/>
      <c r="D54" s="181"/>
      <c r="E54" s="179"/>
      <c r="F54" s="218" t="str">
        <f t="shared" si="0"/>
        <v/>
      </c>
    </row>
    <row r="55" spans="1:6" ht="13.8" thickBot="1">
      <c r="A55" s="676">
        <v>1</v>
      </c>
      <c r="B55" s="677">
        <v>31</v>
      </c>
      <c r="C55" s="682" t="s">
        <v>1324</v>
      </c>
      <c r="D55" s="678">
        <f>SUM(D4:D54)</f>
        <v>0</v>
      </c>
      <c r="E55" s="679">
        <f>SUM(E4:E54)</f>
        <v>0</v>
      </c>
      <c r="F55" s="680">
        <f>D55-E55</f>
        <v>0</v>
      </c>
    </row>
    <row r="56" spans="1:6" ht="13.8" thickTop="1">
      <c r="A56" s="683"/>
      <c r="B56" s="683"/>
      <c r="C56" s="684"/>
      <c r="D56" s="685"/>
      <c r="E56" s="685"/>
      <c r="F56" s="685"/>
    </row>
    <row r="57" spans="1:6">
      <c r="A57" s="686"/>
      <c r="B57" s="686"/>
      <c r="C57" s="686" t="s">
        <v>1325</v>
      </c>
      <c r="D57" s="687">
        <f>D3+D55</f>
        <v>280500</v>
      </c>
      <c r="E57" s="687">
        <f>E3+E55</f>
        <v>0</v>
      </c>
      <c r="F57" s="687">
        <f>D57-E57</f>
        <v>280500</v>
      </c>
    </row>
    <row r="58" spans="1:6" ht="25.8" customHeight="1">
      <c r="A58" s="3"/>
      <c r="B58" s="3"/>
      <c r="C58" s="3"/>
      <c r="D58" s="3"/>
      <c r="E58" s="3"/>
      <c r="F58" s="3"/>
    </row>
    <row r="59" spans="1:6" ht="25.8" customHeight="1">
      <c r="A59" s="6"/>
      <c r="B59" s="6"/>
    </row>
    <row r="60" spans="1:6" ht="33" customHeight="1">
      <c r="A60" s="872" t="s">
        <v>3</v>
      </c>
      <c r="B60" s="873"/>
      <c r="C60" s="172" t="s">
        <v>0</v>
      </c>
      <c r="D60" s="171" t="s">
        <v>1</v>
      </c>
      <c r="E60" s="233" t="s">
        <v>2</v>
      </c>
      <c r="F60" s="172" t="s">
        <v>17</v>
      </c>
    </row>
    <row r="61" spans="1:6">
      <c r="A61" s="173">
        <v>2</v>
      </c>
      <c r="B61" s="174">
        <v>1</v>
      </c>
      <c r="C61" s="175" t="s">
        <v>7</v>
      </c>
      <c r="D61" s="176">
        <f>F57</f>
        <v>280500</v>
      </c>
      <c r="E61" s="174"/>
      <c r="F61" s="175">
        <f>D61</f>
        <v>280500</v>
      </c>
    </row>
    <row r="62" spans="1:6">
      <c r="A62" s="178"/>
      <c r="B62" s="179"/>
      <c r="C62" s="180"/>
      <c r="D62" s="181"/>
      <c r="E62" s="179"/>
      <c r="F62" s="218" t="str">
        <f>IF(OR(D62&lt;&gt;"",E62&lt;&gt;""),F61+D62-E62,"")</f>
        <v/>
      </c>
    </row>
    <row r="63" spans="1:6">
      <c r="A63" s="178"/>
      <c r="B63" s="179"/>
      <c r="C63" s="180"/>
      <c r="D63" s="181"/>
      <c r="E63" s="179"/>
      <c r="F63" s="218" t="str">
        <f t="shared" ref="F63:F110" si="1">IF(OR(D63&lt;&gt;"",E63&lt;&gt;""),F62+D63-E63,"")</f>
        <v/>
      </c>
    </row>
    <row r="64" spans="1:6">
      <c r="A64" s="178"/>
      <c r="B64" s="179"/>
      <c r="C64" s="180"/>
      <c r="D64" s="181"/>
      <c r="E64" s="179"/>
      <c r="F64" s="218" t="str">
        <f t="shared" si="1"/>
        <v/>
      </c>
    </row>
    <row r="65" spans="1:6">
      <c r="A65" s="178"/>
      <c r="B65" s="179"/>
      <c r="C65" s="180"/>
      <c r="D65" s="181"/>
      <c r="E65" s="179"/>
      <c r="F65" s="218" t="str">
        <f t="shared" si="1"/>
        <v/>
      </c>
    </row>
    <row r="66" spans="1:6">
      <c r="A66" s="178"/>
      <c r="B66" s="179"/>
      <c r="C66" s="180"/>
      <c r="D66" s="181"/>
      <c r="E66" s="179"/>
      <c r="F66" s="218" t="str">
        <f t="shared" si="1"/>
        <v/>
      </c>
    </row>
    <row r="67" spans="1:6">
      <c r="A67" s="178"/>
      <c r="B67" s="179"/>
      <c r="C67" s="180"/>
      <c r="D67" s="181"/>
      <c r="E67" s="179"/>
      <c r="F67" s="218" t="str">
        <f t="shared" si="1"/>
        <v/>
      </c>
    </row>
    <row r="68" spans="1:6">
      <c r="A68" s="178"/>
      <c r="B68" s="179"/>
      <c r="C68" s="180"/>
      <c r="D68" s="181"/>
      <c r="E68" s="179"/>
      <c r="F68" s="218" t="str">
        <f t="shared" si="1"/>
        <v/>
      </c>
    </row>
    <row r="69" spans="1:6">
      <c r="A69" s="178"/>
      <c r="B69" s="179"/>
      <c r="C69" s="180"/>
      <c r="D69" s="181"/>
      <c r="E69" s="179"/>
      <c r="F69" s="218" t="str">
        <f t="shared" si="1"/>
        <v/>
      </c>
    </row>
    <row r="70" spans="1:6">
      <c r="A70" s="178"/>
      <c r="B70" s="179"/>
      <c r="C70" s="180"/>
      <c r="D70" s="181"/>
      <c r="E70" s="179"/>
      <c r="F70" s="218" t="str">
        <f t="shared" si="1"/>
        <v/>
      </c>
    </row>
    <row r="71" spans="1:6">
      <c r="A71" s="178"/>
      <c r="B71" s="179"/>
      <c r="C71" s="180"/>
      <c r="D71" s="181"/>
      <c r="E71" s="179"/>
      <c r="F71" s="218" t="str">
        <f t="shared" si="1"/>
        <v/>
      </c>
    </row>
    <row r="72" spans="1:6">
      <c r="A72" s="178"/>
      <c r="B72" s="179"/>
      <c r="C72" s="180"/>
      <c r="D72" s="181"/>
      <c r="E72" s="179"/>
      <c r="F72" s="218" t="str">
        <f t="shared" si="1"/>
        <v/>
      </c>
    </row>
    <row r="73" spans="1:6">
      <c r="A73" s="178"/>
      <c r="B73" s="179"/>
      <c r="C73" s="180"/>
      <c r="D73" s="181"/>
      <c r="E73" s="179"/>
      <c r="F73" s="218" t="str">
        <f t="shared" si="1"/>
        <v/>
      </c>
    </row>
    <row r="74" spans="1:6">
      <c r="A74" s="178"/>
      <c r="B74" s="179"/>
      <c r="C74" s="180"/>
      <c r="D74" s="181"/>
      <c r="E74" s="179"/>
      <c r="F74" s="218" t="str">
        <f t="shared" si="1"/>
        <v/>
      </c>
    </row>
    <row r="75" spans="1:6">
      <c r="A75" s="178"/>
      <c r="B75" s="179"/>
      <c r="C75" s="180"/>
      <c r="D75" s="181"/>
      <c r="E75" s="179"/>
      <c r="F75" s="218" t="str">
        <f t="shared" si="1"/>
        <v/>
      </c>
    </row>
    <row r="76" spans="1:6">
      <c r="A76" s="178"/>
      <c r="B76" s="179"/>
      <c r="C76" s="180"/>
      <c r="D76" s="181"/>
      <c r="E76" s="179"/>
      <c r="F76" s="218" t="str">
        <f t="shared" si="1"/>
        <v/>
      </c>
    </row>
    <row r="77" spans="1:6">
      <c r="A77" s="178"/>
      <c r="B77" s="179"/>
      <c r="C77" s="180"/>
      <c r="D77" s="181"/>
      <c r="E77" s="179"/>
      <c r="F77" s="218" t="str">
        <f t="shared" si="1"/>
        <v/>
      </c>
    </row>
    <row r="78" spans="1:6">
      <c r="A78" s="178"/>
      <c r="B78" s="179"/>
      <c r="C78" s="180"/>
      <c r="D78" s="181"/>
      <c r="E78" s="179"/>
      <c r="F78" s="218" t="str">
        <f t="shared" si="1"/>
        <v/>
      </c>
    </row>
    <row r="79" spans="1:6">
      <c r="A79" s="178"/>
      <c r="B79" s="179"/>
      <c r="C79" s="180"/>
      <c r="D79" s="181"/>
      <c r="E79" s="179"/>
      <c r="F79" s="218" t="str">
        <f t="shared" si="1"/>
        <v/>
      </c>
    </row>
    <row r="80" spans="1:6">
      <c r="A80" s="178"/>
      <c r="B80" s="179"/>
      <c r="C80" s="180"/>
      <c r="D80" s="181"/>
      <c r="E80" s="179"/>
      <c r="F80" s="218" t="str">
        <f t="shared" si="1"/>
        <v/>
      </c>
    </row>
    <row r="81" spans="1:6">
      <c r="A81" s="178"/>
      <c r="B81" s="179"/>
      <c r="C81" s="180"/>
      <c r="D81" s="181"/>
      <c r="E81" s="179"/>
      <c r="F81" s="218" t="str">
        <f t="shared" si="1"/>
        <v/>
      </c>
    </row>
    <row r="82" spans="1:6">
      <c r="A82" s="178"/>
      <c r="B82" s="179"/>
      <c r="C82" s="180"/>
      <c r="D82" s="181"/>
      <c r="E82" s="179"/>
      <c r="F82" s="218" t="str">
        <f t="shared" si="1"/>
        <v/>
      </c>
    </row>
    <row r="83" spans="1:6">
      <c r="A83" s="178"/>
      <c r="B83" s="179"/>
      <c r="C83" s="180"/>
      <c r="D83" s="181"/>
      <c r="E83" s="179"/>
      <c r="F83" s="218" t="str">
        <f t="shared" si="1"/>
        <v/>
      </c>
    </row>
    <row r="84" spans="1:6">
      <c r="A84" s="178"/>
      <c r="B84" s="179"/>
      <c r="C84" s="180"/>
      <c r="D84" s="181"/>
      <c r="E84" s="179"/>
      <c r="F84" s="218" t="str">
        <f t="shared" si="1"/>
        <v/>
      </c>
    </row>
    <row r="85" spans="1:6">
      <c r="A85" s="178"/>
      <c r="B85" s="179"/>
      <c r="C85" s="180"/>
      <c r="D85" s="181"/>
      <c r="E85" s="179"/>
      <c r="F85" s="218" t="str">
        <f t="shared" si="1"/>
        <v/>
      </c>
    </row>
    <row r="86" spans="1:6">
      <c r="A86" s="178"/>
      <c r="B86" s="179"/>
      <c r="C86" s="180"/>
      <c r="D86" s="181"/>
      <c r="E86" s="179"/>
      <c r="F86" s="218" t="str">
        <f t="shared" si="1"/>
        <v/>
      </c>
    </row>
    <row r="87" spans="1:6">
      <c r="A87" s="178"/>
      <c r="B87" s="179"/>
      <c r="C87" s="180"/>
      <c r="D87" s="181"/>
      <c r="E87" s="179"/>
      <c r="F87" s="218" t="str">
        <f t="shared" si="1"/>
        <v/>
      </c>
    </row>
    <row r="88" spans="1:6">
      <c r="A88" s="178"/>
      <c r="B88" s="179"/>
      <c r="C88" s="180"/>
      <c r="D88" s="181"/>
      <c r="E88" s="179"/>
      <c r="F88" s="218" t="str">
        <f t="shared" si="1"/>
        <v/>
      </c>
    </row>
    <row r="89" spans="1:6">
      <c r="A89" s="178"/>
      <c r="B89" s="179"/>
      <c r="C89" s="180"/>
      <c r="D89" s="181"/>
      <c r="E89" s="179"/>
      <c r="F89" s="218" t="str">
        <f t="shared" si="1"/>
        <v/>
      </c>
    </row>
    <row r="90" spans="1:6">
      <c r="A90" s="178"/>
      <c r="B90" s="179"/>
      <c r="C90" s="180"/>
      <c r="D90" s="181"/>
      <c r="E90" s="179"/>
      <c r="F90" s="218" t="str">
        <f t="shared" si="1"/>
        <v/>
      </c>
    </row>
    <row r="91" spans="1:6">
      <c r="A91" s="178"/>
      <c r="B91" s="179"/>
      <c r="C91" s="180"/>
      <c r="D91" s="181"/>
      <c r="E91" s="179"/>
      <c r="F91" s="218" t="str">
        <f t="shared" si="1"/>
        <v/>
      </c>
    </row>
    <row r="92" spans="1:6">
      <c r="A92" s="178"/>
      <c r="B92" s="179"/>
      <c r="C92" s="180"/>
      <c r="D92" s="181"/>
      <c r="E92" s="179"/>
      <c r="F92" s="218" t="str">
        <f t="shared" si="1"/>
        <v/>
      </c>
    </row>
    <row r="93" spans="1:6">
      <c r="A93" s="178"/>
      <c r="B93" s="179"/>
      <c r="C93" s="180"/>
      <c r="D93" s="181"/>
      <c r="E93" s="179"/>
      <c r="F93" s="218" t="str">
        <f t="shared" si="1"/>
        <v/>
      </c>
    </row>
    <row r="94" spans="1:6">
      <c r="A94" s="178"/>
      <c r="B94" s="179"/>
      <c r="C94" s="180"/>
      <c r="D94" s="181"/>
      <c r="E94" s="179"/>
      <c r="F94" s="218" t="str">
        <f t="shared" si="1"/>
        <v/>
      </c>
    </row>
    <row r="95" spans="1:6">
      <c r="A95" s="178"/>
      <c r="B95" s="179"/>
      <c r="C95" s="180"/>
      <c r="D95" s="181"/>
      <c r="E95" s="179"/>
      <c r="F95" s="218" t="str">
        <f t="shared" si="1"/>
        <v/>
      </c>
    </row>
    <row r="96" spans="1:6">
      <c r="A96" s="178"/>
      <c r="B96" s="179"/>
      <c r="C96" s="180"/>
      <c r="D96" s="181"/>
      <c r="E96" s="179"/>
      <c r="F96" s="218" t="str">
        <f t="shared" si="1"/>
        <v/>
      </c>
    </row>
    <row r="97" spans="1:6">
      <c r="A97" s="178"/>
      <c r="B97" s="179"/>
      <c r="C97" s="180"/>
      <c r="D97" s="181"/>
      <c r="E97" s="179"/>
      <c r="F97" s="218" t="str">
        <f t="shared" si="1"/>
        <v/>
      </c>
    </row>
    <row r="98" spans="1:6">
      <c r="A98" s="178"/>
      <c r="B98" s="179"/>
      <c r="C98" s="180"/>
      <c r="D98" s="181"/>
      <c r="E98" s="179"/>
      <c r="F98" s="218" t="str">
        <f t="shared" si="1"/>
        <v/>
      </c>
    </row>
    <row r="99" spans="1:6">
      <c r="A99" s="178"/>
      <c r="B99" s="179"/>
      <c r="C99" s="180"/>
      <c r="D99" s="181"/>
      <c r="E99" s="179"/>
      <c r="F99" s="218" t="str">
        <f t="shared" si="1"/>
        <v/>
      </c>
    </row>
    <row r="100" spans="1:6">
      <c r="A100" s="178"/>
      <c r="B100" s="179"/>
      <c r="C100" s="180"/>
      <c r="D100" s="181"/>
      <c r="E100" s="179"/>
      <c r="F100" s="218" t="str">
        <f t="shared" si="1"/>
        <v/>
      </c>
    </row>
    <row r="101" spans="1:6">
      <c r="A101" s="178"/>
      <c r="B101" s="179"/>
      <c r="C101" s="180"/>
      <c r="D101" s="181"/>
      <c r="E101" s="179"/>
      <c r="F101" s="218" t="str">
        <f t="shared" si="1"/>
        <v/>
      </c>
    </row>
    <row r="102" spans="1:6">
      <c r="A102" s="178"/>
      <c r="B102" s="179"/>
      <c r="C102" s="180"/>
      <c r="D102" s="181"/>
      <c r="E102" s="179"/>
      <c r="F102" s="218" t="str">
        <f t="shared" si="1"/>
        <v/>
      </c>
    </row>
    <row r="103" spans="1:6">
      <c r="A103" s="178"/>
      <c r="B103" s="179"/>
      <c r="C103" s="180"/>
      <c r="D103" s="181"/>
      <c r="E103" s="179"/>
      <c r="F103" s="218" t="str">
        <f t="shared" si="1"/>
        <v/>
      </c>
    </row>
    <row r="104" spans="1:6">
      <c r="A104" s="178"/>
      <c r="B104" s="179"/>
      <c r="C104" s="180"/>
      <c r="D104" s="181"/>
      <c r="E104" s="179"/>
      <c r="F104" s="218" t="str">
        <f t="shared" si="1"/>
        <v/>
      </c>
    </row>
    <row r="105" spans="1:6">
      <c r="A105" s="178"/>
      <c r="B105" s="179"/>
      <c r="C105" s="180"/>
      <c r="D105" s="181"/>
      <c r="E105" s="179"/>
      <c r="F105" s="218" t="str">
        <f t="shared" si="1"/>
        <v/>
      </c>
    </row>
    <row r="106" spans="1:6">
      <c r="A106" s="178"/>
      <c r="B106" s="179"/>
      <c r="C106" s="180"/>
      <c r="D106" s="181"/>
      <c r="E106" s="179"/>
      <c r="F106" s="218" t="str">
        <f t="shared" si="1"/>
        <v/>
      </c>
    </row>
    <row r="107" spans="1:6">
      <c r="A107" s="178"/>
      <c r="B107" s="179"/>
      <c r="C107" s="180"/>
      <c r="D107" s="181"/>
      <c r="E107" s="179"/>
      <c r="F107" s="218" t="str">
        <f t="shared" si="1"/>
        <v/>
      </c>
    </row>
    <row r="108" spans="1:6">
      <c r="A108" s="178"/>
      <c r="B108" s="179"/>
      <c r="C108" s="180"/>
      <c r="D108" s="181"/>
      <c r="E108" s="179"/>
      <c r="F108" s="218" t="str">
        <f t="shared" si="1"/>
        <v/>
      </c>
    </row>
    <row r="109" spans="1:6">
      <c r="A109" s="178"/>
      <c r="B109" s="179"/>
      <c r="C109" s="180"/>
      <c r="D109" s="181"/>
      <c r="E109" s="179"/>
      <c r="F109" s="218" t="str">
        <f t="shared" si="1"/>
        <v/>
      </c>
    </row>
    <row r="110" spans="1:6">
      <c r="A110" s="178"/>
      <c r="B110" s="179"/>
      <c r="C110" s="180"/>
      <c r="D110" s="181"/>
      <c r="E110" s="179"/>
      <c r="F110" s="218" t="str">
        <f t="shared" si="1"/>
        <v/>
      </c>
    </row>
    <row r="111" spans="1:6" ht="13.8" thickBot="1">
      <c r="A111" s="676">
        <v>2</v>
      </c>
      <c r="B111" s="677">
        <v>28</v>
      </c>
      <c r="C111" s="682" t="s">
        <v>1326</v>
      </c>
      <c r="D111" s="678">
        <f>SUM(D62:D110)</f>
        <v>0</v>
      </c>
      <c r="E111" s="679">
        <f>SUM(E62:E110)</f>
        <v>0</v>
      </c>
      <c r="F111" s="680">
        <f>D111-E111</f>
        <v>0</v>
      </c>
    </row>
    <row r="112" spans="1:6" ht="13.8" thickTop="1">
      <c r="A112" s="683"/>
      <c r="B112" s="683"/>
      <c r="C112" s="684"/>
      <c r="D112" s="685"/>
      <c r="E112" s="685"/>
      <c r="F112" s="685"/>
    </row>
    <row r="113" spans="1:6">
      <c r="A113" s="686"/>
      <c r="B113" s="686"/>
      <c r="C113" s="686" t="s">
        <v>1327</v>
      </c>
      <c r="D113" s="687">
        <f>D61+D111</f>
        <v>280500</v>
      </c>
      <c r="E113" s="687">
        <f>E61+E111</f>
        <v>0</v>
      </c>
      <c r="F113" s="687">
        <f>D113-E113</f>
        <v>280500</v>
      </c>
    </row>
    <row r="114" spans="1:6" ht="25.8" customHeight="1">
      <c r="A114" s="3"/>
      <c r="B114" s="3"/>
      <c r="C114" s="3"/>
      <c r="D114" s="3"/>
      <c r="E114" s="3"/>
      <c r="F114" s="3"/>
    </row>
    <row r="115" spans="1:6" ht="25.8" customHeight="1">
      <c r="A115" s="6"/>
      <c r="B115" s="6"/>
    </row>
    <row r="116" spans="1:6" ht="33" customHeight="1">
      <c r="A116" s="872" t="s">
        <v>3</v>
      </c>
      <c r="B116" s="873"/>
      <c r="C116" s="172" t="s">
        <v>0</v>
      </c>
      <c r="D116" s="171" t="s">
        <v>1</v>
      </c>
      <c r="E116" s="233" t="s">
        <v>2</v>
      </c>
      <c r="F116" s="172" t="s">
        <v>17</v>
      </c>
    </row>
    <row r="117" spans="1:6">
      <c r="A117" s="173">
        <v>3</v>
      </c>
      <c r="B117" s="174">
        <v>1</v>
      </c>
      <c r="C117" s="175" t="s">
        <v>7</v>
      </c>
      <c r="D117" s="176">
        <f>F113</f>
        <v>280500</v>
      </c>
      <c r="E117" s="174"/>
      <c r="F117" s="175">
        <f>D117</f>
        <v>280500</v>
      </c>
    </row>
    <row r="118" spans="1:6">
      <c r="A118" s="178"/>
      <c r="B118" s="179"/>
      <c r="C118" s="180"/>
      <c r="D118" s="181"/>
      <c r="E118" s="179"/>
      <c r="F118" s="218" t="str">
        <f>IF(OR(D118&lt;&gt;"",E118&lt;&gt;""),F117+D118-E118,"")</f>
        <v/>
      </c>
    </row>
    <row r="119" spans="1:6">
      <c r="A119" s="178"/>
      <c r="B119" s="179"/>
      <c r="C119" s="180"/>
      <c r="D119" s="181"/>
      <c r="E119" s="179"/>
      <c r="F119" s="218" t="str">
        <f t="shared" ref="F119:F166" si="2">IF(OR(D119&lt;&gt;"",E119&lt;&gt;""),F118+D119-E119,"")</f>
        <v/>
      </c>
    </row>
    <row r="120" spans="1:6">
      <c r="A120" s="178"/>
      <c r="B120" s="179"/>
      <c r="C120" s="180"/>
      <c r="D120" s="181"/>
      <c r="E120" s="179"/>
      <c r="F120" s="218" t="str">
        <f t="shared" si="2"/>
        <v/>
      </c>
    </row>
    <row r="121" spans="1:6">
      <c r="A121" s="178"/>
      <c r="B121" s="179"/>
      <c r="C121" s="180"/>
      <c r="D121" s="181"/>
      <c r="E121" s="179"/>
      <c r="F121" s="218" t="str">
        <f t="shared" si="2"/>
        <v/>
      </c>
    </row>
    <row r="122" spans="1:6">
      <c r="A122" s="178"/>
      <c r="B122" s="179"/>
      <c r="C122" s="180"/>
      <c r="D122" s="181"/>
      <c r="E122" s="179"/>
      <c r="F122" s="218" t="str">
        <f t="shared" si="2"/>
        <v/>
      </c>
    </row>
    <row r="123" spans="1:6">
      <c r="A123" s="178"/>
      <c r="B123" s="179"/>
      <c r="C123" s="180"/>
      <c r="D123" s="181"/>
      <c r="E123" s="179"/>
      <c r="F123" s="218" t="str">
        <f t="shared" si="2"/>
        <v/>
      </c>
    </row>
    <row r="124" spans="1:6">
      <c r="A124" s="178"/>
      <c r="B124" s="179"/>
      <c r="C124" s="180"/>
      <c r="D124" s="181"/>
      <c r="E124" s="179"/>
      <c r="F124" s="218" t="str">
        <f t="shared" si="2"/>
        <v/>
      </c>
    </row>
    <row r="125" spans="1:6">
      <c r="A125" s="178"/>
      <c r="B125" s="179"/>
      <c r="C125" s="180"/>
      <c r="D125" s="181"/>
      <c r="E125" s="179"/>
      <c r="F125" s="218" t="str">
        <f t="shared" si="2"/>
        <v/>
      </c>
    </row>
    <row r="126" spans="1:6">
      <c r="A126" s="178"/>
      <c r="B126" s="179"/>
      <c r="C126" s="180"/>
      <c r="D126" s="181"/>
      <c r="E126" s="179"/>
      <c r="F126" s="218" t="str">
        <f t="shared" si="2"/>
        <v/>
      </c>
    </row>
    <row r="127" spans="1:6">
      <c r="A127" s="178"/>
      <c r="B127" s="179"/>
      <c r="C127" s="180"/>
      <c r="D127" s="181"/>
      <c r="E127" s="179"/>
      <c r="F127" s="218" t="str">
        <f t="shared" si="2"/>
        <v/>
      </c>
    </row>
    <row r="128" spans="1:6">
      <c r="A128" s="178"/>
      <c r="B128" s="179"/>
      <c r="C128" s="180"/>
      <c r="D128" s="181"/>
      <c r="E128" s="179"/>
      <c r="F128" s="218" t="str">
        <f t="shared" si="2"/>
        <v/>
      </c>
    </row>
    <row r="129" spans="1:6">
      <c r="A129" s="178"/>
      <c r="B129" s="179"/>
      <c r="C129" s="180"/>
      <c r="D129" s="181"/>
      <c r="E129" s="179"/>
      <c r="F129" s="218" t="str">
        <f t="shared" si="2"/>
        <v/>
      </c>
    </row>
    <row r="130" spans="1:6">
      <c r="A130" s="178"/>
      <c r="B130" s="179"/>
      <c r="C130" s="180"/>
      <c r="D130" s="181"/>
      <c r="E130" s="179"/>
      <c r="F130" s="218" t="str">
        <f t="shared" si="2"/>
        <v/>
      </c>
    </row>
    <row r="131" spans="1:6">
      <c r="A131" s="178"/>
      <c r="B131" s="179"/>
      <c r="C131" s="180"/>
      <c r="D131" s="181"/>
      <c r="E131" s="179"/>
      <c r="F131" s="218" t="str">
        <f t="shared" si="2"/>
        <v/>
      </c>
    </row>
    <row r="132" spans="1:6">
      <c r="A132" s="178"/>
      <c r="B132" s="179"/>
      <c r="C132" s="180"/>
      <c r="D132" s="181"/>
      <c r="E132" s="179"/>
      <c r="F132" s="218" t="str">
        <f t="shared" si="2"/>
        <v/>
      </c>
    </row>
    <row r="133" spans="1:6">
      <c r="A133" s="178"/>
      <c r="B133" s="179"/>
      <c r="C133" s="180"/>
      <c r="D133" s="181"/>
      <c r="E133" s="179"/>
      <c r="F133" s="218" t="str">
        <f t="shared" si="2"/>
        <v/>
      </c>
    </row>
    <row r="134" spans="1:6">
      <c r="A134" s="178"/>
      <c r="B134" s="179"/>
      <c r="C134" s="180"/>
      <c r="D134" s="181"/>
      <c r="E134" s="179"/>
      <c r="F134" s="218" t="str">
        <f t="shared" si="2"/>
        <v/>
      </c>
    </row>
    <row r="135" spans="1:6">
      <c r="A135" s="178"/>
      <c r="B135" s="179"/>
      <c r="C135" s="180"/>
      <c r="D135" s="181"/>
      <c r="E135" s="179"/>
      <c r="F135" s="218" t="str">
        <f t="shared" si="2"/>
        <v/>
      </c>
    </row>
    <row r="136" spans="1:6">
      <c r="A136" s="178"/>
      <c r="B136" s="179"/>
      <c r="C136" s="180"/>
      <c r="D136" s="181"/>
      <c r="E136" s="179"/>
      <c r="F136" s="218" t="str">
        <f t="shared" si="2"/>
        <v/>
      </c>
    </row>
    <row r="137" spans="1:6">
      <c r="A137" s="178"/>
      <c r="B137" s="179"/>
      <c r="C137" s="180"/>
      <c r="D137" s="181"/>
      <c r="E137" s="179"/>
      <c r="F137" s="218" t="str">
        <f t="shared" si="2"/>
        <v/>
      </c>
    </row>
    <row r="138" spans="1:6">
      <c r="A138" s="178"/>
      <c r="B138" s="179"/>
      <c r="C138" s="180"/>
      <c r="D138" s="181"/>
      <c r="E138" s="179"/>
      <c r="F138" s="218" t="str">
        <f t="shared" si="2"/>
        <v/>
      </c>
    </row>
    <row r="139" spans="1:6">
      <c r="A139" s="178"/>
      <c r="B139" s="179"/>
      <c r="C139" s="180"/>
      <c r="D139" s="181"/>
      <c r="E139" s="179"/>
      <c r="F139" s="218" t="str">
        <f t="shared" si="2"/>
        <v/>
      </c>
    </row>
    <row r="140" spans="1:6">
      <c r="A140" s="178"/>
      <c r="B140" s="179"/>
      <c r="C140" s="180"/>
      <c r="D140" s="181"/>
      <c r="E140" s="179"/>
      <c r="F140" s="218" t="str">
        <f t="shared" si="2"/>
        <v/>
      </c>
    </row>
    <row r="141" spans="1:6">
      <c r="A141" s="178"/>
      <c r="B141" s="179"/>
      <c r="C141" s="180"/>
      <c r="D141" s="181"/>
      <c r="E141" s="179"/>
      <c r="F141" s="218" t="str">
        <f t="shared" si="2"/>
        <v/>
      </c>
    </row>
    <row r="142" spans="1:6">
      <c r="A142" s="178"/>
      <c r="B142" s="179"/>
      <c r="C142" s="180"/>
      <c r="D142" s="181"/>
      <c r="E142" s="179"/>
      <c r="F142" s="218" t="str">
        <f t="shared" si="2"/>
        <v/>
      </c>
    </row>
    <row r="143" spans="1:6">
      <c r="A143" s="178"/>
      <c r="B143" s="179"/>
      <c r="C143" s="180"/>
      <c r="D143" s="181"/>
      <c r="E143" s="179"/>
      <c r="F143" s="218" t="str">
        <f t="shared" si="2"/>
        <v/>
      </c>
    </row>
    <row r="144" spans="1:6">
      <c r="A144" s="178"/>
      <c r="B144" s="179"/>
      <c r="C144" s="180"/>
      <c r="D144" s="181"/>
      <c r="E144" s="179"/>
      <c r="F144" s="218" t="str">
        <f t="shared" si="2"/>
        <v/>
      </c>
    </row>
    <row r="145" spans="1:6">
      <c r="A145" s="178"/>
      <c r="B145" s="179"/>
      <c r="C145" s="180"/>
      <c r="D145" s="181"/>
      <c r="E145" s="179"/>
      <c r="F145" s="218" t="str">
        <f t="shared" si="2"/>
        <v/>
      </c>
    </row>
    <row r="146" spans="1:6">
      <c r="A146" s="178"/>
      <c r="B146" s="179"/>
      <c r="C146" s="180"/>
      <c r="D146" s="181"/>
      <c r="E146" s="179"/>
      <c r="F146" s="218" t="str">
        <f t="shared" si="2"/>
        <v/>
      </c>
    </row>
    <row r="147" spans="1:6">
      <c r="A147" s="178"/>
      <c r="B147" s="179"/>
      <c r="C147" s="180"/>
      <c r="D147" s="181"/>
      <c r="E147" s="179"/>
      <c r="F147" s="218" t="str">
        <f t="shared" si="2"/>
        <v/>
      </c>
    </row>
    <row r="148" spans="1:6">
      <c r="A148" s="178"/>
      <c r="B148" s="179"/>
      <c r="C148" s="180"/>
      <c r="D148" s="181"/>
      <c r="E148" s="179"/>
      <c r="F148" s="218" t="str">
        <f t="shared" si="2"/>
        <v/>
      </c>
    </row>
    <row r="149" spans="1:6">
      <c r="A149" s="178"/>
      <c r="B149" s="179"/>
      <c r="C149" s="180"/>
      <c r="D149" s="181"/>
      <c r="E149" s="179"/>
      <c r="F149" s="218" t="str">
        <f t="shared" si="2"/>
        <v/>
      </c>
    </row>
    <row r="150" spans="1:6">
      <c r="A150" s="178"/>
      <c r="B150" s="179"/>
      <c r="C150" s="180"/>
      <c r="D150" s="181"/>
      <c r="E150" s="179"/>
      <c r="F150" s="218" t="str">
        <f t="shared" si="2"/>
        <v/>
      </c>
    </row>
    <row r="151" spans="1:6">
      <c r="A151" s="178"/>
      <c r="B151" s="179"/>
      <c r="C151" s="180"/>
      <c r="D151" s="181"/>
      <c r="E151" s="179"/>
      <c r="F151" s="218" t="str">
        <f t="shared" si="2"/>
        <v/>
      </c>
    </row>
    <row r="152" spans="1:6">
      <c r="A152" s="178"/>
      <c r="B152" s="179"/>
      <c r="C152" s="180"/>
      <c r="D152" s="181"/>
      <c r="E152" s="179"/>
      <c r="F152" s="218" t="str">
        <f t="shared" si="2"/>
        <v/>
      </c>
    </row>
    <row r="153" spans="1:6">
      <c r="A153" s="178"/>
      <c r="B153" s="179"/>
      <c r="C153" s="180"/>
      <c r="D153" s="181"/>
      <c r="E153" s="179"/>
      <c r="F153" s="218" t="str">
        <f t="shared" si="2"/>
        <v/>
      </c>
    </row>
    <row r="154" spans="1:6">
      <c r="A154" s="178"/>
      <c r="B154" s="179"/>
      <c r="C154" s="180"/>
      <c r="D154" s="181"/>
      <c r="E154" s="179"/>
      <c r="F154" s="218" t="str">
        <f t="shared" si="2"/>
        <v/>
      </c>
    </row>
    <row r="155" spans="1:6">
      <c r="A155" s="178"/>
      <c r="B155" s="179"/>
      <c r="C155" s="180"/>
      <c r="D155" s="181"/>
      <c r="E155" s="179"/>
      <c r="F155" s="218" t="str">
        <f t="shared" si="2"/>
        <v/>
      </c>
    </row>
    <row r="156" spans="1:6">
      <c r="A156" s="178"/>
      <c r="B156" s="179"/>
      <c r="C156" s="180"/>
      <c r="D156" s="181"/>
      <c r="E156" s="179"/>
      <c r="F156" s="218" t="str">
        <f t="shared" si="2"/>
        <v/>
      </c>
    </row>
    <row r="157" spans="1:6">
      <c r="A157" s="178"/>
      <c r="B157" s="179"/>
      <c r="C157" s="180"/>
      <c r="D157" s="181"/>
      <c r="E157" s="179"/>
      <c r="F157" s="218" t="str">
        <f t="shared" si="2"/>
        <v/>
      </c>
    </row>
    <row r="158" spans="1:6">
      <c r="A158" s="178"/>
      <c r="B158" s="179"/>
      <c r="C158" s="180"/>
      <c r="D158" s="181"/>
      <c r="E158" s="179"/>
      <c r="F158" s="218" t="str">
        <f t="shared" si="2"/>
        <v/>
      </c>
    </row>
    <row r="159" spans="1:6">
      <c r="A159" s="178"/>
      <c r="B159" s="179"/>
      <c r="C159" s="180"/>
      <c r="D159" s="181"/>
      <c r="E159" s="179"/>
      <c r="F159" s="218" t="str">
        <f t="shared" si="2"/>
        <v/>
      </c>
    </row>
    <row r="160" spans="1:6">
      <c r="A160" s="178"/>
      <c r="B160" s="179"/>
      <c r="C160" s="180"/>
      <c r="D160" s="181"/>
      <c r="E160" s="179"/>
      <c r="F160" s="218" t="str">
        <f t="shared" si="2"/>
        <v/>
      </c>
    </row>
    <row r="161" spans="1:6">
      <c r="A161" s="178"/>
      <c r="B161" s="179"/>
      <c r="C161" s="180"/>
      <c r="D161" s="181"/>
      <c r="E161" s="179"/>
      <c r="F161" s="218" t="str">
        <f t="shared" si="2"/>
        <v/>
      </c>
    </row>
    <row r="162" spans="1:6">
      <c r="A162" s="178"/>
      <c r="B162" s="179"/>
      <c r="C162" s="180"/>
      <c r="D162" s="181"/>
      <c r="E162" s="179"/>
      <c r="F162" s="218" t="str">
        <f t="shared" si="2"/>
        <v/>
      </c>
    </row>
    <row r="163" spans="1:6">
      <c r="A163" s="178"/>
      <c r="B163" s="179"/>
      <c r="C163" s="180"/>
      <c r="D163" s="181"/>
      <c r="E163" s="179"/>
      <c r="F163" s="218" t="str">
        <f t="shared" si="2"/>
        <v/>
      </c>
    </row>
    <row r="164" spans="1:6">
      <c r="A164" s="178"/>
      <c r="B164" s="179"/>
      <c r="C164" s="180"/>
      <c r="D164" s="181"/>
      <c r="E164" s="179"/>
      <c r="F164" s="218" t="str">
        <f t="shared" si="2"/>
        <v/>
      </c>
    </row>
    <row r="165" spans="1:6">
      <c r="A165" s="178"/>
      <c r="B165" s="179"/>
      <c r="C165" s="180"/>
      <c r="D165" s="181"/>
      <c r="E165" s="179"/>
      <c r="F165" s="218" t="str">
        <f t="shared" si="2"/>
        <v/>
      </c>
    </row>
    <row r="166" spans="1:6">
      <c r="A166" s="178"/>
      <c r="B166" s="179"/>
      <c r="C166" s="180"/>
      <c r="D166" s="181"/>
      <c r="E166" s="179"/>
      <c r="F166" s="218" t="str">
        <f t="shared" si="2"/>
        <v/>
      </c>
    </row>
    <row r="167" spans="1:6" ht="13.8" thickBot="1">
      <c r="A167" s="676">
        <v>3</v>
      </c>
      <c r="B167" s="677">
        <v>31</v>
      </c>
      <c r="C167" s="682" t="s">
        <v>1354</v>
      </c>
      <c r="D167" s="678">
        <f>SUM(D118:D166)</f>
        <v>0</v>
      </c>
      <c r="E167" s="679">
        <f>SUM(E118:E166)</f>
        <v>0</v>
      </c>
      <c r="F167" s="680">
        <f>D167-E167</f>
        <v>0</v>
      </c>
    </row>
    <row r="168" spans="1:6" ht="13.8" thickTop="1">
      <c r="A168" s="683"/>
      <c r="B168" s="683"/>
      <c r="C168" s="684"/>
      <c r="D168" s="685"/>
      <c r="E168" s="685"/>
      <c r="F168" s="685"/>
    </row>
    <row r="169" spans="1:6">
      <c r="A169" s="686"/>
      <c r="B169" s="686"/>
      <c r="C169" s="686" t="s">
        <v>1329</v>
      </c>
      <c r="D169" s="687">
        <f>D117+D167</f>
        <v>280500</v>
      </c>
      <c r="E169" s="687">
        <f>E117+E167</f>
        <v>0</v>
      </c>
      <c r="F169" s="687">
        <f>D169-E169</f>
        <v>280500</v>
      </c>
    </row>
    <row r="170" spans="1:6" ht="25.8" customHeight="1">
      <c r="A170" s="3"/>
      <c r="B170" s="3"/>
      <c r="C170" s="3"/>
      <c r="D170" s="3"/>
      <c r="E170" s="3"/>
      <c r="F170" s="3"/>
    </row>
    <row r="171" spans="1:6" ht="25.8" customHeight="1">
      <c r="A171" s="6"/>
      <c r="B171" s="6"/>
    </row>
    <row r="172" spans="1:6" ht="33" customHeight="1">
      <c r="A172" s="872" t="s">
        <v>3</v>
      </c>
      <c r="B172" s="873"/>
      <c r="C172" s="172" t="s">
        <v>0</v>
      </c>
      <c r="D172" s="171" t="s">
        <v>1</v>
      </c>
      <c r="E172" s="233" t="s">
        <v>2</v>
      </c>
      <c r="F172" s="172" t="s">
        <v>17</v>
      </c>
    </row>
    <row r="173" spans="1:6">
      <c r="A173" s="173">
        <v>4</v>
      </c>
      <c r="B173" s="174">
        <v>1</v>
      </c>
      <c r="C173" s="175" t="s">
        <v>7</v>
      </c>
      <c r="D173" s="176">
        <f>F169</f>
        <v>280500</v>
      </c>
      <c r="E173" s="174"/>
      <c r="F173" s="175">
        <f>D173</f>
        <v>280500</v>
      </c>
    </row>
    <row r="174" spans="1:6">
      <c r="A174" s="178"/>
      <c r="B174" s="179"/>
      <c r="C174" s="180"/>
      <c r="D174" s="181"/>
      <c r="E174" s="179"/>
      <c r="F174" s="218" t="str">
        <f>IF(OR(D174&lt;&gt;"",E174&lt;&gt;""),F173+D174-E174,"")</f>
        <v/>
      </c>
    </row>
    <row r="175" spans="1:6">
      <c r="A175" s="178"/>
      <c r="B175" s="179"/>
      <c r="C175" s="180"/>
      <c r="D175" s="181"/>
      <c r="E175" s="179"/>
      <c r="F175" s="218" t="str">
        <f t="shared" ref="F175:F222" si="3">IF(OR(D175&lt;&gt;"",E175&lt;&gt;""),F174+D175-E175,"")</f>
        <v/>
      </c>
    </row>
    <row r="176" spans="1:6">
      <c r="A176" s="178"/>
      <c r="B176" s="179"/>
      <c r="C176" s="180"/>
      <c r="D176" s="181"/>
      <c r="E176" s="179"/>
      <c r="F176" s="218" t="str">
        <f t="shared" si="3"/>
        <v/>
      </c>
    </row>
    <row r="177" spans="1:6">
      <c r="A177" s="178"/>
      <c r="B177" s="179"/>
      <c r="C177" s="180"/>
      <c r="D177" s="181"/>
      <c r="E177" s="179"/>
      <c r="F177" s="218" t="str">
        <f t="shared" si="3"/>
        <v/>
      </c>
    </row>
    <row r="178" spans="1:6">
      <c r="A178" s="178"/>
      <c r="B178" s="179"/>
      <c r="C178" s="180"/>
      <c r="D178" s="181"/>
      <c r="E178" s="179"/>
      <c r="F178" s="218" t="str">
        <f t="shared" si="3"/>
        <v/>
      </c>
    </row>
    <row r="179" spans="1:6">
      <c r="A179" s="178"/>
      <c r="B179" s="179"/>
      <c r="C179" s="180"/>
      <c r="D179" s="181"/>
      <c r="E179" s="179"/>
      <c r="F179" s="218" t="str">
        <f t="shared" si="3"/>
        <v/>
      </c>
    </row>
    <row r="180" spans="1:6">
      <c r="A180" s="178"/>
      <c r="B180" s="179"/>
      <c r="C180" s="180"/>
      <c r="D180" s="181"/>
      <c r="E180" s="179"/>
      <c r="F180" s="218" t="str">
        <f t="shared" si="3"/>
        <v/>
      </c>
    </row>
    <row r="181" spans="1:6">
      <c r="A181" s="178"/>
      <c r="B181" s="179"/>
      <c r="C181" s="180"/>
      <c r="D181" s="181"/>
      <c r="E181" s="179"/>
      <c r="F181" s="218" t="str">
        <f t="shared" si="3"/>
        <v/>
      </c>
    </row>
    <row r="182" spans="1:6">
      <c r="A182" s="178"/>
      <c r="B182" s="179"/>
      <c r="C182" s="180"/>
      <c r="D182" s="181"/>
      <c r="E182" s="179"/>
      <c r="F182" s="218" t="str">
        <f t="shared" si="3"/>
        <v/>
      </c>
    </row>
    <row r="183" spans="1:6">
      <c r="A183" s="178"/>
      <c r="B183" s="179"/>
      <c r="C183" s="180"/>
      <c r="D183" s="181"/>
      <c r="E183" s="179"/>
      <c r="F183" s="218" t="str">
        <f t="shared" si="3"/>
        <v/>
      </c>
    </row>
    <row r="184" spans="1:6">
      <c r="A184" s="178"/>
      <c r="B184" s="179"/>
      <c r="C184" s="180"/>
      <c r="D184" s="181"/>
      <c r="E184" s="179"/>
      <c r="F184" s="218" t="str">
        <f t="shared" si="3"/>
        <v/>
      </c>
    </row>
    <row r="185" spans="1:6">
      <c r="A185" s="178"/>
      <c r="B185" s="179"/>
      <c r="C185" s="180"/>
      <c r="D185" s="181"/>
      <c r="E185" s="179"/>
      <c r="F185" s="218" t="str">
        <f t="shared" si="3"/>
        <v/>
      </c>
    </row>
    <row r="186" spans="1:6">
      <c r="A186" s="178"/>
      <c r="B186" s="179"/>
      <c r="C186" s="180"/>
      <c r="D186" s="181"/>
      <c r="E186" s="179"/>
      <c r="F186" s="218" t="str">
        <f t="shared" si="3"/>
        <v/>
      </c>
    </row>
    <row r="187" spans="1:6">
      <c r="A187" s="178"/>
      <c r="B187" s="179"/>
      <c r="C187" s="180"/>
      <c r="D187" s="181"/>
      <c r="E187" s="179"/>
      <c r="F187" s="218" t="str">
        <f t="shared" si="3"/>
        <v/>
      </c>
    </row>
    <row r="188" spans="1:6">
      <c r="A188" s="178"/>
      <c r="B188" s="179"/>
      <c r="C188" s="180"/>
      <c r="D188" s="181"/>
      <c r="E188" s="179"/>
      <c r="F188" s="218" t="str">
        <f t="shared" si="3"/>
        <v/>
      </c>
    </row>
    <row r="189" spans="1:6">
      <c r="A189" s="178"/>
      <c r="B189" s="179"/>
      <c r="C189" s="180"/>
      <c r="D189" s="181"/>
      <c r="E189" s="179"/>
      <c r="F189" s="218" t="str">
        <f t="shared" si="3"/>
        <v/>
      </c>
    </row>
    <row r="190" spans="1:6">
      <c r="A190" s="178"/>
      <c r="B190" s="179"/>
      <c r="C190" s="180"/>
      <c r="D190" s="181"/>
      <c r="E190" s="179"/>
      <c r="F190" s="218" t="str">
        <f t="shared" si="3"/>
        <v/>
      </c>
    </row>
    <row r="191" spans="1:6">
      <c r="A191" s="178"/>
      <c r="B191" s="179"/>
      <c r="C191" s="180"/>
      <c r="D191" s="181"/>
      <c r="E191" s="179"/>
      <c r="F191" s="218" t="str">
        <f t="shared" si="3"/>
        <v/>
      </c>
    </row>
    <row r="192" spans="1:6">
      <c r="A192" s="178"/>
      <c r="B192" s="179"/>
      <c r="C192" s="180"/>
      <c r="D192" s="181"/>
      <c r="E192" s="179"/>
      <c r="F192" s="218" t="str">
        <f t="shared" si="3"/>
        <v/>
      </c>
    </row>
    <row r="193" spans="1:6">
      <c r="A193" s="178"/>
      <c r="B193" s="179"/>
      <c r="C193" s="180"/>
      <c r="D193" s="181"/>
      <c r="E193" s="179"/>
      <c r="F193" s="218" t="str">
        <f t="shared" si="3"/>
        <v/>
      </c>
    </row>
    <row r="194" spans="1:6">
      <c r="A194" s="178"/>
      <c r="B194" s="179"/>
      <c r="C194" s="180"/>
      <c r="D194" s="181"/>
      <c r="E194" s="179"/>
      <c r="F194" s="218" t="str">
        <f t="shared" si="3"/>
        <v/>
      </c>
    </row>
    <row r="195" spans="1:6">
      <c r="A195" s="178"/>
      <c r="B195" s="179"/>
      <c r="C195" s="180"/>
      <c r="D195" s="181"/>
      <c r="E195" s="179"/>
      <c r="F195" s="218" t="str">
        <f t="shared" si="3"/>
        <v/>
      </c>
    </row>
    <row r="196" spans="1:6">
      <c r="A196" s="178"/>
      <c r="B196" s="179"/>
      <c r="C196" s="180"/>
      <c r="D196" s="181"/>
      <c r="E196" s="179"/>
      <c r="F196" s="218" t="str">
        <f t="shared" si="3"/>
        <v/>
      </c>
    </row>
    <row r="197" spans="1:6">
      <c r="A197" s="178"/>
      <c r="B197" s="179"/>
      <c r="C197" s="180"/>
      <c r="D197" s="181"/>
      <c r="E197" s="179"/>
      <c r="F197" s="218" t="str">
        <f t="shared" si="3"/>
        <v/>
      </c>
    </row>
    <row r="198" spans="1:6">
      <c r="A198" s="178"/>
      <c r="B198" s="179"/>
      <c r="C198" s="180"/>
      <c r="D198" s="181"/>
      <c r="E198" s="179"/>
      <c r="F198" s="218" t="str">
        <f t="shared" si="3"/>
        <v/>
      </c>
    </row>
    <row r="199" spans="1:6">
      <c r="A199" s="178"/>
      <c r="B199" s="179"/>
      <c r="C199" s="180"/>
      <c r="D199" s="181"/>
      <c r="E199" s="179"/>
      <c r="F199" s="218" t="str">
        <f t="shared" si="3"/>
        <v/>
      </c>
    </row>
    <row r="200" spans="1:6">
      <c r="A200" s="178"/>
      <c r="B200" s="179"/>
      <c r="C200" s="180"/>
      <c r="D200" s="181"/>
      <c r="E200" s="179"/>
      <c r="F200" s="218" t="str">
        <f t="shared" si="3"/>
        <v/>
      </c>
    </row>
    <row r="201" spans="1:6">
      <c r="A201" s="178"/>
      <c r="B201" s="179"/>
      <c r="C201" s="180"/>
      <c r="D201" s="181"/>
      <c r="E201" s="179"/>
      <c r="F201" s="218" t="str">
        <f t="shared" si="3"/>
        <v/>
      </c>
    </row>
    <row r="202" spans="1:6">
      <c r="A202" s="178"/>
      <c r="B202" s="179"/>
      <c r="C202" s="180"/>
      <c r="D202" s="181"/>
      <c r="E202" s="179"/>
      <c r="F202" s="218" t="str">
        <f t="shared" si="3"/>
        <v/>
      </c>
    </row>
    <row r="203" spans="1:6">
      <c r="A203" s="178"/>
      <c r="B203" s="179"/>
      <c r="C203" s="180"/>
      <c r="D203" s="181"/>
      <c r="E203" s="179"/>
      <c r="F203" s="218" t="str">
        <f t="shared" si="3"/>
        <v/>
      </c>
    </row>
    <row r="204" spans="1:6">
      <c r="A204" s="178"/>
      <c r="B204" s="179"/>
      <c r="C204" s="180"/>
      <c r="D204" s="181"/>
      <c r="E204" s="179"/>
      <c r="F204" s="218" t="str">
        <f t="shared" si="3"/>
        <v/>
      </c>
    </row>
    <row r="205" spans="1:6">
      <c r="A205" s="178"/>
      <c r="B205" s="179"/>
      <c r="C205" s="180"/>
      <c r="D205" s="181"/>
      <c r="E205" s="179"/>
      <c r="F205" s="218" t="str">
        <f t="shared" si="3"/>
        <v/>
      </c>
    </row>
    <row r="206" spans="1:6">
      <c r="A206" s="178"/>
      <c r="B206" s="179"/>
      <c r="C206" s="180"/>
      <c r="D206" s="181"/>
      <c r="E206" s="179"/>
      <c r="F206" s="218" t="str">
        <f t="shared" si="3"/>
        <v/>
      </c>
    </row>
    <row r="207" spans="1:6">
      <c r="A207" s="178"/>
      <c r="B207" s="179"/>
      <c r="C207" s="180"/>
      <c r="D207" s="181"/>
      <c r="E207" s="179"/>
      <c r="F207" s="218" t="str">
        <f t="shared" si="3"/>
        <v/>
      </c>
    </row>
    <row r="208" spans="1:6">
      <c r="A208" s="178"/>
      <c r="B208" s="179"/>
      <c r="C208" s="180"/>
      <c r="D208" s="181"/>
      <c r="E208" s="179"/>
      <c r="F208" s="218" t="str">
        <f t="shared" si="3"/>
        <v/>
      </c>
    </row>
    <row r="209" spans="1:6">
      <c r="A209" s="178"/>
      <c r="B209" s="179"/>
      <c r="C209" s="180"/>
      <c r="D209" s="181"/>
      <c r="E209" s="179"/>
      <c r="F209" s="218" t="str">
        <f t="shared" si="3"/>
        <v/>
      </c>
    </row>
    <row r="210" spans="1:6">
      <c r="A210" s="178"/>
      <c r="B210" s="179"/>
      <c r="C210" s="180"/>
      <c r="D210" s="181"/>
      <c r="E210" s="179"/>
      <c r="F210" s="218" t="str">
        <f t="shared" si="3"/>
        <v/>
      </c>
    </row>
    <row r="211" spans="1:6">
      <c r="A211" s="178"/>
      <c r="B211" s="179"/>
      <c r="C211" s="180"/>
      <c r="D211" s="181"/>
      <c r="E211" s="179"/>
      <c r="F211" s="218" t="str">
        <f t="shared" si="3"/>
        <v/>
      </c>
    </row>
    <row r="212" spans="1:6">
      <c r="A212" s="178"/>
      <c r="B212" s="179"/>
      <c r="C212" s="180"/>
      <c r="D212" s="181"/>
      <c r="E212" s="179"/>
      <c r="F212" s="218" t="str">
        <f t="shared" si="3"/>
        <v/>
      </c>
    </row>
    <row r="213" spans="1:6">
      <c r="A213" s="178"/>
      <c r="B213" s="179"/>
      <c r="C213" s="180"/>
      <c r="D213" s="181"/>
      <c r="E213" s="179"/>
      <c r="F213" s="218" t="str">
        <f t="shared" si="3"/>
        <v/>
      </c>
    </row>
    <row r="214" spans="1:6">
      <c r="A214" s="178"/>
      <c r="B214" s="179"/>
      <c r="C214" s="180"/>
      <c r="D214" s="181"/>
      <c r="E214" s="179"/>
      <c r="F214" s="218" t="str">
        <f t="shared" si="3"/>
        <v/>
      </c>
    </row>
    <row r="215" spans="1:6">
      <c r="A215" s="178"/>
      <c r="B215" s="179"/>
      <c r="C215" s="180"/>
      <c r="D215" s="181"/>
      <c r="E215" s="179"/>
      <c r="F215" s="218" t="str">
        <f t="shared" si="3"/>
        <v/>
      </c>
    </row>
    <row r="216" spans="1:6">
      <c r="A216" s="178"/>
      <c r="B216" s="179"/>
      <c r="C216" s="180"/>
      <c r="D216" s="181"/>
      <c r="E216" s="179"/>
      <c r="F216" s="218" t="str">
        <f t="shared" si="3"/>
        <v/>
      </c>
    </row>
    <row r="217" spans="1:6">
      <c r="A217" s="178"/>
      <c r="B217" s="179"/>
      <c r="C217" s="180"/>
      <c r="D217" s="181"/>
      <c r="E217" s="179"/>
      <c r="F217" s="218" t="str">
        <f t="shared" si="3"/>
        <v/>
      </c>
    </row>
    <row r="218" spans="1:6">
      <c r="A218" s="178"/>
      <c r="B218" s="179"/>
      <c r="C218" s="180"/>
      <c r="D218" s="181"/>
      <c r="E218" s="179"/>
      <c r="F218" s="218" t="str">
        <f t="shared" si="3"/>
        <v/>
      </c>
    </row>
    <row r="219" spans="1:6">
      <c r="A219" s="178"/>
      <c r="B219" s="179"/>
      <c r="C219" s="180"/>
      <c r="D219" s="181"/>
      <c r="E219" s="179"/>
      <c r="F219" s="218" t="str">
        <f t="shared" si="3"/>
        <v/>
      </c>
    </row>
    <row r="220" spans="1:6">
      <c r="A220" s="178"/>
      <c r="B220" s="179"/>
      <c r="C220" s="180"/>
      <c r="D220" s="181"/>
      <c r="E220" s="179"/>
      <c r="F220" s="218" t="str">
        <f t="shared" si="3"/>
        <v/>
      </c>
    </row>
    <row r="221" spans="1:6">
      <c r="A221" s="178"/>
      <c r="B221" s="179"/>
      <c r="C221" s="180"/>
      <c r="D221" s="181"/>
      <c r="E221" s="179"/>
      <c r="F221" s="218" t="str">
        <f t="shared" si="3"/>
        <v/>
      </c>
    </row>
    <row r="222" spans="1:6">
      <c r="A222" s="178"/>
      <c r="B222" s="179"/>
      <c r="C222" s="180"/>
      <c r="D222" s="181"/>
      <c r="E222" s="179"/>
      <c r="F222" s="218" t="str">
        <f t="shared" si="3"/>
        <v/>
      </c>
    </row>
    <row r="223" spans="1:6" ht="13.8" thickBot="1">
      <c r="A223" s="676">
        <v>4</v>
      </c>
      <c r="B223" s="677">
        <v>30</v>
      </c>
      <c r="C223" s="682" t="s">
        <v>1353</v>
      </c>
      <c r="D223" s="678">
        <f>SUM(D174:D222)</f>
        <v>0</v>
      </c>
      <c r="E223" s="679">
        <f>SUM(E174:E222)</f>
        <v>0</v>
      </c>
      <c r="F223" s="680">
        <f>D223-E223</f>
        <v>0</v>
      </c>
    </row>
    <row r="224" spans="1:6" ht="13.8" thickTop="1">
      <c r="A224" s="683"/>
      <c r="B224" s="683"/>
      <c r="C224" s="684"/>
      <c r="D224" s="685"/>
      <c r="E224" s="685"/>
      <c r="F224" s="685"/>
    </row>
    <row r="225" spans="1:6">
      <c r="A225" s="686"/>
      <c r="B225" s="686"/>
      <c r="C225" s="686" t="s">
        <v>1331</v>
      </c>
      <c r="D225" s="687">
        <f>D173+D223</f>
        <v>280500</v>
      </c>
      <c r="E225" s="687">
        <f>E173+E223</f>
        <v>0</v>
      </c>
      <c r="F225" s="687">
        <f>D225-E225</f>
        <v>280500</v>
      </c>
    </row>
    <row r="226" spans="1:6" ht="25.8" customHeight="1">
      <c r="A226" s="3"/>
      <c r="B226" s="3"/>
      <c r="C226" s="3"/>
      <c r="D226" s="3"/>
      <c r="E226" s="3"/>
      <c r="F226" s="3"/>
    </row>
    <row r="227" spans="1:6" ht="25.8" customHeight="1">
      <c r="A227" s="6"/>
      <c r="B227" s="6"/>
    </row>
    <row r="228" spans="1:6" ht="33" customHeight="1">
      <c r="A228" s="872" t="s">
        <v>3</v>
      </c>
      <c r="B228" s="873"/>
      <c r="C228" s="172" t="s">
        <v>0</v>
      </c>
      <c r="D228" s="171" t="s">
        <v>1</v>
      </c>
      <c r="E228" s="233" t="s">
        <v>2</v>
      </c>
      <c r="F228" s="172" t="s">
        <v>17</v>
      </c>
    </row>
    <row r="229" spans="1:6">
      <c r="A229" s="173">
        <v>5</v>
      </c>
      <c r="B229" s="174">
        <v>1</v>
      </c>
      <c r="C229" s="175" t="s">
        <v>7</v>
      </c>
      <c r="D229" s="176">
        <f>F225</f>
        <v>280500</v>
      </c>
      <c r="E229" s="174"/>
      <c r="F229" s="175">
        <f>D229</f>
        <v>280500</v>
      </c>
    </row>
    <row r="230" spans="1:6">
      <c r="A230" s="178"/>
      <c r="B230" s="179"/>
      <c r="C230" s="180"/>
      <c r="D230" s="181"/>
      <c r="E230" s="179"/>
      <c r="F230" s="218" t="str">
        <f>IF(OR(D230&lt;&gt;"",E230&lt;&gt;""),F229+D230-E230,"")</f>
        <v/>
      </c>
    </row>
    <row r="231" spans="1:6">
      <c r="A231" s="178"/>
      <c r="B231" s="179"/>
      <c r="C231" s="180"/>
      <c r="D231" s="181"/>
      <c r="E231" s="179"/>
      <c r="F231" s="218" t="str">
        <f t="shared" ref="F231:F278" si="4">IF(OR(D231&lt;&gt;"",E231&lt;&gt;""),F230+D231-E231,"")</f>
        <v/>
      </c>
    </row>
    <row r="232" spans="1:6">
      <c r="A232" s="178"/>
      <c r="B232" s="179"/>
      <c r="C232" s="180"/>
      <c r="D232" s="181"/>
      <c r="E232" s="179"/>
      <c r="F232" s="218" t="str">
        <f t="shared" si="4"/>
        <v/>
      </c>
    </row>
    <row r="233" spans="1:6">
      <c r="A233" s="178"/>
      <c r="B233" s="179"/>
      <c r="C233" s="180"/>
      <c r="D233" s="181"/>
      <c r="E233" s="179"/>
      <c r="F233" s="218" t="str">
        <f t="shared" si="4"/>
        <v/>
      </c>
    </row>
    <row r="234" spans="1:6">
      <c r="A234" s="178"/>
      <c r="B234" s="179"/>
      <c r="C234" s="180"/>
      <c r="D234" s="181"/>
      <c r="E234" s="179"/>
      <c r="F234" s="218" t="str">
        <f t="shared" si="4"/>
        <v/>
      </c>
    </row>
    <row r="235" spans="1:6">
      <c r="A235" s="178"/>
      <c r="B235" s="179"/>
      <c r="C235" s="180"/>
      <c r="D235" s="181"/>
      <c r="E235" s="179"/>
      <c r="F235" s="218" t="str">
        <f t="shared" si="4"/>
        <v/>
      </c>
    </row>
    <row r="236" spans="1:6">
      <c r="A236" s="178"/>
      <c r="B236" s="179"/>
      <c r="C236" s="180"/>
      <c r="D236" s="181"/>
      <c r="E236" s="179"/>
      <c r="F236" s="218" t="str">
        <f t="shared" si="4"/>
        <v/>
      </c>
    </row>
    <row r="237" spans="1:6">
      <c r="A237" s="178"/>
      <c r="B237" s="179"/>
      <c r="C237" s="180"/>
      <c r="D237" s="181"/>
      <c r="E237" s="179"/>
      <c r="F237" s="218" t="str">
        <f t="shared" si="4"/>
        <v/>
      </c>
    </row>
    <row r="238" spans="1:6">
      <c r="A238" s="178"/>
      <c r="B238" s="179"/>
      <c r="C238" s="180"/>
      <c r="D238" s="181"/>
      <c r="E238" s="179"/>
      <c r="F238" s="218" t="str">
        <f t="shared" si="4"/>
        <v/>
      </c>
    </row>
    <row r="239" spans="1:6">
      <c r="A239" s="178"/>
      <c r="B239" s="179"/>
      <c r="C239" s="180"/>
      <c r="D239" s="181"/>
      <c r="E239" s="179"/>
      <c r="F239" s="218" t="str">
        <f t="shared" si="4"/>
        <v/>
      </c>
    </row>
    <row r="240" spans="1:6">
      <c r="A240" s="178"/>
      <c r="B240" s="179"/>
      <c r="C240" s="180"/>
      <c r="D240" s="181"/>
      <c r="E240" s="179"/>
      <c r="F240" s="218" t="str">
        <f t="shared" si="4"/>
        <v/>
      </c>
    </row>
    <row r="241" spans="1:6">
      <c r="A241" s="178"/>
      <c r="B241" s="179"/>
      <c r="C241" s="180"/>
      <c r="D241" s="181"/>
      <c r="E241" s="179"/>
      <c r="F241" s="218" t="str">
        <f t="shared" si="4"/>
        <v/>
      </c>
    </row>
    <row r="242" spans="1:6">
      <c r="A242" s="178"/>
      <c r="B242" s="179"/>
      <c r="C242" s="180"/>
      <c r="D242" s="181"/>
      <c r="E242" s="179"/>
      <c r="F242" s="218" t="str">
        <f t="shared" si="4"/>
        <v/>
      </c>
    </row>
    <row r="243" spans="1:6">
      <c r="A243" s="178"/>
      <c r="B243" s="179"/>
      <c r="C243" s="180"/>
      <c r="D243" s="181"/>
      <c r="E243" s="179"/>
      <c r="F243" s="218" t="str">
        <f t="shared" si="4"/>
        <v/>
      </c>
    </row>
    <row r="244" spans="1:6">
      <c r="A244" s="178"/>
      <c r="B244" s="179"/>
      <c r="C244" s="180"/>
      <c r="D244" s="181"/>
      <c r="E244" s="179"/>
      <c r="F244" s="218" t="str">
        <f t="shared" si="4"/>
        <v/>
      </c>
    </row>
    <row r="245" spans="1:6">
      <c r="A245" s="178"/>
      <c r="B245" s="179"/>
      <c r="C245" s="180"/>
      <c r="D245" s="181"/>
      <c r="E245" s="179"/>
      <c r="F245" s="218" t="str">
        <f t="shared" si="4"/>
        <v/>
      </c>
    </row>
    <row r="246" spans="1:6">
      <c r="A246" s="178"/>
      <c r="B246" s="179"/>
      <c r="C246" s="180"/>
      <c r="D246" s="181"/>
      <c r="E246" s="179"/>
      <c r="F246" s="218" t="str">
        <f t="shared" si="4"/>
        <v/>
      </c>
    </row>
    <row r="247" spans="1:6">
      <c r="A247" s="178"/>
      <c r="B247" s="179"/>
      <c r="C247" s="180"/>
      <c r="D247" s="181"/>
      <c r="E247" s="179"/>
      <c r="F247" s="218" t="str">
        <f t="shared" si="4"/>
        <v/>
      </c>
    </row>
    <row r="248" spans="1:6">
      <c r="A248" s="178"/>
      <c r="B248" s="179"/>
      <c r="C248" s="180"/>
      <c r="D248" s="181"/>
      <c r="E248" s="179"/>
      <c r="F248" s="218" t="str">
        <f t="shared" si="4"/>
        <v/>
      </c>
    </row>
    <row r="249" spans="1:6">
      <c r="A249" s="178"/>
      <c r="B249" s="179"/>
      <c r="C249" s="180"/>
      <c r="D249" s="181"/>
      <c r="E249" s="179"/>
      <c r="F249" s="218" t="str">
        <f t="shared" si="4"/>
        <v/>
      </c>
    </row>
    <row r="250" spans="1:6">
      <c r="A250" s="178"/>
      <c r="B250" s="179"/>
      <c r="C250" s="180"/>
      <c r="D250" s="181"/>
      <c r="E250" s="179"/>
      <c r="F250" s="218" t="str">
        <f t="shared" si="4"/>
        <v/>
      </c>
    </row>
    <row r="251" spans="1:6">
      <c r="A251" s="178"/>
      <c r="B251" s="179"/>
      <c r="C251" s="180"/>
      <c r="D251" s="181"/>
      <c r="E251" s="179"/>
      <c r="F251" s="218" t="str">
        <f t="shared" si="4"/>
        <v/>
      </c>
    </row>
    <row r="252" spans="1:6">
      <c r="A252" s="178"/>
      <c r="B252" s="179"/>
      <c r="C252" s="180"/>
      <c r="D252" s="181"/>
      <c r="E252" s="179"/>
      <c r="F252" s="218" t="str">
        <f t="shared" si="4"/>
        <v/>
      </c>
    </row>
    <row r="253" spans="1:6">
      <c r="A253" s="178"/>
      <c r="B253" s="179"/>
      <c r="C253" s="180"/>
      <c r="D253" s="181"/>
      <c r="E253" s="179"/>
      <c r="F253" s="218" t="str">
        <f t="shared" si="4"/>
        <v/>
      </c>
    </row>
    <row r="254" spans="1:6">
      <c r="A254" s="178"/>
      <c r="B254" s="179"/>
      <c r="C254" s="180"/>
      <c r="D254" s="181"/>
      <c r="E254" s="179"/>
      <c r="F254" s="218" t="str">
        <f t="shared" si="4"/>
        <v/>
      </c>
    </row>
    <row r="255" spans="1:6">
      <c r="A255" s="178"/>
      <c r="B255" s="179"/>
      <c r="C255" s="180"/>
      <c r="D255" s="181"/>
      <c r="E255" s="179"/>
      <c r="F255" s="218" t="str">
        <f t="shared" si="4"/>
        <v/>
      </c>
    </row>
    <row r="256" spans="1:6">
      <c r="A256" s="178"/>
      <c r="B256" s="179"/>
      <c r="C256" s="180"/>
      <c r="D256" s="181"/>
      <c r="E256" s="179"/>
      <c r="F256" s="218" t="str">
        <f t="shared" si="4"/>
        <v/>
      </c>
    </row>
    <row r="257" spans="1:6">
      <c r="A257" s="178"/>
      <c r="B257" s="179"/>
      <c r="C257" s="180"/>
      <c r="D257" s="181"/>
      <c r="E257" s="179"/>
      <c r="F257" s="218" t="str">
        <f t="shared" si="4"/>
        <v/>
      </c>
    </row>
    <row r="258" spans="1:6">
      <c r="A258" s="178"/>
      <c r="B258" s="179"/>
      <c r="C258" s="180"/>
      <c r="D258" s="181"/>
      <c r="E258" s="179"/>
      <c r="F258" s="218" t="str">
        <f t="shared" si="4"/>
        <v/>
      </c>
    </row>
    <row r="259" spans="1:6">
      <c r="A259" s="178"/>
      <c r="B259" s="179"/>
      <c r="C259" s="180"/>
      <c r="D259" s="181"/>
      <c r="E259" s="179"/>
      <c r="F259" s="218" t="str">
        <f t="shared" si="4"/>
        <v/>
      </c>
    </row>
    <row r="260" spans="1:6">
      <c r="A260" s="178"/>
      <c r="B260" s="179"/>
      <c r="C260" s="180"/>
      <c r="D260" s="181"/>
      <c r="E260" s="179"/>
      <c r="F260" s="218" t="str">
        <f t="shared" si="4"/>
        <v/>
      </c>
    </row>
    <row r="261" spans="1:6">
      <c r="A261" s="178"/>
      <c r="B261" s="179"/>
      <c r="C261" s="180"/>
      <c r="D261" s="181"/>
      <c r="E261" s="179"/>
      <c r="F261" s="218" t="str">
        <f t="shared" si="4"/>
        <v/>
      </c>
    </row>
    <row r="262" spans="1:6">
      <c r="A262" s="178"/>
      <c r="B262" s="179"/>
      <c r="C262" s="180"/>
      <c r="D262" s="181"/>
      <c r="E262" s="179"/>
      <c r="F262" s="218" t="str">
        <f t="shared" si="4"/>
        <v/>
      </c>
    </row>
    <row r="263" spans="1:6">
      <c r="A263" s="178"/>
      <c r="B263" s="179"/>
      <c r="C263" s="180"/>
      <c r="D263" s="181"/>
      <c r="E263" s="179"/>
      <c r="F263" s="218" t="str">
        <f t="shared" si="4"/>
        <v/>
      </c>
    </row>
    <row r="264" spans="1:6">
      <c r="A264" s="178"/>
      <c r="B264" s="179"/>
      <c r="C264" s="180"/>
      <c r="D264" s="181"/>
      <c r="E264" s="179"/>
      <c r="F264" s="218" t="str">
        <f t="shared" si="4"/>
        <v/>
      </c>
    </row>
    <row r="265" spans="1:6">
      <c r="A265" s="178"/>
      <c r="B265" s="179"/>
      <c r="C265" s="180"/>
      <c r="D265" s="181"/>
      <c r="E265" s="179"/>
      <c r="F265" s="218" t="str">
        <f t="shared" si="4"/>
        <v/>
      </c>
    </row>
    <row r="266" spans="1:6">
      <c r="A266" s="178"/>
      <c r="B266" s="179"/>
      <c r="C266" s="180"/>
      <c r="D266" s="181"/>
      <c r="E266" s="179"/>
      <c r="F266" s="218" t="str">
        <f t="shared" si="4"/>
        <v/>
      </c>
    </row>
    <row r="267" spans="1:6">
      <c r="A267" s="178"/>
      <c r="B267" s="179"/>
      <c r="C267" s="180"/>
      <c r="D267" s="181"/>
      <c r="E267" s="179"/>
      <c r="F267" s="218" t="str">
        <f t="shared" si="4"/>
        <v/>
      </c>
    </row>
    <row r="268" spans="1:6">
      <c r="A268" s="178"/>
      <c r="B268" s="179"/>
      <c r="C268" s="180"/>
      <c r="D268" s="181"/>
      <c r="E268" s="179"/>
      <c r="F268" s="218" t="str">
        <f t="shared" si="4"/>
        <v/>
      </c>
    </row>
    <row r="269" spans="1:6">
      <c r="A269" s="178"/>
      <c r="B269" s="179"/>
      <c r="C269" s="180"/>
      <c r="D269" s="181"/>
      <c r="E269" s="179"/>
      <c r="F269" s="218" t="str">
        <f t="shared" si="4"/>
        <v/>
      </c>
    </row>
    <row r="270" spans="1:6">
      <c r="A270" s="178"/>
      <c r="B270" s="179"/>
      <c r="C270" s="180"/>
      <c r="D270" s="181"/>
      <c r="E270" s="179"/>
      <c r="F270" s="218" t="str">
        <f t="shared" si="4"/>
        <v/>
      </c>
    </row>
    <row r="271" spans="1:6">
      <c r="A271" s="178"/>
      <c r="B271" s="179"/>
      <c r="C271" s="180"/>
      <c r="D271" s="181"/>
      <c r="E271" s="179"/>
      <c r="F271" s="218" t="str">
        <f t="shared" si="4"/>
        <v/>
      </c>
    </row>
    <row r="272" spans="1:6">
      <c r="A272" s="178"/>
      <c r="B272" s="179"/>
      <c r="C272" s="180"/>
      <c r="D272" s="181"/>
      <c r="E272" s="179"/>
      <c r="F272" s="218" t="str">
        <f t="shared" si="4"/>
        <v/>
      </c>
    </row>
    <row r="273" spans="1:6">
      <c r="A273" s="178"/>
      <c r="B273" s="179"/>
      <c r="C273" s="180"/>
      <c r="D273" s="181"/>
      <c r="E273" s="179"/>
      <c r="F273" s="218" t="str">
        <f t="shared" si="4"/>
        <v/>
      </c>
    </row>
    <row r="274" spans="1:6">
      <c r="A274" s="178"/>
      <c r="B274" s="179"/>
      <c r="C274" s="180"/>
      <c r="D274" s="181"/>
      <c r="E274" s="179"/>
      <c r="F274" s="218" t="str">
        <f t="shared" si="4"/>
        <v/>
      </c>
    </row>
    <row r="275" spans="1:6">
      <c r="A275" s="178"/>
      <c r="B275" s="179"/>
      <c r="C275" s="180"/>
      <c r="D275" s="181"/>
      <c r="E275" s="179"/>
      <c r="F275" s="218" t="str">
        <f t="shared" si="4"/>
        <v/>
      </c>
    </row>
    <row r="276" spans="1:6">
      <c r="A276" s="178"/>
      <c r="B276" s="179"/>
      <c r="C276" s="180"/>
      <c r="D276" s="181"/>
      <c r="E276" s="179"/>
      <c r="F276" s="218" t="str">
        <f t="shared" si="4"/>
        <v/>
      </c>
    </row>
    <row r="277" spans="1:6">
      <c r="A277" s="178"/>
      <c r="B277" s="179"/>
      <c r="C277" s="180"/>
      <c r="D277" s="181"/>
      <c r="E277" s="179"/>
      <c r="F277" s="218" t="str">
        <f t="shared" si="4"/>
        <v/>
      </c>
    </row>
    <row r="278" spans="1:6">
      <c r="A278" s="178"/>
      <c r="B278" s="179"/>
      <c r="C278" s="180"/>
      <c r="D278" s="181"/>
      <c r="E278" s="179"/>
      <c r="F278" s="218" t="str">
        <f t="shared" si="4"/>
        <v/>
      </c>
    </row>
    <row r="279" spans="1:6" ht="13.8" thickBot="1">
      <c r="A279" s="676">
        <v>5</v>
      </c>
      <c r="B279" s="677">
        <v>31</v>
      </c>
      <c r="C279" s="682" t="s">
        <v>1352</v>
      </c>
      <c r="D279" s="678">
        <f>SUM(D230:D278)</f>
        <v>0</v>
      </c>
      <c r="E279" s="679">
        <f>SUM(E230:E278)</f>
        <v>0</v>
      </c>
      <c r="F279" s="680">
        <f>D279-E279</f>
        <v>0</v>
      </c>
    </row>
    <row r="280" spans="1:6" ht="13.8" thickTop="1">
      <c r="A280" s="683"/>
      <c r="B280" s="683"/>
      <c r="C280" s="684"/>
      <c r="D280" s="685"/>
      <c r="E280" s="685"/>
      <c r="F280" s="685"/>
    </row>
    <row r="281" spans="1:6">
      <c r="A281" s="686"/>
      <c r="B281" s="686"/>
      <c r="C281" s="686" t="s">
        <v>1333</v>
      </c>
      <c r="D281" s="687">
        <f>D229+D279</f>
        <v>280500</v>
      </c>
      <c r="E281" s="687">
        <f>E229+E279</f>
        <v>0</v>
      </c>
      <c r="F281" s="687">
        <f>D281-E281</f>
        <v>280500</v>
      </c>
    </row>
    <row r="282" spans="1:6" ht="25.8" customHeight="1">
      <c r="A282" s="3"/>
      <c r="B282" s="3"/>
      <c r="C282" s="3"/>
      <c r="D282" s="3"/>
      <c r="E282" s="3"/>
      <c r="F282" s="3"/>
    </row>
    <row r="283" spans="1:6" ht="25.8" customHeight="1">
      <c r="A283" s="6"/>
      <c r="B283" s="6"/>
    </row>
    <row r="284" spans="1:6" ht="33" customHeight="1">
      <c r="A284" s="872" t="s">
        <v>3</v>
      </c>
      <c r="B284" s="873"/>
      <c r="C284" s="172" t="s">
        <v>0</v>
      </c>
      <c r="D284" s="171" t="s">
        <v>1</v>
      </c>
      <c r="E284" s="233" t="s">
        <v>2</v>
      </c>
      <c r="F284" s="172" t="s">
        <v>17</v>
      </c>
    </row>
    <row r="285" spans="1:6">
      <c r="A285" s="173">
        <v>6</v>
      </c>
      <c r="B285" s="174">
        <v>1</v>
      </c>
      <c r="C285" s="175" t="s">
        <v>7</v>
      </c>
      <c r="D285" s="176">
        <f>F281</f>
        <v>280500</v>
      </c>
      <c r="E285" s="174"/>
      <c r="F285" s="175">
        <f>D285</f>
        <v>280500</v>
      </c>
    </row>
    <row r="286" spans="1:6">
      <c r="A286" s="178"/>
      <c r="B286" s="179"/>
      <c r="C286" s="180"/>
      <c r="D286" s="181"/>
      <c r="E286" s="179"/>
      <c r="F286" s="218" t="str">
        <f>IF(OR(D286&lt;&gt;"",E286&lt;&gt;""),F285+D286-E286,"")</f>
        <v/>
      </c>
    </row>
    <row r="287" spans="1:6">
      <c r="A287" s="178"/>
      <c r="B287" s="179"/>
      <c r="C287" s="180"/>
      <c r="D287" s="181"/>
      <c r="E287" s="179"/>
      <c r="F287" s="218" t="str">
        <f t="shared" ref="F287:F334" si="5">IF(OR(D287&lt;&gt;"",E287&lt;&gt;""),F286+D287-E287,"")</f>
        <v/>
      </c>
    </row>
    <row r="288" spans="1:6">
      <c r="A288" s="178"/>
      <c r="B288" s="179"/>
      <c r="C288" s="180"/>
      <c r="D288" s="181"/>
      <c r="E288" s="179"/>
      <c r="F288" s="218" t="str">
        <f t="shared" si="5"/>
        <v/>
      </c>
    </row>
    <row r="289" spans="1:6">
      <c r="A289" s="178"/>
      <c r="B289" s="179"/>
      <c r="C289" s="180"/>
      <c r="D289" s="181"/>
      <c r="E289" s="179"/>
      <c r="F289" s="218" t="str">
        <f t="shared" si="5"/>
        <v/>
      </c>
    </row>
    <row r="290" spans="1:6">
      <c r="A290" s="178"/>
      <c r="B290" s="179"/>
      <c r="C290" s="180"/>
      <c r="D290" s="181"/>
      <c r="E290" s="179"/>
      <c r="F290" s="218" t="str">
        <f t="shared" si="5"/>
        <v/>
      </c>
    </row>
    <row r="291" spans="1:6">
      <c r="A291" s="178"/>
      <c r="B291" s="179"/>
      <c r="C291" s="180"/>
      <c r="D291" s="181"/>
      <c r="E291" s="179"/>
      <c r="F291" s="218" t="str">
        <f t="shared" si="5"/>
        <v/>
      </c>
    </row>
    <row r="292" spans="1:6">
      <c r="A292" s="178"/>
      <c r="B292" s="179"/>
      <c r="C292" s="180"/>
      <c r="D292" s="181"/>
      <c r="E292" s="179"/>
      <c r="F292" s="218" t="str">
        <f t="shared" si="5"/>
        <v/>
      </c>
    </row>
    <row r="293" spans="1:6">
      <c r="A293" s="178"/>
      <c r="B293" s="179"/>
      <c r="C293" s="180"/>
      <c r="D293" s="181"/>
      <c r="E293" s="179"/>
      <c r="F293" s="218" t="str">
        <f t="shared" si="5"/>
        <v/>
      </c>
    </row>
    <row r="294" spans="1:6">
      <c r="A294" s="178"/>
      <c r="B294" s="179"/>
      <c r="C294" s="180"/>
      <c r="D294" s="181"/>
      <c r="E294" s="179"/>
      <c r="F294" s="218" t="str">
        <f t="shared" si="5"/>
        <v/>
      </c>
    </row>
    <row r="295" spans="1:6">
      <c r="A295" s="178"/>
      <c r="B295" s="179"/>
      <c r="C295" s="180"/>
      <c r="D295" s="181"/>
      <c r="E295" s="179"/>
      <c r="F295" s="218" t="str">
        <f t="shared" si="5"/>
        <v/>
      </c>
    </row>
    <row r="296" spans="1:6">
      <c r="A296" s="178"/>
      <c r="B296" s="179"/>
      <c r="C296" s="180"/>
      <c r="D296" s="181"/>
      <c r="E296" s="179"/>
      <c r="F296" s="218" t="str">
        <f t="shared" si="5"/>
        <v/>
      </c>
    </row>
    <row r="297" spans="1:6">
      <c r="A297" s="178"/>
      <c r="B297" s="179"/>
      <c r="C297" s="180"/>
      <c r="D297" s="181"/>
      <c r="E297" s="179"/>
      <c r="F297" s="218" t="str">
        <f t="shared" si="5"/>
        <v/>
      </c>
    </row>
    <row r="298" spans="1:6">
      <c r="A298" s="178"/>
      <c r="B298" s="179"/>
      <c r="C298" s="180"/>
      <c r="D298" s="181"/>
      <c r="E298" s="179"/>
      <c r="F298" s="218" t="str">
        <f t="shared" si="5"/>
        <v/>
      </c>
    </row>
    <row r="299" spans="1:6">
      <c r="A299" s="178"/>
      <c r="B299" s="179"/>
      <c r="C299" s="180"/>
      <c r="D299" s="181"/>
      <c r="E299" s="179"/>
      <c r="F299" s="218" t="str">
        <f t="shared" si="5"/>
        <v/>
      </c>
    </row>
    <row r="300" spans="1:6">
      <c r="A300" s="178"/>
      <c r="B300" s="179"/>
      <c r="C300" s="180"/>
      <c r="D300" s="181"/>
      <c r="E300" s="179"/>
      <c r="F300" s="218" t="str">
        <f t="shared" si="5"/>
        <v/>
      </c>
    </row>
    <row r="301" spans="1:6">
      <c r="A301" s="178"/>
      <c r="B301" s="179"/>
      <c r="C301" s="180"/>
      <c r="D301" s="181"/>
      <c r="E301" s="179"/>
      <c r="F301" s="218" t="str">
        <f t="shared" si="5"/>
        <v/>
      </c>
    </row>
    <row r="302" spans="1:6">
      <c r="A302" s="178"/>
      <c r="B302" s="179"/>
      <c r="C302" s="180"/>
      <c r="D302" s="181"/>
      <c r="E302" s="179"/>
      <c r="F302" s="218" t="str">
        <f t="shared" si="5"/>
        <v/>
      </c>
    </row>
    <row r="303" spans="1:6">
      <c r="A303" s="178"/>
      <c r="B303" s="179"/>
      <c r="C303" s="180"/>
      <c r="D303" s="181"/>
      <c r="E303" s="179"/>
      <c r="F303" s="218" t="str">
        <f t="shared" si="5"/>
        <v/>
      </c>
    </row>
    <row r="304" spans="1:6">
      <c r="A304" s="178"/>
      <c r="B304" s="179"/>
      <c r="C304" s="180"/>
      <c r="D304" s="181"/>
      <c r="E304" s="179"/>
      <c r="F304" s="218" t="str">
        <f t="shared" si="5"/>
        <v/>
      </c>
    </row>
    <row r="305" spans="1:6">
      <c r="A305" s="178"/>
      <c r="B305" s="179"/>
      <c r="C305" s="180"/>
      <c r="D305" s="181"/>
      <c r="E305" s="179"/>
      <c r="F305" s="218" t="str">
        <f t="shared" si="5"/>
        <v/>
      </c>
    </row>
    <row r="306" spans="1:6">
      <c r="A306" s="178"/>
      <c r="B306" s="179"/>
      <c r="C306" s="180"/>
      <c r="D306" s="181"/>
      <c r="E306" s="179"/>
      <c r="F306" s="218" t="str">
        <f t="shared" si="5"/>
        <v/>
      </c>
    </row>
    <row r="307" spans="1:6">
      <c r="A307" s="178"/>
      <c r="B307" s="179"/>
      <c r="C307" s="180"/>
      <c r="D307" s="181"/>
      <c r="E307" s="179"/>
      <c r="F307" s="218" t="str">
        <f t="shared" si="5"/>
        <v/>
      </c>
    </row>
    <row r="308" spans="1:6">
      <c r="A308" s="178"/>
      <c r="B308" s="179"/>
      <c r="C308" s="180"/>
      <c r="D308" s="181"/>
      <c r="E308" s="179"/>
      <c r="F308" s="218" t="str">
        <f t="shared" si="5"/>
        <v/>
      </c>
    </row>
    <row r="309" spans="1:6">
      <c r="A309" s="178"/>
      <c r="B309" s="179"/>
      <c r="C309" s="180"/>
      <c r="D309" s="181"/>
      <c r="E309" s="179"/>
      <c r="F309" s="218" t="str">
        <f t="shared" si="5"/>
        <v/>
      </c>
    </row>
    <row r="310" spans="1:6">
      <c r="A310" s="178"/>
      <c r="B310" s="179"/>
      <c r="C310" s="180"/>
      <c r="D310" s="181"/>
      <c r="E310" s="179"/>
      <c r="F310" s="218" t="str">
        <f t="shared" si="5"/>
        <v/>
      </c>
    </row>
    <row r="311" spans="1:6">
      <c r="A311" s="178"/>
      <c r="B311" s="179"/>
      <c r="C311" s="180"/>
      <c r="D311" s="181"/>
      <c r="E311" s="179"/>
      <c r="F311" s="218" t="str">
        <f t="shared" si="5"/>
        <v/>
      </c>
    </row>
    <row r="312" spans="1:6">
      <c r="A312" s="178"/>
      <c r="B312" s="179"/>
      <c r="C312" s="180"/>
      <c r="D312" s="181"/>
      <c r="E312" s="179"/>
      <c r="F312" s="218" t="str">
        <f t="shared" si="5"/>
        <v/>
      </c>
    </row>
    <row r="313" spans="1:6">
      <c r="A313" s="178"/>
      <c r="B313" s="179"/>
      <c r="C313" s="180"/>
      <c r="D313" s="181"/>
      <c r="E313" s="179"/>
      <c r="F313" s="218" t="str">
        <f t="shared" si="5"/>
        <v/>
      </c>
    </row>
    <row r="314" spans="1:6">
      <c r="A314" s="178"/>
      <c r="B314" s="179"/>
      <c r="C314" s="180"/>
      <c r="D314" s="181"/>
      <c r="E314" s="179"/>
      <c r="F314" s="218" t="str">
        <f t="shared" si="5"/>
        <v/>
      </c>
    </row>
    <row r="315" spans="1:6">
      <c r="A315" s="178"/>
      <c r="B315" s="179"/>
      <c r="C315" s="180"/>
      <c r="D315" s="181"/>
      <c r="E315" s="179"/>
      <c r="F315" s="218" t="str">
        <f t="shared" si="5"/>
        <v/>
      </c>
    </row>
    <row r="316" spans="1:6">
      <c r="A316" s="178"/>
      <c r="B316" s="179"/>
      <c r="C316" s="180"/>
      <c r="D316" s="181"/>
      <c r="E316" s="179"/>
      <c r="F316" s="218" t="str">
        <f t="shared" si="5"/>
        <v/>
      </c>
    </row>
    <row r="317" spans="1:6">
      <c r="A317" s="178"/>
      <c r="B317" s="179"/>
      <c r="C317" s="180"/>
      <c r="D317" s="181"/>
      <c r="E317" s="179"/>
      <c r="F317" s="218" t="str">
        <f t="shared" si="5"/>
        <v/>
      </c>
    </row>
    <row r="318" spans="1:6">
      <c r="A318" s="178"/>
      <c r="B318" s="179"/>
      <c r="C318" s="180"/>
      <c r="D318" s="181"/>
      <c r="E318" s="179"/>
      <c r="F318" s="218" t="str">
        <f t="shared" si="5"/>
        <v/>
      </c>
    </row>
    <row r="319" spans="1:6">
      <c r="A319" s="178"/>
      <c r="B319" s="179"/>
      <c r="C319" s="180"/>
      <c r="D319" s="181"/>
      <c r="E319" s="179"/>
      <c r="F319" s="218" t="str">
        <f t="shared" si="5"/>
        <v/>
      </c>
    </row>
    <row r="320" spans="1:6">
      <c r="A320" s="178"/>
      <c r="B320" s="179"/>
      <c r="C320" s="180"/>
      <c r="D320" s="181"/>
      <c r="E320" s="179"/>
      <c r="F320" s="218" t="str">
        <f t="shared" si="5"/>
        <v/>
      </c>
    </row>
    <row r="321" spans="1:6">
      <c r="A321" s="178"/>
      <c r="B321" s="179"/>
      <c r="C321" s="180"/>
      <c r="D321" s="181"/>
      <c r="E321" s="179"/>
      <c r="F321" s="218" t="str">
        <f t="shared" si="5"/>
        <v/>
      </c>
    </row>
    <row r="322" spans="1:6">
      <c r="A322" s="178"/>
      <c r="B322" s="179"/>
      <c r="C322" s="180"/>
      <c r="D322" s="181"/>
      <c r="E322" s="179"/>
      <c r="F322" s="218" t="str">
        <f t="shared" si="5"/>
        <v/>
      </c>
    </row>
    <row r="323" spans="1:6">
      <c r="A323" s="178"/>
      <c r="B323" s="179"/>
      <c r="C323" s="180"/>
      <c r="D323" s="181"/>
      <c r="E323" s="179"/>
      <c r="F323" s="218" t="str">
        <f t="shared" si="5"/>
        <v/>
      </c>
    </row>
    <row r="324" spans="1:6">
      <c r="A324" s="178"/>
      <c r="B324" s="179"/>
      <c r="C324" s="180"/>
      <c r="D324" s="181"/>
      <c r="E324" s="179"/>
      <c r="F324" s="218" t="str">
        <f t="shared" si="5"/>
        <v/>
      </c>
    </row>
    <row r="325" spans="1:6">
      <c r="A325" s="178"/>
      <c r="B325" s="179"/>
      <c r="C325" s="180"/>
      <c r="D325" s="181"/>
      <c r="E325" s="179"/>
      <c r="F325" s="218" t="str">
        <f t="shared" si="5"/>
        <v/>
      </c>
    </row>
    <row r="326" spans="1:6">
      <c r="A326" s="178"/>
      <c r="B326" s="179"/>
      <c r="C326" s="180"/>
      <c r="D326" s="181"/>
      <c r="E326" s="179"/>
      <c r="F326" s="218" t="str">
        <f t="shared" si="5"/>
        <v/>
      </c>
    </row>
    <row r="327" spans="1:6">
      <c r="A327" s="178"/>
      <c r="B327" s="179"/>
      <c r="C327" s="180"/>
      <c r="D327" s="181"/>
      <c r="E327" s="179"/>
      <c r="F327" s="218" t="str">
        <f t="shared" si="5"/>
        <v/>
      </c>
    </row>
    <row r="328" spans="1:6">
      <c r="A328" s="178"/>
      <c r="B328" s="179"/>
      <c r="C328" s="180"/>
      <c r="D328" s="181"/>
      <c r="E328" s="179"/>
      <c r="F328" s="218" t="str">
        <f t="shared" si="5"/>
        <v/>
      </c>
    </row>
    <row r="329" spans="1:6">
      <c r="A329" s="178"/>
      <c r="B329" s="179"/>
      <c r="C329" s="180"/>
      <c r="D329" s="181"/>
      <c r="E329" s="179"/>
      <c r="F329" s="218" t="str">
        <f t="shared" si="5"/>
        <v/>
      </c>
    </row>
    <row r="330" spans="1:6">
      <c r="A330" s="178"/>
      <c r="B330" s="179"/>
      <c r="C330" s="180"/>
      <c r="D330" s="181"/>
      <c r="E330" s="179"/>
      <c r="F330" s="218" t="str">
        <f t="shared" si="5"/>
        <v/>
      </c>
    </row>
    <row r="331" spans="1:6">
      <c r="A331" s="178"/>
      <c r="B331" s="179"/>
      <c r="C331" s="180"/>
      <c r="D331" s="181"/>
      <c r="E331" s="179"/>
      <c r="F331" s="218" t="str">
        <f t="shared" si="5"/>
        <v/>
      </c>
    </row>
    <row r="332" spans="1:6">
      <c r="A332" s="178"/>
      <c r="B332" s="179"/>
      <c r="C332" s="180"/>
      <c r="D332" s="181"/>
      <c r="E332" s="179"/>
      <c r="F332" s="218" t="str">
        <f t="shared" si="5"/>
        <v/>
      </c>
    </row>
    <row r="333" spans="1:6">
      <c r="A333" s="178"/>
      <c r="B333" s="179"/>
      <c r="C333" s="180"/>
      <c r="D333" s="181"/>
      <c r="E333" s="179"/>
      <c r="F333" s="218" t="str">
        <f t="shared" si="5"/>
        <v/>
      </c>
    </row>
    <row r="334" spans="1:6">
      <c r="A334" s="178"/>
      <c r="B334" s="179"/>
      <c r="C334" s="180"/>
      <c r="D334" s="181"/>
      <c r="E334" s="179"/>
      <c r="F334" s="218" t="str">
        <f t="shared" si="5"/>
        <v/>
      </c>
    </row>
    <row r="335" spans="1:6" ht="13.8" thickBot="1">
      <c r="A335" s="676">
        <v>6</v>
      </c>
      <c r="B335" s="677">
        <v>30</v>
      </c>
      <c r="C335" s="682" t="s">
        <v>1351</v>
      </c>
      <c r="D335" s="678">
        <f>SUM(D286:D334)</f>
        <v>0</v>
      </c>
      <c r="E335" s="679">
        <f>SUM(E286:E334)</f>
        <v>0</v>
      </c>
      <c r="F335" s="680">
        <f>D335-E335</f>
        <v>0</v>
      </c>
    </row>
    <row r="336" spans="1:6" ht="13.8" thickTop="1">
      <c r="A336" s="683"/>
      <c r="B336" s="683"/>
      <c r="C336" s="684"/>
      <c r="D336" s="685"/>
      <c r="E336" s="685"/>
      <c r="F336" s="685"/>
    </row>
    <row r="337" spans="1:6">
      <c r="A337" s="686"/>
      <c r="B337" s="686"/>
      <c r="C337" s="686" t="s">
        <v>1335</v>
      </c>
      <c r="D337" s="687">
        <f>D285+D335</f>
        <v>280500</v>
      </c>
      <c r="E337" s="687">
        <f>E285+E335</f>
        <v>0</v>
      </c>
      <c r="F337" s="687">
        <f>D337-E337</f>
        <v>280500</v>
      </c>
    </row>
    <row r="338" spans="1:6" ht="25.8" customHeight="1">
      <c r="A338" s="3"/>
      <c r="B338" s="3"/>
      <c r="C338" s="3"/>
      <c r="D338" s="3"/>
      <c r="E338" s="3"/>
      <c r="F338" s="3"/>
    </row>
    <row r="339" spans="1:6" ht="25.8" customHeight="1">
      <c r="A339" s="6"/>
      <c r="B339" s="6"/>
    </row>
    <row r="340" spans="1:6" ht="33" customHeight="1">
      <c r="A340" s="877" t="s">
        <v>3</v>
      </c>
      <c r="B340" s="873"/>
      <c r="C340" s="172" t="s">
        <v>0</v>
      </c>
      <c r="D340" s="171" t="s">
        <v>1</v>
      </c>
      <c r="E340" s="233" t="s">
        <v>2</v>
      </c>
      <c r="F340" s="172" t="s">
        <v>17</v>
      </c>
    </row>
    <row r="341" spans="1:6">
      <c r="A341" s="173">
        <v>7</v>
      </c>
      <c r="B341" s="174">
        <v>1</v>
      </c>
      <c r="C341" s="175" t="s">
        <v>7</v>
      </c>
      <c r="D341" s="176">
        <f>F337</f>
        <v>280500</v>
      </c>
      <c r="E341" s="174"/>
      <c r="F341" s="175">
        <f>D341</f>
        <v>280500</v>
      </c>
    </row>
    <row r="342" spans="1:6">
      <c r="A342" s="178"/>
      <c r="B342" s="179"/>
      <c r="C342" s="180"/>
      <c r="D342" s="181"/>
      <c r="E342" s="179"/>
      <c r="F342" s="218" t="str">
        <f>IF(OR(D342&lt;&gt;"",E342&lt;&gt;""),F341+D342-E342,"")</f>
        <v/>
      </c>
    </row>
    <row r="343" spans="1:6">
      <c r="A343" s="178"/>
      <c r="B343" s="179"/>
      <c r="C343" s="180"/>
      <c r="D343" s="181"/>
      <c r="E343" s="179"/>
      <c r="F343" s="218" t="str">
        <f t="shared" ref="F343:F390" si="6">IF(OR(D343&lt;&gt;"",E343&lt;&gt;""),F342+D343-E343,"")</f>
        <v/>
      </c>
    </row>
    <row r="344" spans="1:6">
      <c r="A344" s="178"/>
      <c r="B344" s="179"/>
      <c r="C344" s="180"/>
      <c r="D344" s="181"/>
      <c r="E344" s="179"/>
      <c r="F344" s="218" t="str">
        <f t="shared" si="6"/>
        <v/>
      </c>
    </row>
    <row r="345" spans="1:6">
      <c r="A345" s="178"/>
      <c r="B345" s="179"/>
      <c r="C345" s="180"/>
      <c r="D345" s="181"/>
      <c r="E345" s="179"/>
      <c r="F345" s="218" t="str">
        <f t="shared" si="6"/>
        <v/>
      </c>
    </row>
    <row r="346" spans="1:6">
      <c r="A346" s="178"/>
      <c r="B346" s="179"/>
      <c r="C346" s="180"/>
      <c r="D346" s="181"/>
      <c r="E346" s="179"/>
      <c r="F346" s="218" t="str">
        <f t="shared" si="6"/>
        <v/>
      </c>
    </row>
    <row r="347" spans="1:6">
      <c r="A347" s="178"/>
      <c r="B347" s="179"/>
      <c r="C347" s="180"/>
      <c r="D347" s="181"/>
      <c r="E347" s="179"/>
      <c r="F347" s="218" t="str">
        <f t="shared" si="6"/>
        <v/>
      </c>
    </row>
    <row r="348" spans="1:6">
      <c r="A348" s="178"/>
      <c r="B348" s="179"/>
      <c r="C348" s="180"/>
      <c r="D348" s="181"/>
      <c r="E348" s="179"/>
      <c r="F348" s="218" t="str">
        <f t="shared" si="6"/>
        <v/>
      </c>
    </row>
    <row r="349" spans="1:6">
      <c r="A349" s="178"/>
      <c r="B349" s="179"/>
      <c r="C349" s="180"/>
      <c r="D349" s="181"/>
      <c r="E349" s="179"/>
      <c r="F349" s="218" t="str">
        <f t="shared" si="6"/>
        <v/>
      </c>
    </row>
    <row r="350" spans="1:6">
      <c r="A350" s="178"/>
      <c r="B350" s="179"/>
      <c r="C350" s="180"/>
      <c r="D350" s="181"/>
      <c r="E350" s="179"/>
      <c r="F350" s="218" t="str">
        <f t="shared" si="6"/>
        <v/>
      </c>
    </row>
    <row r="351" spans="1:6">
      <c r="A351" s="178"/>
      <c r="B351" s="179"/>
      <c r="C351" s="180"/>
      <c r="D351" s="181"/>
      <c r="E351" s="179"/>
      <c r="F351" s="218" t="str">
        <f t="shared" si="6"/>
        <v/>
      </c>
    </row>
    <row r="352" spans="1:6">
      <c r="A352" s="178"/>
      <c r="B352" s="179"/>
      <c r="C352" s="180"/>
      <c r="D352" s="181"/>
      <c r="E352" s="179"/>
      <c r="F352" s="218" t="str">
        <f t="shared" si="6"/>
        <v/>
      </c>
    </row>
    <row r="353" spans="1:6">
      <c r="A353" s="178"/>
      <c r="B353" s="179"/>
      <c r="C353" s="180"/>
      <c r="D353" s="181"/>
      <c r="E353" s="179"/>
      <c r="F353" s="218" t="str">
        <f t="shared" si="6"/>
        <v/>
      </c>
    </row>
    <row r="354" spans="1:6">
      <c r="A354" s="178"/>
      <c r="B354" s="179"/>
      <c r="C354" s="180"/>
      <c r="D354" s="181"/>
      <c r="E354" s="179"/>
      <c r="F354" s="218" t="str">
        <f t="shared" si="6"/>
        <v/>
      </c>
    </row>
    <row r="355" spans="1:6">
      <c r="A355" s="178"/>
      <c r="B355" s="179"/>
      <c r="C355" s="180"/>
      <c r="D355" s="181"/>
      <c r="E355" s="179"/>
      <c r="F355" s="218" t="str">
        <f t="shared" si="6"/>
        <v/>
      </c>
    </row>
    <row r="356" spans="1:6">
      <c r="A356" s="178"/>
      <c r="B356" s="179"/>
      <c r="C356" s="180"/>
      <c r="D356" s="181"/>
      <c r="E356" s="179"/>
      <c r="F356" s="218" t="str">
        <f t="shared" si="6"/>
        <v/>
      </c>
    </row>
    <row r="357" spans="1:6">
      <c r="A357" s="178"/>
      <c r="B357" s="179"/>
      <c r="C357" s="180"/>
      <c r="D357" s="181"/>
      <c r="E357" s="179"/>
      <c r="F357" s="218" t="str">
        <f t="shared" si="6"/>
        <v/>
      </c>
    </row>
    <row r="358" spans="1:6">
      <c r="A358" s="178"/>
      <c r="B358" s="179"/>
      <c r="C358" s="180"/>
      <c r="D358" s="181"/>
      <c r="E358" s="179"/>
      <c r="F358" s="218" t="str">
        <f t="shared" si="6"/>
        <v/>
      </c>
    </row>
    <row r="359" spans="1:6">
      <c r="A359" s="178"/>
      <c r="B359" s="179"/>
      <c r="C359" s="180"/>
      <c r="D359" s="181"/>
      <c r="E359" s="179"/>
      <c r="F359" s="218" t="str">
        <f t="shared" si="6"/>
        <v/>
      </c>
    </row>
    <row r="360" spans="1:6">
      <c r="A360" s="178"/>
      <c r="B360" s="179"/>
      <c r="C360" s="180"/>
      <c r="D360" s="181"/>
      <c r="E360" s="179"/>
      <c r="F360" s="218" t="str">
        <f t="shared" si="6"/>
        <v/>
      </c>
    </row>
    <row r="361" spans="1:6">
      <c r="A361" s="178"/>
      <c r="B361" s="179"/>
      <c r="C361" s="180"/>
      <c r="D361" s="181"/>
      <c r="E361" s="179"/>
      <c r="F361" s="218" t="str">
        <f t="shared" si="6"/>
        <v/>
      </c>
    </row>
    <row r="362" spans="1:6">
      <c r="A362" s="178"/>
      <c r="B362" s="179"/>
      <c r="C362" s="180"/>
      <c r="D362" s="181"/>
      <c r="E362" s="179"/>
      <c r="F362" s="218" t="str">
        <f t="shared" si="6"/>
        <v/>
      </c>
    </row>
    <row r="363" spans="1:6">
      <c r="A363" s="178"/>
      <c r="B363" s="179"/>
      <c r="C363" s="180"/>
      <c r="D363" s="181"/>
      <c r="E363" s="179"/>
      <c r="F363" s="218" t="str">
        <f t="shared" si="6"/>
        <v/>
      </c>
    </row>
    <row r="364" spans="1:6">
      <c r="A364" s="178"/>
      <c r="B364" s="179"/>
      <c r="C364" s="180"/>
      <c r="D364" s="181"/>
      <c r="E364" s="179"/>
      <c r="F364" s="218" t="str">
        <f t="shared" si="6"/>
        <v/>
      </c>
    </row>
    <row r="365" spans="1:6">
      <c r="A365" s="178"/>
      <c r="B365" s="179"/>
      <c r="C365" s="180"/>
      <c r="D365" s="181"/>
      <c r="E365" s="179"/>
      <c r="F365" s="218" t="str">
        <f t="shared" si="6"/>
        <v/>
      </c>
    </row>
    <row r="366" spans="1:6">
      <c r="A366" s="178"/>
      <c r="B366" s="179"/>
      <c r="C366" s="180"/>
      <c r="D366" s="181"/>
      <c r="E366" s="179"/>
      <c r="F366" s="218" t="str">
        <f t="shared" si="6"/>
        <v/>
      </c>
    </row>
    <row r="367" spans="1:6">
      <c r="A367" s="178"/>
      <c r="B367" s="179"/>
      <c r="C367" s="180"/>
      <c r="D367" s="181"/>
      <c r="E367" s="179"/>
      <c r="F367" s="218" t="str">
        <f t="shared" si="6"/>
        <v/>
      </c>
    </row>
    <row r="368" spans="1:6">
      <c r="A368" s="178"/>
      <c r="B368" s="179"/>
      <c r="C368" s="180"/>
      <c r="D368" s="181"/>
      <c r="E368" s="179"/>
      <c r="F368" s="218" t="str">
        <f t="shared" si="6"/>
        <v/>
      </c>
    </row>
    <row r="369" spans="1:6">
      <c r="A369" s="178"/>
      <c r="B369" s="179"/>
      <c r="C369" s="180"/>
      <c r="D369" s="181"/>
      <c r="E369" s="179"/>
      <c r="F369" s="218" t="str">
        <f t="shared" si="6"/>
        <v/>
      </c>
    </row>
    <row r="370" spans="1:6">
      <c r="A370" s="178"/>
      <c r="B370" s="179"/>
      <c r="C370" s="180"/>
      <c r="D370" s="181"/>
      <c r="E370" s="179"/>
      <c r="F370" s="218" t="str">
        <f t="shared" si="6"/>
        <v/>
      </c>
    </row>
    <row r="371" spans="1:6">
      <c r="A371" s="178"/>
      <c r="B371" s="179"/>
      <c r="C371" s="180"/>
      <c r="D371" s="181"/>
      <c r="E371" s="179"/>
      <c r="F371" s="218" t="str">
        <f t="shared" si="6"/>
        <v/>
      </c>
    </row>
    <row r="372" spans="1:6">
      <c r="A372" s="178"/>
      <c r="B372" s="179"/>
      <c r="C372" s="180"/>
      <c r="D372" s="181"/>
      <c r="E372" s="179"/>
      <c r="F372" s="218" t="str">
        <f t="shared" si="6"/>
        <v/>
      </c>
    </row>
    <row r="373" spans="1:6">
      <c r="A373" s="178"/>
      <c r="B373" s="179"/>
      <c r="C373" s="180"/>
      <c r="D373" s="181"/>
      <c r="E373" s="179"/>
      <c r="F373" s="218" t="str">
        <f t="shared" si="6"/>
        <v/>
      </c>
    </row>
    <row r="374" spans="1:6">
      <c r="A374" s="178"/>
      <c r="B374" s="179"/>
      <c r="C374" s="180"/>
      <c r="D374" s="181"/>
      <c r="E374" s="179"/>
      <c r="F374" s="218" t="str">
        <f t="shared" si="6"/>
        <v/>
      </c>
    </row>
    <row r="375" spans="1:6">
      <c r="A375" s="178"/>
      <c r="B375" s="179"/>
      <c r="C375" s="180"/>
      <c r="D375" s="181"/>
      <c r="E375" s="179"/>
      <c r="F375" s="218" t="str">
        <f t="shared" si="6"/>
        <v/>
      </c>
    </row>
    <row r="376" spans="1:6">
      <c r="A376" s="178"/>
      <c r="B376" s="179"/>
      <c r="C376" s="180"/>
      <c r="D376" s="181"/>
      <c r="E376" s="179"/>
      <c r="F376" s="218" t="str">
        <f t="shared" si="6"/>
        <v/>
      </c>
    </row>
    <row r="377" spans="1:6">
      <c r="A377" s="178"/>
      <c r="B377" s="179"/>
      <c r="C377" s="180"/>
      <c r="D377" s="181"/>
      <c r="E377" s="179"/>
      <c r="F377" s="218" t="str">
        <f t="shared" si="6"/>
        <v/>
      </c>
    </row>
    <row r="378" spans="1:6">
      <c r="A378" s="178"/>
      <c r="B378" s="179"/>
      <c r="C378" s="180"/>
      <c r="D378" s="181"/>
      <c r="E378" s="179"/>
      <c r="F378" s="218" t="str">
        <f t="shared" si="6"/>
        <v/>
      </c>
    </row>
    <row r="379" spans="1:6">
      <c r="A379" s="178"/>
      <c r="B379" s="179"/>
      <c r="C379" s="180"/>
      <c r="D379" s="181"/>
      <c r="E379" s="179"/>
      <c r="F379" s="218" t="str">
        <f t="shared" si="6"/>
        <v/>
      </c>
    </row>
    <row r="380" spans="1:6">
      <c r="A380" s="178"/>
      <c r="B380" s="179"/>
      <c r="C380" s="180"/>
      <c r="D380" s="181"/>
      <c r="E380" s="179"/>
      <c r="F380" s="218" t="str">
        <f t="shared" si="6"/>
        <v/>
      </c>
    </row>
    <row r="381" spans="1:6">
      <c r="A381" s="178"/>
      <c r="B381" s="179"/>
      <c r="C381" s="180"/>
      <c r="D381" s="181"/>
      <c r="E381" s="179"/>
      <c r="F381" s="218" t="str">
        <f t="shared" si="6"/>
        <v/>
      </c>
    </row>
    <row r="382" spans="1:6">
      <c r="A382" s="178"/>
      <c r="B382" s="179"/>
      <c r="C382" s="180"/>
      <c r="D382" s="181"/>
      <c r="E382" s="179"/>
      <c r="F382" s="218" t="str">
        <f t="shared" si="6"/>
        <v/>
      </c>
    </row>
    <row r="383" spans="1:6">
      <c r="A383" s="178"/>
      <c r="B383" s="179"/>
      <c r="C383" s="180"/>
      <c r="D383" s="181"/>
      <c r="E383" s="179"/>
      <c r="F383" s="218" t="str">
        <f t="shared" si="6"/>
        <v/>
      </c>
    </row>
    <row r="384" spans="1:6">
      <c r="A384" s="178"/>
      <c r="B384" s="179"/>
      <c r="C384" s="180"/>
      <c r="D384" s="181"/>
      <c r="E384" s="179"/>
      <c r="F384" s="218" t="str">
        <f t="shared" si="6"/>
        <v/>
      </c>
    </row>
    <row r="385" spans="1:6">
      <c r="A385" s="178"/>
      <c r="B385" s="179"/>
      <c r="C385" s="180"/>
      <c r="D385" s="181"/>
      <c r="E385" s="179"/>
      <c r="F385" s="218" t="str">
        <f t="shared" si="6"/>
        <v/>
      </c>
    </row>
    <row r="386" spans="1:6">
      <c r="A386" s="178"/>
      <c r="B386" s="179"/>
      <c r="C386" s="180"/>
      <c r="D386" s="181"/>
      <c r="E386" s="179"/>
      <c r="F386" s="218" t="str">
        <f t="shared" si="6"/>
        <v/>
      </c>
    </row>
    <row r="387" spans="1:6">
      <c r="A387" s="178"/>
      <c r="B387" s="179"/>
      <c r="C387" s="180"/>
      <c r="D387" s="181"/>
      <c r="E387" s="179"/>
      <c r="F387" s="218" t="str">
        <f t="shared" si="6"/>
        <v/>
      </c>
    </row>
    <row r="388" spans="1:6">
      <c r="A388" s="178"/>
      <c r="B388" s="179"/>
      <c r="C388" s="180"/>
      <c r="D388" s="181"/>
      <c r="E388" s="179"/>
      <c r="F388" s="218" t="str">
        <f t="shared" si="6"/>
        <v/>
      </c>
    </row>
    <row r="389" spans="1:6">
      <c r="A389" s="178"/>
      <c r="B389" s="179"/>
      <c r="C389" s="180"/>
      <c r="D389" s="181"/>
      <c r="E389" s="179"/>
      <c r="F389" s="218" t="str">
        <f t="shared" si="6"/>
        <v/>
      </c>
    </row>
    <row r="390" spans="1:6">
      <c r="A390" s="178"/>
      <c r="B390" s="179"/>
      <c r="C390" s="180"/>
      <c r="D390" s="181"/>
      <c r="E390" s="179"/>
      <c r="F390" s="218" t="str">
        <f t="shared" si="6"/>
        <v/>
      </c>
    </row>
    <row r="391" spans="1:6" ht="13.8" thickBot="1">
      <c r="A391" s="676">
        <v>7</v>
      </c>
      <c r="B391" s="677">
        <v>31</v>
      </c>
      <c r="C391" s="682" t="s">
        <v>1350</v>
      </c>
      <c r="D391" s="678">
        <f>SUM(D342:D390)</f>
        <v>0</v>
      </c>
      <c r="E391" s="679">
        <f>SUM(E342:E390)</f>
        <v>0</v>
      </c>
      <c r="F391" s="680">
        <f>D391-E391</f>
        <v>0</v>
      </c>
    </row>
    <row r="392" spans="1:6" ht="13.8" thickTop="1">
      <c r="A392" s="683"/>
      <c r="B392" s="683"/>
      <c r="C392" s="684"/>
      <c r="D392" s="685"/>
      <c r="E392" s="685"/>
      <c r="F392" s="685"/>
    </row>
    <row r="393" spans="1:6">
      <c r="A393" s="686"/>
      <c r="B393" s="686"/>
      <c r="C393" s="686" t="s">
        <v>1337</v>
      </c>
      <c r="D393" s="687">
        <f>D341+D391</f>
        <v>280500</v>
      </c>
      <c r="E393" s="687">
        <f>E341+E391</f>
        <v>0</v>
      </c>
      <c r="F393" s="687">
        <f>D393-E393</f>
        <v>280500</v>
      </c>
    </row>
    <row r="394" spans="1:6" ht="25.8" customHeight="1">
      <c r="A394" s="3"/>
      <c r="B394" s="3"/>
      <c r="C394" s="3"/>
      <c r="D394" s="3"/>
      <c r="E394" s="3"/>
      <c r="F394" s="3"/>
    </row>
    <row r="395" spans="1:6" ht="25.8" customHeight="1">
      <c r="A395" s="6"/>
      <c r="B395" s="6"/>
    </row>
    <row r="396" spans="1:6" ht="33" customHeight="1">
      <c r="A396" s="872" t="s">
        <v>3</v>
      </c>
      <c r="B396" s="873"/>
      <c r="C396" s="172" t="s">
        <v>0</v>
      </c>
      <c r="D396" s="171" t="s">
        <v>1</v>
      </c>
      <c r="E396" s="233" t="s">
        <v>2</v>
      </c>
      <c r="F396" s="172" t="s">
        <v>17</v>
      </c>
    </row>
    <row r="397" spans="1:6">
      <c r="A397" s="173">
        <v>8</v>
      </c>
      <c r="B397" s="174">
        <v>1</v>
      </c>
      <c r="C397" s="175" t="s">
        <v>7</v>
      </c>
      <c r="D397" s="176">
        <f>F393</f>
        <v>280500</v>
      </c>
      <c r="E397" s="174"/>
      <c r="F397" s="175">
        <f>D397</f>
        <v>280500</v>
      </c>
    </row>
    <row r="398" spans="1:6">
      <c r="A398" s="178"/>
      <c r="B398" s="179"/>
      <c r="C398" s="180"/>
      <c r="D398" s="181"/>
      <c r="E398" s="179"/>
      <c r="F398" s="218" t="str">
        <f>IF(OR(D398&lt;&gt;"",E398&lt;&gt;""),F397+D398-E398,"")</f>
        <v/>
      </c>
    </row>
    <row r="399" spans="1:6">
      <c r="A399" s="178"/>
      <c r="B399" s="179"/>
      <c r="C399" s="180"/>
      <c r="D399" s="181"/>
      <c r="E399" s="179"/>
      <c r="F399" s="218" t="str">
        <f t="shared" ref="F399:F446" si="7">IF(OR(D399&lt;&gt;"",E399&lt;&gt;""),F398+D399-E399,"")</f>
        <v/>
      </c>
    </row>
    <row r="400" spans="1:6">
      <c r="A400" s="178"/>
      <c r="B400" s="179"/>
      <c r="C400" s="180"/>
      <c r="D400" s="181"/>
      <c r="E400" s="179"/>
      <c r="F400" s="218" t="str">
        <f t="shared" si="7"/>
        <v/>
      </c>
    </row>
    <row r="401" spans="1:6">
      <c r="A401" s="178"/>
      <c r="B401" s="179"/>
      <c r="C401" s="180"/>
      <c r="D401" s="181"/>
      <c r="E401" s="179"/>
      <c r="F401" s="218" t="str">
        <f t="shared" si="7"/>
        <v/>
      </c>
    </row>
    <row r="402" spans="1:6">
      <c r="A402" s="178"/>
      <c r="B402" s="179"/>
      <c r="C402" s="180"/>
      <c r="D402" s="181"/>
      <c r="E402" s="179"/>
      <c r="F402" s="218" t="str">
        <f t="shared" si="7"/>
        <v/>
      </c>
    </row>
    <row r="403" spans="1:6">
      <c r="A403" s="178"/>
      <c r="B403" s="179"/>
      <c r="C403" s="180"/>
      <c r="D403" s="181"/>
      <c r="E403" s="179"/>
      <c r="F403" s="218" t="str">
        <f t="shared" si="7"/>
        <v/>
      </c>
    </row>
    <row r="404" spans="1:6">
      <c r="A404" s="178"/>
      <c r="B404" s="179"/>
      <c r="C404" s="180"/>
      <c r="D404" s="181"/>
      <c r="E404" s="179"/>
      <c r="F404" s="218" t="str">
        <f t="shared" si="7"/>
        <v/>
      </c>
    </row>
    <row r="405" spans="1:6">
      <c r="A405" s="178"/>
      <c r="B405" s="179"/>
      <c r="C405" s="180"/>
      <c r="D405" s="181"/>
      <c r="E405" s="179"/>
      <c r="F405" s="218" t="str">
        <f t="shared" si="7"/>
        <v/>
      </c>
    </row>
    <row r="406" spans="1:6">
      <c r="A406" s="178"/>
      <c r="B406" s="179"/>
      <c r="C406" s="180"/>
      <c r="D406" s="181"/>
      <c r="E406" s="179"/>
      <c r="F406" s="218" t="str">
        <f t="shared" si="7"/>
        <v/>
      </c>
    </row>
    <row r="407" spans="1:6">
      <c r="A407" s="178"/>
      <c r="B407" s="179"/>
      <c r="C407" s="180"/>
      <c r="D407" s="181"/>
      <c r="E407" s="179"/>
      <c r="F407" s="218" t="str">
        <f t="shared" si="7"/>
        <v/>
      </c>
    </row>
    <row r="408" spans="1:6">
      <c r="A408" s="178"/>
      <c r="B408" s="179"/>
      <c r="C408" s="180"/>
      <c r="D408" s="181"/>
      <c r="E408" s="179"/>
      <c r="F408" s="218" t="str">
        <f t="shared" si="7"/>
        <v/>
      </c>
    </row>
    <row r="409" spans="1:6">
      <c r="A409" s="178"/>
      <c r="B409" s="179"/>
      <c r="C409" s="180"/>
      <c r="D409" s="181"/>
      <c r="E409" s="179"/>
      <c r="F409" s="218" t="str">
        <f t="shared" si="7"/>
        <v/>
      </c>
    </row>
    <row r="410" spans="1:6">
      <c r="A410" s="178"/>
      <c r="B410" s="179"/>
      <c r="C410" s="180"/>
      <c r="D410" s="181"/>
      <c r="E410" s="179"/>
      <c r="F410" s="218" t="str">
        <f t="shared" si="7"/>
        <v/>
      </c>
    </row>
    <row r="411" spans="1:6">
      <c r="A411" s="178"/>
      <c r="B411" s="179"/>
      <c r="C411" s="180"/>
      <c r="D411" s="181"/>
      <c r="E411" s="179"/>
      <c r="F411" s="218" t="str">
        <f t="shared" si="7"/>
        <v/>
      </c>
    </row>
    <row r="412" spans="1:6">
      <c r="A412" s="178"/>
      <c r="B412" s="179"/>
      <c r="C412" s="180"/>
      <c r="D412" s="181"/>
      <c r="E412" s="179"/>
      <c r="F412" s="218" t="str">
        <f t="shared" si="7"/>
        <v/>
      </c>
    </row>
    <row r="413" spans="1:6">
      <c r="A413" s="178"/>
      <c r="B413" s="179"/>
      <c r="C413" s="180"/>
      <c r="D413" s="181"/>
      <c r="E413" s="179"/>
      <c r="F413" s="218" t="str">
        <f t="shared" si="7"/>
        <v/>
      </c>
    </row>
    <row r="414" spans="1:6">
      <c r="A414" s="178"/>
      <c r="B414" s="179"/>
      <c r="C414" s="180"/>
      <c r="D414" s="181"/>
      <c r="E414" s="179"/>
      <c r="F414" s="218" t="str">
        <f t="shared" si="7"/>
        <v/>
      </c>
    </row>
    <row r="415" spans="1:6">
      <c r="A415" s="178"/>
      <c r="B415" s="179"/>
      <c r="C415" s="180"/>
      <c r="D415" s="181"/>
      <c r="E415" s="179"/>
      <c r="F415" s="218" t="str">
        <f t="shared" si="7"/>
        <v/>
      </c>
    </row>
    <row r="416" spans="1:6">
      <c r="A416" s="178"/>
      <c r="B416" s="179"/>
      <c r="C416" s="180"/>
      <c r="D416" s="181"/>
      <c r="E416" s="179"/>
      <c r="F416" s="218" t="str">
        <f t="shared" si="7"/>
        <v/>
      </c>
    </row>
    <row r="417" spans="1:6">
      <c r="A417" s="178"/>
      <c r="B417" s="179"/>
      <c r="C417" s="180"/>
      <c r="D417" s="181"/>
      <c r="E417" s="179"/>
      <c r="F417" s="218" t="str">
        <f t="shared" si="7"/>
        <v/>
      </c>
    </row>
    <row r="418" spans="1:6">
      <c r="A418" s="178"/>
      <c r="B418" s="179"/>
      <c r="C418" s="180"/>
      <c r="D418" s="181"/>
      <c r="E418" s="179"/>
      <c r="F418" s="218" t="str">
        <f t="shared" si="7"/>
        <v/>
      </c>
    </row>
    <row r="419" spans="1:6">
      <c r="A419" s="178"/>
      <c r="B419" s="179"/>
      <c r="C419" s="180"/>
      <c r="D419" s="181"/>
      <c r="E419" s="179"/>
      <c r="F419" s="218" t="str">
        <f t="shared" si="7"/>
        <v/>
      </c>
    </row>
    <row r="420" spans="1:6">
      <c r="A420" s="178"/>
      <c r="B420" s="179"/>
      <c r="C420" s="180"/>
      <c r="D420" s="181"/>
      <c r="E420" s="179"/>
      <c r="F420" s="218" t="str">
        <f t="shared" si="7"/>
        <v/>
      </c>
    </row>
    <row r="421" spans="1:6">
      <c r="A421" s="178"/>
      <c r="B421" s="179"/>
      <c r="C421" s="180"/>
      <c r="D421" s="181"/>
      <c r="E421" s="179"/>
      <c r="F421" s="218" t="str">
        <f t="shared" si="7"/>
        <v/>
      </c>
    </row>
    <row r="422" spans="1:6">
      <c r="A422" s="178"/>
      <c r="B422" s="179"/>
      <c r="C422" s="180"/>
      <c r="D422" s="181"/>
      <c r="E422" s="179"/>
      <c r="F422" s="218" t="str">
        <f t="shared" si="7"/>
        <v/>
      </c>
    </row>
    <row r="423" spans="1:6">
      <c r="A423" s="178"/>
      <c r="B423" s="179"/>
      <c r="C423" s="180"/>
      <c r="D423" s="181"/>
      <c r="E423" s="179"/>
      <c r="F423" s="218" t="str">
        <f t="shared" si="7"/>
        <v/>
      </c>
    </row>
    <row r="424" spans="1:6">
      <c r="A424" s="178"/>
      <c r="B424" s="179"/>
      <c r="C424" s="180"/>
      <c r="D424" s="181"/>
      <c r="E424" s="179"/>
      <c r="F424" s="218" t="str">
        <f t="shared" si="7"/>
        <v/>
      </c>
    </row>
    <row r="425" spans="1:6">
      <c r="A425" s="178"/>
      <c r="B425" s="179"/>
      <c r="C425" s="180"/>
      <c r="D425" s="181"/>
      <c r="E425" s="179"/>
      <c r="F425" s="218" t="str">
        <f t="shared" si="7"/>
        <v/>
      </c>
    </row>
    <row r="426" spans="1:6">
      <c r="A426" s="178"/>
      <c r="B426" s="179"/>
      <c r="C426" s="180"/>
      <c r="D426" s="181"/>
      <c r="E426" s="179"/>
      <c r="F426" s="218" t="str">
        <f t="shared" si="7"/>
        <v/>
      </c>
    </row>
    <row r="427" spans="1:6">
      <c r="A427" s="178"/>
      <c r="B427" s="179"/>
      <c r="C427" s="180"/>
      <c r="D427" s="181"/>
      <c r="E427" s="179"/>
      <c r="F427" s="218" t="str">
        <f t="shared" si="7"/>
        <v/>
      </c>
    </row>
    <row r="428" spans="1:6">
      <c r="A428" s="178"/>
      <c r="B428" s="179"/>
      <c r="C428" s="180"/>
      <c r="D428" s="181"/>
      <c r="E428" s="179"/>
      <c r="F428" s="218" t="str">
        <f t="shared" si="7"/>
        <v/>
      </c>
    </row>
    <row r="429" spans="1:6">
      <c r="A429" s="178"/>
      <c r="B429" s="179"/>
      <c r="C429" s="180"/>
      <c r="D429" s="181"/>
      <c r="E429" s="179"/>
      <c r="F429" s="218" t="str">
        <f t="shared" si="7"/>
        <v/>
      </c>
    </row>
    <row r="430" spans="1:6">
      <c r="A430" s="178"/>
      <c r="B430" s="179"/>
      <c r="C430" s="180"/>
      <c r="D430" s="181"/>
      <c r="E430" s="179"/>
      <c r="F430" s="218" t="str">
        <f t="shared" si="7"/>
        <v/>
      </c>
    </row>
    <row r="431" spans="1:6">
      <c r="A431" s="178"/>
      <c r="B431" s="179"/>
      <c r="C431" s="180"/>
      <c r="D431" s="181"/>
      <c r="E431" s="179"/>
      <c r="F431" s="218" t="str">
        <f t="shared" si="7"/>
        <v/>
      </c>
    </row>
    <row r="432" spans="1:6">
      <c r="A432" s="178"/>
      <c r="B432" s="179"/>
      <c r="C432" s="180"/>
      <c r="D432" s="181"/>
      <c r="E432" s="179"/>
      <c r="F432" s="218" t="str">
        <f t="shared" si="7"/>
        <v/>
      </c>
    </row>
    <row r="433" spans="1:6">
      <c r="A433" s="178"/>
      <c r="B433" s="179"/>
      <c r="C433" s="180"/>
      <c r="D433" s="181"/>
      <c r="E433" s="179"/>
      <c r="F433" s="218" t="str">
        <f t="shared" si="7"/>
        <v/>
      </c>
    </row>
    <row r="434" spans="1:6">
      <c r="A434" s="178"/>
      <c r="B434" s="179"/>
      <c r="C434" s="180"/>
      <c r="D434" s="181"/>
      <c r="E434" s="179"/>
      <c r="F434" s="218" t="str">
        <f t="shared" si="7"/>
        <v/>
      </c>
    </row>
    <row r="435" spans="1:6">
      <c r="A435" s="178"/>
      <c r="B435" s="179"/>
      <c r="C435" s="180"/>
      <c r="D435" s="181"/>
      <c r="E435" s="179"/>
      <c r="F435" s="218" t="str">
        <f t="shared" si="7"/>
        <v/>
      </c>
    </row>
    <row r="436" spans="1:6">
      <c r="A436" s="178"/>
      <c r="B436" s="179"/>
      <c r="C436" s="180"/>
      <c r="D436" s="181"/>
      <c r="E436" s="179"/>
      <c r="F436" s="218" t="str">
        <f t="shared" si="7"/>
        <v/>
      </c>
    </row>
    <row r="437" spans="1:6">
      <c r="A437" s="178"/>
      <c r="B437" s="179"/>
      <c r="C437" s="180"/>
      <c r="D437" s="181"/>
      <c r="E437" s="179"/>
      <c r="F437" s="218" t="str">
        <f t="shared" si="7"/>
        <v/>
      </c>
    </row>
    <row r="438" spans="1:6">
      <c r="A438" s="178"/>
      <c r="B438" s="179"/>
      <c r="C438" s="180"/>
      <c r="D438" s="181"/>
      <c r="E438" s="179"/>
      <c r="F438" s="218" t="str">
        <f t="shared" si="7"/>
        <v/>
      </c>
    </row>
    <row r="439" spans="1:6">
      <c r="A439" s="178"/>
      <c r="B439" s="179"/>
      <c r="C439" s="180"/>
      <c r="D439" s="181"/>
      <c r="E439" s="179"/>
      <c r="F439" s="218" t="str">
        <f t="shared" si="7"/>
        <v/>
      </c>
    </row>
    <row r="440" spans="1:6">
      <c r="A440" s="178"/>
      <c r="B440" s="179"/>
      <c r="C440" s="180"/>
      <c r="D440" s="181"/>
      <c r="E440" s="179"/>
      <c r="F440" s="218" t="str">
        <f t="shared" si="7"/>
        <v/>
      </c>
    </row>
    <row r="441" spans="1:6">
      <c r="A441" s="178"/>
      <c r="B441" s="179"/>
      <c r="C441" s="180"/>
      <c r="D441" s="181"/>
      <c r="E441" s="179"/>
      <c r="F441" s="218" t="str">
        <f t="shared" si="7"/>
        <v/>
      </c>
    </row>
    <row r="442" spans="1:6">
      <c r="A442" s="178"/>
      <c r="B442" s="179"/>
      <c r="C442" s="180"/>
      <c r="D442" s="181"/>
      <c r="E442" s="179"/>
      <c r="F442" s="218" t="str">
        <f t="shared" si="7"/>
        <v/>
      </c>
    </row>
    <row r="443" spans="1:6">
      <c r="A443" s="178"/>
      <c r="B443" s="179"/>
      <c r="C443" s="180"/>
      <c r="D443" s="181"/>
      <c r="E443" s="179"/>
      <c r="F443" s="218" t="str">
        <f t="shared" si="7"/>
        <v/>
      </c>
    </row>
    <row r="444" spans="1:6">
      <c r="A444" s="178"/>
      <c r="B444" s="179"/>
      <c r="C444" s="180"/>
      <c r="D444" s="181"/>
      <c r="E444" s="179"/>
      <c r="F444" s="218" t="str">
        <f t="shared" si="7"/>
        <v/>
      </c>
    </row>
    <row r="445" spans="1:6">
      <c r="A445" s="178"/>
      <c r="B445" s="179"/>
      <c r="C445" s="180"/>
      <c r="D445" s="181"/>
      <c r="E445" s="179"/>
      <c r="F445" s="218" t="str">
        <f t="shared" si="7"/>
        <v/>
      </c>
    </row>
    <row r="446" spans="1:6">
      <c r="A446" s="178"/>
      <c r="B446" s="179"/>
      <c r="C446" s="180"/>
      <c r="D446" s="181"/>
      <c r="E446" s="179"/>
      <c r="F446" s="218" t="str">
        <f t="shared" si="7"/>
        <v/>
      </c>
    </row>
    <row r="447" spans="1:6" ht="13.8" thickBot="1">
      <c r="A447" s="676">
        <v>8</v>
      </c>
      <c r="B447" s="677">
        <v>31</v>
      </c>
      <c r="C447" s="682" t="s">
        <v>1349</v>
      </c>
      <c r="D447" s="678">
        <f>SUM(D398:D446)</f>
        <v>0</v>
      </c>
      <c r="E447" s="679">
        <f>SUM(E398:E446)</f>
        <v>0</v>
      </c>
      <c r="F447" s="680">
        <f>D447-E447</f>
        <v>0</v>
      </c>
    </row>
    <row r="448" spans="1:6" ht="13.8" thickTop="1">
      <c r="A448" s="683"/>
      <c r="B448" s="683"/>
      <c r="C448" s="684"/>
      <c r="D448" s="685"/>
      <c r="E448" s="685"/>
      <c r="F448" s="685"/>
    </row>
    <row r="449" spans="1:6">
      <c r="A449" s="686"/>
      <c r="B449" s="686"/>
      <c r="C449" s="686" t="s">
        <v>1339</v>
      </c>
      <c r="D449" s="687">
        <f>D397+D447</f>
        <v>280500</v>
      </c>
      <c r="E449" s="687">
        <f>E397+E447</f>
        <v>0</v>
      </c>
      <c r="F449" s="687">
        <f>D449-E449</f>
        <v>280500</v>
      </c>
    </row>
    <row r="450" spans="1:6" ht="25.8" customHeight="1">
      <c r="A450" s="3"/>
      <c r="B450" s="3"/>
      <c r="C450" s="3"/>
      <c r="D450" s="3"/>
      <c r="E450" s="3"/>
      <c r="F450" s="3"/>
    </row>
    <row r="451" spans="1:6" ht="25.8" customHeight="1">
      <c r="A451" s="6"/>
      <c r="B451" s="6"/>
    </row>
    <row r="452" spans="1:6" ht="33" customHeight="1">
      <c r="A452" s="872" t="s">
        <v>3</v>
      </c>
      <c r="B452" s="873"/>
      <c r="C452" s="172" t="s">
        <v>0</v>
      </c>
      <c r="D452" s="171" t="s">
        <v>1</v>
      </c>
      <c r="E452" s="233" t="s">
        <v>2</v>
      </c>
      <c r="F452" s="172" t="s">
        <v>17</v>
      </c>
    </row>
    <row r="453" spans="1:6">
      <c r="A453" s="173">
        <v>9</v>
      </c>
      <c r="B453" s="174">
        <v>1</v>
      </c>
      <c r="C453" s="175" t="s">
        <v>7</v>
      </c>
      <c r="D453" s="176">
        <f>F449</f>
        <v>280500</v>
      </c>
      <c r="E453" s="174"/>
      <c r="F453" s="175">
        <f>D453</f>
        <v>280500</v>
      </c>
    </row>
    <row r="454" spans="1:6">
      <c r="A454" s="178"/>
      <c r="B454" s="179"/>
      <c r="C454" s="180"/>
      <c r="D454" s="181"/>
      <c r="E454" s="179"/>
      <c r="F454" s="218" t="str">
        <f>IF(OR(D454&lt;&gt;"",E454&lt;&gt;""),F453+D454-E454,"")</f>
        <v/>
      </c>
    </row>
    <row r="455" spans="1:6">
      <c r="A455" s="178"/>
      <c r="B455" s="179"/>
      <c r="C455" s="180"/>
      <c r="D455" s="181"/>
      <c r="E455" s="179"/>
      <c r="F455" s="218" t="str">
        <f t="shared" ref="F455:F502" si="8">IF(OR(D455&lt;&gt;"",E455&lt;&gt;""),F454+D455-E455,"")</f>
        <v/>
      </c>
    </row>
    <row r="456" spans="1:6">
      <c r="A456" s="178"/>
      <c r="B456" s="179"/>
      <c r="C456" s="180"/>
      <c r="D456" s="181"/>
      <c r="E456" s="179"/>
      <c r="F456" s="218" t="str">
        <f t="shared" si="8"/>
        <v/>
      </c>
    </row>
    <row r="457" spans="1:6">
      <c r="A457" s="178"/>
      <c r="B457" s="179"/>
      <c r="C457" s="180"/>
      <c r="D457" s="181"/>
      <c r="E457" s="179"/>
      <c r="F457" s="218" t="str">
        <f t="shared" si="8"/>
        <v/>
      </c>
    </row>
    <row r="458" spans="1:6">
      <c r="A458" s="178"/>
      <c r="B458" s="179"/>
      <c r="C458" s="180"/>
      <c r="D458" s="181"/>
      <c r="E458" s="179"/>
      <c r="F458" s="218" t="str">
        <f t="shared" si="8"/>
        <v/>
      </c>
    </row>
    <row r="459" spans="1:6">
      <c r="A459" s="178"/>
      <c r="B459" s="179"/>
      <c r="C459" s="180"/>
      <c r="D459" s="181"/>
      <c r="E459" s="179"/>
      <c r="F459" s="218" t="str">
        <f t="shared" si="8"/>
        <v/>
      </c>
    </row>
    <row r="460" spans="1:6">
      <c r="A460" s="178"/>
      <c r="B460" s="179"/>
      <c r="C460" s="180"/>
      <c r="D460" s="181"/>
      <c r="E460" s="179"/>
      <c r="F460" s="218" t="str">
        <f t="shared" si="8"/>
        <v/>
      </c>
    </row>
    <row r="461" spans="1:6">
      <c r="A461" s="178"/>
      <c r="B461" s="179"/>
      <c r="C461" s="180"/>
      <c r="D461" s="181"/>
      <c r="E461" s="179"/>
      <c r="F461" s="218" t="str">
        <f t="shared" si="8"/>
        <v/>
      </c>
    </row>
    <row r="462" spans="1:6">
      <c r="A462" s="178"/>
      <c r="B462" s="179"/>
      <c r="C462" s="180"/>
      <c r="D462" s="181"/>
      <c r="E462" s="179"/>
      <c r="F462" s="218" t="str">
        <f t="shared" si="8"/>
        <v/>
      </c>
    </row>
    <row r="463" spans="1:6">
      <c r="A463" s="178"/>
      <c r="B463" s="179"/>
      <c r="C463" s="180"/>
      <c r="D463" s="181"/>
      <c r="E463" s="179"/>
      <c r="F463" s="218" t="str">
        <f t="shared" si="8"/>
        <v/>
      </c>
    </row>
    <row r="464" spans="1:6">
      <c r="A464" s="178"/>
      <c r="B464" s="179"/>
      <c r="C464" s="180"/>
      <c r="D464" s="181"/>
      <c r="E464" s="179"/>
      <c r="F464" s="218" t="str">
        <f t="shared" si="8"/>
        <v/>
      </c>
    </row>
    <row r="465" spans="1:6">
      <c r="A465" s="178"/>
      <c r="B465" s="179"/>
      <c r="C465" s="180"/>
      <c r="D465" s="181"/>
      <c r="E465" s="179"/>
      <c r="F465" s="218" t="str">
        <f t="shared" si="8"/>
        <v/>
      </c>
    </row>
    <row r="466" spans="1:6">
      <c r="A466" s="178"/>
      <c r="B466" s="179"/>
      <c r="C466" s="180"/>
      <c r="D466" s="181"/>
      <c r="E466" s="179"/>
      <c r="F466" s="218" t="str">
        <f t="shared" si="8"/>
        <v/>
      </c>
    </row>
    <row r="467" spans="1:6">
      <c r="A467" s="178"/>
      <c r="B467" s="179"/>
      <c r="C467" s="180"/>
      <c r="D467" s="181"/>
      <c r="E467" s="179"/>
      <c r="F467" s="218" t="str">
        <f t="shared" si="8"/>
        <v/>
      </c>
    </row>
    <row r="468" spans="1:6">
      <c r="A468" s="178"/>
      <c r="B468" s="179"/>
      <c r="C468" s="180"/>
      <c r="D468" s="181"/>
      <c r="E468" s="179"/>
      <c r="F468" s="218" t="str">
        <f t="shared" si="8"/>
        <v/>
      </c>
    </row>
    <row r="469" spans="1:6">
      <c r="A469" s="178"/>
      <c r="B469" s="179"/>
      <c r="C469" s="180"/>
      <c r="D469" s="181"/>
      <c r="E469" s="179"/>
      <c r="F469" s="218" t="str">
        <f t="shared" si="8"/>
        <v/>
      </c>
    </row>
    <row r="470" spans="1:6">
      <c r="A470" s="178"/>
      <c r="B470" s="179"/>
      <c r="C470" s="180"/>
      <c r="D470" s="181"/>
      <c r="E470" s="179"/>
      <c r="F470" s="218" t="str">
        <f t="shared" si="8"/>
        <v/>
      </c>
    </row>
    <row r="471" spans="1:6">
      <c r="A471" s="178"/>
      <c r="B471" s="179"/>
      <c r="C471" s="180"/>
      <c r="D471" s="181"/>
      <c r="E471" s="179"/>
      <c r="F471" s="218" t="str">
        <f t="shared" si="8"/>
        <v/>
      </c>
    </row>
    <row r="472" spans="1:6">
      <c r="A472" s="178"/>
      <c r="B472" s="179"/>
      <c r="C472" s="180"/>
      <c r="D472" s="181"/>
      <c r="E472" s="179"/>
      <c r="F472" s="218" t="str">
        <f t="shared" si="8"/>
        <v/>
      </c>
    </row>
    <row r="473" spans="1:6">
      <c r="A473" s="178"/>
      <c r="B473" s="179"/>
      <c r="C473" s="180"/>
      <c r="D473" s="181"/>
      <c r="E473" s="179"/>
      <c r="F473" s="218" t="str">
        <f t="shared" si="8"/>
        <v/>
      </c>
    </row>
    <row r="474" spans="1:6">
      <c r="A474" s="178"/>
      <c r="B474" s="179"/>
      <c r="C474" s="180"/>
      <c r="D474" s="181"/>
      <c r="E474" s="179"/>
      <c r="F474" s="218" t="str">
        <f t="shared" si="8"/>
        <v/>
      </c>
    </row>
    <row r="475" spans="1:6">
      <c r="A475" s="178"/>
      <c r="B475" s="179"/>
      <c r="C475" s="180"/>
      <c r="D475" s="181"/>
      <c r="E475" s="179"/>
      <c r="F475" s="218" t="str">
        <f t="shared" si="8"/>
        <v/>
      </c>
    </row>
    <row r="476" spans="1:6">
      <c r="A476" s="178"/>
      <c r="B476" s="179"/>
      <c r="C476" s="180"/>
      <c r="D476" s="181"/>
      <c r="E476" s="179"/>
      <c r="F476" s="218" t="str">
        <f t="shared" si="8"/>
        <v/>
      </c>
    </row>
    <row r="477" spans="1:6">
      <c r="A477" s="178"/>
      <c r="B477" s="179"/>
      <c r="C477" s="180"/>
      <c r="D477" s="181"/>
      <c r="E477" s="179"/>
      <c r="F477" s="218" t="str">
        <f t="shared" si="8"/>
        <v/>
      </c>
    </row>
    <row r="478" spans="1:6">
      <c r="A478" s="178"/>
      <c r="B478" s="179"/>
      <c r="C478" s="180"/>
      <c r="D478" s="181"/>
      <c r="E478" s="179"/>
      <c r="F478" s="218" t="str">
        <f t="shared" si="8"/>
        <v/>
      </c>
    </row>
    <row r="479" spans="1:6">
      <c r="A479" s="178"/>
      <c r="B479" s="179"/>
      <c r="C479" s="180"/>
      <c r="D479" s="181"/>
      <c r="E479" s="179"/>
      <c r="F479" s="218" t="str">
        <f t="shared" si="8"/>
        <v/>
      </c>
    </row>
    <row r="480" spans="1:6">
      <c r="A480" s="178"/>
      <c r="B480" s="179"/>
      <c r="C480" s="180"/>
      <c r="D480" s="181"/>
      <c r="E480" s="179"/>
      <c r="F480" s="218" t="str">
        <f t="shared" si="8"/>
        <v/>
      </c>
    </row>
    <row r="481" spans="1:6">
      <c r="A481" s="178"/>
      <c r="B481" s="179"/>
      <c r="C481" s="180"/>
      <c r="D481" s="181"/>
      <c r="E481" s="179"/>
      <c r="F481" s="218" t="str">
        <f t="shared" si="8"/>
        <v/>
      </c>
    </row>
    <row r="482" spans="1:6">
      <c r="A482" s="178"/>
      <c r="B482" s="179"/>
      <c r="C482" s="180"/>
      <c r="D482" s="181"/>
      <c r="E482" s="179"/>
      <c r="F482" s="218" t="str">
        <f t="shared" si="8"/>
        <v/>
      </c>
    </row>
    <row r="483" spans="1:6">
      <c r="A483" s="178"/>
      <c r="B483" s="179"/>
      <c r="C483" s="180"/>
      <c r="D483" s="181"/>
      <c r="E483" s="179"/>
      <c r="F483" s="218" t="str">
        <f t="shared" si="8"/>
        <v/>
      </c>
    </row>
    <row r="484" spans="1:6">
      <c r="A484" s="178"/>
      <c r="B484" s="179"/>
      <c r="C484" s="180"/>
      <c r="D484" s="181"/>
      <c r="E484" s="179"/>
      <c r="F484" s="218" t="str">
        <f t="shared" si="8"/>
        <v/>
      </c>
    </row>
    <row r="485" spans="1:6">
      <c r="A485" s="178"/>
      <c r="B485" s="179"/>
      <c r="C485" s="180"/>
      <c r="D485" s="181"/>
      <c r="E485" s="179"/>
      <c r="F485" s="218" t="str">
        <f t="shared" si="8"/>
        <v/>
      </c>
    </row>
    <row r="486" spans="1:6">
      <c r="A486" s="178"/>
      <c r="B486" s="179"/>
      <c r="C486" s="180"/>
      <c r="D486" s="181"/>
      <c r="E486" s="179"/>
      <c r="F486" s="218" t="str">
        <f t="shared" si="8"/>
        <v/>
      </c>
    </row>
    <row r="487" spans="1:6">
      <c r="A487" s="178"/>
      <c r="B487" s="179"/>
      <c r="C487" s="180"/>
      <c r="D487" s="181"/>
      <c r="E487" s="179"/>
      <c r="F487" s="218" t="str">
        <f t="shared" si="8"/>
        <v/>
      </c>
    </row>
    <row r="488" spans="1:6">
      <c r="A488" s="178"/>
      <c r="B488" s="179"/>
      <c r="C488" s="180"/>
      <c r="D488" s="181"/>
      <c r="E488" s="179"/>
      <c r="F488" s="218" t="str">
        <f t="shared" si="8"/>
        <v/>
      </c>
    </row>
    <row r="489" spans="1:6">
      <c r="A489" s="178"/>
      <c r="B489" s="179"/>
      <c r="C489" s="180"/>
      <c r="D489" s="181"/>
      <c r="E489" s="179"/>
      <c r="F489" s="218" t="str">
        <f t="shared" si="8"/>
        <v/>
      </c>
    </row>
    <row r="490" spans="1:6">
      <c r="A490" s="178"/>
      <c r="B490" s="179"/>
      <c r="C490" s="180"/>
      <c r="D490" s="181"/>
      <c r="E490" s="179"/>
      <c r="F490" s="218" t="str">
        <f t="shared" si="8"/>
        <v/>
      </c>
    </row>
    <row r="491" spans="1:6">
      <c r="A491" s="178"/>
      <c r="B491" s="179"/>
      <c r="C491" s="180"/>
      <c r="D491" s="181"/>
      <c r="E491" s="179"/>
      <c r="F491" s="218" t="str">
        <f t="shared" si="8"/>
        <v/>
      </c>
    </row>
    <row r="492" spans="1:6">
      <c r="A492" s="178"/>
      <c r="B492" s="179"/>
      <c r="C492" s="180"/>
      <c r="D492" s="181"/>
      <c r="E492" s="179"/>
      <c r="F492" s="218" t="str">
        <f t="shared" si="8"/>
        <v/>
      </c>
    </row>
    <row r="493" spans="1:6">
      <c r="A493" s="178"/>
      <c r="B493" s="179"/>
      <c r="C493" s="180"/>
      <c r="D493" s="181"/>
      <c r="E493" s="179"/>
      <c r="F493" s="218" t="str">
        <f t="shared" si="8"/>
        <v/>
      </c>
    </row>
    <row r="494" spans="1:6">
      <c r="A494" s="178"/>
      <c r="B494" s="179"/>
      <c r="C494" s="180"/>
      <c r="D494" s="181"/>
      <c r="E494" s="179"/>
      <c r="F494" s="218" t="str">
        <f t="shared" si="8"/>
        <v/>
      </c>
    </row>
    <row r="495" spans="1:6">
      <c r="A495" s="178"/>
      <c r="B495" s="179"/>
      <c r="C495" s="180"/>
      <c r="D495" s="181"/>
      <c r="E495" s="179"/>
      <c r="F495" s="218" t="str">
        <f t="shared" si="8"/>
        <v/>
      </c>
    </row>
    <row r="496" spans="1:6">
      <c r="A496" s="178"/>
      <c r="B496" s="179"/>
      <c r="C496" s="180"/>
      <c r="D496" s="181"/>
      <c r="E496" s="179"/>
      <c r="F496" s="218" t="str">
        <f t="shared" si="8"/>
        <v/>
      </c>
    </row>
    <row r="497" spans="1:6">
      <c r="A497" s="178"/>
      <c r="B497" s="179"/>
      <c r="C497" s="180"/>
      <c r="D497" s="181"/>
      <c r="E497" s="179"/>
      <c r="F497" s="218" t="str">
        <f t="shared" si="8"/>
        <v/>
      </c>
    </row>
    <row r="498" spans="1:6">
      <c r="A498" s="178"/>
      <c r="B498" s="179"/>
      <c r="C498" s="180"/>
      <c r="D498" s="181"/>
      <c r="E498" s="179"/>
      <c r="F498" s="218" t="str">
        <f t="shared" si="8"/>
        <v/>
      </c>
    </row>
    <row r="499" spans="1:6">
      <c r="A499" s="178"/>
      <c r="B499" s="179"/>
      <c r="C499" s="180"/>
      <c r="D499" s="181"/>
      <c r="E499" s="179"/>
      <c r="F499" s="218" t="str">
        <f t="shared" si="8"/>
        <v/>
      </c>
    </row>
    <row r="500" spans="1:6">
      <c r="A500" s="178"/>
      <c r="B500" s="179"/>
      <c r="C500" s="180"/>
      <c r="D500" s="181"/>
      <c r="E500" s="179"/>
      <c r="F500" s="218" t="str">
        <f t="shared" si="8"/>
        <v/>
      </c>
    </row>
    <row r="501" spans="1:6">
      <c r="A501" s="178"/>
      <c r="B501" s="179"/>
      <c r="C501" s="180"/>
      <c r="D501" s="181"/>
      <c r="E501" s="179"/>
      <c r="F501" s="218" t="str">
        <f t="shared" si="8"/>
        <v/>
      </c>
    </row>
    <row r="502" spans="1:6">
      <c r="A502" s="178"/>
      <c r="B502" s="179"/>
      <c r="C502" s="180"/>
      <c r="D502" s="181"/>
      <c r="E502" s="179"/>
      <c r="F502" s="218" t="str">
        <f t="shared" si="8"/>
        <v/>
      </c>
    </row>
    <row r="503" spans="1:6" ht="13.8" thickBot="1">
      <c r="A503" s="676">
        <v>9</v>
      </c>
      <c r="B503" s="677">
        <v>30</v>
      </c>
      <c r="C503" s="682" t="s">
        <v>1348</v>
      </c>
      <c r="D503" s="678">
        <f>SUM(D454:D502)</f>
        <v>0</v>
      </c>
      <c r="E503" s="679">
        <f>SUM(E454:E502)</f>
        <v>0</v>
      </c>
      <c r="F503" s="680">
        <f>D503-E503</f>
        <v>0</v>
      </c>
    </row>
    <row r="504" spans="1:6" ht="13.8" thickTop="1">
      <c r="A504" s="683"/>
      <c r="B504" s="683"/>
      <c r="C504" s="684"/>
      <c r="D504" s="685"/>
      <c r="E504" s="685"/>
      <c r="F504" s="685"/>
    </row>
    <row r="505" spans="1:6">
      <c r="A505" s="686"/>
      <c r="B505" s="686"/>
      <c r="C505" s="686" t="s">
        <v>1341</v>
      </c>
      <c r="D505" s="687">
        <f>D453+D503</f>
        <v>280500</v>
      </c>
      <c r="E505" s="687">
        <f>E453+E503</f>
        <v>0</v>
      </c>
      <c r="F505" s="687">
        <f>D505-E505</f>
        <v>280500</v>
      </c>
    </row>
    <row r="506" spans="1:6" ht="25.8" customHeight="1">
      <c r="A506" s="3"/>
      <c r="B506" s="3"/>
      <c r="C506" s="3"/>
      <c r="D506" s="3"/>
      <c r="E506" s="3"/>
      <c r="F506" s="3"/>
    </row>
    <row r="507" spans="1:6" ht="25.8" customHeight="1">
      <c r="A507" s="6"/>
      <c r="B507" s="6"/>
    </row>
    <row r="508" spans="1:6" ht="33" customHeight="1">
      <c r="A508" s="872" t="s">
        <v>3</v>
      </c>
      <c r="B508" s="873"/>
      <c r="C508" s="172" t="s">
        <v>0</v>
      </c>
      <c r="D508" s="171" t="s">
        <v>1</v>
      </c>
      <c r="E508" s="233" t="s">
        <v>2</v>
      </c>
      <c r="F508" s="172" t="s">
        <v>17</v>
      </c>
    </row>
    <row r="509" spans="1:6">
      <c r="A509" s="173">
        <v>10</v>
      </c>
      <c r="B509" s="174">
        <v>1</v>
      </c>
      <c r="C509" s="175" t="s">
        <v>7</v>
      </c>
      <c r="D509" s="176">
        <f>F505</f>
        <v>280500</v>
      </c>
      <c r="E509" s="174"/>
      <c r="F509" s="175">
        <f>D509</f>
        <v>280500</v>
      </c>
    </row>
    <row r="510" spans="1:6">
      <c r="A510" s="178"/>
      <c r="B510" s="179"/>
      <c r="C510" s="180"/>
      <c r="D510" s="181"/>
      <c r="E510" s="179"/>
      <c r="F510" s="218" t="str">
        <f>IF(OR(D510&lt;&gt;"",E510&lt;&gt;""),F509+D510-E510,"")</f>
        <v/>
      </c>
    </row>
    <row r="511" spans="1:6">
      <c r="A511" s="178"/>
      <c r="B511" s="179"/>
      <c r="C511" s="180"/>
      <c r="D511" s="181"/>
      <c r="E511" s="179"/>
      <c r="F511" s="218" t="str">
        <f t="shared" ref="F511:F558" si="9">IF(OR(D511&lt;&gt;"",E511&lt;&gt;""),F510+D511-E511,"")</f>
        <v/>
      </c>
    </row>
    <row r="512" spans="1:6">
      <c r="A512" s="178"/>
      <c r="B512" s="179"/>
      <c r="C512" s="180"/>
      <c r="D512" s="181"/>
      <c r="E512" s="179"/>
      <c r="F512" s="218" t="str">
        <f t="shared" si="9"/>
        <v/>
      </c>
    </row>
    <row r="513" spans="1:6">
      <c r="A513" s="178"/>
      <c r="B513" s="179"/>
      <c r="C513" s="180"/>
      <c r="D513" s="181"/>
      <c r="E513" s="179"/>
      <c r="F513" s="218" t="str">
        <f t="shared" si="9"/>
        <v/>
      </c>
    </row>
    <row r="514" spans="1:6">
      <c r="A514" s="178"/>
      <c r="B514" s="179"/>
      <c r="C514" s="180"/>
      <c r="D514" s="181"/>
      <c r="E514" s="179"/>
      <c r="F514" s="218" t="str">
        <f t="shared" si="9"/>
        <v/>
      </c>
    </row>
    <row r="515" spans="1:6">
      <c r="A515" s="178"/>
      <c r="B515" s="179"/>
      <c r="C515" s="180"/>
      <c r="D515" s="181"/>
      <c r="E515" s="179"/>
      <c r="F515" s="218" t="str">
        <f t="shared" si="9"/>
        <v/>
      </c>
    </row>
    <row r="516" spans="1:6">
      <c r="A516" s="178"/>
      <c r="B516" s="179"/>
      <c r="C516" s="180"/>
      <c r="D516" s="181"/>
      <c r="E516" s="179"/>
      <c r="F516" s="218" t="str">
        <f t="shared" si="9"/>
        <v/>
      </c>
    </row>
    <row r="517" spans="1:6">
      <c r="A517" s="178"/>
      <c r="B517" s="179"/>
      <c r="C517" s="180"/>
      <c r="D517" s="181"/>
      <c r="E517" s="179"/>
      <c r="F517" s="218" t="str">
        <f t="shared" si="9"/>
        <v/>
      </c>
    </row>
    <row r="518" spans="1:6">
      <c r="A518" s="178"/>
      <c r="B518" s="179"/>
      <c r="C518" s="180"/>
      <c r="D518" s="181"/>
      <c r="E518" s="179"/>
      <c r="F518" s="218" t="str">
        <f t="shared" si="9"/>
        <v/>
      </c>
    </row>
    <row r="519" spans="1:6">
      <c r="A519" s="178"/>
      <c r="B519" s="179"/>
      <c r="C519" s="180"/>
      <c r="D519" s="181"/>
      <c r="E519" s="179"/>
      <c r="F519" s="218" t="str">
        <f t="shared" si="9"/>
        <v/>
      </c>
    </row>
    <row r="520" spans="1:6">
      <c r="A520" s="178"/>
      <c r="B520" s="179"/>
      <c r="C520" s="180"/>
      <c r="D520" s="181"/>
      <c r="E520" s="179"/>
      <c r="F520" s="218" t="str">
        <f t="shared" si="9"/>
        <v/>
      </c>
    </row>
    <row r="521" spans="1:6">
      <c r="A521" s="178"/>
      <c r="B521" s="179"/>
      <c r="C521" s="180"/>
      <c r="D521" s="181"/>
      <c r="E521" s="179"/>
      <c r="F521" s="218" t="str">
        <f t="shared" si="9"/>
        <v/>
      </c>
    </row>
    <row r="522" spans="1:6">
      <c r="A522" s="178"/>
      <c r="B522" s="179"/>
      <c r="C522" s="180"/>
      <c r="D522" s="181"/>
      <c r="E522" s="179"/>
      <c r="F522" s="218" t="str">
        <f t="shared" si="9"/>
        <v/>
      </c>
    </row>
    <row r="523" spans="1:6">
      <c r="A523" s="178"/>
      <c r="B523" s="179"/>
      <c r="C523" s="180"/>
      <c r="D523" s="181"/>
      <c r="E523" s="179"/>
      <c r="F523" s="218" t="str">
        <f t="shared" si="9"/>
        <v/>
      </c>
    </row>
    <row r="524" spans="1:6">
      <c r="A524" s="178"/>
      <c r="B524" s="179"/>
      <c r="C524" s="180"/>
      <c r="D524" s="181"/>
      <c r="E524" s="179"/>
      <c r="F524" s="218" t="str">
        <f t="shared" si="9"/>
        <v/>
      </c>
    </row>
    <row r="525" spans="1:6">
      <c r="A525" s="178"/>
      <c r="B525" s="179"/>
      <c r="C525" s="180"/>
      <c r="D525" s="181"/>
      <c r="E525" s="179"/>
      <c r="F525" s="218" t="str">
        <f t="shared" si="9"/>
        <v/>
      </c>
    </row>
    <row r="526" spans="1:6">
      <c r="A526" s="178"/>
      <c r="B526" s="179"/>
      <c r="C526" s="180"/>
      <c r="D526" s="181"/>
      <c r="E526" s="179"/>
      <c r="F526" s="218" t="str">
        <f t="shared" si="9"/>
        <v/>
      </c>
    </row>
    <row r="527" spans="1:6">
      <c r="A527" s="178"/>
      <c r="B527" s="179"/>
      <c r="C527" s="180"/>
      <c r="D527" s="181"/>
      <c r="E527" s="179"/>
      <c r="F527" s="218" t="str">
        <f t="shared" si="9"/>
        <v/>
      </c>
    </row>
    <row r="528" spans="1:6">
      <c r="A528" s="178"/>
      <c r="B528" s="179"/>
      <c r="C528" s="180"/>
      <c r="D528" s="181"/>
      <c r="E528" s="179"/>
      <c r="F528" s="218" t="str">
        <f t="shared" si="9"/>
        <v/>
      </c>
    </row>
    <row r="529" spans="1:6">
      <c r="A529" s="178"/>
      <c r="B529" s="179"/>
      <c r="C529" s="180"/>
      <c r="D529" s="181"/>
      <c r="E529" s="179"/>
      <c r="F529" s="218" t="str">
        <f t="shared" si="9"/>
        <v/>
      </c>
    </row>
    <row r="530" spans="1:6">
      <c r="A530" s="178"/>
      <c r="B530" s="179"/>
      <c r="C530" s="180"/>
      <c r="D530" s="181"/>
      <c r="E530" s="179"/>
      <c r="F530" s="218" t="str">
        <f t="shared" si="9"/>
        <v/>
      </c>
    </row>
    <row r="531" spans="1:6">
      <c r="A531" s="178"/>
      <c r="B531" s="179"/>
      <c r="C531" s="180"/>
      <c r="D531" s="181"/>
      <c r="E531" s="179"/>
      <c r="F531" s="218" t="str">
        <f t="shared" si="9"/>
        <v/>
      </c>
    </row>
    <row r="532" spans="1:6">
      <c r="A532" s="178"/>
      <c r="B532" s="179"/>
      <c r="C532" s="180"/>
      <c r="D532" s="181"/>
      <c r="E532" s="179"/>
      <c r="F532" s="218" t="str">
        <f t="shared" si="9"/>
        <v/>
      </c>
    </row>
    <row r="533" spans="1:6">
      <c r="A533" s="178"/>
      <c r="B533" s="179"/>
      <c r="C533" s="180"/>
      <c r="D533" s="181"/>
      <c r="E533" s="179"/>
      <c r="F533" s="218" t="str">
        <f t="shared" si="9"/>
        <v/>
      </c>
    </row>
    <row r="534" spans="1:6">
      <c r="A534" s="178"/>
      <c r="B534" s="179"/>
      <c r="C534" s="180"/>
      <c r="D534" s="181"/>
      <c r="E534" s="179"/>
      <c r="F534" s="218" t="str">
        <f t="shared" si="9"/>
        <v/>
      </c>
    </row>
    <row r="535" spans="1:6">
      <c r="A535" s="178"/>
      <c r="B535" s="179"/>
      <c r="C535" s="180"/>
      <c r="D535" s="181"/>
      <c r="E535" s="179"/>
      <c r="F535" s="218" t="str">
        <f t="shared" si="9"/>
        <v/>
      </c>
    </row>
    <row r="536" spans="1:6">
      <c r="A536" s="178"/>
      <c r="B536" s="179"/>
      <c r="C536" s="180"/>
      <c r="D536" s="181"/>
      <c r="E536" s="179"/>
      <c r="F536" s="218" t="str">
        <f t="shared" si="9"/>
        <v/>
      </c>
    </row>
    <row r="537" spans="1:6">
      <c r="A537" s="178"/>
      <c r="B537" s="179"/>
      <c r="C537" s="180"/>
      <c r="D537" s="181"/>
      <c r="E537" s="179"/>
      <c r="F537" s="218" t="str">
        <f t="shared" si="9"/>
        <v/>
      </c>
    </row>
    <row r="538" spans="1:6">
      <c r="A538" s="178"/>
      <c r="B538" s="179"/>
      <c r="C538" s="180"/>
      <c r="D538" s="181"/>
      <c r="E538" s="179"/>
      <c r="F538" s="218" t="str">
        <f t="shared" si="9"/>
        <v/>
      </c>
    </row>
    <row r="539" spans="1:6">
      <c r="A539" s="178"/>
      <c r="B539" s="179"/>
      <c r="C539" s="180"/>
      <c r="D539" s="181"/>
      <c r="E539" s="179"/>
      <c r="F539" s="218" t="str">
        <f t="shared" si="9"/>
        <v/>
      </c>
    </row>
    <row r="540" spans="1:6">
      <c r="A540" s="178"/>
      <c r="B540" s="179"/>
      <c r="C540" s="180"/>
      <c r="D540" s="181"/>
      <c r="E540" s="179"/>
      <c r="F540" s="218" t="str">
        <f t="shared" si="9"/>
        <v/>
      </c>
    </row>
    <row r="541" spans="1:6">
      <c r="A541" s="178"/>
      <c r="B541" s="179"/>
      <c r="C541" s="180"/>
      <c r="D541" s="181"/>
      <c r="E541" s="179"/>
      <c r="F541" s="218" t="str">
        <f t="shared" si="9"/>
        <v/>
      </c>
    </row>
    <row r="542" spans="1:6">
      <c r="A542" s="178"/>
      <c r="B542" s="179"/>
      <c r="C542" s="180"/>
      <c r="D542" s="181"/>
      <c r="E542" s="179"/>
      <c r="F542" s="218" t="str">
        <f t="shared" si="9"/>
        <v/>
      </c>
    </row>
    <row r="543" spans="1:6">
      <c r="A543" s="178"/>
      <c r="B543" s="179"/>
      <c r="C543" s="180"/>
      <c r="D543" s="181"/>
      <c r="E543" s="179"/>
      <c r="F543" s="218" t="str">
        <f t="shared" si="9"/>
        <v/>
      </c>
    </row>
    <row r="544" spans="1:6">
      <c r="A544" s="178"/>
      <c r="B544" s="179"/>
      <c r="C544" s="180"/>
      <c r="D544" s="181"/>
      <c r="E544" s="179"/>
      <c r="F544" s="218" t="str">
        <f t="shared" si="9"/>
        <v/>
      </c>
    </row>
    <row r="545" spans="1:6">
      <c r="A545" s="178"/>
      <c r="B545" s="179"/>
      <c r="C545" s="180"/>
      <c r="D545" s="181"/>
      <c r="E545" s="179"/>
      <c r="F545" s="218" t="str">
        <f t="shared" si="9"/>
        <v/>
      </c>
    </row>
    <row r="546" spans="1:6">
      <c r="A546" s="178"/>
      <c r="B546" s="179"/>
      <c r="C546" s="180"/>
      <c r="D546" s="181"/>
      <c r="E546" s="179"/>
      <c r="F546" s="218" t="str">
        <f t="shared" si="9"/>
        <v/>
      </c>
    </row>
    <row r="547" spans="1:6">
      <c r="A547" s="178"/>
      <c r="B547" s="179"/>
      <c r="C547" s="180"/>
      <c r="D547" s="181"/>
      <c r="E547" s="179"/>
      <c r="F547" s="218" t="str">
        <f t="shared" si="9"/>
        <v/>
      </c>
    </row>
    <row r="548" spans="1:6">
      <c r="A548" s="178"/>
      <c r="B548" s="179"/>
      <c r="C548" s="180"/>
      <c r="D548" s="181"/>
      <c r="E548" s="179"/>
      <c r="F548" s="218" t="str">
        <f t="shared" si="9"/>
        <v/>
      </c>
    </row>
    <row r="549" spans="1:6">
      <c r="A549" s="178"/>
      <c r="B549" s="179"/>
      <c r="C549" s="180"/>
      <c r="D549" s="181"/>
      <c r="E549" s="179"/>
      <c r="F549" s="218" t="str">
        <f t="shared" si="9"/>
        <v/>
      </c>
    </row>
    <row r="550" spans="1:6">
      <c r="A550" s="178"/>
      <c r="B550" s="179"/>
      <c r="C550" s="180"/>
      <c r="D550" s="181"/>
      <c r="E550" s="179"/>
      <c r="F550" s="218" t="str">
        <f t="shared" si="9"/>
        <v/>
      </c>
    </row>
    <row r="551" spans="1:6">
      <c r="A551" s="178"/>
      <c r="B551" s="179"/>
      <c r="C551" s="180"/>
      <c r="D551" s="181"/>
      <c r="E551" s="179"/>
      <c r="F551" s="218" t="str">
        <f t="shared" si="9"/>
        <v/>
      </c>
    </row>
    <row r="552" spans="1:6">
      <c r="A552" s="178"/>
      <c r="B552" s="179"/>
      <c r="C552" s="180"/>
      <c r="D552" s="181"/>
      <c r="E552" s="179"/>
      <c r="F552" s="218" t="str">
        <f t="shared" si="9"/>
        <v/>
      </c>
    </row>
    <row r="553" spans="1:6">
      <c r="A553" s="178"/>
      <c r="B553" s="179"/>
      <c r="C553" s="180"/>
      <c r="D553" s="181"/>
      <c r="E553" s="179"/>
      <c r="F553" s="218" t="str">
        <f t="shared" si="9"/>
        <v/>
      </c>
    </row>
    <row r="554" spans="1:6">
      <c r="A554" s="178"/>
      <c r="B554" s="179"/>
      <c r="C554" s="180"/>
      <c r="D554" s="181"/>
      <c r="E554" s="179"/>
      <c r="F554" s="218" t="str">
        <f t="shared" si="9"/>
        <v/>
      </c>
    </row>
    <row r="555" spans="1:6">
      <c r="A555" s="178"/>
      <c r="B555" s="179"/>
      <c r="C555" s="180"/>
      <c r="D555" s="181"/>
      <c r="E555" s="179"/>
      <c r="F555" s="218" t="str">
        <f t="shared" si="9"/>
        <v/>
      </c>
    </row>
    <row r="556" spans="1:6">
      <c r="A556" s="178"/>
      <c r="B556" s="179"/>
      <c r="C556" s="180"/>
      <c r="D556" s="181"/>
      <c r="E556" s="179"/>
      <c r="F556" s="218" t="str">
        <f t="shared" si="9"/>
        <v/>
      </c>
    </row>
    <row r="557" spans="1:6">
      <c r="A557" s="178"/>
      <c r="B557" s="179"/>
      <c r="C557" s="180"/>
      <c r="D557" s="181"/>
      <c r="E557" s="179"/>
      <c r="F557" s="218" t="str">
        <f t="shared" si="9"/>
        <v/>
      </c>
    </row>
    <row r="558" spans="1:6">
      <c r="A558" s="178"/>
      <c r="B558" s="179"/>
      <c r="C558" s="180"/>
      <c r="D558" s="181"/>
      <c r="E558" s="179"/>
      <c r="F558" s="218" t="str">
        <f t="shared" si="9"/>
        <v/>
      </c>
    </row>
    <row r="559" spans="1:6" ht="13.8" thickBot="1">
      <c r="A559" s="676">
        <v>10</v>
      </c>
      <c r="B559" s="677">
        <v>31</v>
      </c>
      <c r="C559" s="682" t="s">
        <v>1347</v>
      </c>
      <c r="D559" s="678">
        <f>SUM(D510:D558)</f>
        <v>0</v>
      </c>
      <c r="E559" s="679">
        <f>SUM(E510:E558)</f>
        <v>0</v>
      </c>
      <c r="F559" s="680">
        <f>D559-E559</f>
        <v>0</v>
      </c>
    </row>
    <row r="560" spans="1:6" ht="13.8" thickTop="1">
      <c r="A560" s="683"/>
      <c r="B560" s="683"/>
      <c r="C560" s="684"/>
      <c r="D560" s="685"/>
      <c r="E560" s="685"/>
      <c r="F560" s="685"/>
    </row>
    <row r="561" spans="1:6">
      <c r="A561" s="686"/>
      <c r="B561" s="686"/>
      <c r="C561" s="686" t="s">
        <v>1343</v>
      </c>
      <c r="D561" s="687">
        <f>D509+D559</f>
        <v>280500</v>
      </c>
      <c r="E561" s="687">
        <f>E509+E559</f>
        <v>0</v>
      </c>
      <c r="F561" s="687">
        <f>D561-E561</f>
        <v>280500</v>
      </c>
    </row>
    <row r="562" spans="1:6" ht="25.8" customHeight="1">
      <c r="A562" s="3"/>
      <c r="B562" s="3"/>
      <c r="C562" s="3"/>
      <c r="D562" s="3"/>
      <c r="E562" s="3"/>
      <c r="F562" s="3"/>
    </row>
    <row r="563" spans="1:6" ht="25.8" customHeight="1">
      <c r="A563" s="6"/>
      <c r="B563" s="6"/>
    </row>
    <row r="564" spans="1:6" ht="33" customHeight="1">
      <c r="A564" s="872" t="s">
        <v>3</v>
      </c>
      <c r="B564" s="873"/>
      <c r="C564" s="172" t="s">
        <v>0</v>
      </c>
      <c r="D564" s="171" t="s">
        <v>1</v>
      </c>
      <c r="E564" s="233" t="s">
        <v>2</v>
      </c>
      <c r="F564" s="172" t="s">
        <v>17</v>
      </c>
    </row>
    <row r="565" spans="1:6">
      <c r="A565" s="173">
        <v>11</v>
      </c>
      <c r="B565" s="174">
        <v>1</v>
      </c>
      <c r="C565" s="175" t="s">
        <v>7</v>
      </c>
      <c r="D565" s="176">
        <f>F561</f>
        <v>280500</v>
      </c>
      <c r="E565" s="174"/>
      <c r="F565" s="175">
        <f>D565</f>
        <v>280500</v>
      </c>
    </row>
    <row r="566" spans="1:6">
      <c r="A566" s="178"/>
      <c r="B566" s="179"/>
      <c r="C566" s="180"/>
      <c r="D566" s="181"/>
      <c r="E566" s="179"/>
      <c r="F566" s="218" t="str">
        <f>IF(OR(D566&lt;&gt;"",E566&lt;&gt;""),F565+D566-E566,"")</f>
        <v/>
      </c>
    </row>
    <row r="567" spans="1:6">
      <c r="A567" s="178"/>
      <c r="B567" s="179"/>
      <c r="C567" s="180"/>
      <c r="D567" s="181"/>
      <c r="E567" s="179"/>
      <c r="F567" s="218" t="str">
        <f t="shared" ref="F567:F614" si="10">IF(OR(D567&lt;&gt;"",E567&lt;&gt;""),F566+D567-E567,"")</f>
        <v/>
      </c>
    </row>
    <row r="568" spans="1:6">
      <c r="A568" s="178"/>
      <c r="B568" s="179"/>
      <c r="C568" s="180"/>
      <c r="D568" s="181"/>
      <c r="E568" s="179"/>
      <c r="F568" s="218" t="str">
        <f t="shared" si="10"/>
        <v/>
      </c>
    </row>
    <row r="569" spans="1:6">
      <c r="A569" s="178"/>
      <c r="B569" s="179"/>
      <c r="C569" s="180"/>
      <c r="D569" s="181"/>
      <c r="E569" s="179"/>
      <c r="F569" s="218" t="str">
        <f t="shared" si="10"/>
        <v/>
      </c>
    </row>
    <row r="570" spans="1:6">
      <c r="A570" s="178"/>
      <c r="B570" s="179"/>
      <c r="C570" s="180"/>
      <c r="D570" s="181"/>
      <c r="E570" s="179"/>
      <c r="F570" s="218" t="str">
        <f t="shared" si="10"/>
        <v/>
      </c>
    </row>
    <row r="571" spans="1:6">
      <c r="A571" s="178"/>
      <c r="B571" s="179"/>
      <c r="C571" s="180"/>
      <c r="D571" s="181"/>
      <c r="E571" s="179"/>
      <c r="F571" s="218" t="str">
        <f t="shared" si="10"/>
        <v/>
      </c>
    </row>
    <row r="572" spans="1:6">
      <c r="A572" s="178"/>
      <c r="B572" s="179"/>
      <c r="C572" s="180"/>
      <c r="D572" s="181"/>
      <c r="E572" s="179"/>
      <c r="F572" s="218" t="str">
        <f t="shared" si="10"/>
        <v/>
      </c>
    </row>
    <row r="573" spans="1:6">
      <c r="A573" s="178"/>
      <c r="B573" s="179"/>
      <c r="C573" s="180"/>
      <c r="D573" s="181"/>
      <c r="E573" s="179"/>
      <c r="F573" s="218" t="str">
        <f t="shared" si="10"/>
        <v/>
      </c>
    </row>
    <row r="574" spans="1:6">
      <c r="A574" s="178"/>
      <c r="B574" s="179"/>
      <c r="C574" s="180"/>
      <c r="D574" s="181"/>
      <c r="E574" s="179"/>
      <c r="F574" s="218" t="str">
        <f t="shared" si="10"/>
        <v/>
      </c>
    </row>
    <row r="575" spans="1:6">
      <c r="A575" s="178"/>
      <c r="B575" s="179"/>
      <c r="C575" s="180"/>
      <c r="D575" s="181"/>
      <c r="E575" s="179"/>
      <c r="F575" s="218" t="str">
        <f t="shared" si="10"/>
        <v/>
      </c>
    </row>
    <row r="576" spans="1:6">
      <c r="A576" s="178"/>
      <c r="B576" s="179"/>
      <c r="C576" s="180"/>
      <c r="D576" s="181"/>
      <c r="E576" s="179"/>
      <c r="F576" s="218" t="str">
        <f t="shared" si="10"/>
        <v/>
      </c>
    </row>
    <row r="577" spans="1:6">
      <c r="A577" s="178"/>
      <c r="B577" s="179"/>
      <c r="C577" s="180"/>
      <c r="D577" s="181"/>
      <c r="E577" s="179"/>
      <c r="F577" s="218" t="str">
        <f t="shared" si="10"/>
        <v/>
      </c>
    </row>
    <row r="578" spans="1:6">
      <c r="A578" s="178"/>
      <c r="B578" s="179"/>
      <c r="C578" s="180"/>
      <c r="D578" s="181"/>
      <c r="E578" s="179"/>
      <c r="F578" s="218" t="str">
        <f t="shared" si="10"/>
        <v/>
      </c>
    </row>
    <row r="579" spans="1:6">
      <c r="A579" s="178"/>
      <c r="B579" s="179"/>
      <c r="C579" s="180"/>
      <c r="D579" s="181"/>
      <c r="E579" s="179"/>
      <c r="F579" s="218" t="str">
        <f t="shared" si="10"/>
        <v/>
      </c>
    </row>
    <row r="580" spans="1:6">
      <c r="A580" s="178"/>
      <c r="B580" s="179"/>
      <c r="C580" s="180"/>
      <c r="D580" s="181"/>
      <c r="E580" s="179"/>
      <c r="F580" s="218" t="str">
        <f t="shared" si="10"/>
        <v/>
      </c>
    </row>
    <row r="581" spans="1:6">
      <c r="A581" s="178"/>
      <c r="B581" s="179"/>
      <c r="C581" s="180"/>
      <c r="D581" s="181"/>
      <c r="E581" s="179"/>
      <c r="F581" s="218" t="str">
        <f t="shared" si="10"/>
        <v/>
      </c>
    </row>
    <row r="582" spans="1:6">
      <c r="A582" s="178"/>
      <c r="B582" s="179"/>
      <c r="C582" s="180"/>
      <c r="D582" s="181"/>
      <c r="E582" s="179"/>
      <c r="F582" s="218" t="str">
        <f t="shared" si="10"/>
        <v/>
      </c>
    </row>
    <row r="583" spans="1:6">
      <c r="A583" s="178"/>
      <c r="B583" s="179"/>
      <c r="C583" s="180"/>
      <c r="D583" s="181"/>
      <c r="E583" s="179"/>
      <c r="F583" s="218" t="str">
        <f t="shared" si="10"/>
        <v/>
      </c>
    </row>
    <row r="584" spans="1:6">
      <c r="A584" s="178"/>
      <c r="B584" s="179"/>
      <c r="C584" s="180"/>
      <c r="D584" s="181"/>
      <c r="E584" s="179"/>
      <c r="F584" s="218" t="str">
        <f t="shared" si="10"/>
        <v/>
      </c>
    </row>
    <row r="585" spans="1:6">
      <c r="A585" s="178"/>
      <c r="B585" s="179"/>
      <c r="C585" s="180"/>
      <c r="D585" s="181"/>
      <c r="E585" s="179"/>
      <c r="F585" s="218" t="str">
        <f t="shared" si="10"/>
        <v/>
      </c>
    </row>
    <row r="586" spans="1:6">
      <c r="A586" s="178"/>
      <c r="B586" s="179"/>
      <c r="C586" s="180"/>
      <c r="D586" s="181"/>
      <c r="E586" s="179"/>
      <c r="F586" s="218" t="str">
        <f t="shared" si="10"/>
        <v/>
      </c>
    </row>
    <row r="587" spans="1:6">
      <c r="A587" s="178"/>
      <c r="B587" s="179"/>
      <c r="C587" s="180"/>
      <c r="D587" s="181"/>
      <c r="E587" s="179"/>
      <c r="F587" s="218" t="str">
        <f t="shared" si="10"/>
        <v/>
      </c>
    </row>
    <row r="588" spans="1:6">
      <c r="A588" s="178"/>
      <c r="B588" s="179"/>
      <c r="C588" s="180"/>
      <c r="D588" s="181"/>
      <c r="E588" s="179"/>
      <c r="F588" s="218" t="str">
        <f t="shared" si="10"/>
        <v/>
      </c>
    </row>
    <row r="589" spans="1:6">
      <c r="A589" s="178"/>
      <c r="B589" s="179"/>
      <c r="C589" s="180"/>
      <c r="D589" s="181"/>
      <c r="E589" s="179"/>
      <c r="F589" s="218" t="str">
        <f t="shared" si="10"/>
        <v/>
      </c>
    </row>
    <row r="590" spans="1:6">
      <c r="A590" s="178"/>
      <c r="B590" s="179"/>
      <c r="C590" s="180"/>
      <c r="D590" s="181"/>
      <c r="E590" s="179"/>
      <c r="F590" s="218" t="str">
        <f t="shared" si="10"/>
        <v/>
      </c>
    </row>
    <row r="591" spans="1:6">
      <c r="A591" s="178"/>
      <c r="B591" s="179"/>
      <c r="C591" s="180"/>
      <c r="D591" s="181"/>
      <c r="E591" s="179"/>
      <c r="F591" s="218" t="str">
        <f t="shared" si="10"/>
        <v/>
      </c>
    </row>
    <row r="592" spans="1:6">
      <c r="A592" s="178"/>
      <c r="B592" s="179"/>
      <c r="C592" s="180"/>
      <c r="D592" s="181"/>
      <c r="E592" s="179"/>
      <c r="F592" s="218" t="str">
        <f t="shared" si="10"/>
        <v/>
      </c>
    </row>
    <row r="593" spans="1:6">
      <c r="A593" s="178"/>
      <c r="B593" s="179"/>
      <c r="C593" s="180"/>
      <c r="D593" s="181"/>
      <c r="E593" s="179"/>
      <c r="F593" s="218" t="str">
        <f t="shared" si="10"/>
        <v/>
      </c>
    </row>
    <row r="594" spans="1:6">
      <c r="A594" s="178"/>
      <c r="B594" s="179"/>
      <c r="C594" s="180"/>
      <c r="D594" s="181"/>
      <c r="E594" s="179"/>
      <c r="F594" s="218" t="str">
        <f t="shared" si="10"/>
        <v/>
      </c>
    </row>
    <row r="595" spans="1:6">
      <c r="A595" s="178"/>
      <c r="B595" s="179"/>
      <c r="C595" s="180"/>
      <c r="D595" s="181"/>
      <c r="E595" s="179"/>
      <c r="F595" s="218" t="str">
        <f t="shared" si="10"/>
        <v/>
      </c>
    </row>
    <row r="596" spans="1:6">
      <c r="A596" s="178"/>
      <c r="B596" s="179"/>
      <c r="C596" s="180"/>
      <c r="D596" s="181"/>
      <c r="E596" s="179"/>
      <c r="F596" s="218" t="str">
        <f t="shared" si="10"/>
        <v/>
      </c>
    </row>
    <row r="597" spans="1:6">
      <c r="A597" s="178"/>
      <c r="B597" s="179"/>
      <c r="C597" s="180"/>
      <c r="D597" s="181"/>
      <c r="E597" s="179"/>
      <c r="F597" s="218" t="str">
        <f t="shared" si="10"/>
        <v/>
      </c>
    </row>
    <row r="598" spans="1:6">
      <c r="A598" s="178"/>
      <c r="B598" s="179"/>
      <c r="C598" s="180"/>
      <c r="D598" s="181"/>
      <c r="E598" s="179"/>
      <c r="F598" s="218" t="str">
        <f t="shared" si="10"/>
        <v/>
      </c>
    </row>
    <row r="599" spans="1:6">
      <c r="A599" s="178"/>
      <c r="B599" s="179"/>
      <c r="C599" s="180"/>
      <c r="D599" s="181"/>
      <c r="E599" s="179"/>
      <c r="F599" s="218" t="str">
        <f t="shared" si="10"/>
        <v/>
      </c>
    </row>
    <row r="600" spans="1:6">
      <c r="A600" s="178"/>
      <c r="B600" s="179"/>
      <c r="C600" s="180"/>
      <c r="D600" s="181"/>
      <c r="E600" s="179"/>
      <c r="F600" s="218" t="str">
        <f t="shared" si="10"/>
        <v/>
      </c>
    </row>
    <row r="601" spans="1:6">
      <c r="A601" s="178"/>
      <c r="B601" s="179"/>
      <c r="C601" s="180"/>
      <c r="D601" s="181"/>
      <c r="E601" s="179"/>
      <c r="F601" s="218" t="str">
        <f t="shared" si="10"/>
        <v/>
      </c>
    </row>
    <row r="602" spans="1:6">
      <c r="A602" s="178"/>
      <c r="B602" s="179"/>
      <c r="C602" s="180"/>
      <c r="D602" s="181"/>
      <c r="E602" s="179"/>
      <c r="F602" s="218" t="str">
        <f t="shared" si="10"/>
        <v/>
      </c>
    </row>
    <row r="603" spans="1:6">
      <c r="A603" s="178"/>
      <c r="B603" s="179"/>
      <c r="C603" s="180"/>
      <c r="D603" s="181"/>
      <c r="E603" s="179"/>
      <c r="F603" s="218" t="str">
        <f t="shared" si="10"/>
        <v/>
      </c>
    </row>
    <row r="604" spans="1:6">
      <c r="A604" s="178"/>
      <c r="B604" s="179"/>
      <c r="C604" s="180"/>
      <c r="D604" s="181"/>
      <c r="E604" s="179"/>
      <c r="F604" s="218" t="str">
        <f t="shared" si="10"/>
        <v/>
      </c>
    </row>
    <row r="605" spans="1:6">
      <c r="A605" s="178"/>
      <c r="B605" s="179"/>
      <c r="C605" s="180"/>
      <c r="D605" s="181"/>
      <c r="E605" s="179"/>
      <c r="F605" s="218" t="str">
        <f t="shared" si="10"/>
        <v/>
      </c>
    </row>
    <row r="606" spans="1:6">
      <c r="A606" s="178"/>
      <c r="B606" s="179"/>
      <c r="C606" s="180"/>
      <c r="D606" s="181"/>
      <c r="E606" s="179"/>
      <c r="F606" s="218" t="str">
        <f t="shared" si="10"/>
        <v/>
      </c>
    </row>
    <row r="607" spans="1:6">
      <c r="A607" s="178"/>
      <c r="B607" s="179"/>
      <c r="C607" s="180"/>
      <c r="D607" s="181"/>
      <c r="E607" s="179"/>
      <c r="F607" s="218" t="str">
        <f t="shared" si="10"/>
        <v/>
      </c>
    </row>
    <row r="608" spans="1:6">
      <c r="A608" s="178"/>
      <c r="B608" s="179"/>
      <c r="C608" s="180"/>
      <c r="D608" s="181"/>
      <c r="E608" s="179"/>
      <c r="F608" s="218" t="str">
        <f t="shared" si="10"/>
        <v/>
      </c>
    </row>
    <row r="609" spans="1:6">
      <c r="A609" s="178"/>
      <c r="B609" s="179"/>
      <c r="C609" s="180"/>
      <c r="D609" s="181"/>
      <c r="E609" s="179"/>
      <c r="F609" s="218" t="str">
        <f t="shared" si="10"/>
        <v/>
      </c>
    </row>
    <row r="610" spans="1:6">
      <c r="A610" s="178"/>
      <c r="B610" s="179"/>
      <c r="C610" s="180"/>
      <c r="D610" s="181"/>
      <c r="E610" s="179"/>
      <c r="F610" s="218" t="str">
        <f t="shared" si="10"/>
        <v/>
      </c>
    </row>
    <row r="611" spans="1:6">
      <c r="A611" s="178"/>
      <c r="B611" s="179"/>
      <c r="C611" s="180"/>
      <c r="D611" s="181"/>
      <c r="E611" s="179"/>
      <c r="F611" s="218" t="str">
        <f t="shared" si="10"/>
        <v/>
      </c>
    </row>
    <row r="612" spans="1:6">
      <c r="A612" s="178"/>
      <c r="B612" s="179"/>
      <c r="C612" s="180"/>
      <c r="D612" s="181"/>
      <c r="E612" s="179"/>
      <c r="F612" s="218" t="str">
        <f t="shared" si="10"/>
        <v/>
      </c>
    </row>
    <row r="613" spans="1:6">
      <c r="A613" s="178"/>
      <c r="B613" s="179"/>
      <c r="C613" s="180"/>
      <c r="D613" s="181"/>
      <c r="E613" s="179"/>
      <c r="F613" s="218" t="str">
        <f t="shared" si="10"/>
        <v/>
      </c>
    </row>
    <row r="614" spans="1:6">
      <c r="A614" s="178"/>
      <c r="B614" s="179"/>
      <c r="C614" s="180"/>
      <c r="D614" s="181"/>
      <c r="E614" s="179"/>
      <c r="F614" s="218" t="str">
        <f t="shared" si="10"/>
        <v/>
      </c>
    </row>
    <row r="615" spans="1:6" ht="13.8" thickBot="1">
      <c r="A615" s="676">
        <v>11</v>
      </c>
      <c r="B615" s="677">
        <v>30</v>
      </c>
      <c r="C615" s="682" t="s">
        <v>1346</v>
      </c>
      <c r="D615" s="678">
        <f>SUM(D566:D614)</f>
        <v>0</v>
      </c>
      <c r="E615" s="679">
        <f>SUM(E566:E614)</f>
        <v>0</v>
      </c>
      <c r="F615" s="680">
        <f>D615-E615</f>
        <v>0</v>
      </c>
    </row>
    <row r="616" spans="1:6" ht="13.8" thickTop="1">
      <c r="A616" s="683"/>
      <c r="B616" s="683"/>
      <c r="C616" s="684"/>
      <c r="D616" s="685"/>
      <c r="E616" s="685"/>
      <c r="F616" s="685"/>
    </row>
    <row r="617" spans="1:6">
      <c r="A617" s="686"/>
      <c r="B617" s="686"/>
      <c r="C617" s="686" t="s">
        <v>1345</v>
      </c>
      <c r="D617" s="687">
        <f>D565+D615</f>
        <v>280500</v>
      </c>
      <c r="E617" s="687">
        <f>E565+E615</f>
        <v>0</v>
      </c>
      <c r="F617" s="687">
        <f>D617-E617</f>
        <v>280500</v>
      </c>
    </row>
    <row r="618" spans="1:6" ht="25.8" customHeight="1">
      <c r="A618" s="3"/>
      <c r="B618" s="3"/>
      <c r="C618" s="3"/>
      <c r="D618" s="3"/>
      <c r="E618" s="3"/>
      <c r="F618" s="3"/>
    </row>
    <row r="619" spans="1:6" ht="25.8" customHeight="1">
      <c r="A619" s="6"/>
      <c r="B619" s="6"/>
    </row>
    <row r="620" spans="1:6" ht="33" customHeight="1">
      <c r="A620" s="872" t="s">
        <v>3</v>
      </c>
      <c r="B620" s="873"/>
      <c r="C620" s="172" t="s">
        <v>0</v>
      </c>
      <c r="D620" s="171" t="s">
        <v>1</v>
      </c>
      <c r="E620" s="233" t="s">
        <v>2</v>
      </c>
      <c r="F620" s="172" t="s">
        <v>17</v>
      </c>
    </row>
    <row r="621" spans="1:6">
      <c r="A621" s="173">
        <v>12</v>
      </c>
      <c r="B621" s="174">
        <v>1</v>
      </c>
      <c r="C621" s="175" t="s">
        <v>7</v>
      </c>
      <c r="D621" s="176">
        <f>F617</f>
        <v>280500</v>
      </c>
      <c r="E621" s="174"/>
      <c r="F621" s="175">
        <f>D621</f>
        <v>280500</v>
      </c>
    </row>
    <row r="622" spans="1:6">
      <c r="A622" s="178"/>
      <c r="B622" s="179"/>
      <c r="C622" s="180"/>
      <c r="D622" s="181"/>
      <c r="E622" s="179"/>
      <c r="F622" s="218" t="str">
        <f>IF(OR(D622&lt;&gt;"",E622&lt;&gt;""),F621+D622-E622,"")</f>
        <v/>
      </c>
    </row>
    <row r="623" spans="1:6">
      <c r="A623" s="178"/>
      <c r="B623" s="179"/>
      <c r="C623" s="180"/>
      <c r="D623" s="181"/>
      <c r="E623" s="179"/>
      <c r="F623" s="218" t="str">
        <f t="shared" ref="F623:F672" si="11">IF(OR(D623&lt;&gt;"",E623&lt;&gt;""),F622+D623-E623,"")</f>
        <v/>
      </c>
    </row>
    <row r="624" spans="1:6">
      <c r="A624" s="178"/>
      <c r="B624" s="179"/>
      <c r="C624" s="180"/>
      <c r="D624" s="181"/>
      <c r="E624" s="179"/>
      <c r="F624" s="218" t="str">
        <f t="shared" si="11"/>
        <v/>
      </c>
    </row>
    <row r="625" spans="1:6">
      <c r="A625" s="178"/>
      <c r="B625" s="179"/>
      <c r="C625" s="180"/>
      <c r="D625" s="181"/>
      <c r="E625" s="179"/>
      <c r="F625" s="218" t="str">
        <f t="shared" si="11"/>
        <v/>
      </c>
    </row>
    <row r="626" spans="1:6">
      <c r="A626" s="178"/>
      <c r="B626" s="179"/>
      <c r="C626" s="180"/>
      <c r="D626" s="181"/>
      <c r="E626" s="179"/>
      <c r="F626" s="218" t="str">
        <f t="shared" si="11"/>
        <v/>
      </c>
    </row>
    <row r="627" spans="1:6">
      <c r="A627" s="178"/>
      <c r="B627" s="179"/>
      <c r="C627" s="180"/>
      <c r="D627" s="181"/>
      <c r="E627" s="179"/>
      <c r="F627" s="218" t="str">
        <f t="shared" si="11"/>
        <v/>
      </c>
    </row>
    <row r="628" spans="1:6">
      <c r="A628" s="178"/>
      <c r="B628" s="179"/>
      <c r="C628" s="180"/>
      <c r="D628" s="181"/>
      <c r="E628" s="179"/>
      <c r="F628" s="218" t="str">
        <f t="shared" si="11"/>
        <v/>
      </c>
    </row>
    <row r="629" spans="1:6">
      <c r="A629" s="178"/>
      <c r="B629" s="179"/>
      <c r="C629" s="180"/>
      <c r="D629" s="181"/>
      <c r="E629" s="179"/>
      <c r="F629" s="218" t="str">
        <f t="shared" si="11"/>
        <v/>
      </c>
    </row>
    <row r="630" spans="1:6">
      <c r="A630" s="178"/>
      <c r="B630" s="179"/>
      <c r="C630" s="180"/>
      <c r="D630" s="181"/>
      <c r="E630" s="179"/>
      <c r="F630" s="218" t="str">
        <f t="shared" si="11"/>
        <v/>
      </c>
    </row>
    <row r="631" spans="1:6">
      <c r="A631" s="178"/>
      <c r="B631" s="179"/>
      <c r="C631" s="180"/>
      <c r="D631" s="181"/>
      <c r="E631" s="179"/>
      <c r="F631" s="218" t="str">
        <f t="shared" si="11"/>
        <v/>
      </c>
    </row>
    <row r="632" spans="1:6">
      <c r="A632" s="178"/>
      <c r="B632" s="179"/>
      <c r="C632" s="180"/>
      <c r="D632" s="181"/>
      <c r="E632" s="179"/>
      <c r="F632" s="218" t="str">
        <f t="shared" si="11"/>
        <v/>
      </c>
    </row>
    <row r="633" spans="1:6">
      <c r="A633" s="178"/>
      <c r="B633" s="179"/>
      <c r="C633" s="180"/>
      <c r="D633" s="181"/>
      <c r="E633" s="179"/>
      <c r="F633" s="218" t="str">
        <f t="shared" si="11"/>
        <v/>
      </c>
    </row>
    <row r="634" spans="1:6">
      <c r="A634" s="178"/>
      <c r="B634" s="179"/>
      <c r="C634" s="180"/>
      <c r="D634" s="181"/>
      <c r="E634" s="179"/>
      <c r="F634" s="218" t="str">
        <f t="shared" si="11"/>
        <v/>
      </c>
    </row>
    <row r="635" spans="1:6">
      <c r="A635" s="178"/>
      <c r="B635" s="179"/>
      <c r="C635" s="180"/>
      <c r="D635" s="181"/>
      <c r="E635" s="179"/>
      <c r="F635" s="218" t="str">
        <f t="shared" si="11"/>
        <v/>
      </c>
    </row>
    <row r="636" spans="1:6">
      <c r="A636" s="178"/>
      <c r="B636" s="179"/>
      <c r="C636" s="180"/>
      <c r="D636" s="181"/>
      <c r="E636" s="179"/>
      <c r="F636" s="218" t="str">
        <f t="shared" si="11"/>
        <v/>
      </c>
    </row>
    <row r="637" spans="1:6">
      <c r="A637" s="178"/>
      <c r="B637" s="179"/>
      <c r="C637" s="180"/>
      <c r="D637" s="181"/>
      <c r="E637" s="179"/>
      <c r="F637" s="218" t="str">
        <f t="shared" si="11"/>
        <v/>
      </c>
    </row>
    <row r="638" spans="1:6">
      <c r="A638" s="178"/>
      <c r="B638" s="179"/>
      <c r="C638" s="180"/>
      <c r="D638" s="181"/>
      <c r="E638" s="179"/>
      <c r="F638" s="218" t="str">
        <f t="shared" si="11"/>
        <v/>
      </c>
    </row>
    <row r="639" spans="1:6">
      <c r="A639" s="178"/>
      <c r="B639" s="179"/>
      <c r="C639" s="180"/>
      <c r="D639" s="181"/>
      <c r="E639" s="179"/>
      <c r="F639" s="218" t="str">
        <f t="shared" si="11"/>
        <v/>
      </c>
    </row>
    <row r="640" spans="1:6">
      <c r="A640" s="178"/>
      <c r="B640" s="179"/>
      <c r="C640" s="180"/>
      <c r="D640" s="181"/>
      <c r="E640" s="179"/>
      <c r="F640" s="218" t="str">
        <f t="shared" si="11"/>
        <v/>
      </c>
    </row>
    <row r="641" spans="1:6">
      <c r="A641" s="178"/>
      <c r="B641" s="179"/>
      <c r="C641" s="180"/>
      <c r="D641" s="181"/>
      <c r="E641" s="179"/>
      <c r="F641" s="218" t="str">
        <f t="shared" si="11"/>
        <v/>
      </c>
    </row>
    <row r="642" spans="1:6">
      <c r="A642" s="178"/>
      <c r="B642" s="179"/>
      <c r="C642" s="180"/>
      <c r="D642" s="181"/>
      <c r="E642" s="179"/>
      <c r="F642" s="218" t="str">
        <f t="shared" si="11"/>
        <v/>
      </c>
    </row>
    <row r="643" spans="1:6">
      <c r="A643" s="178"/>
      <c r="B643" s="179"/>
      <c r="C643" s="180"/>
      <c r="D643" s="181"/>
      <c r="E643" s="179"/>
      <c r="F643" s="218" t="str">
        <f t="shared" si="11"/>
        <v/>
      </c>
    </row>
    <row r="644" spans="1:6">
      <c r="A644" s="178"/>
      <c r="B644" s="179"/>
      <c r="C644" s="180"/>
      <c r="D644" s="181"/>
      <c r="E644" s="179"/>
      <c r="F644" s="218" t="str">
        <f t="shared" si="11"/>
        <v/>
      </c>
    </row>
    <row r="645" spans="1:6">
      <c r="A645" s="178"/>
      <c r="B645" s="179"/>
      <c r="C645" s="180"/>
      <c r="D645" s="181"/>
      <c r="E645" s="179"/>
      <c r="F645" s="218" t="str">
        <f t="shared" si="11"/>
        <v/>
      </c>
    </row>
    <row r="646" spans="1:6">
      <c r="A646" s="178"/>
      <c r="B646" s="179"/>
      <c r="C646" s="180"/>
      <c r="D646" s="181"/>
      <c r="E646" s="179"/>
      <c r="F646" s="218" t="str">
        <f t="shared" si="11"/>
        <v/>
      </c>
    </row>
    <row r="647" spans="1:6">
      <c r="A647" s="178"/>
      <c r="B647" s="179"/>
      <c r="C647" s="180"/>
      <c r="D647" s="181"/>
      <c r="E647" s="179"/>
      <c r="F647" s="218" t="str">
        <f t="shared" si="11"/>
        <v/>
      </c>
    </row>
    <row r="648" spans="1:6">
      <c r="A648" s="178"/>
      <c r="B648" s="179"/>
      <c r="C648" s="180"/>
      <c r="D648" s="181"/>
      <c r="E648" s="179"/>
      <c r="F648" s="218" t="str">
        <f t="shared" si="11"/>
        <v/>
      </c>
    </row>
    <row r="649" spans="1:6">
      <c r="A649" s="178"/>
      <c r="B649" s="179"/>
      <c r="C649" s="180"/>
      <c r="D649" s="181"/>
      <c r="E649" s="179"/>
      <c r="F649" s="218" t="str">
        <f t="shared" si="11"/>
        <v/>
      </c>
    </row>
    <row r="650" spans="1:6">
      <c r="A650" s="178"/>
      <c r="B650" s="179"/>
      <c r="C650" s="180"/>
      <c r="D650" s="181"/>
      <c r="E650" s="179"/>
      <c r="F650" s="218" t="str">
        <f t="shared" si="11"/>
        <v/>
      </c>
    </row>
    <row r="651" spans="1:6">
      <c r="A651" s="178"/>
      <c r="B651" s="179"/>
      <c r="C651" s="180"/>
      <c r="D651" s="181"/>
      <c r="E651" s="179"/>
      <c r="F651" s="218" t="str">
        <f t="shared" si="11"/>
        <v/>
      </c>
    </row>
    <row r="652" spans="1:6">
      <c r="A652" s="178"/>
      <c r="B652" s="179"/>
      <c r="C652" s="180"/>
      <c r="D652" s="181"/>
      <c r="E652" s="179"/>
      <c r="F652" s="218" t="str">
        <f t="shared" si="11"/>
        <v/>
      </c>
    </row>
    <row r="653" spans="1:6">
      <c r="A653" s="178"/>
      <c r="B653" s="179"/>
      <c r="C653" s="180"/>
      <c r="D653" s="181"/>
      <c r="E653" s="179"/>
      <c r="F653" s="218" t="str">
        <f t="shared" si="11"/>
        <v/>
      </c>
    </row>
    <row r="654" spans="1:6">
      <c r="A654" s="178"/>
      <c r="B654" s="179"/>
      <c r="C654" s="180"/>
      <c r="D654" s="181"/>
      <c r="E654" s="179"/>
      <c r="F654" s="218" t="str">
        <f t="shared" si="11"/>
        <v/>
      </c>
    </row>
    <row r="655" spans="1:6">
      <c r="A655" s="178"/>
      <c r="B655" s="179"/>
      <c r="C655" s="180"/>
      <c r="D655" s="181"/>
      <c r="E655" s="179"/>
      <c r="F655" s="218" t="str">
        <f t="shared" si="11"/>
        <v/>
      </c>
    </row>
    <row r="656" spans="1:6">
      <c r="A656" s="178"/>
      <c r="B656" s="179"/>
      <c r="C656" s="180"/>
      <c r="D656" s="181"/>
      <c r="E656" s="179"/>
      <c r="F656" s="218" t="str">
        <f t="shared" si="11"/>
        <v/>
      </c>
    </row>
    <row r="657" spans="1:6">
      <c r="A657" s="178"/>
      <c r="B657" s="179"/>
      <c r="C657" s="180"/>
      <c r="D657" s="181"/>
      <c r="E657" s="179"/>
      <c r="F657" s="218" t="str">
        <f t="shared" si="11"/>
        <v/>
      </c>
    </row>
    <row r="658" spans="1:6">
      <c r="A658" s="178"/>
      <c r="B658" s="179"/>
      <c r="C658" s="180"/>
      <c r="D658" s="181"/>
      <c r="E658" s="179"/>
      <c r="F658" s="218" t="str">
        <f t="shared" si="11"/>
        <v/>
      </c>
    </row>
    <row r="659" spans="1:6">
      <c r="A659" s="178"/>
      <c r="B659" s="179"/>
      <c r="C659" s="180"/>
      <c r="D659" s="181"/>
      <c r="E659" s="179"/>
      <c r="F659" s="218" t="str">
        <f t="shared" si="11"/>
        <v/>
      </c>
    </row>
    <row r="660" spans="1:6">
      <c r="A660" s="178"/>
      <c r="B660" s="179"/>
      <c r="C660" s="180"/>
      <c r="D660" s="181"/>
      <c r="E660" s="179"/>
      <c r="F660" s="218" t="str">
        <f t="shared" si="11"/>
        <v/>
      </c>
    </row>
    <row r="661" spans="1:6">
      <c r="A661" s="178"/>
      <c r="B661" s="179"/>
      <c r="C661" s="180"/>
      <c r="D661" s="181"/>
      <c r="E661" s="179"/>
      <c r="F661" s="218" t="str">
        <f t="shared" si="11"/>
        <v/>
      </c>
    </row>
    <row r="662" spans="1:6">
      <c r="A662" s="178"/>
      <c r="B662" s="179"/>
      <c r="C662" s="180"/>
      <c r="D662" s="181"/>
      <c r="E662" s="179"/>
      <c r="F662" s="218" t="str">
        <f t="shared" si="11"/>
        <v/>
      </c>
    </row>
    <row r="663" spans="1:6">
      <c r="A663" s="178"/>
      <c r="B663" s="179"/>
      <c r="C663" s="180"/>
      <c r="D663" s="181"/>
      <c r="E663" s="179"/>
      <c r="F663" s="218" t="str">
        <f t="shared" si="11"/>
        <v/>
      </c>
    </row>
    <row r="664" spans="1:6">
      <c r="A664" s="178"/>
      <c r="B664" s="179"/>
      <c r="C664" s="180"/>
      <c r="D664" s="181"/>
      <c r="E664" s="179"/>
      <c r="F664" s="218" t="str">
        <f t="shared" si="11"/>
        <v/>
      </c>
    </row>
    <row r="665" spans="1:6">
      <c r="A665" s="178"/>
      <c r="B665" s="179"/>
      <c r="C665" s="180"/>
      <c r="D665" s="181"/>
      <c r="E665" s="179"/>
      <c r="F665" s="218" t="str">
        <f t="shared" si="11"/>
        <v/>
      </c>
    </row>
    <row r="666" spans="1:6">
      <c r="A666" s="178"/>
      <c r="B666" s="179"/>
      <c r="C666" s="180"/>
      <c r="D666" s="181"/>
      <c r="E666" s="179"/>
      <c r="F666" s="218" t="str">
        <f t="shared" si="11"/>
        <v/>
      </c>
    </row>
    <row r="667" spans="1:6">
      <c r="A667" s="178"/>
      <c r="B667" s="179"/>
      <c r="C667" s="180"/>
      <c r="D667" s="181"/>
      <c r="E667" s="179"/>
      <c r="F667" s="218" t="str">
        <f t="shared" si="11"/>
        <v/>
      </c>
    </row>
    <row r="668" spans="1:6">
      <c r="A668" s="178"/>
      <c r="B668" s="179"/>
      <c r="C668" s="180"/>
      <c r="D668" s="181"/>
      <c r="E668" s="179"/>
      <c r="F668" s="218" t="str">
        <f t="shared" si="11"/>
        <v/>
      </c>
    </row>
    <row r="669" spans="1:6">
      <c r="A669" s="178"/>
      <c r="B669" s="179"/>
      <c r="C669" s="180"/>
      <c r="D669" s="181"/>
      <c r="E669" s="179"/>
      <c r="F669" s="218" t="str">
        <f t="shared" si="11"/>
        <v/>
      </c>
    </row>
    <row r="670" spans="1:6">
      <c r="A670" s="178"/>
      <c r="B670" s="179"/>
      <c r="C670" s="180"/>
      <c r="D670" s="181"/>
      <c r="E670" s="179"/>
      <c r="F670" s="218" t="str">
        <f t="shared" si="11"/>
        <v/>
      </c>
    </row>
    <row r="671" spans="1:6">
      <c r="A671" s="178"/>
      <c r="B671" s="179"/>
      <c r="C671" s="180"/>
      <c r="D671" s="181"/>
      <c r="E671" s="179"/>
      <c r="F671" s="218" t="str">
        <f t="shared" si="11"/>
        <v/>
      </c>
    </row>
    <row r="672" spans="1:6">
      <c r="A672" s="183"/>
      <c r="B672" s="179"/>
      <c r="C672" s="180"/>
      <c r="D672" s="181"/>
      <c r="E672" s="179"/>
      <c r="F672" s="224" t="str">
        <f t="shared" si="11"/>
        <v/>
      </c>
    </row>
    <row r="673" spans="1:6" ht="13.8" thickBot="1">
      <c r="A673" s="187"/>
      <c r="B673" s="188"/>
      <c r="C673" s="189" t="s">
        <v>1112</v>
      </c>
      <c r="D673" s="190">
        <f>SUM(D622:D672)</f>
        <v>0</v>
      </c>
      <c r="E673" s="188">
        <f>SUM(E622:E672)</f>
        <v>0</v>
      </c>
      <c r="F673" s="189">
        <f>D673-E673</f>
        <v>0</v>
      </c>
    </row>
    <row r="674" spans="1:6" ht="13.8" customHeight="1" thickTop="1">
      <c r="A674" s="689"/>
      <c r="B674" s="689"/>
      <c r="C674" s="689"/>
      <c r="D674" s="689"/>
      <c r="E674" s="689"/>
      <c r="F674" s="689"/>
    </row>
    <row r="675" spans="1:6" ht="13.8" thickBot="1">
      <c r="A675" s="690">
        <v>12</v>
      </c>
      <c r="B675" s="690">
        <v>31</v>
      </c>
      <c r="C675" s="690" t="s">
        <v>10</v>
      </c>
      <c r="D675" s="690">
        <f>D3+D55+D111+D167+D223+D279+D335+D391+D447+D503+D559+D615+D673</f>
        <v>280500</v>
      </c>
      <c r="E675" s="690">
        <f>E3+E55+E111+E167+E223+E279+E335+E391+E447+E503+E559+E615+E673</f>
        <v>0</v>
      </c>
      <c r="F675" s="690">
        <f>D675-E675</f>
        <v>280500</v>
      </c>
    </row>
    <row r="676" spans="1:6" ht="13.8" thickTop="1"/>
    <row r="677" spans="1:6" ht="25.8" customHeight="1"/>
  </sheetData>
  <sheetProtection sheet="1" objects="1" scenarios="1"/>
  <mergeCells count="12">
    <mergeCell ref="A2:B2"/>
    <mergeCell ref="A60:B60"/>
    <mergeCell ref="A508:B508"/>
    <mergeCell ref="A564:B564"/>
    <mergeCell ref="A620:B620"/>
    <mergeCell ref="A116:B116"/>
    <mergeCell ref="A172:B172"/>
    <mergeCell ref="A228:B228"/>
    <mergeCell ref="A284:B284"/>
    <mergeCell ref="A340:B340"/>
    <mergeCell ref="A396:B396"/>
    <mergeCell ref="A452:B452"/>
  </mergeCells>
  <phoneticPr fontId="2"/>
  <pageMargins left="0.19685039370078741" right="0.19685039370078741" top="0.51666666666666672" bottom="0.51181102362204722" header="0.19685039370078741" footer="0.31496062992125984"/>
  <pageSetup paperSize="9" orientation="portrait" horizontalDpi="0" verticalDpi="0" r:id="rId1"/>
  <headerFooter>
    <oddHeader>&amp;C&amp;"HG丸ｺﾞｼｯｸM-PRO,標準"預金出納帳
&amp;A</oddHeader>
    <oddFooter>&amp;C&amp;"HG丸ｺﾞｼｯｸM-PRO,標準"&amp;P月</oddFooter>
  </headerFooter>
  <rowBreaks count="11" manualBreakCount="11">
    <brk id="58" max="16383" man="1"/>
    <brk id="114" max="16383" man="1"/>
    <brk id="170" max="16383" man="1"/>
    <brk id="226" max="16383" man="1"/>
    <brk id="282" max="16383" man="1"/>
    <brk id="338" max="16383" man="1"/>
    <brk id="394" max="16383" man="1"/>
    <brk id="450" max="16383" man="1"/>
    <brk id="506" max="16383" man="1"/>
    <brk id="562" max="16383" man="1"/>
    <brk id="618" max="16383" man="1"/>
  </row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F113"/>
  <sheetViews>
    <sheetView view="pageLayout" zoomScale="110" zoomScaleNormal="100" zoomScalePageLayoutView="110" workbookViewId="0"/>
  </sheetViews>
  <sheetFormatPr defaultRowHeight="13.2"/>
  <cols>
    <col min="1" max="2" width="4.77734375" style="1" customWidth="1"/>
    <col min="3" max="3" width="57" style="1" customWidth="1"/>
    <col min="4" max="5" width="13" style="1" customWidth="1"/>
    <col min="6" max="16384" width="8.88671875" style="1"/>
  </cols>
  <sheetData>
    <row r="1" spans="1:6" ht="25.8" customHeight="1"/>
    <row r="2" spans="1:6" ht="13.2" customHeight="1">
      <c r="A2" s="875" t="s">
        <v>3</v>
      </c>
      <c r="B2" s="878"/>
      <c r="C2" s="893" t="s">
        <v>0</v>
      </c>
      <c r="D2" s="895" t="s">
        <v>6</v>
      </c>
      <c r="E2" s="896"/>
      <c r="F2" s="2"/>
    </row>
    <row r="3" spans="1:6">
      <c r="A3" s="879"/>
      <c r="B3" s="880"/>
      <c r="C3" s="894"/>
      <c r="D3" s="292" t="s">
        <v>4</v>
      </c>
      <c r="E3" s="293" t="s">
        <v>312</v>
      </c>
    </row>
    <row r="4" spans="1:6">
      <c r="A4" s="210"/>
      <c r="B4" s="211"/>
      <c r="C4" s="212"/>
      <c r="D4" s="249"/>
      <c r="E4" s="295"/>
    </row>
    <row r="5" spans="1:6">
      <c r="A5" s="210"/>
      <c r="B5" s="211"/>
      <c r="C5" s="212"/>
      <c r="D5" s="249"/>
      <c r="E5" s="295"/>
    </row>
    <row r="6" spans="1:6">
      <c r="A6" s="210"/>
      <c r="B6" s="211"/>
      <c r="C6" s="212"/>
      <c r="D6" s="249"/>
      <c r="E6" s="295"/>
    </row>
    <row r="7" spans="1:6">
      <c r="A7" s="210"/>
      <c r="B7" s="211"/>
      <c r="C7" s="212"/>
      <c r="D7" s="249"/>
      <c r="E7" s="295"/>
    </row>
    <row r="8" spans="1:6">
      <c r="A8" s="210"/>
      <c r="B8" s="211"/>
      <c r="C8" s="212"/>
      <c r="D8" s="249"/>
      <c r="E8" s="295"/>
    </row>
    <row r="9" spans="1:6">
      <c r="A9" s="210"/>
      <c r="B9" s="211"/>
      <c r="C9" s="212"/>
      <c r="D9" s="249"/>
      <c r="E9" s="295"/>
    </row>
    <row r="10" spans="1:6">
      <c r="A10" s="210"/>
      <c r="B10" s="211"/>
      <c r="C10" s="212"/>
      <c r="D10" s="249"/>
      <c r="E10" s="295"/>
    </row>
    <row r="11" spans="1:6">
      <c r="A11" s="210"/>
      <c r="B11" s="211"/>
      <c r="C11" s="212"/>
      <c r="D11" s="249"/>
      <c r="E11" s="295"/>
    </row>
    <row r="12" spans="1:6">
      <c r="A12" s="210"/>
      <c r="B12" s="211"/>
      <c r="C12" s="212"/>
      <c r="D12" s="249"/>
      <c r="E12" s="295"/>
    </row>
    <row r="13" spans="1:6">
      <c r="A13" s="210"/>
      <c r="B13" s="211"/>
      <c r="C13" s="212"/>
      <c r="D13" s="249"/>
      <c r="E13" s="295"/>
    </row>
    <row r="14" spans="1:6">
      <c r="A14" s="210"/>
      <c r="B14" s="211"/>
      <c r="C14" s="212"/>
      <c r="D14" s="249"/>
      <c r="E14" s="295"/>
    </row>
    <row r="15" spans="1:6">
      <c r="A15" s="210"/>
      <c r="B15" s="211"/>
      <c r="C15" s="212"/>
      <c r="D15" s="249"/>
      <c r="E15" s="295"/>
    </row>
    <row r="16" spans="1:6">
      <c r="A16" s="210"/>
      <c r="B16" s="211"/>
      <c r="C16" s="212"/>
      <c r="D16" s="249"/>
      <c r="E16" s="295"/>
    </row>
    <row r="17" spans="1:5">
      <c r="A17" s="210"/>
      <c r="B17" s="211"/>
      <c r="C17" s="212"/>
      <c r="D17" s="249"/>
      <c r="E17" s="295"/>
    </row>
    <row r="18" spans="1:5">
      <c r="A18" s="210"/>
      <c r="B18" s="211"/>
      <c r="C18" s="212"/>
      <c r="D18" s="249"/>
      <c r="E18" s="295"/>
    </row>
    <row r="19" spans="1:5">
      <c r="A19" s="210"/>
      <c r="B19" s="211"/>
      <c r="C19" s="212"/>
      <c r="D19" s="249"/>
      <c r="E19" s="295"/>
    </row>
    <row r="20" spans="1:5">
      <c r="A20" s="210"/>
      <c r="B20" s="211"/>
      <c r="C20" s="212"/>
      <c r="D20" s="249"/>
      <c r="E20" s="295"/>
    </row>
    <row r="21" spans="1:5">
      <c r="A21" s="210"/>
      <c r="B21" s="211"/>
      <c r="C21" s="212"/>
      <c r="D21" s="249"/>
      <c r="E21" s="295"/>
    </row>
    <row r="22" spans="1:5">
      <c r="A22" s="210"/>
      <c r="B22" s="211"/>
      <c r="C22" s="212"/>
      <c r="D22" s="249"/>
      <c r="E22" s="295"/>
    </row>
    <row r="23" spans="1:5">
      <c r="A23" s="210"/>
      <c r="B23" s="211"/>
      <c r="C23" s="212"/>
      <c r="D23" s="249"/>
      <c r="E23" s="295"/>
    </row>
    <row r="24" spans="1:5">
      <c r="A24" s="210"/>
      <c r="B24" s="211"/>
      <c r="C24" s="212"/>
      <c r="D24" s="249"/>
      <c r="E24" s="295"/>
    </row>
    <row r="25" spans="1:5">
      <c r="A25" s="210"/>
      <c r="B25" s="211"/>
      <c r="C25" s="212"/>
      <c r="D25" s="249"/>
      <c r="E25" s="295"/>
    </row>
    <row r="26" spans="1:5">
      <c r="A26" s="210"/>
      <c r="B26" s="211"/>
      <c r="C26" s="212"/>
      <c r="D26" s="249"/>
      <c r="E26" s="295"/>
    </row>
    <row r="27" spans="1:5">
      <c r="A27" s="210"/>
      <c r="B27" s="211"/>
      <c r="C27" s="212"/>
      <c r="D27" s="249"/>
      <c r="E27" s="295"/>
    </row>
    <row r="28" spans="1:5">
      <c r="A28" s="210"/>
      <c r="B28" s="211"/>
      <c r="C28" s="212"/>
      <c r="D28" s="249"/>
      <c r="E28" s="295"/>
    </row>
    <row r="29" spans="1:5">
      <c r="A29" s="210"/>
      <c r="B29" s="211"/>
      <c r="C29" s="212"/>
      <c r="D29" s="249"/>
      <c r="E29" s="295"/>
    </row>
    <row r="30" spans="1:5">
      <c r="A30" s="210"/>
      <c r="B30" s="211"/>
      <c r="C30" s="212"/>
      <c r="D30" s="249"/>
      <c r="E30" s="295"/>
    </row>
    <row r="31" spans="1:5">
      <c r="A31" s="210"/>
      <c r="B31" s="211"/>
      <c r="C31" s="212"/>
      <c r="D31" s="249"/>
      <c r="E31" s="295"/>
    </row>
    <row r="32" spans="1:5">
      <c r="A32" s="210"/>
      <c r="B32" s="211"/>
      <c r="C32" s="212"/>
      <c r="D32" s="249"/>
      <c r="E32" s="295"/>
    </row>
    <row r="33" spans="1:5">
      <c r="A33" s="210"/>
      <c r="B33" s="211"/>
      <c r="C33" s="212"/>
      <c r="D33" s="249"/>
      <c r="E33" s="295"/>
    </row>
    <row r="34" spans="1:5">
      <c r="A34" s="210"/>
      <c r="B34" s="211"/>
      <c r="C34" s="212"/>
      <c r="D34" s="249"/>
      <c r="E34" s="295"/>
    </row>
    <row r="35" spans="1:5">
      <c r="A35" s="210"/>
      <c r="B35" s="211"/>
      <c r="C35" s="212"/>
      <c r="D35" s="249"/>
      <c r="E35" s="295"/>
    </row>
    <row r="36" spans="1:5">
      <c r="A36" s="210"/>
      <c r="B36" s="211"/>
      <c r="C36" s="212"/>
      <c r="D36" s="249"/>
      <c r="E36" s="295"/>
    </row>
    <row r="37" spans="1:5">
      <c r="A37" s="210"/>
      <c r="B37" s="211"/>
      <c r="C37" s="212"/>
      <c r="D37" s="249"/>
      <c r="E37" s="295"/>
    </row>
    <row r="38" spans="1:5">
      <c r="A38" s="210"/>
      <c r="B38" s="211"/>
      <c r="C38" s="212"/>
      <c r="D38" s="249"/>
      <c r="E38" s="295"/>
    </row>
    <row r="39" spans="1:5">
      <c r="A39" s="210"/>
      <c r="B39" s="211"/>
      <c r="C39" s="212"/>
      <c r="D39" s="249"/>
      <c r="E39" s="295"/>
    </row>
    <row r="40" spans="1:5">
      <c r="A40" s="210"/>
      <c r="B40" s="211"/>
      <c r="C40" s="212"/>
      <c r="D40" s="249"/>
      <c r="E40" s="295"/>
    </row>
    <row r="41" spans="1:5">
      <c r="A41" s="210"/>
      <c r="B41" s="211"/>
      <c r="C41" s="212"/>
      <c r="D41" s="249"/>
      <c r="E41" s="295"/>
    </row>
    <row r="42" spans="1:5">
      <c r="A42" s="210"/>
      <c r="B42" s="211"/>
      <c r="C42" s="212"/>
      <c r="D42" s="249"/>
      <c r="E42" s="295"/>
    </row>
    <row r="43" spans="1:5">
      <c r="A43" s="210"/>
      <c r="B43" s="211"/>
      <c r="C43" s="212"/>
      <c r="D43" s="249"/>
      <c r="E43" s="295"/>
    </row>
    <row r="44" spans="1:5">
      <c r="A44" s="210"/>
      <c r="B44" s="211"/>
      <c r="C44" s="212"/>
      <c r="D44" s="249"/>
      <c r="E44" s="295"/>
    </row>
    <row r="45" spans="1:5">
      <c r="A45" s="210"/>
      <c r="B45" s="211"/>
      <c r="C45" s="212"/>
      <c r="D45" s="249"/>
      <c r="E45" s="295"/>
    </row>
    <row r="46" spans="1:5">
      <c r="A46" s="210"/>
      <c r="B46" s="211"/>
      <c r="C46" s="212"/>
      <c r="D46" s="249"/>
      <c r="E46" s="295"/>
    </row>
    <row r="47" spans="1:5">
      <c r="A47" s="210"/>
      <c r="B47" s="211"/>
      <c r="C47" s="212"/>
      <c r="D47" s="249"/>
      <c r="E47" s="295"/>
    </row>
    <row r="48" spans="1:5">
      <c r="A48" s="210"/>
      <c r="B48" s="211"/>
      <c r="C48" s="212"/>
      <c r="D48" s="249"/>
      <c r="E48" s="295"/>
    </row>
    <row r="49" spans="1:5">
      <c r="A49" s="210"/>
      <c r="B49" s="211"/>
      <c r="C49" s="212"/>
      <c r="D49" s="249"/>
      <c r="E49" s="295"/>
    </row>
    <row r="50" spans="1:5">
      <c r="A50" s="210"/>
      <c r="B50" s="211"/>
      <c r="C50" s="212"/>
      <c r="D50" s="249"/>
      <c r="E50" s="295"/>
    </row>
    <row r="51" spans="1:5">
      <c r="A51" s="210"/>
      <c r="B51" s="211"/>
      <c r="C51" s="212"/>
      <c r="D51" s="249"/>
      <c r="E51" s="295"/>
    </row>
    <row r="52" spans="1:5">
      <c r="A52" s="210"/>
      <c r="B52" s="211"/>
      <c r="C52" s="212"/>
      <c r="D52" s="249"/>
      <c r="E52" s="295"/>
    </row>
    <row r="53" spans="1:5">
      <c r="A53" s="210"/>
      <c r="B53" s="211"/>
      <c r="C53" s="212"/>
      <c r="D53" s="249"/>
      <c r="E53" s="295"/>
    </row>
    <row r="54" spans="1:5" ht="13.8" thickBot="1">
      <c r="A54" s="187"/>
      <c r="B54" s="188"/>
      <c r="C54" s="189"/>
      <c r="D54" s="190">
        <f>SUM(D4:D53)</f>
        <v>0</v>
      </c>
      <c r="E54" s="191">
        <f>SUM(E4:E53)</f>
        <v>0</v>
      </c>
    </row>
    <row r="55" spans="1:5" ht="13.8" thickTop="1">
      <c r="A55" s="373"/>
      <c r="B55" s="373"/>
      <c r="C55" s="528" t="s">
        <v>14</v>
      </c>
      <c r="D55" s="967">
        <f>D54+E54</f>
        <v>0</v>
      </c>
      <c r="E55" s="967"/>
    </row>
    <row r="56" spans="1:5">
      <c r="C56" s="3"/>
      <c r="D56" s="3"/>
      <c r="E56" s="3"/>
    </row>
    <row r="57" spans="1:5">
      <c r="C57" s="3"/>
      <c r="D57" s="3"/>
      <c r="E57" s="3"/>
    </row>
    <row r="58" spans="1:5">
      <c r="C58" s="3"/>
      <c r="D58" s="3"/>
      <c r="E58" s="3"/>
    </row>
    <row r="59" spans="1:5" ht="25.8" customHeight="1">
      <c r="D59" s="3"/>
      <c r="E59" s="3"/>
    </row>
    <row r="60" spans="1:5" ht="13.2" customHeight="1">
      <c r="A60" s="946" t="s">
        <v>3</v>
      </c>
      <c r="B60" s="1098"/>
      <c r="C60" s="1100" t="s">
        <v>0</v>
      </c>
      <c r="D60" s="1100" t="s">
        <v>6</v>
      </c>
      <c r="E60" s="896"/>
    </row>
    <row r="61" spans="1:5">
      <c r="A61" s="948"/>
      <c r="B61" s="1099"/>
      <c r="C61" s="1101"/>
      <c r="D61" s="521" t="s">
        <v>4</v>
      </c>
      <c r="E61" s="293" t="s">
        <v>312</v>
      </c>
    </row>
    <row r="62" spans="1:5">
      <c r="A62" s="210"/>
      <c r="B62" s="529"/>
      <c r="C62" s="530" t="s">
        <v>8</v>
      </c>
      <c r="D62" s="530">
        <f>D54</f>
        <v>0</v>
      </c>
      <c r="E62" s="213">
        <f>E54</f>
        <v>0</v>
      </c>
    </row>
    <row r="63" spans="1:5">
      <c r="A63" s="210"/>
      <c r="B63" s="529"/>
      <c r="C63" s="356"/>
      <c r="D63" s="356"/>
      <c r="E63" s="195"/>
    </row>
    <row r="64" spans="1:5">
      <c r="A64" s="210"/>
      <c r="B64" s="529"/>
      <c r="C64" s="356"/>
      <c r="D64" s="356"/>
      <c r="E64" s="195"/>
    </row>
    <row r="65" spans="1:5">
      <c r="A65" s="210"/>
      <c r="B65" s="529"/>
      <c r="C65" s="356"/>
      <c r="D65" s="356"/>
      <c r="E65" s="195"/>
    </row>
    <row r="66" spans="1:5">
      <c r="A66" s="210"/>
      <c r="B66" s="529"/>
      <c r="C66" s="356"/>
      <c r="D66" s="356"/>
      <c r="E66" s="195"/>
    </row>
    <row r="67" spans="1:5">
      <c r="A67" s="210"/>
      <c r="B67" s="529"/>
      <c r="C67" s="356"/>
      <c r="D67" s="356"/>
      <c r="E67" s="195"/>
    </row>
    <row r="68" spans="1:5">
      <c r="A68" s="210"/>
      <c r="B68" s="529"/>
      <c r="C68" s="356"/>
      <c r="D68" s="356"/>
      <c r="E68" s="195"/>
    </row>
    <row r="69" spans="1:5">
      <c r="A69" s="210"/>
      <c r="B69" s="529"/>
      <c r="C69" s="356"/>
      <c r="D69" s="356"/>
      <c r="E69" s="195"/>
    </row>
    <row r="70" spans="1:5">
      <c r="A70" s="210"/>
      <c r="B70" s="529"/>
      <c r="C70" s="356"/>
      <c r="D70" s="356"/>
      <c r="E70" s="195"/>
    </row>
    <row r="71" spans="1:5">
      <c r="A71" s="210"/>
      <c r="B71" s="529"/>
      <c r="C71" s="356"/>
      <c r="D71" s="356"/>
      <c r="E71" s="195"/>
    </row>
    <row r="72" spans="1:5">
      <c r="A72" s="210"/>
      <c r="B72" s="529"/>
      <c r="C72" s="356"/>
      <c r="D72" s="356"/>
      <c r="E72" s="195"/>
    </row>
    <row r="73" spans="1:5">
      <c r="A73" s="210"/>
      <c r="B73" s="529"/>
      <c r="C73" s="356"/>
      <c r="D73" s="356"/>
      <c r="E73" s="195"/>
    </row>
    <row r="74" spans="1:5">
      <c r="A74" s="210"/>
      <c r="B74" s="529"/>
      <c r="C74" s="356"/>
      <c r="D74" s="356"/>
      <c r="E74" s="195"/>
    </row>
    <row r="75" spans="1:5">
      <c r="A75" s="210"/>
      <c r="B75" s="529"/>
      <c r="C75" s="356"/>
      <c r="D75" s="356"/>
      <c r="E75" s="195"/>
    </row>
    <row r="76" spans="1:5">
      <c r="A76" s="210"/>
      <c r="B76" s="529"/>
      <c r="C76" s="356"/>
      <c r="D76" s="356"/>
      <c r="E76" s="195"/>
    </row>
    <row r="77" spans="1:5">
      <c r="A77" s="210"/>
      <c r="B77" s="529"/>
      <c r="C77" s="356"/>
      <c r="D77" s="356"/>
      <c r="E77" s="195"/>
    </row>
    <row r="78" spans="1:5">
      <c r="A78" s="210"/>
      <c r="B78" s="529"/>
      <c r="C78" s="356"/>
      <c r="D78" s="356"/>
      <c r="E78" s="195"/>
    </row>
    <row r="79" spans="1:5">
      <c r="A79" s="210"/>
      <c r="B79" s="529"/>
      <c r="C79" s="356"/>
      <c r="D79" s="356"/>
      <c r="E79" s="195"/>
    </row>
    <row r="80" spans="1:5">
      <c r="A80" s="210"/>
      <c r="B80" s="529"/>
      <c r="C80" s="356"/>
      <c r="D80" s="356"/>
      <c r="E80" s="195"/>
    </row>
    <row r="81" spans="1:5">
      <c r="A81" s="210"/>
      <c r="B81" s="529"/>
      <c r="C81" s="356"/>
      <c r="D81" s="356"/>
      <c r="E81" s="195"/>
    </row>
    <row r="82" spans="1:5">
      <c r="A82" s="210"/>
      <c r="B82" s="529"/>
      <c r="C82" s="356"/>
      <c r="D82" s="356"/>
      <c r="E82" s="195"/>
    </row>
    <row r="83" spans="1:5">
      <c r="A83" s="210"/>
      <c r="B83" s="529"/>
      <c r="C83" s="356"/>
      <c r="D83" s="356"/>
      <c r="E83" s="195"/>
    </row>
    <row r="84" spans="1:5">
      <c r="A84" s="210"/>
      <c r="B84" s="529"/>
      <c r="C84" s="356"/>
      <c r="D84" s="356"/>
      <c r="E84" s="195"/>
    </row>
    <row r="85" spans="1:5">
      <c r="A85" s="210"/>
      <c r="B85" s="529"/>
      <c r="C85" s="356"/>
      <c r="D85" s="356"/>
      <c r="E85" s="195"/>
    </row>
    <row r="86" spans="1:5">
      <c r="A86" s="210"/>
      <c r="B86" s="529"/>
      <c r="C86" s="356"/>
      <c r="D86" s="356"/>
      <c r="E86" s="195"/>
    </row>
    <row r="87" spans="1:5">
      <c r="A87" s="210"/>
      <c r="B87" s="529"/>
      <c r="C87" s="356"/>
      <c r="D87" s="356"/>
      <c r="E87" s="195"/>
    </row>
    <row r="88" spans="1:5">
      <c r="A88" s="210"/>
      <c r="B88" s="529"/>
      <c r="C88" s="356"/>
      <c r="D88" s="356"/>
      <c r="E88" s="195"/>
    </row>
    <row r="89" spans="1:5">
      <c r="A89" s="210"/>
      <c r="B89" s="529"/>
      <c r="C89" s="356"/>
      <c r="D89" s="356"/>
      <c r="E89" s="195"/>
    </row>
    <row r="90" spans="1:5">
      <c r="A90" s="210"/>
      <c r="B90" s="529"/>
      <c r="C90" s="356"/>
      <c r="D90" s="356"/>
      <c r="E90" s="195"/>
    </row>
    <row r="91" spans="1:5">
      <c r="A91" s="210"/>
      <c r="B91" s="529"/>
      <c r="C91" s="356"/>
      <c r="D91" s="356"/>
      <c r="E91" s="195"/>
    </row>
    <row r="92" spans="1:5">
      <c r="A92" s="210"/>
      <c r="B92" s="529"/>
      <c r="C92" s="356"/>
      <c r="D92" s="356"/>
      <c r="E92" s="195"/>
    </row>
    <row r="93" spans="1:5">
      <c r="A93" s="210"/>
      <c r="B93" s="529"/>
      <c r="C93" s="356"/>
      <c r="D93" s="356"/>
      <c r="E93" s="195"/>
    </row>
    <row r="94" spans="1:5">
      <c r="A94" s="210"/>
      <c r="B94" s="529"/>
      <c r="C94" s="356"/>
      <c r="D94" s="356"/>
      <c r="E94" s="195"/>
    </row>
    <row r="95" spans="1:5">
      <c r="A95" s="210"/>
      <c r="B95" s="529"/>
      <c r="C95" s="356"/>
      <c r="D95" s="356"/>
      <c r="E95" s="195"/>
    </row>
    <row r="96" spans="1:5">
      <c r="A96" s="210"/>
      <c r="B96" s="529"/>
      <c r="C96" s="356"/>
      <c r="D96" s="356"/>
      <c r="E96" s="195"/>
    </row>
    <row r="97" spans="1:5">
      <c r="A97" s="210"/>
      <c r="B97" s="529"/>
      <c r="C97" s="356"/>
      <c r="D97" s="356"/>
      <c r="E97" s="195"/>
    </row>
    <row r="98" spans="1:5">
      <c r="A98" s="210"/>
      <c r="B98" s="529"/>
      <c r="C98" s="356"/>
      <c r="D98" s="356"/>
      <c r="E98" s="195"/>
    </row>
    <row r="99" spans="1:5">
      <c r="A99" s="210"/>
      <c r="B99" s="529"/>
      <c r="C99" s="356"/>
      <c r="D99" s="356"/>
      <c r="E99" s="195"/>
    </row>
    <row r="100" spans="1:5">
      <c r="A100" s="210"/>
      <c r="B100" s="529"/>
      <c r="C100" s="356"/>
      <c r="D100" s="356"/>
      <c r="E100" s="195"/>
    </row>
    <row r="101" spans="1:5">
      <c r="A101" s="210"/>
      <c r="B101" s="529"/>
      <c r="C101" s="356"/>
      <c r="D101" s="356"/>
      <c r="E101" s="195"/>
    </row>
    <row r="102" spans="1:5">
      <c r="A102" s="210"/>
      <c r="B102" s="529"/>
      <c r="C102" s="356"/>
      <c r="D102" s="356"/>
      <c r="E102" s="195"/>
    </row>
    <row r="103" spans="1:5">
      <c r="A103" s="210"/>
      <c r="B103" s="529"/>
      <c r="C103" s="356"/>
      <c r="D103" s="356"/>
      <c r="E103" s="195"/>
    </row>
    <row r="104" spans="1:5">
      <c r="A104" s="210"/>
      <c r="B104" s="529"/>
      <c r="C104" s="356"/>
      <c r="D104" s="356"/>
      <c r="E104" s="195"/>
    </row>
    <row r="105" spans="1:5">
      <c r="A105" s="210"/>
      <c r="B105" s="529"/>
      <c r="C105" s="356"/>
      <c r="D105" s="356"/>
      <c r="E105" s="195"/>
    </row>
    <row r="106" spans="1:5">
      <c r="A106" s="210"/>
      <c r="B106" s="529"/>
      <c r="C106" s="356"/>
      <c r="D106" s="356"/>
      <c r="E106" s="195"/>
    </row>
    <row r="107" spans="1:5">
      <c r="A107" s="210"/>
      <c r="B107" s="529"/>
      <c r="C107" s="356"/>
      <c r="D107" s="356"/>
      <c r="E107" s="195"/>
    </row>
    <row r="108" spans="1:5">
      <c r="A108" s="210"/>
      <c r="B108" s="529"/>
      <c r="C108" s="356"/>
      <c r="D108" s="356"/>
      <c r="E108" s="195"/>
    </row>
    <row r="109" spans="1:5">
      <c r="A109" s="210"/>
      <c r="B109" s="529"/>
      <c r="C109" s="356"/>
      <c r="D109" s="356"/>
      <c r="E109" s="195"/>
    </row>
    <row r="110" spans="1:5">
      <c r="A110" s="210"/>
      <c r="B110" s="529"/>
      <c r="C110" s="356"/>
      <c r="D110" s="356"/>
      <c r="E110" s="195"/>
    </row>
    <row r="111" spans="1:5">
      <c r="A111" s="210"/>
      <c r="B111" s="529"/>
      <c r="C111" s="356"/>
      <c r="D111" s="356"/>
      <c r="E111" s="195"/>
    </row>
    <row r="112" spans="1:5" ht="13.8" thickBot="1">
      <c r="A112" s="187"/>
      <c r="B112" s="531"/>
      <c r="C112" s="531"/>
      <c r="D112" s="531">
        <f>SUM(D62:D111)</f>
        <v>0</v>
      </c>
      <c r="E112" s="191">
        <f>SUM(E62:E111)</f>
        <v>0</v>
      </c>
    </row>
    <row r="113" spans="1:5" ht="13.8" thickTop="1">
      <c r="A113" s="373"/>
      <c r="B113" s="373"/>
      <c r="C113" s="528" t="s">
        <v>15</v>
      </c>
      <c r="D113" s="967">
        <f>D112+E112</f>
        <v>0</v>
      </c>
      <c r="E113" s="967"/>
    </row>
  </sheetData>
  <sheetProtection sheet="1" objects="1" scenarios="1"/>
  <mergeCells count="8">
    <mergeCell ref="D113:E113"/>
    <mergeCell ref="A2:B3"/>
    <mergeCell ref="C2:C3"/>
    <mergeCell ref="D2:E2"/>
    <mergeCell ref="A60:B61"/>
    <mergeCell ref="C60:C61"/>
    <mergeCell ref="D60:E60"/>
    <mergeCell ref="D55:E55"/>
  </mergeCells>
  <phoneticPr fontId="2"/>
  <pageMargins left="0.625" right="0.40833333333333333" top="0.75" bottom="0.75" header="0.3" footer="0.3"/>
  <pageSetup paperSize="9" orientation="portrait" horizontalDpi="0" verticalDpi="0" r:id="rId1"/>
  <headerFooter>
    <oddHeader>&amp;C&amp;"HG丸ｺﾞｼｯｸM-PRO,標準"&amp;A</oddHeader>
    <oddFooter>&amp;C&amp;"HG丸ｺﾞｼｯｸM-PRO,標準"（&amp;P）</oddFooter>
  </headerFooter>
  <rowBreaks count="1" manualBreakCount="1">
    <brk id="58" max="16383" man="1"/>
  </rowBreaks>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F113"/>
  <sheetViews>
    <sheetView view="pageLayout" zoomScale="110" zoomScaleNormal="100" zoomScalePageLayoutView="110" workbookViewId="0"/>
  </sheetViews>
  <sheetFormatPr defaultRowHeight="13.2"/>
  <cols>
    <col min="1" max="2" width="4.77734375" style="1" customWidth="1"/>
    <col min="3" max="3" width="57" style="1" customWidth="1"/>
    <col min="4" max="5" width="13" style="1" customWidth="1"/>
    <col min="6" max="16384" width="8.88671875" style="1"/>
  </cols>
  <sheetData>
    <row r="1" spans="1:6" ht="25.8" customHeight="1"/>
    <row r="2" spans="1:6" ht="13.2" customHeight="1">
      <c r="A2" s="875" t="s">
        <v>3</v>
      </c>
      <c r="B2" s="878"/>
      <c r="C2" s="893" t="s">
        <v>0</v>
      </c>
      <c r="D2" s="895" t="s">
        <v>6</v>
      </c>
      <c r="E2" s="896"/>
      <c r="F2" s="2"/>
    </row>
    <row r="3" spans="1:6">
      <c r="A3" s="879"/>
      <c r="B3" s="880"/>
      <c r="C3" s="894"/>
      <c r="D3" s="292" t="s">
        <v>4</v>
      </c>
      <c r="E3" s="293" t="s">
        <v>312</v>
      </c>
    </row>
    <row r="4" spans="1:6">
      <c r="A4" s="210"/>
      <c r="B4" s="211"/>
      <c r="C4" s="212"/>
      <c r="D4" s="249"/>
      <c r="E4" s="295"/>
    </row>
    <row r="5" spans="1:6">
      <c r="A5" s="210"/>
      <c r="B5" s="211"/>
      <c r="C5" s="212"/>
      <c r="D5" s="249"/>
      <c r="E5" s="295"/>
    </row>
    <row r="6" spans="1:6">
      <c r="A6" s="210"/>
      <c r="B6" s="211"/>
      <c r="C6" s="212"/>
      <c r="D6" s="249"/>
      <c r="E6" s="295"/>
    </row>
    <row r="7" spans="1:6">
      <c r="A7" s="210"/>
      <c r="B7" s="211"/>
      <c r="C7" s="212"/>
      <c r="D7" s="249"/>
      <c r="E7" s="295"/>
    </row>
    <row r="8" spans="1:6">
      <c r="A8" s="210"/>
      <c r="B8" s="211"/>
      <c r="C8" s="212"/>
      <c r="D8" s="249"/>
      <c r="E8" s="295"/>
    </row>
    <row r="9" spans="1:6">
      <c r="A9" s="210"/>
      <c r="B9" s="211"/>
      <c r="C9" s="212"/>
      <c r="D9" s="249"/>
      <c r="E9" s="295"/>
    </row>
    <row r="10" spans="1:6">
      <c r="A10" s="210"/>
      <c r="B10" s="211"/>
      <c r="C10" s="212"/>
      <c r="D10" s="249"/>
      <c r="E10" s="295"/>
    </row>
    <row r="11" spans="1:6">
      <c r="A11" s="210"/>
      <c r="B11" s="211"/>
      <c r="C11" s="212"/>
      <c r="D11" s="249"/>
      <c r="E11" s="295"/>
    </row>
    <row r="12" spans="1:6">
      <c r="A12" s="210"/>
      <c r="B12" s="211"/>
      <c r="C12" s="212"/>
      <c r="D12" s="249"/>
      <c r="E12" s="295"/>
    </row>
    <row r="13" spans="1:6">
      <c r="A13" s="210"/>
      <c r="B13" s="211"/>
      <c r="C13" s="212"/>
      <c r="D13" s="249"/>
      <c r="E13" s="295"/>
    </row>
    <row r="14" spans="1:6">
      <c r="A14" s="210"/>
      <c r="B14" s="211"/>
      <c r="C14" s="212"/>
      <c r="D14" s="249"/>
      <c r="E14" s="295"/>
    </row>
    <row r="15" spans="1:6">
      <c r="A15" s="210"/>
      <c r="B15" s="211"/>
      <c r="C15" s="212"/>
      <c r="D15" s="249"/>
      <c r="E15" s="295"/>
    </row>
    <row r="16" spans="1:6">
      <c r="A16" s="210"/>
      <c r="B16" s="211"/>
      <c r="C16" s="212"/>
      <c r="D16" s="249"/>
      <c r="E16" s="295"/>
    </row>
    <row r="17" spans="1:5">
      <c r="A17" s="210"/>
      <c r="B17" s="211"/>
      <c r="C17" s="212"/>
      <c r="D17" s="249"/>
      <c r="E17" s="295"/>
    </row>
    <row r="18" spans="1:5">
      <c r="A18" s="210"/>
      <c r="B18" s="211"/>
      <c r="C18" s="212"/>
      <c r="D18" s="249"/>
      <c r="E18" s="295"/>
    </row>
    <row r="19" spans="1:5">
      <c r="A19" s="210"/>
      <c r="B19" s="211"/>
      <c r="C19" s="212"/>
      <c r="D19" s="249"/>
      <c r="E19" s="295"/>
    </row>
    <row r="20" spans="1:5">
      <c r="A20" s="210"/>
      <c r="B20" s="211"/>
      <c r="C20" s="212"/>
      <c r="D20" s="249"/>
      <c r="E20" s="295"/>
    </row>
    <row r="21" spans="1:5">
      <c r="A21" s="210"/>
      <c r="B21" s="211"/>
      <c r="C21" s="212"/>
      <c r="D21" s="249"/>
      <c r="E21" s="295"/>
    </row>
    <row r="22" spans="1:5">
      <c r="A22" s="210"/>
      <c r="B22" s="211"/>
      <c r="C22" s="212"/>
      <c r="D22" s="249"/>
      <c r="E22" s="295"/>
    </row>
    <row r="23" spans="1:5">
      <c r="A23" s="210"/>
      <c r="B23" s="211"/>
      <c r="C23" s="212"/>
      <c r="D23" s="249"/>
      <c r="E23" s="295"/>
    </row>
    <row r="24" spans="1:5">
      <c r="A24" s="210"/>
      <c r="B24" s="211"/>
      <c r="C24" s="212"/>
      <c r="D24" s="249"/>
      <c r="E24" s="295"/>
    </row>
    <row r="25" spans="1:5">
      <c r="A25" s="210"/>
      <c r="B25" s="211"/>
      <c r="C25" s="212"/>
      <c r="D25" s="249"/>
      <c r="E25" s="295"/>
    </row>
    <row r="26" spans="1:5">
      <c r="A26" s="210"/>
      <c r="B26" s="211"/>
      <c r="C26" s="212"/>
      <c r="D26" s="249"/>
      <c r="E26" s="295"/>
    </row>
    <row r="27" spans="1:5">
      <c r="A27" s="210"/>
      <c r="B27" s="211"/>
      <c r="C27" s="212"/>
      <c r="D27" s="249"/>
      <c r="E27" s="295"/>
    </row>
    <row r="28" spans="1:5">
      <c r="A28" s="210"/>
      <c r="B28" s="211"/>
      <c r="C28" s="212"/>
      <c r="D28" s="249"/>
      <c r="E28" s="295"/>
    </row>
    <row r="29" spans="1:5">
      <c r="A29" s="210"/>
      <c r="B29" s="211"/>
      <c r="C29" s="212"/>
      <c r="D29" s="249"/>
      <c r="E29" s="295"/>
    </row>
    <row r="30" spans="1:5">
      <c r="A30" s="210"/>
      <c r="B30" s="211"/>
      <c r="C30" s="212"/>
      <c r="D30" s="249"/>
      <c r="E30" s="295"/>
    </row>
    <row r="31" spans="1:5">
      <c r="A31" s="210"/>
      <c r="B31" s="211"/>
      <c r="C31" s="212"/>
      <c r="D31" s="249"/>
      <c r="E31" s="295"/>
    </row>
    <row r="32" spans="1:5">
      <c r="A32" s="210"/>
      <c r="B32" s="211"/>
      <c r="C32" s="212"/>
      <c r="D32" s="249"/>
      <c r="E32" s="295"/>
    </row>
    <row r="33" spans="1:5">
      <c r="A33" s="210"/>
      <c r="B33" s="211"/>
      <c r="C33" s="212"/>
      <c r="D33" s="249"/>
      <c r="E33" s="295"/>
    </row>
    <row r="34" spans="1:5">
      <c r="A34" s="210"/>
      <c r="B34" s="211"/>
      <c r="C34" s="212"/>
      <c r="D34" s="249"/>
      <c r="E34" s="295"/>
    </row>
    <row r="35" spans="1:5">
      <c r="A35" s="210"/>
      <c r="B35" s="211"/>
      <c r="C35" s="212"/>
      <c r="D35" s="249"/>
      <c r="E35" s="295"/>
    </row>
    <row r="36" spans="1:5">
      <c r="A36" s="210"/>
      <c r="B36" s="211"/>
      <c r="C36" s="212"/>
      <c r="D36" s="249"/>
      <c r="E36" s="295"/>
    </row>
    <row r="37" spans="1:5">
      <c r="A37" s="210"/>
      <c r="B37" s="211"/>
      <c r="C37" s="212"/>
      <c r="D37" s="249"/>
      <c r="E37" s="295"/>
    </row>
    <row r="38" spans="1:5">
      <c r="A38" s="210"/>
      <c r="B38" s="211"/>
      <c r="C38" s="212"/>
      <c r="D38" s="249"/>
      <c r="E38" s="295"/>
    </row>
    <row r="39" spans="1:5">
      <c r="A39" s="210"/>
      <c r="B39" s="211"/>
      <c r="C39" s="212"/>
      <c r="D39" s="249"/>
      <c r="E39" s="295"/>
    </row>
    <row r="40" spans="1:5">
      <c r="A40" s="210"/>
      <c r="B40" s="211"/>
      <c r="C40" s="212"/>
      <c r="D40" s="249"/>
      <c r="E40" s="295"/>
    </row>
    <row r="41" spans="1:5">
      <c r="A41" s="210"/>
      <c r="B41" s="211"/>
      <c r="C41" s="212"/>
      <c r="D41" s="249"/>
      <c r="E41" s="295"/>
    </row>
    <row r="42" spans="1:5">
      <c r="A42" s="210"/>
      <c r="B42" s="211"/>
      <c r="C42" s="212"/>
      <c r="D42" s="249"/>
      <c r="E42" s="295"/>
    </row>
    <row r="43" spans="1:5">
      <c r="A43" s="210"/>
      <c r="B43" s="211"/>
      <c r="C43" s="212"/>
      <c r="D43" s="249"/>
      <c r="E43" s="295"/>
    </row>
    <row r="44" spans="1:5">
      <c r="A44" s="210"/>
      <c r="B44" s="211"/>
      <c r="C44" s="212"/>
      <c r="D44" s="249"/>
      <c r="E44" s="295"/>
    </row>
    <row r="45" spans="1:5">
      <c r="A45" s="210"/>
      <c r="B45" s="211"/>
      <c r="C45" s="212"/>
      <c r="D45" s="249"/>
      <c r="E45" s="295"/>
    </row>
    <row r="46" spans="1:5">
      <c r="A46" s="210"/>
      <c r="B46" s="211"/>
      <c r="C46" s="212"/>
      <c r="D46" s="249"/>
      <c r="E46" s="295"/>
    </row>
    <row r="47" spans="1:5">
      <c r="A47" s="210"/>
      <c r="B47" s="211"/>
      <c r="C47" s="212"/>
      <c r="D47" s="249"/>
      <c r="E47" s="295"/>
    </row>
    <row r="48" spans="1:5">
      <c r="A48" s="210"/>
      <c r="B48" s="211"/>
      <c r="C48" s="212"/>
      <c r="D48" s="249"/>
      <c r="E48" s="295"/>
    </row>
    <row r="49" spans="1:5">
      <c r="A49" s="210"/>
      <c r="B49" s="211"/>
      <c r="C49" s="212"/>
      <c r="D49" s="249"/>
      <c r="E49" s="295"/>
    </row>
    <row r="50" spans="1:5">
      <c r="A50" s="210"/>
      <c r="B50" s="211"/>
      <c r="C50" s="212"/>
      <c r="D50" s="249"/>
      <c r="E50" s="295"/>
    </row>
    <row r="51" spans="1:5">
      <c r="A51" s="210"/>
      <c r="B51" s="211"/>
      <c r="C51" s="212"/>
      <c r="D51" s="249"/>
      <c r="E51" s="295"/>
    </row>
    <row r="52" spans="1:5">
      <c r="A52" s="210"/>
      <c r="B52" s="211"/>
      <c r="C52" s="212"/>
      <c r="D52" s="249"/>
      <c r="E52" s="295"/>
    </row>
    <row r="53" spans="1:5">
      <c r="A53" s="210"/>
      <c r="B53" s="211"/>
      <c r="C53" s="212"/>
      <c r="D53" s="249"/>
      <c r="E53" s="295"/>
    </row>
    <row r="54" spans="1:5" ht="13.8" thickBot="1">
      <c r="A54" s="187"/>
      <c r="B54" s="188"/>
      <c r="C54" s="189"/>
      <c r="D54" s="190">
        <f>SUM(D4:D53)</f>
        <v>0</v>
      </c>
      <c r="E54" s="191">
        <f>SUM(E4:E53)</f>
        <v>0</v>
      </c>
    </row>
    <row r="55" spans="1:5" ht="13.8" thickTop="1">
      <c r="A55" s="373"/>
      <c r="B55" s="373"/>
      <c r="C55" s="528" t="s">
        <v>14</v>
      </c>
      <c r="D55" s="967">
        <f>D54+E54</f>
        <v>0</v>
      </c>
      <c r="E55" s="967"/>
    </row>
    <row r="56" spans="1:5">
      <c r="C56" s="3"/>
      <c r="D56" s="3"/>
      <c r="E56" s="3"/>
    </row>
    <row r="57" spans="1:5">
      <c r="C57" s="3"/>
      <c r="D57" s="3"/>
      <c r="E57" s="3"/>
    </row>
    <row r="58" spans="1:5">
      <c r="C58" s="3"/>
      <c r="D58" s="3"/>
      <c r="E58" s="3"/>
    </row>
    <row r="59" spans="1:5" ht="25.8" customHeight="1">
      <c r="D59" s="3"/>
      <c r="E59" s="3"/>
    </row>
    <row r="60" spans="1:5" ht="13.2" customHeight="1">
      <c r="A60" s="946" t="s">
        <v>3</v>
      </c>
      <c r="B60" s="1104"/>
      <c r="C60" s="893" t="s">
        <v>0</v>
      </c>
      <c r="D60" s="895" t="s">
        <v>6</v>
      </c>
      <c r="E60" s="896"/>
    </row>
    <row r="61" spans="1:5">
      <c r="A61" s="948"/>
      <c r="B61" s="1105"/>
      <c r="C61" s="894"/>
      <c r="D61" s="292" t="s">
        <v>4</v>
      </c>
      <c r="E61" s="293" t="s">
        <v>312</v>
      </c>
    </row>
    <row r="62" spans="1:5">
      <c r="A62" s="210"/>
      <c r="B62" s="211"/>
      <c r="C62" s="220" t="s">
        <v>8</v>
      </c>
      <c r="D62" s="294">
        <f>D54</f>
        <v>0</v>
      </c>
      <c r="E62" s="213">
        <f>E54</f>
        <v>0</v>
      </c>
    </row>
    <row r="63" spans="1:5">
      <c r="A63" s="210"/>
      <c r="B63" s="211"/>
      <c r="C63" s="180"/>
      <c r="D63" s="181"/>
      <c r="E63" s="195"/>
    </row>
    <row r="64" spans="1:5">
      <c r="A64" s="210"/>
      <c r="B64" s="211"/>
      <c r="C64" s="180"/>
      <c r="D64" s="181"/>
      <c r="E64" s="195"/>
    </row>
    <row r="65" spans="1:5">
      <c r="A65" s="210"/>
      <c r="B65" s="211"/>
      <c r="C65" s="180"/>
      <c r="D65" s="181"/>
      <c r="E65" s="195"/>
    </row>
    <row r="66" spans="1:5">
      <c r="A66" s="210"/>
      <c r="B66" s="211"/>
      <c r="C66" s="180"/>
      <c r="D66" s="181"/>
      <c r="E66" s="195"/>
    </row>
    <row r="67" spans="1:5">
      <c r="A67" s="210"/>
      <c r="B67" s="211"/>
      <c r="C67" s="180"/>
      <c r="D67" s="181"/>
      <c r="E67" s="195"/>
    </row>
    <row r="68" spans="1:5">
      <c r="A68" s="210"/>
      <c r="B68" s="211"/>
      <c r="C68" s="180"/>
      <c r="D68" s="181"/>
      <c r="E68" s="195"/>
    </row>
    <row r="69" spans="1:5">
      <c r="A69" s="210"/>
      <c r="B69" s="211"/>
      <c r="C69" s="180"/>
      <c r="D69" s="181"/>
      <c r="E69" s="195"/>
    </row>
    <row r="70" spans="1:5">
      <c r="A70" s="210"/>
      <c r="B70" s="211"/>
      <c r="C70" s="180"/>
      <c r="D70" s="181"/>
      <c r="E70" s="195"/>
    </row>
    <row r="71" spans="1:5">
      <c r="A71" s="210"/>
      <c r="B71" s="211"/>
      <c r="C71" s="180"/>
      <c r="D71" s="181"/>
      <c r="E71" s="195"/>
    </row>
    <row r="72" spans="1:5">
      <c r="A72" s="210"/>
      <c r="B72" s="211"/>
      <c r="C72" s="180"/>
      <c r="D72" s="181"/>
      <c r="E72" s="195"/>
    </row>
    <row r="73" spans="1:5">
      <c r="A73" s="210"/>
      <c r="B73" s="211"/>
      <c r="C73" s="180"/>
      <c r="D73" s="181"/>
      <c r="E73" s="195"/>
    </row>
    <row r="74" spans="1:5">
      <c r="A74" s="210"/>
      <c r="B74" s="211"/>
      <c r="C74" s="180"/>
      <c r="D74" s="181"/>
      <c r="E74" s="195"/>
    </row>
    <row r="75" spans="1:5">
      <c r="A75" s="210"/>
      <c r="B75" s="211"/>
      <c r="C75" s="180"/>
      <c r="D75" s="181"/>
      <c r="E75" s="195"/>
    </row>
    <row r="76" spans="1:5">
      <c r="A76" s="210"/>
      <c r="B76" s="211"/>
      <c r="C76" s="180"/>
      <c r="D76" s="181"/>
      <c r="E76" s="195"/>
    </row>
    <row r="77" spans="1:5">
      <c r="A77" s="210"/>
      <c r="B77" s="211"/>
      <c r="C77" s="180"/>
      <c r="D77" s="181"/>
      <c r="E77" s="195"/>
    </row>
    <row r="78" spans="1:5">
      <c r="A78" s="210"/>
      <c r="B78" s="211"/>
      <c r="C78" s="180"/>
      <c r="D78" s="181"/>
      <c r="E78" s="195"/>
    </row>
    <row r="79" spans="1:5">
      <c r="A79" s="210"/>
      <c r="B79" s="211"/>
      <c r="C79" s="180"/>
      <c r="D79" s="181"/>
      <c r="E79" s="195"/>
    </row>
    <row r="80" spans="1:5">
      <c r="A80" s="210"/>
      <c r="B80" s="211"/>
      <c r="C80" s="180"/>
      <c r="D80" s="181"/>
      <c r="E80" s="195"/>
    </row>
    <row r="81" spans="1:5">
      <c r="A81" s="210"/>
      <c r="B81" s="211"/>
      <c r="C81" s="180"/>
      <c r="D81" s="181"/>
      <c r="E81" s="195"/>
    </row>
    <row r="82" spans="1:5">
      <c r="A82" s="210"/>
      <c r="B82" s="211"/>
      <c r="C82" s="180"/>
      <c r="D82" s="181"/>
      <c r="E82" s="195"/>
    </row>
    <row r="83" spans="1:5">
      <c r="A83" s="210"/>
      <c r="B83" s="211"/>
      <c r="C83" s="180"/>
      <c r="D83" s="181"/>
      <c r="E83" s="195"/>
    </row>
    <row r="84" spans="1:5">
      <c r="A84" s="210"/>
      <c r="B84" s="211"/>
      <c r="C84" s="180"/>
      <c r="D84" s="181"/>
      <c r="E84" s="195"/>
    </row>
    <row r="85" spans="1:5">
      <c r="A85" s="210"/>
      <c r="B85" s="211"/>
      <c r="C85" s="180"/>
      <c r="D85" s="181"/>
      <c r="E85" s="195"/>
    </row>
    <row r="86" spans="1:5">
      <c r="A86" s="210"/>
      <c r="B86" s="211"/>
      <c r="C86" s="180"/>
      <c r="D86" s="181"/>
      <c r="E86" s="195"/>
    </row>
    <row r="87" spans="1:5">
      <c r="A87" s="210"/>
      <c r="B87" s="211"/>
      <c r="C87" s="180"/>
      <c r="D87" s="181"/>
      <c r="E87" s="195"/>
    </row>
    <row r="88" spans="1:5">
      <c r="A88" s="210"/>
      <c r="B88" s="211"/>
      <c r="C88" s="180"/>
      <c r="D88" s="181"/>
      <c r="E88" s="195"/>
    </row>
    <row r="89" spans="1:5">
      <c r="A89" s="210"/>
      <c r="B89" s="211"/>
      <c r="C89" s="180"/>
      <c r="D89" s="181"/>
      <c r="E89" s="195"/>
    </row>
    <row r="90" spans="1:5">
      <c r="A90" s="210"/>
      <c r="B90" s="211"/>
      <c r="C90" s="180"/>
      <c r="D90" s="181"/>
      <c r="E90" s="195"/>
    </row>
    <row r="91" spans="1:5">
      <c r="A91" s="210"/>
      <c r="B91" s="211"/>
      <c r="C91" s="180"/>
      <c r="D91" s="181"/>
      <c r="E91" s="195"/>
    </row>
    <row r="92" spans="1:5">
      <c r="A92" s="210"/>
      <c r="B92" s="211"/>
      <c r="C92" s="180"/>
      <c r="D92" s="181"/>
      <c r="E92" s="195"/>
    </row>
    <row r="93" spans="1:5">
      <c r="A93" s="210"/>
      <c r="B93" s="211"/>
      <c r="C93" s="180"/>
      <c r="D93" s="181"/>
      <c r="E93" s="195"/>
    </row>
    <row r="94" spans="1:5">
      <c r="A94" s="210"/>
      <c r="B94" s="211"/>
      <c r="C94" s="180"/>
      <c r="D94" s="181"/>
      <c r="E94" s="195"/>
    </row>
    <row r="95" spans="1:5">
      <c r="A95" s="210"/>
      <c r="B95" s="211"/>
      <c r="C95" s="180"/>
      <c r="D95" s="181"/>
      <c r="E95" s="195"/>
    </row>
    <row r="96" spans="1:5">
      <c r="A96" s="210"/>
      <c r="B96" s="211"/>
      <c r="C96" s="180"/>
      <c r="D96" s="181"/>
      <c r="E96" s="195"/>
    </row>
    <row r="97" spans="1:5">
      <c r="A97" s="210"/>
      <c r="B97" s="211"/>
      <c r="C97" s="180"/>
      <c r="D97" s="181"/>
      <c r="E97" s="195"/>
    </row>
    <row r="98" spans="1:5">
      <c r="A98" s="210"/>
      <c r="B98" s="211"/>
      <c r="C98" s="180"/>
      <c r="D98" s="181"/>
      <c r="E98" s="195"/>
    </row>
    <row r="99" spans="1:5">
      <c r="A99" s="210"/>
      <c r="B99" s="211"/>
      <c r="C99" s="180"/>
      <c r="D99" s="181"/>
      <c r="E99" s="195"/>
    </row>
    <row r="100" spans="1:5">
      <c r="A100" s="210"/>
      <c r="B100" s="211"/>
      <c r="C100" s="180"/>
      <c r="D100" s="181"/>
      <c r="E100" s="195"/>
    </row>
    <row r="101" spans="1:5">
      <c r="A101" s="210"/>
      <c r="B101" s="211"/>
      <c r="C101" s="180"/>
      <c r="D101" s="181"/>
      <c r="E101" s="195"/>
    </row>
    <row r="102" spans="1:5">
      <c r="A102" s="210"/>
      <c r="B102" s="211"/>
      <c r="C102" s="180"/>
      <c r="D102" s="181"/>
      <c r="E102" s="195"/>
    </row>
    <row r="103" spans="1:5">
      <c r="A103" s="210"/>
      <c r="B103" s="211"/>
      <c r="C103" s="180"/>
      <c r="D103" s="181"/>
      <c r="E103" s="195"/>
    </row>
    <row r="104" spans="1:5">
      <c r="A104" s="210"/>
      <c r="B104" s="211"/>
      <c r="C104" s="180"/>
      <c r="D104" s="181"/>
      <c r="E104" s="195"/>
    </row>
    <row r="105" spans="1:5">
      <c r="A105" s="210"/>
      <c r="B105" s="211"/>
      <c r="C105" s="180"/>
      <c r="D105" s="181"/>
      <c r="E105" s="195"/>
    </row>
    <row r="106" spans="1:5">
      <c r="A106" s="210"/>
      <c r="B106" s="211"/>
      <c r="C106" s="180"/>
      <c r="D106" s="181"/>
      <c r="E106" s="195"/>
    </row>
    <row r="107" spans="1:5">
      <c r="A107" s="210"/>
      <c r="B107" s="211"/>
      <c r="C107" s="180"/>
      <c r="D107" s="181"/>
      <c r="E107" s="195"/>
    </row>
    <row r="108" spans="1:5">
      <c r="A108" s="210"/>
      <c r="B108" s="211"/>
      <c r="C108" s="180"/>
      <c r="D108" s="181"/>
      <c r="E108" s="195"/>
    </row>
    <row r="109" spans="1:5">
      <c r="A109" s="210"/>
      <c r="B109" s="211"/>
      <c r="C109" s="180"/>
      <c r="D109" s="181"/>
      <c r="E109" s="195"/>
    </row>
    <row r="110" spans="1:5">
      <c r="A110" s="210"/>
      <c r="B110" s="211"/>
      <c r="C110" s="180"/>
      <c r="D110" s="181"/>
      <c r="E110" s="195"/>
    </row>
    <row r="111" spans="1:5">
      <c r="A111" s="210"/>
      <c r="B111" s="211"/>
      <c r="C111" s="185"/>
      <c r="D111" s="186"/>
      <c r="E111" s="196"/>
    </row>
    <row r="112" spans="1:5" ht="13.8" thickBot="1">
      <c r="A112" s="187"/>
      <c r="B112" s="188"/>
      <c r="C112" s="189"/>
      <c r="D112" s="190">
        <f>SUM(D62:D111)</f>
        <v>0</v>
      </c>
      <c r="E112" s="191">
        <f>SUM(E62:E111)</f>
        <v>0</v>
      </c>
    </row>
    <row r="113" spans="1:5" ht="13.8" thickTop="1">
      <c r="A113" s="373"/>
      <c r="B113" s="373"/>
      <c r="C113" s="528" t="s">
        <v>15</v>
      </c>
      <c r="D113" s="967">
        <f>D112+E112</f>
        <v>0</v>
      </c>
      <c r="E113" s="967"/>
    </row>
  </sheetData>
  <sheetProtection sheet="1" objects="1" scenarios="1"/>
  <mergeCells count="8">
    <mergeCell ref="D113:E113"/>
    <mergeCell ref="A2:B3"/>
    <mergeCell ref="C2:C3"/>
    <mergeCell ref="D2:E2"/>
    <mergeCell ref="A60:B61"/>
    <mergeCell ref="C60:C61"/>
    <mergeCell ref="D60:E60"/>
    <mergeCell ref="D55:E55"/>
  </mergeCells>
  <phoneticPr fontId="2"/>
  <pageMargins left="0.625" right="0.40833333333333333" top="0.75" bottom="0.75" header="0.3" footer="0.3"/>
  <pageSetup paperSize="9" orientation="portrait" horizontalDpi="0" verticalDpi="0" r:id="rId1"/>
  <headerFooter>
    <oddHeader>&amp;C&amp;"HG丸ｺﾞｼｯｸM-PRO,標準"&amp;A</oddHeader>
    <oddFooter>&amp;C&amp;"HG丸ｺﾞｼｯｸM-PRO,標準"（&amp;P）</oddFooter>
  </headerFooter>
  <rowBreaks count="1" manualBreakCount="1">
    <brk id="58" max="16383" man="1"/>
  </rowBreaks>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F113"/>
  <sheetViews>
    <sheetView view="pageLayout" zoomScale="110" zoomScaleNormal="100" zoomScalePageLayoutView="110" workbookViewId="0"/>
  </sheetViews>
  <sheetFormatPr defaultRowHeight="13.2"/>
  <cols>
    <col min="1" max="2" width="4.77734375" style="1" customWidth="1"/>
    <col min="3" max="3" width="57" style="1" customWidth="1"/>
    <col min="4" max="5" width="13" style="1" customWidth="1"/>
    <col min="6" max="16384" width="8.88671875" style="1"/>
  </cols>
  <sheetData>
    <row r="1" spans="1:6" ht="25.8" customHeight="1"/>
    <row r="2" spans="1:6" ht="13.2" customHeight="1">
      <c r="A2" s="875" t="s">
        <v>3</v>
      </c>
      <c r="B2" s="878"/>
      <c r="C2" s="893" t="s">
        <v>0</v>
      </c>
      <c r="D2" s="895" t="s">
        <v>6</v>
      </c>
      <c r="E2" s="896"/>
      <c r="F2" s="2"/>
    </row>
    <row r="3" spans="1:6">
      <c r="A3" s="879"/>
      <c r="B3" s="880"/>
      <c r="C3" s="894"/>
      <c r="D3" s="292" t="s">
        <v>4</v>
      </c>
      <c r="E3" s="293" t="s">
        <v>312</v>
      </c>
    </row>
    <row r="4" spans="1:6">
      <c r="A4" s="210"/>
      <c r="B4" s="211"/>
      <c r="C4" s="212"/>
      <c r="D4" s="249"/>
      <c r="E4" s="295"/>
    </row>
    <row r="5" spans="1:6">
      <c r="A5" s="210"/>
      <c r="B5" s="211"/>
      <c r="C5" s="212"/>
      <c r="D5" s="249"/>
      <c r="E5" s="295"/>
    </row>
    <row r="6" spans="1:6">
      <c r="A6" s="210"/>
      <c r="B6" s="211"/>
      <c r="C6" s="212"/>
      <c r="D6" s="249"/>
      <c r="E6" s="295"/>
    </row>
    <row r="7" spans="1:6">
      <c r="A7" s="210"/>
      <c r="B7" s="211"/>
      <c r="C7" s="212"/>
      <c r="D7" s="249"/>
      <c r="E7" s="295"/>
    </row>
    <row r="8" spans="1:6">
      <c r="A8" s="210"/>
      <c r="B8" s="211"/>
      <c r="C8" s="212"/>
      <c r="D8" s="249"/>
      <c r="E8" s="295"/>
    </row>
    <row r="9" spans="1:6">
      <c r="A9" s="210"/>
      <c r="B9" s="211"/>
      <c r="C9" s="212"/>
      <c r="D9" s="249"/>
      <c r="E9" s="295"/>
    </row>
    <row r="10" spans="1:6">
      <c r="A10" s="210"/>
      <c r="B10" s="211"/>
      <c r="C10" s="212"/>
      <c r="D10" s="249"/>
      <c r="E10" s="295"/>
    </row>
    <row r="11" spans="1:6">
      <c r="A11" s="210"/>
      <c r="B11" s="211"/>
      <c r="C11" s="212"/>
      <c r="D11" s="249"/>
      <c r="E11" s="295"/>
    </row>
    <row r="12" spans="1:6">
      <c r="A12" s="210"/>
      <c r="B12" s="211"/>
      <c r="C12" s="212"/>
      <c r="D12" s="249"/>
      <c r="E12" s="295"/>
    </row>
    <row r="13" spans="1:6">
      <c r="A13" s="210"/>
      <c r="B13" s="211"/>
      <c r="C13" s="212"/>
      <c r="D13" s="249"/>
      <c r="E13" s="295"/>
    </row>
    <row r="14" spans="1:6">
      <c r="A14" s="210"/>
      <c r="B14" s="211"/>
      <c r="C14" s="212"/>
      <c r="D14" s="249"/>
      <c r="E14" s="295"/>
    </row>
    <row r="15" spans="1:6">
      <c r="A15" s="210"/>
      <c r="B15" s="211"/>
      <c r="C15" s="212"/>
      <c r="D15" s="249"/>
      <c r="E15" s="295"/>
    </row>
    <row r="16" spans="1:6">
      <c r="A16" s="210"/>
      <c r="B16" s="211"/>
      <c r="C16" s="212"/>
      <c r="D16" s="249"/>
      <c r="E16" s="295"/>
    </row>
    <row r="17" spans="1:5">
      <c r="A17" s="210"/>
      <c r="B17" s="211"/>
      <c r="C17" s="212"/>
      <c r="D17" s="249"/>
      <c r="E17" s="295"/>
    </row>
    <row r="18" spans="1:5">
      <c r="A18" s="210"/>
      <c r="B18" s="211"/>
      <c r="C18" s="212"/>
      <c r="D18" s="249"/>
      <c r="E18" s="295"/>
    </row>
    <row r="19" spans="1:5">
      <c r="A19" s="210"/>
      <c r="B19" s="211"/>
      <c r="C19" s="212"/>
      <c r="D19" s="249"/>
      <c r="E19" s="295"/>
    </row>
    <row r="20" spans="1:5">
      <c r="A20" s="210"/>
      <c r="B20" s="211"/>
      <c r="C20" s="212"/>
      <c r="D20" s="249"/>
      <c r="E20" s="295"/>
    </row>
    <row r="21" spans="1:5">
      <c r="A21" s="210"/>
      <c r="B21" s="211"/>
      <c r="C21" s="212"/>
      <c r="D21" s="249"/>
      <c r="E21" s="295"/>
    </row>
    <row r="22" spans="1:5">
      <c r="A22" s="210"/>
      <c r="B22" s="211"/>
      <c r="C22" s="212"/>
      <c r="D22" s="249"/>
      <c r="E22" s="295"/>
    </row>
    <row r="23" spans="1:5">
      <c r="A23" s="210"/>
      <c r="B23" s="211"/>
      <c r="C23" s="212"/>
      <c r="D23" s="249"/>
      <c r="E23" s="295"/>
    </row>
    <row r="24" spans="1:5">
      <c r="A24" s="210"/>
      <c r="B24" s="211"/>
      <c r="C24" s="212"/>
      <c r="D24" s="249"/>
      <c r="E24" s="295"/>
    </row>
    <row r="25" spans="1:5">
      <c r="A25" s="210"/>
      <c r="B25" s="211"/>
      <c r="C25" s="212"/>
      <c r="D25" s="249"/>
      <c r="E25" s="295"/>
    </row>
    <row r="26" spans="1:5">
      <c r="A26" s="210"/>
      <c r="B26" s="211"/>
      <c r="C26" s="212"/>
      <c r="D26" s="249"/>
      <c r="E26" s="295"/>
    </row>
    <row r="27" spans="1:5">
      <c r="A27" s="210"/>
      <c r="B27" s="211"/>
      <c r="C27" s="212"/>
      <c r="D27" s="249"/>
      <c r="E27" s="295"/>
    </row>
    <row r="28" spans="1:5">
      <c r="A28" s="210"/>
      <c r="B28" s="211"/>
      <c r="C28" s="212"/>
      <c r="D28" s="249"/>
      <c r="E28" s="295"/>
    </row>
    <row r="29" spans="1:5">
      <c r="A29" s="210"/>
      <c r="B29" s="211"/>
      <c r="C29" s="212"/>
      <c r="D29" s="249"/>
      <c r="E29" s="295"/>
    </row>
    <row r="30" spans="1:5">
      <c r="A30" s="210"/>
      <c r="B30" s="211"/>
      <c r="C30" s="212"/>
      <c r="D30" s="249"/>
      <c r="E30" s="295"/>
    </row>
    <row r="31" spans="1:5">
      <c r="A31" s="210"/>
      <c r="B31" s="211"/>
      <c r="C31" s="212"/>
      <c r="D31" s="249"/>
      <c r="E31" s="295"/>
    </row>
    <row r="32" spans="1:5">
      <c r="A32" s="210"/>
      <c r="B32" s="211"/>
      <c r="C32" s="212"/>
      <c r="D32" s="249"/>
      <c r="E32" s="295"/>
    </row>
    <row r="33" spans="1:5">
      <c r="A33" s="210"/>
      <c r="B33" s="211"/>
      <c r="C33" s="212"/>
      <c r="D33" s="249"/>
      <c r="E33" s="295"/>
    </row>
    <row r="34" spans="1:5">
      <c r="A34" s="210"/>
      <c r="B34" s="211"/>
      <c r="C34" s="212"/>
      <c r="D34" s="249"/>
      <c r="E34" s="295"/>
    </row>
    <row r="35" spans="1:5">
      <c r="A35" s="210"/>
      <c r="B35" s="211"/>
      <c r="C35" s="212"/>
      <c r="D35" s="249"/>
      <c r="E35" s="295"/>
    </row>
    <row r="36" spans="1:5">
      <c r="A36" s="210"/>
      <c r="B36" s="211"/>
      <c r="C36" s="212"/>
      <c r="D36" s="249"/>
      <c r="E36" s="295"/>
    </row>
    <row r="37" spans="1:5">
      <c r="A37" s="210"/>
      <c r="B37" s="211"/>
      <c r="C37" s="212"/>
      <c r="D37" s="249"/>
      <c r="E37" s="295"/>
    </row>
    <row r="38" spans="1:5">
      <c r="A38" s="210"/>
      <c r="B38" s="211"/>
      <c r="C38" s="212"/>
      <c r="D38" s="249"/>
      <c r="E38" s="295"/>
    </row>
    <row r="39" spans="1:5">
      <c r="A39" s="210"/>
      <c r="B39" s="211"/>
      <c r="C39" s="212"/>
      <c r="D39" s="249"/>
      <c r="E39" s="295"/>
    </row>
    <row r="40" spans="1:5">
      <c r="A40" s="210"/>
      <c r="B40" s="211"/>
      <c r="C40" s="212"/>
      <c r="D40" s="249"/>
      <c r="E40" s="295"/>
    </row>
    <row r="41" spans="1:5">
      <c r="A41" s="210"/>
      <c r="B41" s="211"/>
      <c r="C41" s="212"/>
      <c r="D41" s="249"/>
      <c r="E41" s="295"/>
    </row>
    <row r="42" spans="1:5">
      <c r="A42" s="210"/>
      <c r="B42" s="211"/>
      <c r="C42" s="212"/>
      <c r="D42" s="249"/>
      <c r="E42" s="295"/>
    </row>
    <row r="43" spans="1:5">
      <c r="A43" s="210"/>
      <c r="B43" s="211"/>
      <c r="C43" s="212"/>
      <c r="D43" s="249"/>
      <c r="E43" s="295"/>
    </row>
    <row r="44" spans="1:5">
      <c r="A44" s="210"/>
      <c r="B44" s="211"/>
      <c r="C44" s="212"/>
      <c r="D44" s="249"/>
      <c r="E44" s="295"/>
    </row>
    <row r="45" spans="1:5">
      <c r="A45" s="210"/>
      <c r="B45" s="211"/>
      <c r="C45" s="212"/>
      <c r="D45" s="249"/>
      <c r="E45" s="295"/>
    </row>
    <row r="46" spans="1:5">
      <c r="A46" s="210"/>
      <c r="B46" s="211"/>
      <c r="C46" s="212"/>
      <c r="D46" s="249"/>
      <c r="E46" s="295"/>
    </row>
    <row r="47" spans="1:5">
      <c r="A47" s="210"/>
      <c r="B47" s="211"/>
      <c r="C47" s="212"/>
      <c r="D47" s="249"/>
      <c r="E47" s="295"/>
    </row>
    <row r="48" spans="1:5">
      <c r="A48" s="210"/>
      <c r="B48" s="211"/>
      <c r="C48" s="212"/>
      <c r="D48" s="249"/>
      <c r="E48" s="295"/>
    </row>
    <row r="49" spans="1:5">
      <c r="A49" s="210"/>
      <c r="B49" s="211"/>
      <c r="C49" s="212"/>
      <c r="D49" s="249"/>
      <c r="E49" s="295"/>
    </row>
    <row r="50" spans="1:5">
      <c r="A50" s="210"/>
      <c r="B50" s="211"/>
      <c r="C50" s="212"/>
      <c r="D50" s="249"/>
      <c r="E50" s="295"/>
    </row>
    <row r="51" spans="1:5">
      <c r="A51" s="210"/>
      <c r="B51" s="211"/>
      <c r="C51" s="212"/>
      <c r="D51" s="249"/>
      <c r="E51" s="295"/>
    </row>
    <row r="52" spans="1:5">
      <c r="A52" s="210"/>
      <c r="B52" s="211"/>
      <c r="C52" s="212"/>
      <c r="D52" s="249"/>
      <c r="E52" s="295"/>
    </row>
    <row r="53" spans="1:5">
      <c r="A53" s="210"/>
      <c r="B53" s="211"/>
      <c r="C53" s="212"/>
      <c r="D53" s="249"/>
      <c r="E53" s="295"/>
    </row>
    <row r="54" spans="1:5" ht="13.8" thickBot="1">
      <c r="A54" s="187"/>
      <c r="B54" s="188"/>
      <c r="C54" s="189"/>
      <c r="D54" s="190">
        <f>SUM(D4:D53)</f>
        <v>0</v>
      </c>
      <c r="E54" s="191">
        <f>SUM(E4:E53)</f>
        <v>0</v>
      </c>
    </row>
    <row r="55" spans="1:5" ht="13.8" thickTop="1">
      <c r="A55" s="373"/>
      <c r="B55" s="373"/>
      <c r="C55" s="528" t="s">
        <v>14</v>
      </c>
      <c r="D55" s="967">
        <f>D54+E54</f>
        <v>0</v>
      </c>
      <c r="E55" s="967"/>
    </row>
    <row r="56" spans="1:5">
      <c r="C56" s="3"/>
      <c r="D56" s="3"/>
      <c r="E56" s="3"/>
    </row>
    <row r="57" spans="1:5">
      <c r="C57" s="3"/>
      <c r="D57" s="3"/>
      <c r="E57" s="3"/>
    </row>
    <row r="58" spans="1:5">
      <c r="C58" s="3"/>
      <c r="D58" s="3"/>
      <c r="E58" s="3"/>
    </row>
    <row r="59" spans="1:5" ht="25.8" customHeight="1">
      <c r="D59" s="3"/>
      <c r="E59" s="3"/>
    </row>
    <row r="60" spans="1:5" ht="13.2" customHeight="1">
      <c r="A60" s="946" t="s">
        <v>3</v>
      </c>
      <c r="B60" s="1104"/>
      <c r="C60" s="893" t="s">
        <v>0</v>
      </c>
      <c r="D60" s="895" t="s">
        <v>6</v>
      </c>
      <c r="E60" s="896"/>
    </row>
    <row r="61" spans="1:5">
      <c r="A61" s="948"/>
      <c r="B61" s="1105"/>
      <c r="C61" s="894"/>
      <c r="D61" s="292" t="s">
        <v>4</v>
      </c>
      <c r="E61" s="293" t="s">
        <v>312</v>
      </c>
    </row>
    <row r="62" spans="1:5">
      <c r="A62" s="210"/>
      <c r="B62" s="211"/>
      <c r="C62" s="220" t="s">
        <v>8</v>
      </c>
      <c r="D62" s="294">
        <f>D54</f>
        <v>0</v>
      </c>
      <c r="E62" s="213">
        <f>E54</f>
        <v>0</v>
      </c>
    </row>
    <row r="63" spans="1:5">
      <c r="A63" s="210"/>
      <c r="B63" s="211"/>
      <c r="C63" s="180"/>
      <c r="D63" s="181"/>
      <c r="E63" s="195"/>
    </row>
    <row r="64" spans="1:5">
      <c r="A64" s="210"/>
      <c r="B64" s="211"/>
      <c r="C64" s="180"/>
      <c r="D64" s="181"/>
      <c r="E64" s="195"/>
    </row>
    <row r="65" spans="1:5">
      <c r="A65" s="210"/>
      <c r="B65" s="211"/>
      <c r="C65" s="180"/>
      <c r="D65" s="181"/>
      <c r="E65" s="195"/>
    </row>
    <row r="66" spans="1:5">
      <c r="A66" s="210"/>
      <c r="B66" s="211"/>
      <c r="C66" s="180"/>
      <c r="D66" s="181"/>
      <c r="E66" s="195"/>
    </row>
    <row r="67" spans="1:5">
      <c r="A67" s="210"/>
      <c r="B67" s="211"/>
      <c r="C67" s="180"/>
      <c r="D67" s="181"/>
      <c r="E67" s="195"/>
    </row>
    <row r="68" spans="1:5">
      <c r="A68" s="210"/>
      <c r="B68" s="211"/>
      <c r="C68" s="180"/>
      <c r="D68" s="181"/>
      <c r="E68" s="195"/>
    </row>
    <row r="69" spans="1:5">
      <c r="A69" s="210"/>
      <c r="B69" s="211"/>
      <c r="C69" s="180"/>
      <c r="D69" s="181"/>
      <c r="E69" s="195"/>
    </row>
    <row r="70" spans="1:5">
      <c r="A70" s="210"/>
      <c r="B70" s="211"/>
      <c r="C70" s="180"/>
      <c r="D70" s="181"/>
      <c r="E70" s="195"/>
    </row>
    <row r="71" spans="1:5">
      <c r="A71" s="210"/>
      <c r="B71" s="211"/>
      <c r="C71" s="180"/>
      <c r="D71" s="181"/>
      <c r="E71" s="195"/>
    </row>
    <row r="72" spans="1:5">
      <c r="A72" s="210"/>
      <c r="B72" s="211"/>
      <c r="C72" s="180"/>
      <c r="D72" s="181"/>
      <c r="E72" s="195"/>
    </row>
    <row r="73" spans="1:5">
      <c r="A73" s="210"/>
      <c r="B73" s="211"/>
      <c r="C73" s="180"/>
      <c r="D73" s="181"/>
      <c r="E73" s="195"/>
    </row>
    <row r="74" spans="1:5">
      <c r="A74" s="210"/>
      <c r="B74" s="211"/>
      <c r="C74" s="180"/>
      <c r="D74" s="181"/>
      <c r="E74" s="195"/>
    </row>
    <row r="75" spans="1:5">
      <c r="A75" s="210"/>
      <c r="B75" s="211"/>
      <c r="C75" s="180"/>
      <c r="D75" s="181"/>
      <c r="E75" s="195"/>
    </row>
    <row r="76" spans="1:5">
      <c r="A76" s="210"/>
      <c r="B76" s="211"/>
      <c r="C76" s="180"/>
      <c r="D76" s="181"/>
      <c r="E76" s="195"/>
    </row>
    <row r="77" spans="1:5">
      <c r="A77" s="210"/>
      <c r="B77" s="211"/>
      <c r="C77" s="180"/>
      <c r="D77" s="181"/>
      <c r="E77" s="195"/>
    </row>
    <row r="78" spans="1:5">
      <c r="A78" s="210"/>
      <c r="B78" s="211"/>
      <c r="C78" s="180"/>
      <c r="D78" s="181"/>
      <c r="E78" s="195"/>
    </row>
    <row r="79" spans="1:5">
      <c r="A79" s="210"/>
      <c r="B79" s="211"/>
      <c r="C79" s="180"/>
      <c r="D79" s="181"/>
      <c r="E79" s="195"/>
    </row>
    <row r="80" spans="1:5">
      <c r="A80" s="210"/>
      <c r="B80" s="211"/>
      <c r="C80" s="180"/>
      <c r="D80" s="181"/>
      <c r="E80" s="195"/>
    </row>
    <row r="81" spans="1:5">
      <c r="A81" s="210"/>
      <c r="B81" s="211"/>
      <c r="C81" s="180"/>
      <c r="D81" s="181"/>
      <c r="E81" s="195"/>
    </row>
    <row r="82" spans="1:5">
      <c r="A82" s="210"/>
      <c r="B82" s="211"/>
      <c r="C82" s="180"/>
      <c r="D82" s="181"/>
      <c r="E82" s="195"/>
    </row>
    <row r="83" spans="1:5">
      <c r="A83" s="210"/>
      <c r="B83" s="211"/>
      <c r="C83" s="180"/>
      <c r="D83" s="181"/>
      <c r="E83" s="195"/>
    </row>
    <row r="84" spans="1:5">
      <c r="A84" s="210"/>
      <c r="B84" s="211"/>
      <c r="C84" s="180"/>
      <c r="D84" s="181"/>
      <c r="E84" s="195"/>
    </row>
    <row r="85" spans="1:5">
      <c r="A85" s="210"/>
      <c r="B85" s="211"/>
      <c r="C85" s="180"/>
      <c r="D85" s="181"/>
      <c r="E85" s="195"/>
    </row>
    <row r="86" spans="1:5">
      <c r="A86" s="210"/>
      <c r="B86" s="211"/>
      <c r="C86" s="180"/>
      <c r="D86" s="181"/>
      <c r="E86" s="195"/>
    </row>
    <row r="87" spans="1:5">
      <c r="A87" s="210"/>
      <c r="B87" s="211"/>
      <c r="C87" s="180"/>
      <c r="D87" s="181"/>
      <c r="E87" s="195"/>
    </row>
    <row r="88" spans="1:5">
      <c r="A88" s="210"/>
      <c r="B88" s="211"/>
      <c r="C88" s="180"/>
      <c r="D88" s="181"/>
      <c r="E88" s="195"/>
    </row>
    <row r="89" spans="1:5">
      <c r="A89" s="210"/>
      <c r="B89" s="211"/>
      <c r="C89" s="180"/>
      <c r="D89" s="181"/>
      <c r="E89" s="195"/>
    </row>
    <row r="90" spans="1:5">
      <c r="A90" s="210"/>
      <c r="B90" s="211"/>
      <c r="C90" s="180"/>
      <c r="D90" s="181"/>
      <c r="E90" s="195"/>
    </row>
    <row r="91" spans="1:5">
      <c r="A91" s="210"/>
      <c r="B91" s="211"/>
      <c r="C91" s="180"/>
      <c r="D91" s="181"/>
      <c r="E91" s="195"/>
    </row>
    <row r="92" spans="1:5">
      <c r="A92" s="210"/>
      <c r="B92" s="211"/>
      <c r="C92" s="180"/>
      <c r="D92" s="181"/>
      <c r="E92" s="195"/>
    </row>
    <row r="93" spans="1:5">
      <c r="A93" s="210"/>
      <c r="B93" s="211"/>
      <c r="C93" s="180"/>
      <c r="D93" s="181"/>
      <c r="E93" s="195"/>
    </row>
    <row r="94" spans="1:5">
      <c r="A94" s="210"/>
      <c r="B94" s="211"/>
      <c r="C94" s="180"/>
      <c r="D94" s="181"/>
      <c r="E94" s="195"/>
    </row>
    <row r="95" spans="1:5">
      <c r="A95" s="210"/>
      <c r="B95" s="211"/>
      <c r="C95" s="180"/>
      <c r="D95" s="181"/>
      <c r="E95" s="195"/>
    </row>
    <row r="96" spans="1:5">
      <c r="A96" s="210"/>
      <c r="B96" s="211"/>
      <c r="C96" s="180"/>
      <c r="D96" s="181"/>
      <c r="E96" s="195"/>
    </row>
    <row r="97" spans="1:5">
      <c r="A97" s="210"/>
      <c r="B97" s="211"/>
      <c r="C97" s="180"/>
      <c r="D97" s="181"/>
      <c r="E97" s="195"/>
    </row>
    <row r="98" spans="1:5">
      <c r="A98" s="210"/>
      <c r="B98" s="211"/>
      <c r="C98" s="180"/>
      <c r="D98" s="181"/>
      <c r="E98" s="195"/>
    </row>
    <row r="99" spans="1:5">
      <c r="A99" s="210"/>
      <c r="B99" s="211"/>
      <c r="C99" s="180"/>
      <c r="D99" s="181"/>
      <c r="E99" s="195"/>
    </row>
    <row r="100" spans="1:5">
      <c r="A100" s="210"/>
      <c r="B100" s="211"/>
      <c r="C100" s="180"/>
      <c r="D100" s="181"/>
      <c r="E100" s="195"/>
    </row>
    <row r="101" spans="1:5">
      <c r="A101" s="210"/>
      <c r="B101" s="211"/>
      <c r="C101" s="180"/>
      <c r="D101" s="181"/>
      <c r="E101" s="195"/>
    </row>
    <row r="102" spans="1:5">
      <c r="A102" s="210"/>
      <c r="B102" s="211"/>
      <c r="C102" s="180"/>
      <c r="D102" s="181"/>
      <c r="E102" s="195"/>
    </row>
    <row r="103" spans="1:5">
      <c r="A103" s="210"/>
      <c r="B103" s="211"/>
      <c r="C103" s="180"/>
      <c r="D103" s="181"/>
      <c r="E103" s="195"/>
    </row>
    <row r="104" spans="1:5">
      <c r="A104" s="210"/>
      <c r="B104" s="211"/>
      <c r="C104" s="180"/>
      <c r="D104" s="181"/>
      <c r="E104" s="195"/>
    </row>
    <row r="105" spans="1:5">
      <c r="A105" s="210"/>
      <c r="B105" s="211"/>
      <c r="C105" s="180"/>
      <c r="D105" s="181"/>
      <c r="E105" s="195"/>
    </row>
    <row r="106" spans="1:5">
      <c r="A106" s="210"/>
      <c r="B106" s="211"/>
      <c r="C106" s="180"/>
      <c r="D106" s="181"/>
      <c r="E106" s="195"/>
    </row>
    <row r="107" spans="1:5">
      <c r="A107" s="210"/>
      <c r="B107" s="211"/>
      <c r="C107" s="180"/>
      <c r="D107" s="181"/>
      <c r="E107" s="195"/>
    </row>
    <row r="108" spans="1:5">
      <c r="A108" s="210"/>
      <c r="B108" s="211"/>
      <c r="C108" s="180"/>
      <c r="D108" s="181"/>
      <c r="E108" s="195"/>
    </row>
    <row r="109" spans="1:5">
      <c r="A109" s="210"/>
      <c r="B109" s="211"/>
      <c r="C109" s="180"/>
      <c r="D109" s="181"/>
      <c r="E109" s="195"/>
    </row>
    <row r="110" spans="1:5">
      <c r="A110" s="210"/>
      <c r="B110" s="211"/>
      <c r="C110" s="180"/>
      <c r="D110" s="181"/>
      <c r="E110" s="195"/>
    </row>
    <row r="111" spans="1:5">
      <c r="A111" s="210"/>
      <c r="B111" s="211"/>
      <c r="C111" s="180"/>
      <c r="D111" s="181"/>
      <c r="E111" s="195"/>
    </row>
    <row r="112" spans="1:5" ht="13.8" thickBot="1">
      <c r="A112" s="187"/>
      <c r="B112" s="188"/>
      <c r="C112" s="189"/>
      <c r="D112" s="190">
        <f>SUM(D62:D111)</f>
        <v>0</v>
      </c>
      <c r="E112" s="191">
        <f>SUM(E62:E111)</f>
        <v>0</v>
      </c>
    </row>
    <row r="113" spans="1:5" ht="13.8" thickTop="1">
      <c r="A113" s="373"/>
      <c r="B113" s="373"/>
      <c r="C113" s="528" t="s">
        <v>15</v>
      </c>
      <c r="D113" s="967">
        <f>D112+E112</f>
        <v>0</v>
      </c>
      <c r="E113" s="967"/>
    </row>
  </sheetData>
  <sheetProtection sheet="1" objects="1" scenarios="1"/>
  <mergeCells count="8">
    <mergeCell ref="D113:E113"/>
    <mergeCell ref="A2:B3"/>
    <mergeCell ref="C2:C3"/>
    <mergeCell ref="D2:E2"/>
    <mergeCell ref="A60:B61"/>
    <mergeCell ref="C60:C61"/>
    <mergeCell ref="D60:E60"/>
    <mergeCell ref="D55:E55"/>
  </mergeCells>
  <phoneticPr fontId="2"/>
  <pageMargins left="0.625" right="0.40833333333333333" top="0.75" bottom="0.75" header="0.3" footer="0.3"/>
  <pageSetup paperSize="9" orientation="portrait" horizontalDpi="0" verticalDpi="0" r:id="rId1"/>
  <headerFooter>
    <oddHeader>&amp;C&amp;"HG丸ｺﾞｼｯｸM-PRO,標準"&amp;A</oddHeader>
    <oddFooter>&amp;C&amp;"HG丸ｺﾞｼｯｸM-PRO,標準"（&amp;P）</oddFooter>
  </headerFooter>
  <rowBreaks count="1" manualBreakCount="1">
    <brk id="58" max="16383" man="1"/>
  </rowBreaks>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F113"/>
  <sheetViews>
    <sheetView view="pageLayout" zoomScale="110" zoomScaleNormal="100" zoomScalePageLayoutView="110" workbookViewId="0"/>
  </sheetViews>
  <sheetFormatPr defaultRowHeight="13.2"/>
  <cols>
    <col min="1" max="2" width="4.77734375" style="1" customWidth="1"/>
    <col min="3" max="3" width="57" style="1" customWidth="1"/>
    <col min="4" max="5" width="13" style="1" customWidth="1"/>
    <col min="6" max="16384" width="8.88671875" style="1"/>
  </cols>
  <sheetData>
    <row r="1" spans="1:6" ht="25.8" customHeight="1"/>
    <row r="2" spans="1:6" ht="13.2" customHeight="1">
      <c r="A2" s="892" t="s">
        <v>3</v>
      </c>
      <c r="B2" s="878"/>
      <c r="C2" s="893" t="s">
        <v>0</v>
      </c>
      <c r="D2" s="1115" t="s">
        <v>706</v>
      </c>
      <c r="E2" s="1116"/>
      <c r="F2" s="2"/>
    </row>
    <row r="3" spans="1:6">
      <c r="A3" s="879"/>
      <c r="B3" s="880"/>
      <c r="C3" s="894"/>
      <c r="D3" s="535" t="s">
        <v>707</v>
      </c>
      <c r="E3" s="536" t="s">
        <v>708</v>
      </c>
    </row>
    <row r="4" spans="1:6">
      <c r="A4" s="210"/>
      <c r="B4" s="211"/>
      <c r="C4" s="212"/>
      <c r="D4" s="249"/>
      <c r="E4" s="295"/>
    </row>
    <row r="5" spans="1:6">
      <c r="A5" s="210"/>
      <c r="B5" s="211"/>
      <c r="C5" s="212"/>
      <c r="D5" s="249"/>
      <c r="E5" s="295"/>
    </row>
    <row r="6" spans="1:6">
      <c r="A6" s="210"/>
      <c r="B6" s="211"/>
      <c r="C6" s="212"/>
      <c r="D6" s="249"/>
      <c r="E6" s="295"/>
    </row>
    <row r="7" spans="1:6">
      <c r="A7" s="210"/>
      <c r="B7" s="211"/>
      <c r="C7" s="212"/>
      <c r="D7" s="249"/>
      <c r="E7" s="295"/>
    </row>
    <row r="8" spans="1:6">
      <c r="A8" s="210"/>
      <c r="B8" s="211"/>
      <c r="C8" s="212"/>
      <c r="D8" s="249"/>
      <c r="E8" s="295"/>
    </row>
    <row r="9" spans="1:6">
      <c r="A9" s="210"/>
      <c r="B9" s="211"/>
      <c r="C9" s="212"/>
      <c r="D9" s="249"/>
      <c r="E9" s="295"/>
    </row>
    <row r="10" spans="1:6">
      <c r="A10" s="210"/>
      <c r="B10" s="211"/>
      <c r="C10" s="212"/>
      <c r="D10" s="249"/>
      <c r="E10" s="295"/>
    </row>
    <row r="11" spans="1:6">
      <c r="A11" s="210"/>
      <c r="B11" s="211"/>
      <c r="C11" s="212"/>
      <c r="D11" s="249"/>
      <c r="E11" s="295"/>
    </row>
    <row r="12" spans="1:6">
      <c r="A12" s="210"/>
      <c r="B12" s="211"/>
      <c r="C12" s="212"/>
      <c r="D12" s="249"/>
      <c r="E12" s="295"/>
    </row>
    <row r="13" spans="1:6">
      <c r="A13" s="210"/>
      <c r="B13" s="211"/>
      <c r="C13" s="212"/>
      <c r="D13" s="249"/>
      <c r="E13" s="295"/>
    </row>
    <row r="14" spans="1:6">
      <c r="A14" s="210"/>
      <c r="B14" s="211"/>
      <c r="C14" s="212"/>
      <c r="D14" s="249"/>
      <c r="E14" s="295"/>
    </row>
    <row r="15" spans="1:6">
      <c r="A15" s="210"/>
      <c r="B15" s="211"/>
      <c r="C15" s="212"/>
      <c r="D15" s="249"/>
      <c r="E15" s="295"/>
    </row>
    <row r="16" spans="1:6">
      <c r="A16" s="210"/>
      <c r="B16" s="211"/>
      <c r="C16" s="212"/>
      <c r="D16" s="249"/>
      <c r="E16" s="295"/>
    </row>
    <row r="17" spans="1:5">
      <c r="A17" s="210"/>
      <c r="B17" s="211"/>
      <c r="C17" s="212"/>
      <c r="D17" s="249"/>
      <c r="E17" s="295"/>
    </row>
    <row r="18" spans="1:5">
      <c r="A18" s="210"/>
      <c r="B18" s="211"/>
      <c r="C18" s="212"/>
      <c r="D18" s="249"/>
      <c r="E18" s="295"/>
    </row>
    <row r="19" spans="1:5">
      <c r="A19" s="210"/>
      <c r="B19" s="211"/>
      <c r="C19" s="212"/>
      <c r="D19" s="249"/>
      <c r="E19" s="295"/>
    </row>
    <row r="20" spans="1:5">
      <c r="A20" s="210"/>
      <c r="B20" s="211"/>
      <c r="C20" s="212"/>
      <c r="D20" s="249"/>
      <c r="E20" s="295"/>
    </row>
    <row r="21" spans="1:5">
      <c r="A21" s="210"/>
      <c r="B21" s="211"/>
      <c r="C21" s="212"/>
      <c r="D21" s="249"/>
      <c r="E21" s="295"/>
    </row>
    <row r="22" spans="1:5">
      <c r="A22" s="210"/>
      <c r="B22" s="211"/>
      <c r="C22" s="212"/>
      <c r="D22" s="249"/>
      <c r="E22" s="295"/>
    </row>
    <row r="23" spans="1:5">
      <c r="A23" s="210"/>
      <c r="B23" s="211"/>
      <c r="C23" s="212"/>
      <c r="D23" s="249"/>
      <c r="E23" s="295"/>
    </row>
    <row r="24" spans="1:5">
      <c r="A24" s="210"/>
      <c r="B24" s="211"/>
      <c r="C24" s="212"/>
      <c r="D24" s="249"/>
      <c r="E24" s="295"/>
    </row>
    <row r="25" spans="1:5">
      <c r="A25" s="210"/>
      <c r="B25" s="211"/>
      <c r="C25" s="212"/>
      <c r="D25" s="249"/>
      <c r="E25" s="295"/>
    </row>
    <row r="26" spans="1:5">
      <c r="A26" s="210"/>
      <c r="B26" s="211"/>
      <c r="C26" s="212"/>
      <c r="D26" s="249"/>
      <c r="E26" s="295"/>
    </row>
    <row r="27" spans="1:5">
      <c r="A27" s="210"/>
      <c r="B27" s="211"/>
      <c r="C27" s="212"/>
      <c r="D27" s="249"/>
      <c r="E27" s="295"/>
    </row>
    <row r="28" spans="1:5">
      <c r="A28" s="210"/>
      <c r="B28" s="211"/>
      <c r="C28" s="212"/>
      <c r="D28" s="249"/>
      <c r="E28" s="295"/>
    </row>
    <row r="29" spans="1:5">
      <c r="A29" s="210"/>
      <c r="B29" s="211"/>
      <c r="C29" s="212"/>
      <c r="D29" s="249"/>
      <c r="E29" s="295"/>
    </row>
    <row r="30" spans="1:5">
      <c r="A30" s="210"/>
      <c r="B30" s="211"/>
      <c r="C30" s="212"/>
      <c r="D30" s="249"/>
      <c r="E30" s="295"/>
    </row>
    <row r="31" spans="1:5">
      <c r="A31" s="210"/>
      <c r="B31" s="211"/>
      <c r="C31" s="212"/>
      <c r="D31" s="249"/>
      <c r="E31" s="295"/>
    </row>
    <row r="32" spans="1:5">
      <c r="A32" s="210"/>
      <c r="B32" s="211"/>
      <c r="C32" s="212"/>
      <c r="D32" s="249"/>
      <c r="E32" s="295"/>
    </row>
    <row r="33" spans="1:5">
      <c r="A33" s="210"/>
      <c r="B33" s="211"/>
      <c r="C33" s="212"/>
      <c r="D33" s="249"/>
      <c r="E33" s="295"/>
    </row>
    <row r="34" spans="1:5">
      <c r="A34" s="210"/>
      <c r="B34" s="211"/>
      <c r="C34" s="212"/>
      <c r="D34" s="249"/>
      <c r="E34" s="295"/>
    </row>
    <row r="35" spans="1:5">
      <c r="A35" s="210"/>
      <c r="B35" s="211"/>
      <c r="C35" s="212"/>
      <c r="D35" s="249"/>
      <c r="E35" s="295"/>
    </row>
    <row r="36" spans="1:5">
      <c r="A36" s="210"/>
      <c r="B36" s="211"/>
      <c r="C36" s="212"/>
      <c r="D36" s="249"/>
      <c r="E36" s="295"/>
    </row>
    <row r="37" spans="1:5">
      <c r="A37" s="210"/>
      <c r="B37" s="211"/>
      <c r="C37" s="212"/>
      <c r="D37" s="249"/>
      <c r="E37" s="295"/>
    </row>
    <row r="38" spans="1:5">
      <c r="A38" s="210"/>
      <c r="B38" s="211"/>
      <c r="C38" s="212"/>
      <c r="D38" s="249"/>
      <c r="E38" s="295"/>
    </row>
    <row r="39" spans="1:5">
      <c r="A39" s="210"/>
      <c r="B39" s="211"/>
      <c r="C39" s="212"/>
      <c r="D39" s="249"/>
      <c r="E39" s="295"/>
    </row>
    <row r="40" spans="1:5">
      <c r="A40" s="210"/>
      <c r="B40" s="211"/>
      <c r="C40" s="212"/>
      <c r="D40" s="249"/>
      <c r="E40" s="295"/>
    </row>
    <row r="41" spans="1:5">
      <c r="A41" s="210"/>
      <c r="B41" s="211"/>
      <c r="C41" s="212"/>
      <c r="D41" s="249"/>
      <c r="E41" s="295"/>
    </row>
    <row r="42" spans="1:5">
      <c r="A42" s="210"/>
      <c r="B42" s="211"/>
      <c r="C42" s="212"/>
      <c r="D42" s="249"/>
      <c r="E42" s="295"/>
    </row>
    <row r="43" spans="1:5">
      <c r="A43" s="210"/>
      <c r="B43" s="211"/>
      <c r="C43" s="212"/>
      <c r="D43" s="249"/>
      <c r="E43" s="295"/>
    </row>
    <row r="44" spans="1:5">
      <c r="A44" s="210"/>
      <c r="B44" s="211"/>
      <c r="C44" s="212"/>
      <c r="D44" s="249"/>
      <c r="E44" s="295"/>
    </row>
    <row r="45" spans="1:5">
      <c r="A45" s="210"/>
      <c r="B45" s="211"/>
      <c r="C45" s="212"/>
      <c r="D45" s="249"/>
      <c r="E45" s="295"/>
    </row>
    <row r="46" spans="1:5">
      <c r="A46" s="210"/>
      <c r="B46" s="211"/>
      <c r="C46" s="212"/>
      <c r="D46" s="249"/>
      <c r="E46" s="295"/>
    </row>
    <row r="47" spans="1:5">
      <c r="A47" s="210"/>
      <c r="B47" s="211"/>
      <c r="C47" s="212"/>
      <c r="D47" s="249"/>
      <c r="E47" s="295"/>
    </row>
    <row r="48" spans="1:5">
      <c r="A48" s="210"/>
      <c r="B48" s="211"/>
      <c r="C48" s="212"/>
      <c r="D48" s="249"/>
      <c r="E48" s="295"/>
    </row>
    <row r="49" spans="1:5">
      <c r="A49" s="210"/>
      <c r="B49" s="211"/>
      <c r="C49" s="212"/>
      <c r="D49" s="249"/>
      <c r="E49" s="295"/>
    </row>
    <row r="50" spans="1:5">
      <c r="A50" s="210"/>
      <c r="B50" s="211"/>
      <c r="C50" s="212"/>
      <c r="D50" s="249"/>
      <c r="E50" s="295"/>
    </row>
    <row r="51" spans="1:5">
      <c r="A51" s="210"/>
      <c r="B51" s="211"/>
      <c r="C51" s="212"/>
      <c r="D51" s="249"/>
      <c r="E51" s="295"/>
    </row>
    <row r="52" spans="1:5">
      <c r="A52" s="210"/>
      <c r="B52" s="211"/>
      <c r="C52" s="212"/>
      <c r="D52" s="249"/>
      <c r="E52" s="295"/>
    </row>
    <row r="53" spans="1:5">
      <c r="A53" s="210"/>
      <c r="B53" s="211"/>
      <c r="C53" s="212"/>
      <c r="D53" s="249"/>
      <c r="E53" s="295"/>
    </row>
    <row r="54" spans="1:5" ht="13.8" thickBot="1">
      <c r="A54" s="187"/>
      <c r="B54" s="188"/>
      <c r="C54" s="189"/>
      <c r="D54" s="190">
        <f>SUM(D4:D53)</f>
        <v>0</v>
      </c>
      <c r="E54" s="191">
        <f>SUM(E4:E53)</f>
        <v>0</v>
      </c>
    </row>
    <row r="55" spans="1:5" ht="13.8" thickTop="1">
      <c r="A55" s="373"/>
      <c r="B55" s="373"/>
      <c r="C55" s="528" t="s">
        <v>14</v>
      </c>
      <c r="D55" s="967">
        <f>D54+E54</f>
        <v>0</v>
      </c>
      <c r="E55" s="967"/>
    </row>
    <row r="56" spans="1:5">
      <c r="C56" s="3"/>
      <c r="D56" s="3"/>
      <c r="E56" s="3"/>
    </row>
    <row r="57" spans="1:5">
      <c r="C57" s="3"/>
      <c r="D57" s="3"/>
      <c r="E57" s="3"/>
    </row>
    <row r="58" spans="1:5">
      <c r="C58" s="3"/>
      <c r="D58" s="3"/>
      <c r="E58" s="3"/>
    </row>
    <row r="59" spans="1:5" ht="25.8" customHeight="1">
      <c r="D59" s="3"/>
      <c r="E59" s="3"/>
    </row>
    <row r="60" spans="1:5" ht="13.2" customHeight="1">
      <c r="A60" s="946" t="s">
        <v>3</v>
      </c>
      <c r="B60" s="1104"/>
      <c r="C60" s="893" t="s">
        <v>0</v>
      </c>
      <c r="D60" s="895" t="s">
        <v>6</v>
      </c>
      <c r="E60" s="896"/>
    </row>
    <row r="61" spans="1:5">
      <c r="A61" s="948"/>
      <c r="B61" s="1105"/>
      <c r="C61" s="894"/>
      <c r="D61" s="292" t="s">
        <v>4</v>
      </c>
      <c r="E61" s="293" t="s">
        <v>312</v>
      </c>
    </row>
    <row r="62" spans="1:5">
      <c r="A62" s="210"/>
      <c r="B62" s="211"/>
      <c r="C62" s="220" t="s">
        <v>8</v>
      </c>
      <c r="D62" s="294">
        <f>D54</f>
        <v>0</v>
      </c>
      <c r="E62" s="213">
        <f>E54</f>
        <v>0</v>
      </c>
    </row>
    <row r="63" spans="1:5">
      <c r="A63" s="210"/>
      <c r="B63" s="211"/>
      <c r="C63" s="180"/>
      <c r="D63" s="181"/>
      <c r="E63" s="195"/>
    </row>
    <row r="64" spans="1:5">
      <c r="A64" s="210"/>
      <c r="B64" s="211"/>
      <c r="C64" s="180"/>
      <c r="D64" s="181"/>
      <c r="E64" s="195"/>
    </row>
    <row r="65" spans="1:5">
      <c r="A65" s="210"/>
      <c r="B65" s="211"/>
      <c r="C65" s="180"/>
      <c r="D65" s="181"/>
      <c r="E65" s="195"/>
    </row>
    <row r="66" spans="1:5">
      <c r="A66" s="210"/>
      <c r="B66" s="211"/>
      <c r="C66" s="180"/>
      <c r="D66" s="181"/>
      <c r="E66" s="195"/>
    </row>
    <row r="67" spans="1:5">
      <c r="A67" s="210"/>
      <c r="B67" s="211"/>
      <c r="C67" s="180"/>
      <c r="D67" s="181"/>
      <c r="E67" s="195"/>
    </row>
    <row r="68" spans="1:5">
      <c r="A68" s="210"/>
      <c r="B68" s="211"/>
      <c r="C68" s="180"/>
      <c r="D68" s="181"/>
      <c r="E68" s="195"/>
    </row>
    <row r="69" spans="1:5">
      <c r="A69" s="210"/>
      <c r="B69" s="211"/>
      <c r="C69" s="180"/>
      <c r="D69" s="181"/>
      <c r="E69" s="195"/>
    </row>
    <row r="70" spans="1:5">
      <c r="A70" s="210"/>
      <c r="B70" s="211"/>
      <c r="C70" s="180"/>
      <c r="D70" s="181"/>
      <c r="E70" s="195"/>
    </row>
    <row r="71" spans="1:5">
      <c r="A71" s="210"/>
      <c r="B71" s="211"/>
      <c r="C71" s="180"/>
      <c r="D71" s="181"/>
      <c r="E71" s="195"/>
    </row>
    <row r="72" spans="1:5">
      <c r="A72" s="210"/>
      <c r="B72" s="211"/>
      <c r="C72" s="180"/>
      <c r="D72" s="181"/>
      <c r="E72" s="195"/>
    </row>
    <row r="73" spans="1:5">
      <c r="A73" s="210"/>
      <c r="B73" s="211"/>
      <c r="C73" s="180"/>
      <c r="D73" s="181"/>
      <c r="E73" s="195"/>
    </row>
    <row r="74" spans="1:5">
      <c r="A74" s="210"/>
      <c r="B74" s="211"/>
      <c r="C74" s="180"/>
      <c r="D74" s="181"/>
      <c r="E74" s="195"/>
    </row>
    <row r="75" spans="1:5">
      <c r="A75" s="210"/>
      <c r="B75" s="211"/>
      <c r="C75" s="180"/>
      <c r="D75" s="181"/>
      <c r="E75" s="195"/>
    </row>
    <row r="76" spans="1:5">
      <c r="A76" s="210"/>
      <c r="B76" s="211"/>
      <c r="C76" s="180"/>
      <c r="D76" s="181"/>
      <c r="E76" s="195"/>
    </row>
    <row r="77" spans="1:5">
      <c r="A77" s="210"/>
      <c r="B77" s="211"/>
      <c r="C77" s="180"/>
      <c r="D77" s="181"/>
      <c r="E77" s="195"/>
    </row>
    <row r="78" spans="1:5">
      <c r="A78" s="210"/>
      <c r="B78" s="211"/>
      <c r="C78" s="180"/>
      <c r="D78" s="181"/>
      <c r="E78" s="195"/>
    </row>
    <row r="79" spans="1:5">
      <c r="A79" s="210"/>
      <c r="B79" s="211"/>
      <c r="C79" s="180"/>
      <c r="D79" s="181"/>
      <c r="E79" s="195"/>
    </row>
    <row r="80" spans="1:5">
      <c r="A80" s="210"/>
      <c r="B80" s="211"/>
      <c r="C80" s="180"/>
      <c r="D80" s="181"/>
      <c r="E80" s="195"/>
    </row>
    <row r="81" spans="1:5">
      <c r="A81" s="210"/>
      <c r="B81" s="211"/>
      <c r="C81" s="180"/>
      <c r="D81" s="181"/>
      <c r="E81" s="195"/>
    </row>
    <row r="82" spans="1:5">
      <c r="A82" s="210"/>
      <c r="B82" s="211"/>
      <c r="C82" s="180"/>
      <c r="D82" s="181"/>
      <c r="E82" s="195"/>
    </row>
    <row r="83" spans="1:5">
      <c r="A83" s="210"/>
      <c r="B83" s="211"/>
      <c r="C83" s="180"/>
      <c r="D83" s="181"/>
      <c r="E83" s="195"/>
    </row>
    <row r="84" spans="1:5">
      <c r="A84" s="210"/>
      <c r="B84" s="211"/>
      <c r="C84" s="180"/>
      <c r="D84" s="181"/>
      <c r="E84" s="195"/>
    </row>
    <row r="85" spans="1:5">
      <c r="A85" s="210"/>
      <c r="B85" s="211"/>
      <c r="C85" s="180"/>
      <c r="D85" s="181"/>
      <c r="E85" s="195"/>
    </row>
    <row r="86" spans="1:5">
      <c r="A86" s="210"/>
      <c r="B86" s="211"/>
      <c r="C86" s="180"/>
      <c r="D86" s="181"/>
      <c r="E86" s="195"/>
    </row>
    <row r="87" spans="1:5">
      <c r="A87" s="210"/>
      <c r="B87" s="211"/>
      <c r="C87" s="180"/>
      <c r="D87" s="181"/>
      <c r="E87" s="195"/>
    </row>
    <row r="88" spans="1:5">
      <c r="A88" s="210"/>
      <c r="B88" s="211"/>
      <c r="C88" s="180"/>
      <c r="D88" s="181"/>
      <c r="E88" s="195"/>
    </row>
    <row r="89" spans="1:5">
      <c r="A89" s="210"/>
      <c r="B89" s="211"/>
      <c r="C89" s="180"/>
      <c r="D89" s="181"/>
      <c r="E89" s="195"/>
    </row>
    <row r="90" spans="1:5">
      <c r="A90" s="210"/>
      <c r="B90" s="211"/>
      <c r="C90" s="180"/>
      <c r="D90" s="181"/>
      <c r="E90" s="195"/>
    </row>
    <row r="91" spans="1:5">
      <c r="A91" s="210"/>
      <c r="B91" s="211"/>
      <c r="C91" s="180"/>
      <c r="D91" s="181"/>
      <c r="E91" s="195"/>
    </row>
    <row r="92" spans="1:5">
      <c r="A92" s="210"/>
      <c r="B92" s="211"/>
      <c r="C92" s="180"/>
      <c r="D92" s="181"/>
      <c r="E92" s="195"/>
    </row>
    <row r="93" spans="1:5">
      <c r="A93" s="210"/>
      <c r="B93" s="211"/>
      <c r="C93" s="180"/>
      <c r="D93" s="181"/>
      <c r="E93" s="195"/>
    </row>
    <row r="94" spans="1:5">
      <c r="A94" s="210"/>
      <c r="B94" s="211"/>
      <c r="C94" s="180"/>
      <c r="D94" s="181"/>
      <c r="E94" s="195"/>
    </row>
    <row r="95" spans="1:5">
      <c r="A95" s="210"/>
      <c r="B95" s="211"/>
      <c r="C95" s="180"/>
      <c r="D95" s="181"/>
      <c r="E95" s="195"/>
    </row>
    <row r="96" spans="1:5">
      <c r="A96" s="210"/>
      <c r="B96" s="211"/>
      <c r="C96" s="180"/>
      <c r="D96" s="181"/>
      <c r="E96" s="195"/>
    </row>
    <row r="97" spans="1:5">
      <c r="A97" s="210"/>
      <c r="B97" s="211"/>
      <c r="C97" s="180"/>
      <c r="D97" s="181"/>
      <c r="E97" s="195"/>
    </row>
    <row r="98" spans="1:5">
      <c r="A98" s="210"/>
      <c r="B98" s="211"/>
      <c r="C98" s="180"/>
      <c r="D98" s="181"/>
      <c r="E98" s="195"/>
    </row>
    <row r="99" spans="1:5">
      <c r="A99" s="210"/>
      <c r="B99" s="211"/>
      <c r="C99" s="180"/>
      <c r="D99" s="181"/>
      <c r="E99" s="195"/>
    </row>
    <row r="100" spans="1:5">
      <c r="A100" s="210"/>
      <c r="B100" s="211"/>
      <c r="C100" s="180"/>
      <c r="D100" s="181"/>
      <c r="E100" s="195"/>
    </row>
    <row r="101" spans="1:5">
      <c r="A101" s="210"/>
      <c r="B101" s="211"/>
      <c r="C101" s="180"/>
      <c r="D101" s="181"/>
      <c r="E101" s="195"/>
    </row>
    <row r="102" spans="1:5">
      <c r="A102" s="210"/>
      <c r="B102" s="211"/>
      <c r="C102" s="180"/>
      <c r="D102" s="181"/>
      <c r="E102" s="195"/>
    </row>
    <row r="103" spans="1:5">
      <c r="A103" s="210"/>
      <c r="B103" s="211"/>
      <c r="C103" s="180"/>
      <c r="D103" s="181"/>
      <c r="E103" s="195"/>
    </row>
    <row r="104" spans="1:5">
      <c r="A104" s="210"/>
      <c r="B104" s="211"/>
      <c r="C104" s="180"/>
      <c r="D104" s="181"/>
      <c r="E104" s="195"/>
    </row>
    <row r="105" spans="1:5">
      <c r="A105" s="210"/>
      <c r="B105" s="211"/>
      <c r="C105" s="180"/>
      <c r="D105" s="181"/>
      <c r="E105" s="195"/>
    </row>
    <row r="106" spans="1:5">
      <c r="A106" s="210"/>
      <c r="B106" s="211"/>
      <c r="C106" s="180"/>
      <c r="D106" s="181"/>
      <c r="E106" s="195"/>
    </row>
    <row r="107" spans="1:5">
      <c r="A107" s="210"/>
      <c r="B107" s="211"/>
      <c r="C107" s="180"/>
      <c r="D107" s="181"/>
      <c r="E107" s="195"/>
    </row>
    <row r="108" spans="1:5">
      <c r="A108" s="210"/>
      <c r="B108" s="211"/>
      <c r="C108" s="180"/>
      <c r="D108" s="181"/>
      <c r="E108" s="195"/>
    </row>
    <row r="109" spans="1:5">
      <c r="A109" s="210"/>
      <c r="B109" s="211"/>
      <c r="C109" s="180"/>
      <c r="D109" s="181"/>
      <c r="E109" s="195"/>
    </row>
    <row r="110" spans="1:5">
      <c r="A110" s="210"/>
      <c r="B110" s="211"/>
      <c r="C110" s="180"/>
      <c r="D110" s="181"/>
      <c r="E110" s="195"/>
    </row>
    <row r="111" spans="1:5">
      <c r="A111" s="210"/>
      <c r="B111" s="211"/>
      <c r="C111" s="180"/>
      <c r="D111" s="181"/>
      <c r="E111" s="195"/>
    </row>
    <row r="112" spans="1:5" ht="13.8" thickBot="1">
      <c r="A112" s="187"/>
      <c r="B112" s="188"/>
      <c r="C112" s="189"/>
      <c r="D112" s="190">
        <f>SUM(D62:D111)</f>
        <v>0</v>
      </c>
      <c r="E112" s="191">
        <f>SUM(E62:E111)</f>
        <v>0</v>
      </c>
    </row>
    <row r="113" spans="1:5" ht="13.8" thickTop="1">
      <c r="A113" s="373"/>
      <c r="B113" s="373"/>
      <c r="C113" s="528" t="s">
        <v>15</v>
      </c>
      <c r="D113" s="967">
        <f>D112+E112</f>
        <v>0</v>
      </c>
      <c r="E113" s="967"/>
    </row>
  </sheetData>
  <sheetProtection sheet="1" objects="1" scenarios="1"/>
  <mergeCells count="8">
    <mergeCell ref="D113:E113"/>
    <mergeCell ref="A2:B3"/>
    <mergeCell ref="C2:C3"/>
    <mergeCell ref="D2:E2"/>
    <mergeCell ref="D55:E55"/>
    <mergeCell ref="A60:B61"/>
    <mergeCell ref="C60:C61"/>
    <mergeCell ref="D60:E60"/>
  </mergeCells>
  <phoneticPr fontId="13"/>
  <pageMargins left="0.625" right="0.40833333333333333" top="0.75" bottom="0.75" header="0.3" footer="0.3"/>
  <pageSetup paperSize="9" orientation="portrait" horizontalDpi="0" verticalDpi="0" r:id="rId1"/>
  <headerFooter>
    <oddHeader>&amp;C&amp;"HG丸ｺﾞｼｯｸM-PRO,標準"&amp;A</oddHeader>
    <oddFooter>&amp;C&amp;"HG丸ｺﾞｼｯｸM-PRO,標準"（&amp;P）</oddFooter>
  </headerFooter>
  <rowBreaks count="1" manualBreakCount="1">
    <brk id="58" max="16383" man="1"/>
  </rowBreaks>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F113"/>
  <sheetViews>
    <sheetView view="pageLayout" zoomScale="110" zoomScaleNormal="100" zoomScalePageLayoutView="110" workbookViewId="0"/>
  </sheetViews>
  <sheetFormatPr defaultRowHeight="13.2"/>
  <cols>
    <col min="1" max="2" width="4.77734375" style="1" customWidth="1"/>
    <col min="3" max="3" width="57" style="1" customWidth="1"/>
    <col min="4" max="5" width="13" style="1" customWidth="1"/>
    <col min="6" max="16384" width="8.88671875" style="1"/>
  </cols>
  <sheetData>
    <row r="1" spans="1:6" ht="25.8" customHeight="1"/>
    <row r="2" spans="1:6" ht="13.2" customHeight="1">
      <c r="A2" s="875" t="s">
        <v>3</v>
      </c>
      <c r="B2" s="878"/>
      <c r="C2" s="893" t="s">
        <v>0</v>
      </c>
      <c r="D2" s="895" t="s">
        <v>6</v>
      </c>
      <c r="E2" s="896"/>
      <c r="F2" s="2"/>
    </row>
    <row r="3" spans="1:6">
      <c r="A3" s="879"/>
      <c r="B3" s="880"/>
      <c r="C3" s="894"/>
      <c r="D3" s="292" t="s">
        <v>4</v>
      </c>
      <c r="E3" s="293" t="s">
        <v>312</v>
      </c>
    </row>
    <row r="4" spans="1:6">
      <c r="A4" s="210"/>
      <c r="B4" s="211"/>
      <c r="C4" s="212"/>
      <c r="D4" s="249"/>
      <c r="E4" s="295"/>
    </row>
    <row r="5" spans="1:6">
      <c r="A5" s="210"/>
      <c r="B5" s="211"/>
      <c r="C5" s="212"/>
      <c r="D5" s="249"/>
      <c r="E5" s="295"/>
    </row>
    <row r="6" spans="1:6">
      <c r="A6" s="210"/>
      <c r="B6" s="211"/>
      <c r="C6" s="212"/>
      <c r="D6" s="249"/>
      <c r="E6" s="295"/>
    </row>
    <row r="7" spans="1:6">
      <c r="A7" s="210"/>
      <c r="B7" s="211"/>
      <c r="C7" s="212"/>
      <c r="D7" s="249"/>
      <c r="E7" s="295"/>
    </row>
    <row r="8" spans="1:6">
      <c r="A8" s="210"/>
      <c r="B8" s="211"/>
      <c r="C8" s="212"/>
      <c r="D8" s="249"/>
      <c r="E8" s="295"/>
    </row>
    <row r="9" spans="1:6">
      <c r="A9" s="210"/>
      <c r="B9" s="211"/>
      <c r="C9" s="212"/>
      <c r="D9" s="249"/>
      <c r="E9" s="295"/>
    </row>
    <row r="10" spans="1:6">
      <c r="A10" s="210"/>
      <c r="B10" s="211"/>
      <c r="C10" s="212"/>
      <c r="D10" s="249"/>
      <c r="E10" s="295"/>
    </row>
    <row r="11" spans="1:6">
      <c r="A11" s="210"/>
      <c r="B11" s="211"/>
      <c r="C11" s="212"/>
      <c r="D11" s="249"/>
      <c r="E11" s="295"/>
    </row>
    <row r="12" spans="1:6">
      <c r="A12" s="210"/>
      <c r="B12" s="211"/>
      <c r="C12" s="212"/>
      <c r="D12" s="249"/>
      <c r="E12" s="295"/>
    </row>
    <row r="13" spans="1:6">
      <c r="A13" s="210"/>
      <c r="B13" s="211"/>
      <c r="C13" s="212"/>
      <c r="D13" s="249"/>
      <c r="E13" s="295"/>
    </row>
    <row r="14" spans="1:6">
      <c r="A14" s="210"/>
      <c r="B14" s="211"/>
      <c r="C14" s="212"/>
      <c r="D14" s="249"/>
      <c r="E14" s="295"/>
    </row>
    <row r="15" spans="1:6">
      <c r="A15" s="210"/>
      <c r="B15" s="211"/>
      <c r="C15" s="212"/>
      <c r="D15" s="249"/>
      <c r="E15" s="295"/>
    </row>
    <row r="16" spans="1:6">
      <c r="A16" s="210"/>
      <c r="B16" s="211"/>
      <c r="C16" s="212"/>
      <c r="D16" s="249"/>
      <c r="E16" s="295"/>
    </row>
    <row r="17" spans="1:5">
      <c r="A17" s="210"/>
      <c r="B17" s="211"/>
      <c r="C17" s="212"/>
      <c r="D17" s="249"/>
      <c r="E17" s="295"/>
    </row>
    <row r="18" spans="1:5">
      <c r="A18" s="210"/>
      <c r="B18" s="211"/>
      <c r="C18" s="212"/>
      <c r="D18" s="249"/>
      <c r="E18" s="295"/>
    </row>
    <row r="19" spans="1:5">
      <c r="A19" s="210"/>
      <c r="B19" s="211"/>
      <c r="C19" s="212"/>
      <c r="D19" s="249"/>
      <c r="E19" s="295"/>
    </row>
    <row r="20" spans="1:5">
      <c r="A20" s="210"/>
      <c r="B20" s="211"/>
      <c r="C20" s="212"/>
      <c r="D20" s="249"/>
      <c r="E20" s="295"/>
    </row>
    <row r="21" spans="1:5">
      <c r="A21" s="210"/>
      <c r="B21" s="211"/>
      <c r="C21" s="212"/>
      <c r="D21" s="249"/>
      <c r="E21" s="295"/>
    </row>
    <row r="22" spans="1:5">
      <c r="A22" s="210"/>
      <c r="B22" s="211"/>
      <c r="C22" s="212"/>
      <c r="D22" s="249"/>
      <c r="E22" s="295"/>
    </row>
    <row r="23" spans="1:5">
      <c r="A23" s="210"/>
      <c r="B23" s="211"/>
      <c r="C23" s="212"/>
      <c r="D23" s="249"/>
      <c r="E23" s="295"/>
    </row>
    <row r="24" spans="1:5">
      <c r="A24" s="210"/>
      <c r="B24" s="211"/>
      <c r="C24" s="212"/>
      <c r="D24" s="249"/>
      <c r="E24" s="295"/>
    </row>
    <row r="25" spans="1:5">
      <c r="A25" s="210"/>
      <c r="B25" s="211"/>
      <c r="C25" s="212"/>
      <c r="D25" s="249"/>
      <c r="E25" s="295"/>
    </row>
    <row r="26" spans="1:5">
      <c r="A26" s="210"/>
      <c r="B26" s="211"/>
      <c r="C26" s="212"/>
      <c r="D26" s="249"/>
      <c r="E26" s="295"/>
    </row>
    <row r="27" spans="1:5">
      <c r="A27" s="210"/>
      <c r="B27" s="211"/>
      <c r="C27" s="212"/>
      <c r="D27" s="249"/>
      <c r="E27" s="295"/>
    </row>
    <row r="28" spans="1:5">
      <c r="A28" s="210"/>
      <c r="B28" s="211"/>
      <c r="C28" s="212"/>
      <c r="D28" s="249"/>
      <c r="E28" s="295"/>
    </row>
    <row r="29" spans="1:5">
      <c r="A29" s="210"/>
      <c r="B29" s="211"/>
      <c r="C29" s="212"/>
      <c r="D29" s="249"/>
      <c r="E29" s="295"/>
    </row>
    <row r="30" spans="1:5">
      <c r="A30" s="210"/>
      <c r="B30" s="211"/>
      <c r="C30" s="212"/>
      <c r="D30" s="249"/>
      <c r="E30" s="295"/>
    </row>
    <row r="31" spans="1:5">
      <c r="A31" s="210"/>
      <c r="B31" s="211"/>
      <c r="C31" s="212"/>
      <c r="D31" s="249"/>
      <c r="E31" s="295"/>
    </row>
    <row r="32" spans="1:5">
      <c r="A32" s="210"/>
      <c r="B32" s="211"/>
      <c r="C32" s="212"/>
      <c r="D32" s="249"/>
      <c r="E32" s="295"/>
    </row>
    <row r="33" spans="1:5">
      <c r="A33" s="210"/>
      <c r="B33" s="211"/>
      <c r="C33" s="212"/>
      <c r="D33" s="249"/>
      <c r="E33" s="295"/>
    </row>
    <row r="34" spans="1:5">
      <c r="A34" s="210"/>
      <c r="B34" s="211"/>
      <c r="C34" s="212"/>
      <c r="D34" s="249"/>
      <c r="E34" s="295"/>
    </row>
    <row r="35" spans="1:5">
      <c r="A35" s="210"/>
      <c r="B35" s="211"/>
      <c r="C35" s="212"/>
      <c r="D35" s="249"/>
      <c r="E35" s="295"/>
    </row>
    <row r="36" spans="1:5">
      <c r="A36" s="210"/>
      <c r="B36" s="211"/>
      <c r="C36" s="212"/>
      <c r="D36" s="249"/>
      <c r="E36" s="295"/>
    </row>
    <row r="37" spans="1:5">
      <c r="A37" s="210"/>
      <c r="B37" s="211"/>
      <c r="C37" s="212"/>
      <c r="D37" s="249"/>
      <c r="E37" s="295"/>
    </row>
    <row r="38" spans="1:5">
      <c r="A38" s="210"/>
      <c r="B38" s="211"/>
      <c r="C38" s="212"/>
      <c r="D38" s="249"/>
      <c r="E38" s="295"/>
    </row>
    <row r="39" spans="1:5">
      <c r="A39" s="210"/>
      <c r="B39" s="211"/>
      <c r="C39" s="212"/>
      <c r="D39" s="249"/>
      <c r="E39" s="295"/>
    </row>
    <row r="40" spans="1:5">
      <c r="A40" s="210"/>
      <c r="B40" s="211"/>
      <c r="C40" s="212"/>
      <c r="D40" s="249"/>
      <c r="E40" s="295"/>
    </row>
    <row r="41" spans="1:5">
      <c r="A41" s="210"/>
      <c r="B41" s="211"/>
      <c r="C41" s="212"/>
      <c r="D41" s="249"/>
      <c r="E41" s="295"/>
    </row>
    <row r="42" spans="1:5">
      <c r="A42" s="210"/>
      <c r="B42" s="211"/>
      <c r="C42" s="212"/>
      <c r="D42" s="249"/>
      <c r="E42" s="295"/>
    </row>
    <row r="43" spans="1:5">
      <c r="A43" s="210"/>
      <c r="B43" s="211"/>
      <c r="C43" s="212"/>
      <c r="D43" s="249"/>
      <c r="E43" s="295"/>
    </row>
    <row r="44" spans="1:5">
      <c r="A44" s="210"/>
      <c r="B44" s="211"/>
      <c r="C44" s="212"/>
      <c r="D44" s="249"/>
      <c r="E44" s="295"/>
    </row>
    <row r="45" spans="1:5">
      <c r="A45" s="210"/>
      <c r="B45" s="211"/>
      <c r="C45" s="212"/>
      <c r="D45" s="249"/>
      <c r="E45" s="295"/>
    </row>
    <row r="46" spans="1:5">
      <c r="A46" s="210"/>
      <c r="B46" s="211"/>
      <c r="C46" s="212"/>
      <c r="D46" s="249"/>
      <c r="E46" s="295"/>
    </row>
    <row r="47" spans="1:5">
      <c r="A47" s="210"/>
      <c r="B47" s="211"/>
      <c r="C47" s="212"/>
      <c r="D47" s="249"/>
      <c r="E47" s="295"/>
    </row>
    <row r="48" spans="1:5">
      <c r="A48" s="210"/>
      <c r="B48" s="211"/>
      <c r="C48" s="212"/>
      <c r="D48" s="249"/>
      <c r="E48" s="295"/>
    </row>
    <row r="49" spans="1:5">
      <c r="A49" s="210"/>
      <c r="B49" s="211"/>
      <c r="C49" s="212"/>
      <c r="D49" s="249"/>
      <c r="E49" s="295"/>
    </row>
    <row r="50" spans="1:5">
      <c r="A50" s="210"/>
      <c r="B50" s="211"/>
      <c r="C50" s="212"/>
      <c r="D50" s="249"/>
      <c r="E50" s="295"/>
    </row>
    <row r="51" spans="1:5">
      <c r="A51" s="210"/>
      <c r="B51" s="211"/>
      <c r="C51" s="212"/>
      <c r="D51" s="249"/>
      <c r="E51" s="295"/>
    </row>
    <row r="52" spans="1:5">
      <c r="A52" s="210"/>
      <c r="B52" s="211"/>
      <c r="C52" s="212"/>
      <c r="D52" s="249"/>
      <c r="E52" s="295"/>
    </row>
    <row r="53" spans="1:5">
      <c r="A53" s="210"/>
      <c r="B53" s="211"/>
      <c r="C53" s="212"/>
      <c r="D53" s="249"/>
      <c r="E53" s="295"/>
    </row>
    <row r="54" spans="1:5" ht="13.8" thickBot="1">
      <c r="A54" s="187"/>
      <c r="B54" s="188"/>
      <c r="C54" s="189"/>
      <c r="D54" s="190">
        <f>SUM(D4:D53)</f>
        <v>0</v>
      </c>
      <c r="E54" s="191">
        <f>SUM(E4:E53)</f>
        <v>0</v>
      </c>
    </row>
    <row r="55" spans="1:5" ht="13.8" thickTop="1">
      <c r="A55" s="373"/>
      <c r="B55" s="373"/>
      <c r="C55" s="528" t="s">
        <v>14</v>
      </c>
      <c r="D55" s="967">
        <f>D54+E54</f>
        <v>0</v>
      </c>
      <c r="E55" s="967"/>
    </row>
    <row r="56" spans="1:5">
      <c r="C56" s="3"/>
      <c r="D56" s="3"/>
      <c r="E56" s="3"/>
    </row>
    <row r="57" spans="1:5">
      <c r="C57" s="3"/>
      <c r="D57" s="3"/>
      <c r="E57" s="3"/>
    </row>
    <row r="58" spans="1:5">
      <c r="C58" s="3"/>
      <c r="D58" s="3"/>
      <c r="E58" s="3"/>
    </row>
    <row r="59" spans="1:5" ht="25.8" customHeight="1">
      <c r="D59" s="3"/>
      <c r="E59" s="3"/>
    </row>
    <row r="60" spans="1:5" ht="13.2" customHeight="1">
      <c r="A60" s="946" t="s">
        <v>3</v>
      </c>
      <c r="B60" s="1104"/>
      <c r="C60" s="893" t="s">
        <v>0</v>
      </c>
      <c r="D60" s="895" t="s">
        <v>6</v>
      </c>
      <c r="E60" s="896"/>
    </row>
    <row r="61" spans="1:5">
      <c r="A61" s="948"/>
      <c r="B61" s="1105"/>
      <c r="C61" s="894"/>
      <c r="D61" s="292" t="s">
        <v>4</v>
      </c>
      <c r="E61" s="293" t="s">
        <v>312</v>
      </c>
    </row>
    <row r="62" spans="1:5">
      <c r="A62" s="538"/>
      <c r="B62" s="672"/>
      <c r="C62" s="539" t="s">
        <v>8</v>
      </c>
      <c r="D62" s="540">
        <f>D54</f>
        <v>0</v>
      </c>
      <c r="E62" s="541">
        <f>E54</f>
        <v>0</v>
      </c>
    </row>
    <row r="63" spans="1:5">
      <c r="A63" s="178"/>
      <c r="B63" s="195"/>
      <c r="C63" s="180"/>
      <c r="D63" s="181"/>
      <c r="E63" s="195"/>
    </row>
    <row r="64" spans="1:5">
      <c r="A64" s="178"/>
      <c r="B64" s="195"/>
      <c r="C64" s="180"/>
      <c r="D64" s="181"/>
      <c r="E64" s="195"/>
    </row>
    <row r="65" spans="1:5">
      <c r="A65" s="178"/>
      <c r="B65" s="195"/>
      <c r="C65" s="180"/>
      <c r="D65" s="181"/>
      <c r="E65" s="195"/>
    </row>
    <row r="66" spans="1:5">
      <c r="A66" s="178"/>
      <c r="B66" s="195"/>
      <c r="C66" s="180"/>
      <c r="D66" s="181"/>
      <c r="E66" s="195"/>
    </row>
    <row r="67" spans="1:5">
      <c r="A67" s="178"/>
      <c r="B67" s="195"/>
      <c r="C67" s="180"/>
      <c r="D67" s="181"/>
      <c r="E67" s="195"/>
    </row>
    <row r="68" spans="1:5">
      <c r="A68" s="178"/>
      <c r="B68" s="195"/>
      <c r="C68" s="180"/>
      <c r="D68" s="181"/>
      <c r="E68" s="195"/>
    </row>
    <row r="69" spans="1:5">
      <c r="A69" s="178"/>
      <c r="B69" s="195"/>
      <c r="C69" s="180"/>
      <c r="D69" s="181"/>
      <c r="E69" s="195"/>
    </row>
    <row r="70" spans="1:5">
      <c r="A70" s="178"/>
      <c r="B70" s="195"/>
      <c r="C70" s="180"/>
      <c r="D70" s="181"/>
      <c r="E70" s="195"/>
    </row>
    <row r="71" spans="1:5">
      <c r="A71" s="178"/>
      <c r="B71" s="195"/>
      <c r="C71" s="180"/>
      <c r="D71" s="181"/>
      <c r="E71" s="195"/>
    </row>
    <row r="72" spans="1:5">
      <c r="A72" s="178"/>
      <c r="B72" s="195"/>
      <c r="C72" s="180"/>
      <c r="D72" s="181"/>
      <c r="E72" s="195"/>
    </row>
    <row r="73" spans="1:5">
      <c r="A73" s="178"/>
      <c r="B73" s="195"/>
      <c r="C73" s="180"/>
      <c r="D73" s="181"/>
      <c r="E73" s="195"/>
    </row>
    <row r="74" spans="1:5">
      <c r="A74" s="178"/>
      <c r="B74" s="195"/>
      <c r="C74" s="180"/>
      <c r="D74" s="181"/>
      <c r="E74" s="195"/>
    </row>
    <row r="75" spans="1:5">
      <c r="A75" s="178"/>
      <c r="B75" s="195"/>
      <c r="C75" s="180"/>
      <c r="D75" s="181"/>
      <c r="E75" s="195"/>
    </row>
    <row r="76" spans="1:5">
      <c r="A76" s="178"/>
      <c r="B76" s="195"/>
      <c r="C76" s="180"/>
      <c r="D76" s="181"/>
      <c r="E76" s="195"/>
    </row>
    <row r="77" spans="1:5">
      <c r="A77" s="178"/>
      <c r="B77" s="195"/>
      <c r="C77" s="180"/>
      <c r="D77" s="181"/>
      <c r="E77" s="195"/>
    </row>
    <row r="78" spans="1:5">
      <c r="A78" s="178"/>
      <c r="B78" s="195"/>
      <c r="C78" s="180"/>
      <c r="D78" s="181"/>
      <c r="E78" s="195"/>
    </row>
    <row r="79" spans="1:5">
      <c r="A79" s="178"/>
      <c r="B79" s="195"/>
      <c r="C79" s="180"/>
      <c r="D79" s="181"/>
      <c r="E79" s="195"/>
    </row>
    <row r="80" spans="1:5">
      <c r="A80" s="178"/>
      <c r="B80" s="195"/>
      <c r="C80" s="180"/>
      <c r="D80" s="181"/>
      <c r="E80" s="195"/>
    </row>
    <row r="81" spans="1:5">
      <c r="A81" s="178"/>
      <c r="B81" s="195"/>
      <c r="C81" s="180"/>
      <c r="D81" s="181"/>
      <c r="E81" s="195"/>
    </row>
    <row r="82" spans="1:5">
      <c r="A82" s="178"/>
      <c r="B82" s="195"/>
      <c r="C82" s="180"/>
      <c r="D82" s="181"/>
      <c r="E82" s="195"/>
    </row>
    <row r="83" spans="1:5">
      <c r="A83" s="178"/>
      <c r="B83" s="195"/>
      <c r="C83" s="180"/>
      <c r="D83" s="181"/>
      <c r="E83" s="195"/>
    </row>
    <row r="84" spans="1:5">
      <c r="A84" s="178"/>
      <c r="B84" s="195"/>
      <c r="C84" s="180"/>
      <c r="D84" s="181"/>
      <c r="E84" s="195"/>
    </row>
    <row r="85" spans="1:5">
      <c r="A85" s="178"/>
      <c r="B85" s="195"/>
      <c r="C85" s="180"/>
      <c r="D85" s="181"/>
      <c r="E85" s="195"/>
    </row>
    <row r="86" spans="1:5">
      <c r="A86" s="178"/>
      <c r="B86" s="195"/>
      <c r="C86" s="180"/>
      <c r="D86" s="181"/>
      <c r="E86" s="195"/>
    </row>
    <row r="87" spans="1:5">
      <c r="A87" s="178"/>
      <c r="B87" s="195"/>
      <c r="C87" s="180"/>
      <c r="D87" s="181"/>
      <c r="E87" s="195"/>
    </row>
    <row r="88" spans="1:5">
      <c r="A88" s="178"/>
      <c r="B88" s="195"/>
      <c r="C88" s="180"/>
      <c r="D88" s="181"/>
      <c r="E88" s="195"/>
    </row>
    <row r="89" spans="1:5">
      <c r="A89" s="178"/>
      <c r="B89" s="195"/>
      <c r="C89" s="180"/>
      <c r="D89" s="181"/>
      <c r="E89" s="195"/>
    </row>
    <row r="90" spans="1:5">
      <c r="A90" s="178"/>
      <c r="B90" s="195"/>
      <c r="C90" s="180"/>
      <c r="D90" s="181"/>
      <c r="E90" s="195"/>
    </row>
    <row r="91" spans="1:5">
      <c r="A91" s="178"/>
      <c r="B91" s="195"/>
      <c r="C91" s="180"/>
      <c r="D91" s="181"/>
      <c r="E91" s="195"/>
    </row>
    <row r="92" spans="1:5">
      <c r="A92" s="178"/>
      <c r="B92" s="195"/>
      <c r="C92" s="180"/>
      <c r="D92" s="181"/>
      <c r="E92" s="195"/>
    </row>
    <row r="93" spans="1:5">
      <c r="A93" s="178"/>
      <c r="B93" s="195"/>
      <c r="C93" s="180"/>
      <c r="D93" s="181"/>
      <c r="E93" s="195"/>
    </row>
    <row r="94" spans="1:5">
      <c r="A94" s="178"/>
      <c r="B94" s="195"/>
      <c r="C94" s="180"/>
      <c r="D94" s="181"/>
      <c r="E94" s="195"/>
    </row>
    <row r="95" spans="1:5">
      <c r="A95" s="178"/>
      <c r="B95" s="195"/>
      <c r="C95" s="180"/>
      <c r="D95" s="181"/>
      <c r="E95" s="195"/>
    </row>
    <row r="96" spans="1:5">
      <c r="A96" s="178"/>
      <c r="B96" s="195"/>
      <c r="C96" s="180"/>
      <c r="D96" s="181"/>
      <c r="E96" s="195"/>
    </row>
    <row r="97" spans="1:5">
      <c r="A97" s="178"/>
      <c r="B97" s="195"/>
      <c r="C97" s="180"/>
      <c r="D97" s="181"/>
      <c r="E97" s="195"/>
    </row>
    <row r="98" spans="1:5">
      <c r="A98" s="178"/>
      <c r="B98" s="195"/>
      <c r="C98" s="180"/>
      <c r="D98" s="181"/>
      <c r="E98" s="195"/>
    </row>
    <row r="99" spans="1:5">
      <c r="A99" s="178"/>
      <c r="B99" s="195"/>
      <c r="C99" s="180"/>
      <c r="D99" s="181"/>
      <c r="E99" s="195"/>
    </row>
    <row r="100" spans="1:5">
      <c r="A100" s="178"/>
      <c r="B100" s="195"/>
      <c r="C100" s="180"/>
      <c r="D100" s="181"/>
      <c r="E100" s="195"/>
    </row>
    <row r="101" spans="1:5">
      <c r="A101" s="178"/>
      <c r="B101" s="195"/>
      <c r="C101" s="180"/>
      <c r="D101" s="181"/>
      <c r="E101" s="195"/>
    </row>
    <row r="102" spans="1:5">
      <c r="A102" s="178"/>
      <c r="B102" s="195"/>
      <c r="C102" s="180"/>
      <c r="D102" s="181"/>
      <c r="E102" s="195"/>
    </row>
    <row r="103" spans="1:5">
      <c r="A103" s="178"/>
      <c r="B103" s="195"/>
      <c r="C103" s="180"/>
      <c r="D103" s="181"/>
      <c r="E103" s="195"/>
    </row>
    <row r="104" spans="1:5">
      <c r="A104" s="178"/>
      <c r="B104" s="195"/>
      <c r="C104" s="180"/>
      <c r="D104" s="181"/>
      <c r="E104" s="195"/>
    </row>
    <row r="105" spans="1:5">
      <c r="A105" s="178"/>
      <c r="B105" s="195"/>
      <c r="C105" s="180"/>
      <c r="D105" s="181"/>
      <c r="E105" s="195"/>
    </row>
    <row r="106" spans="1:5">
      <c r="A106" s="178"/>
      <c r="B106" s="195"/>
      <c r="C106" s="180"/>
      <c r="D106" s="181"/>
      <c r="E106" s="195"/>
    </row>
    <row r="107" spans="1:5">
      <c r="A107" s="178"/>
      <c r="B107" s="195"/>
      <c r="C107" s="180"/>
      <c r="D107" s="181"/>
      <c r="E107" s="195"/>
    </row>
    <row r="108" spans="1:5">
      <c r="A108" s="178"/>
      <c r="B108" s="195"/>
      <c r="C108" s="180"/>
      <c r="D108" s="181"/>
      <c r="E108" s="195"/>
    </row>
    <row r="109" spans="1:5">
      <c r="A109" s="178"/>
      <c r="B109" s="195"/>
      <c r="C109" s="180"/>
      <c r="D109" s="181"/>
      <c r="E109" s="195"/>
    </row>
    <row r="110" spans="1:5">
      <c r="A110" s="178"/>
      <c r="B110" s="195"/>
      <c r="C110" s="180"/>
      <c r="D110" s="181"/>
      <c r="E110" s="195"/>
    </row>
    <row r="111" spans="1:5">
      <c r="A111" s="183"/>
      <c r="B111" s="196"/>
      <c r="C111" s="180"/>
      <c r="D111" s="181"/>
      <c r="E111" s="195"/>
    </row>
    <row r="112" spans="1:5" ht="13.8" thickBot="1">
      <c r="A112" s="187"/>
      <c r="B112" s="191"/>
      <c r="C112" s="189"/>
      <c r="D112" s="190">
        <f>SUM(D62:D111)</f>
        <v>0</v>
      </c>
      <c r="E112" s="191">
        <f>SUM(E62:E111)</f>
        <v>0</v>
      </c>
    </row>
    <row r="113" spans="1:5" ht="13.8" thickTop="1">
      <c r="A113" s="373"/>
      <c r="B113" s="373"/>
      <c r="C113" s="528" t="s">
        <v>15</v>
      </c>
      <c r="D113" s="967">
        <f>D112+E112</f>
        <v>0</v>
      </c>
      <c r="E113" s="967"/>
    </row>
  </sheetData>
  <sheetProtection sheet="1" objects="1" scenarios="1"/>
  <mergeCells count="8">
    <mergeCell ref="D113:E113"/>
    <mergeCell ref="A2:B3"/>
    <mergeCell ref="C2:C3"/>
    <mergeCell ref="D2:E2"/>
    <mergeCell ref="D55:E55"/>
    <mergeCell ref="A60:B61"/>
    <mergeCell ref="C60:C61"/>
    <mergeCell ref="D60:E60"/>
  </mergeCells>
  <phoneticPr fontId="13"/>
  <pageMargins left="0.44166666666666665" right="0.33333333333333331" top="0.75" bottom="0.75" header="0.3" footer="0.3"/>
  <pageSetup paperSize="9" orientation="portrait" horizontalDpi="0" verticalDpi="0" r:id="rId1"/>
  <headerFooter>
    <oddHeader>&amp;C&amp;"HG丸ｺﾞｼｯｸM-PRO,標準"&amp;A</oddHeader>
    <oddFooter>&amp;C&amp;"HG丸ｺﾞｼｯｸM-PRO,標準"（&amp;P）</oddFooter>
  </headerFooter>
  <rowBreaks count="1" manualBreakCount="1">
    <brk id="58" max="16383" man="1"/>
  </rowBreaks>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F113"/>
  <sheetViews>
    <sheetView view="pageLayout" zoomScale="110" zoomScaleNormal="100" zoomScalePageLayoutView="110" workbookViewId="0"/>
  </sheetViews>
  <sheetFormatPr defaultRowHeight="13.2"/>
  <cols>
    <col min="1" max="2" width="4.77734375" style="1" customWidth="1"/>
    <col min="3" max="3" width="57" style="1" customWidth="1"/>
    <col min="4" max="5" width="13" style="1" customWidth="1"/>
    <col min="6" max="16384" width="8.88671875" style="1"/>
  </cols>
  <sheetData>
    <row r="1" spans="1:6" ht="25.8" customHeight="1"/>
    <row r="2" spans="1:6" ht="13.2" customHeight="1">
      <c r="A2" s="875" t="s">
        <v>3</v>
      </c>
      <c r="B2" s="878"/>
      <c r="C2" s="893" t="s">
        <v>0</v>
      </c>
      <c r="D2" s="895" t="s">
        <v>6</v>
      </c>
      <c r="E2" s="896"/>
      <c r="F2" s="2"/>
    </row>
    <row r="3" spans="1:6">
      <c r="A3" s="879"/>
      <c r="B3" s="880"/>
      <c r="C3" s="894"/>
      <c r="D3" s="292" t="s">
        <v>4</v>
      </c>
      <c r="E3" s="293" t="s">
        <v>312</v>
      </c>
    </row>
    <row r="4" spans="1:6">
      <c r="A4" s="210"/>
      <c r="B4" s="211"/>
      <c r="C4" s="212"/>
      <c r="D4" s="249"/>
      <c r="E4" s="295"/>
    </row>
    <row r="5" spans="1:6">
      <c r="A5" s="210"/>
      <c r="B5" s="211"/>
      <c r="C5" s="212"/>
      <c r="D5" s="249"/>
      <c r="E5" s="295"/>
    </row>
    <row r="6" spans="1:6">
      <c r="A6" s="210"/>
      <c r="B6" s="211"/>
      <c r="C6" s="212"/>
      <c r="D6" s="249"/>
      <c r="E6" s="295"/>
    </row>
    <row r="7" spans="1:6">
      <c r="A7" s="210"/>
      <c r="B7" s="211"/>
      <c r="C7" s="212"/>
      <c r="D7" s="249"/>
      <c r="E7" s="295"/>
    </row>
    <row r="8" spans="1:6">
      <c r="A8" s="210"/>
      <c r="B8" s="211"/>
      <c r="C8" s="212"/>
      <c r="D8" s="249"/>
      <c r="E8" s="295"/>
    </row>
    <row r="9" spans="1:6">
      <c r="A9" s="210"/>
      <c r="B9" s="211"/>
      <c r="C9" s="212"/>
      <c r="D9" s="249"/>
      <c r="E9" s="295"/>
    </row>
    <row r="10" spans="1:6">
      <c r="A10" s="210"/>
      <c r="B10" s="211"/>
      <c r="C10" s="212"/>
      <c r="D10" s="249"/>
      <c r="E10" s="295"/>
    </row>
    <row r="11" spans="1:6">
      <c r="A11" s="210"/>
      <c r="B11" s="211"/>
      <c r="C11" s="212"/>
      <c r="D11" s="249"/>
      <c r="E11" s="295"/>
    </row>
    <row r="12" spans="1:6">
      <c r="A12" s="210"/>
      <c r="B12" s="211"/>
      <c r="C12" s="212"/>
      <c r="D12" s="249"/>
      <c r="E12" s="295"/>
    </row>
    <row r="13" spans="1:6">
      <c r="A13" s="210"/>
      <c r="B13" s="211"/>
      <c r="C13" s="212"/>
      <c r="D13" s="249"/>
      <c r="E13" s="295"/>
    </row>
    <row r="14" spans="1:6">
      <c r="A14" s="210"/>
      <c r="B14" s="211"/>
      <c r="C14" s="212"/>
      <c r="D14" s="249"/>
      <c r="E14" s="295"/>
    </row>
    <row r="15" spans="1:6">
      <c r="A15" s="210"/>
      <c r="B15" s="211"/>
      <c r="C15" s="212"/>
      <c r="D15" s="249"/>
      <c r="E15" s="295"/>
    </row>
    <row r="16" spans="1:6">
      <c r="A16" s="210"/>
      <c r="B16" s="211"/>
      <c r="C16" s="212"/>
      <c r="D16" s="249"/>
      <c r="E16" s="295"/>
    </row>
    <row r="17" spans="1:5">
      <c r="A17" s="210"/>
      <c r="B17" s="211"/>
      <c r="C17" s="212"/>
      <c r="D17" s="249"/>
      <c r="E17" s="295"/>
    </row>
    <row r="18" spans="1:5">
      <c r="A18" s="210"/>
      <c r="B18" s="211"/>
      <c r="C18" s="212"/>
      <c r="D18" s="249"/>
      <c r="E18" s="295"/>
    </row>
    <row r="19" spans="1:5">
      <c r="A19" s="210"/>
      <c r="B19" s="211"/>
      <c r="C19" s="212"/>
      <c r="D19" s="249"/>
      <c r="E19" s="295"/>
    </row>
    <row r="20" spans="1:5">
      <c r="A20" s="210"/>
      <c r="B20" s="211"/>
      <c r="C20" s="212"/>
      <c r="D20" s="249"/>
      <c r="E20" s="295"/>
    </row>
    <row r="21" spans="1:5">
      <c r="A21" s="210"/>
      <c r="B21" s="211"/>
      <c r="C21" s="212"/>
      <c r="D21" s="249"/>
      <c r="E21" s="295"/>
    </row>
    <row r="22" spans="1:5">
      <c r="A22" s="210"/>
      <c r="B22" s="211"/>
      <c r="C22" s="212"/>
      <c r="D22" s="249"/>
      <c r="E22" s="295"/>
    </row>
    <row r="23" spans="1:5">
      <c r="A23" s="210"/>
      <c r="B23" s="211"/>
      <c r="C23" s="212"/>
      <c r="D23" s="249"/>
      <c r="E23" s="295"/>
    </row>
    <row r="24" spans="1:5">
      <c r="A24" s="210"/>
      <c r="B24" s="211"/>
      <c r="C24" s="212"/>
      <c r="D24" s="249"/>
      <c r="E24" s="295"/>
    </row>
    <row r="25" spans="1:5">
      <c r="A25" s="210"/>
      <c r="B25" s="211"/>
      <c r="C25" s="212"/>
      <c r="D25" s="249"/>
      <c r="E25" s="295"/>
    </row>
    <row r="26" spans="1:5">
      <c r="A26" s="210"/>
      <c r="B26" s="211"/>
      <c r="C26" s="212"/>
      <c r="D26" s="249"/>
      <c r="E26" s="295"/>
    </row>
    <row r="27" spans="1:5">
      <c r="A27" s="210"/>
      <c r="B27" s="211"/>
      <c r="C27" s="212"/>
      <c r="D27" s="249"/>
      <c r="E27" s="295"/>
    </row>
    <row r="28" spans="1:5">
      <c r="A28" s="210"/>
      <c r="B28" s="211"/>
      <c r="C28" s="212"/>
      <c r="D28" s="249"/>
      <c r="E28" s="295"/>
    </row>
    <row r="29" spans="1:5">
      <c r="A29" s="210"/>
      <c r="B29" s="211"/>
      <c r="C29" s="212"/>
      <c r="D29" s="249"/>
      <c r="E29" s="295"/>
    </row>
    <row r="30" spans="1:5">
      <c r="A30" s="210"/>
      <c r="B30" s="211"/>
      <c r="C30" s="212"/>
      <c r="D30" s="249"/>
      <c r="E30" s="295"/>
    </row>
    <row r="31" spans="1:5">
      <c r="A31" s="210"/>
      <c r="B31" s="211"/>
      <c r="C31" s="212"/>
      <c r="D31" s="249"/>
      <c r="E31" s="295"/>
    </row>
    <row r="32" spans="1:5">
      <c r="A32" s="210"/>
      <c r="B32" s="211"/>
      <c r="C32" s="212"/>
      <c r="D32" s="249"/>
      <c r="E32" s="295"/>
    </row>
    <row r="33" spans="1:5">
      <c r="A33" s="210"/>
      <c r="B33" s="211"/>
      <c r="C33" s="212"/>
      <c r="D33" s="249"/>
      <c r="E33" s="295"/>
    </row>
    <row r="34" spans="1:5">
      <c r="A34" s="210"/>
      <c r="B34" s="211"/>
      <c r="C34" s="212"/>
      <c r="D34" s="249"/>
      <c r="E34" s="295"/>
    </row>
    <row r="35" spans="1:5">
      <c r="A35" s="210"/>
      <c r="B35" s="211"/>
      <c r="C35" s="212"/>
      <c r="D35" s="249"/>
      <c r="E35" s="295"/>
    </row>
    <row r="36" spans="1:5">
      <c r="A36" s="210"/>
      <c r="B36" s="211"/>
      <c r="C36" s="212"/>
      <c r="D36" s="249"/>
      <c r="E36" s="295"/>
    </row>
    <row r="37" spans="1:5">
      <c r="A37" s="210"/>
      <c r="B37" s="211"/>
      <c r="C37" s="212"/>
      <c r="D37" s="249"/>
      <c r="E37" s="295"/>
    </row>
    <row r="38" spans="1:5">
      <c r="A38" s="210"/>
      <c r="B38" s="211"/>
      <c r="C38" s="212"/>
      <c r="D38" s="249"/>
      <c r="E38" s="295"/>
    </row>
    <row r="39" spans="1:5">
      <c r="A39" s="210"/>
      <c r="B39" s="211"/>
      <c r="C39" s="212"/>
      <c r="D39" s="249"/>
      <c r="E39" s="295"/>
    </row>
    <row r="40" spans="1:5">
      <c r="A40" s="210"/>
      <c r="B40" s="211"/>
      <c r="C40" s="212"/>
      <c r="D40" s="249"/>
      <c r="E40" s="295"/>
    </row>
    <row r="41" spans="1:5">
      <c r="A41" s="210"/>
      <c r="B41" s="211"/>
      <c r="C41" s="212"/>
      <c r="D41" s="249"/>
      <c r="E41" s="295"/>
    </row>
    <row r="42" spans="1:5">
      <c r="A42" s="210"/>
      <c r="B42" s="211"/>
      <c r="C42" s="212"/>
      <c r="D42" s="249"/>
      <c r="E42" s="295"/>
    </row>
    <row r="43" spans="1:5">
      <c r="A43" s="210"/>
      <c r="B43" s="211"/>
      <c r="C43" s="212"/>
      <c r="D43" s="249"/>
      <c r="E43" s="295"/>
    </row>
    <row r="44" spans="1:5">
      <c r="A44" s="210"/>
      <c r="B44" s="211"/>
      <c r="C44" s="212"/>
      <c r="D44" s="249"/>
      <c r="E44" s="295"/>
    </row>
    <row r="45" spans="1:5">
      <c r="A45" s="210"/>
      <c r="B45" s="211"/>
      <c r="C45" s="212"/>
      <c r="D45" s="249"/>
      <c r="E45" s="295"/>
    </row>
    <row r="46" spans="1:5">
      <c r="A46" s="210"/>
      <c r="B46" s="211"/>
      <c r="C46" s="212"/>
      <c r="D46" s="249"/>
      <c r="E46" s="295"/>
    </row>
    <row r="47" spans="1:5">
      <c r="A47" s="210"/>
      <c r="B47" s="211"/>
      <c r="C47" s="212"/>
      <c r="D47" s="249"/>
      <c r="E47" s="295"/>
    </row>
    <row r="48" spans="1:5">
      <c r="A48" s="210"/>
      <c r="B48" s="211"/>
      <c r="C48" s="212"/>
      <c r="D48" s="249"/>
      <c r="E48" s="295"/>
    </row>
    <row r="49" spans="1:5">
      <c r="A49" s="210"/>
      <c r="B49" s="211"/>
      <c r="C49" s="212"/>
      <c r="D49" s="249"/>
      <c r="E49" s="295"/>
    </row>
    <row r="50" spans="1:5">
      <c r="A50" s="210"/>
      <c r="B50" s="211"/>
      <c r="C50" s="212"/>
      <c r="D50" s="249"/>
      <c r="E50" s="295"/>
    </row>
    <row r="51" spans="1:5">
      <c r="A51" s="210"/>
      <c r="B51" s="211"/>
      <c r="C51" s="212"/>
      <c r="D51" s="249"/>
      <c r="E51" s="295"/>
    </row>
    <row r="52" spans="1:5">
      <c r="A52" s="210"/>
      <c r="B52" s="211"/>
      <c r="C52" s="212"/>
      <c r="D52" s="249"/>
      <c r="E52" s="295"/>
    </row>
    <row r="53" spans="1:5">
      <c r="A53" s="210"/>
      <c r="B53" s="211"/>
      <c r="C53" s="212"/>
      <c r="D53" s="249"/>
      <c r="E53" s="295"/>
    </row>
    <row r="54" spans="1:5" ht="13.8" thickBot="1">
      <c r="A54" s="187"/>
      <c r="B54" s="188"/>
      <c r="C54" s="189"/>
      <c r="D54" s="190">
        <f>SUM(D4:D53)</f>
        <v>0</v>
      </c>
      <c r="E54" s="191">
        <f>SUM(E4:E53)</f>
        <v>0</v>
      </c>
    </row>
    <row r="55" spans="1:5" ht="13.8" thickTop="1">
      <c r="A55" s="373"/>
      <c r="B55" s="373"/>
      <c r="C55" s="528" t="s">
        <v>14</v>
      </c>
      <c r="D55" s="967">
        <f>D54+E54</f>
        <v>0</v>
      </c>
      <c r="E55" s="967"/>
    </row>
    <row r="56" spans="1:5">
      <c r="C56" s="3"/>
      <c r="D56" s="3"/>
      <c r="E56" s="3"/>
    </row>
    <row r="57" spans="1:5">
      <c r="C57" s="3"/>
      <c r="D57" s="3"/>
      <c r="E57" s="3"/>
    </row>
    <row r="58" spans="1:5">
      <c r="C58" s="3"/>
      <c r="D58" s="3"/>
      <c r="E58" s="3"/>
    </row>
    <row r="59" spans="1:5" ht="25.8" customHeight="1">
      <c r="D59" s="3"/>
      <c r="E59" s="3"/>
    </row>
    <row r="60" spans="1:5" ht="13.2" customHeight="1">
      <c r="A60" s="946" t="s">
        <v>3</v>
      </c>
      <c r="B60" s="1104"/>
      <c r="C60" s="893" t="s">
        <v>0</v>
      </c>
      <c r="D60" s="895" t="s">
        <v>6</v>
      </c>
      <c r="E60" s="896"/>
    </row>
    <row r="61" spans="1:5">
      <c r="A61" s="948"/>
      <c r="B61" s="1105"/>
      <c r="C61" s="894"/>
      <c r="D61" s="292" t="s">
        <v>4</v>
      </c>
      <c r="E61" s="293" t="s">
        <v>312</v>
      </c>
    </row>
    <row r="62" spans="1:5">
      <c r="A62" s="210"/>
      <c r="B62" s="211"/>
      <c r="C62" s="220" t="s">
        <v>8</v>
      </c>
      <c r="D62" s="294">
        <f>D54</f>
        <v>0</v>
      </c>
      <c r="E62" s="213">
        <f>E54</f>
        <v>0</v>
      </c>
    </row>
    <row r="63" spans="1:5">
      <c r="A63" s="210"/>
      <c r="B63" s="211"/>
      <c r="C63" s="180"/>
      <c r="D63" s="181"/>
      <c r="E63" s="195"/>
    </row>
    <row r="64" spans="1:5">
      <c r="A64" s="210"/>
      <c r="B64" s="211"/>
      <c r="C64" s="180"/>
      <c r="D64" s="181"/>
      <c r="E64" s="195"/>
    </row>
    <row r="65" spans="1:5">
      <c r="A65" s="210"/>
      <c r="B65" s="211"/>
      <c r="C65" s="180"/>
      <c r="D65" s="181"/>
      <c r="E65" s="195"/>
    </row>
    <row r="66" spans="1:5">
      <c r="A66" s="210"/>
      <c r="B66" s="211"/>
      <c r="C66" s="180"/>
      <c r="D66" s="181"/>
      <c r="E66" s="195"/>
    </row>
    <row r="67" spans="1:5">
      <c r="A67" s="210"/>
      <c r="B67" s="211"/>
      <c r="C67" s="180"/>
      <c r="D67" s="181"/>
      <c r="E67" s="195"/>
    </row>
    <row r="68" spans="1:5">
      <c r="A68" s="210"/>
      <c r="B68" s="211"/>
      <c r="C68" s="180"/>
      <c r="D68" s="181"/>
      <c r="E68" s="195"/>
    </row>
    <row r="69" spans="1:5">
      <c r="A69" s="210"/>
      <c r="B69" s="211"/>
      <c r="C69" s="180"/>
      <c r="D69" s="181"/>
      <c r="E69" s="195"/>
    </row>
    <row r="70" spans="1:5">
      <c r="A70" s="210"/>
      <c r="B70" s="211"/>
      <c r="C70" s="180"/>
      <c r="D70" s="181"/>
      <c r="E70" s="195"/>
    </row>
    <row r="71" spans="1:5">
      <c r="A71" s="210"/>
      <c r="B71" s="211"/>
      <c r="C71" s="180"/>
      <c r="D71" s="181"/>
      <c r="E71" s="195"/>
    </row>
    <row r="72" spans="1:5">
      <c r="A72" s="210"/>
      <c r="B72" s="211"/>
      <c r="C72" s="180"/>
      <c r="D72" s="181"/>
      <c r="E72" s="195"/>
    </row>
    <row r="73" spans="1:5">
      <c r="A73" s="210"/>
      <c r="B73" s="211"/>
      <c r="C73" s="180"/>
      <c r="D73" s="181"/>
      <c r="E73" s="195"/>
    </row>
    <row r="74" spans="1:5">
      <c r="A74" s="210"/>
      <c r="B74" s="211"/>
      <c r="C74" s="180"/>
      <c r="D74" s="181"/>
      <c r="E74" s="195"/>
    </row>
    <row r="75" spans="1:5">
      <c r="A75" s="210"/>
      <c r="B75" s="211"/>
      <c r="C75" s="180"/>
      <c r="D75" s="181"/>
      <c r="E75" s="195"/>
    </row>
    <row r="76" spans="1:5">
      <c r="A76" s="210"/>
      <c r="B76" s="211"/>
      <c r="C76" s="180"/>
      <c r="D76" s="181"/>
      <c r="E76" s="195"/>
    </row>
    <row r="77" spans="1:5">
      <c r="A77" s="210"/>
      <c r="B77" s="211"/>
      <c r="C77" s="180"/>
      <c r="D77" s="181"/>
      <c r="E77" s="195"/>
    </row>
    <row r="78" spans="1:5">
      <c r="A78" s="210"/>
      <c r="B78" s="211"/>
      <c r="C78" s="180"/>
      <c r="D78" s="181"/>
      <c r="E78" s="195"/>
    </row>
    <row r="79" spans="1:5">
      <c r="A79" s="210"/>
      <c r="B79" s="211"/>
      <c r="C79" s="180"/>
      <c r="D79" s="181"/>
      <c r="E79" s="195"/>
    </row>
    <row r="80" spans="1:5">
      <c r="A80" s="210"/>
      <c r="B80" s="211"/>
      <c r="C80" s="180"/>
      <c r="D80" s="181"/>
      <c r="E80" s="195"/>
    </row>
    <row r="81" spans="1:5">
      <c r="A81" s="210"/>
      <c r="B81" s="211"/>
      <c r="C81" s="180"/>
      <c r="D81" s="181"/>
      <c r="E81" s="195"/>
    </row>
    <row r="82" spans="1:5">
      <c r="A82" s="210"/>
      <c r="B82" s="211"/>
      <c r="C82" s="180"/>
      <c r="D82" s="181"/>
      <c r="E82" s="195"/>
    </row>
    <row r="83" spans="1:5">
      <c r="A83" s="210"/>
      <c r="B83" s="211"/>
      <c r="C83" s="180"/>
      <c r="D83" s="181"/>
      <c r="E83" s="195"/>
    </row>
    <row r="84" spans="1:5">
      <c r="A84" s="210"/>
      <c r="B84" s="211"/>
      <c r="C84" s="180"/>
      <c r="D84" s="181"/>
      <c r="E84" s="195"/>
    </row>
    <row r="85" spans="1:5">
      <c r="A85" s="210"/>
      <c r="B85" s="211"/>
      <c r="C85" s="180"/>
      <c r="D85" s="181"/>
      <c r="E85" s="195"/>
    </row>
    <row r="86" spans="1:5">
      <c r="A86" s="210"/>
      <c r="B86" s="211"/>
      <c r="C86" s="180"/>
      <c r="D86" s="181"/>
      <c r="E86" s="195"/>
    </row>
    <row r="87" spans="1:5">
      <c r="A87" s="210"/>
      <c r="B87" s="211"/>
      <c r="C87" s="180"/>
      <c r="D87" s="181"/>
      <c r="E87" s="195"/>
    </row>
    <row r="88" spans="1:5">
      <c r="A88" s="210"/>
      <c r="B88" s="211"/>
      <c r="C88" s="180"/>
      <c r="D88" s="181"/>
      <c r="E88" s="195"/>
    </row>
    <row r="89" spans="1:5">
      <c r="A89" s="210"/>
      <c r="B89" s="211"/>
      <c r="C89" s="180"/>
      <c r="D89" s="181"/>
      <c r="E89" s="195"/>
    </row>
    <row r="90" spans="1:5">
      <c r="A90" s="210"/>
      <c r="B90" s="211"/>
      <c r="C90" s="180"/>
      <c r="D90" s="181"/>
      <c r="E90" s="195"/>
    </row>
    <row r="91" spans="1:5">
      <c r="A91" s="210"/>
      <c r="B91" s="211"/>
      <c r="C91" s="180"/>
      <c r="D91" s="181"/>
      <c r="E91" s="195"/>
    </row>
    <row r="92" spans="1:5">
      <c r="A92" s="210"/>
      <c r="B92" s="211"/>
      <c r="C92" s="180"/>
      <c r="D92" s="181"/>
      <c r="E92" s="195"/>
    </row>
    <row r="93" spans="1:5">
      <c r="A93" s="210"/>
      <c r="B93" s="211"/>
      <c r="C93" s="180"/>
      <c r="D93" s="181"/>
      <c r="E93" s="195"/>
    </row>
    <row r="94" spans="1:5">
      <c r="A94" s="210"/>
      <c r="B94" s="211"/>
      <c r="C94" s="180"/>
      <c r="D94" s="181"/>
      <c r="E94" s="195"/>
    </row>
    <row r="95" spans="1:5">
      <c r="A95" s="210"/>
      <c r="B95" s="211"/>
      <c r="C95" s="180"/>
      <c r="D95" s="181"/>
      <c r="E95" s="195"/>
    </row>
    <row r="96" spans="1:5">
      <c r="A96" s="210"/>
      <c r="B96" s="211"/>
      <c r="C96" s="180"/>
      <c r="D96" s="181"/>
      <c r="E96" s="195"/>
    </row>
    <row r="97" spans="1:5">
      <c r="A97" s="210"/>
      <c r="B97" s="211"/>
      <c r="C97" s="180"/>
      <c r="D97" s="181"/>
      <c r="E97" s="195"/>
    </row>
    <row r="98" spans="1:5">
      <c r="A98" s="210"/>
      <c r="B98" s="211"/>
      <c r="C98" s="180"/>
      <c r="D98" s="181"/>
      <c r="E98" s="195"/>
    </row>
    <row r="99" spans="1:5">
      <c r="A99" s="210"/>
      <c r="B99" s="211"/>
      <c r="C99" s="180"/>
      <c r="D99" s="181"/>
      <c r="E99" s="195"/>
    </row>
    <row r="100" spans="1:5">
      <c r="A100" s="210"/>
      <c r="B100" s="211"/>
      <c r="C100" s="180"/>
      <c r="D100" s="181"/>
      <c r="E100" s="195"/>
    </row>
    <row r="101" spans="1:5">
      <c r="A101" s="210"/>
      <c r="B101" s="211"/>
      <c r="C101" s="180"/>
      <c r="D101" s="181"/>
      <c r="E101" s="195"/>
    </row>
    <row r="102" spans="1:5">
      <c r="A102" s="210"/>
      <c r="B102" s="211"/>
      <c r="C102" s="180"/>
      <c r="D102" s="181"/>
      <c r="E102" s="195"/>
    </row>
    <row r="103" spans="1:5">
      <c r="A103" s="210"/>
      <c r="B103" s="211"/>
      <c r="C103" s="180"/>
      <c r="D103" s="181"/>
      <c r="E103" s="195"/>
    </row>
    <row r="104" spans="1:5">
      <c r="A104" s="210"/>
      <c r="B104" s="211"/>
      <c r="C104" s="180"/>
      <c r="D104" s="181"/>
      <c r="E104" s="195"/>
    </row>
    <row r="105" spans="1:5">
      <c r="A105" s="210"/>
      <c r="B105" s="211"/>
      <c r="C105" s="180"/>
      <c r="D105" s="181"/>
      <c r="E105" s="195"/>
    </row>
    <row r="106" spans="1:5">
      <c r="A106" s="210"/>
      <c r="B106" s="211"/>
      <c r="C106" s="180"/>
      <c r="D106" s="181"/>
      <c r="E106" s="195"/>
    </row>
    <row r="107" spans="1:5">
      <c r="A107" s="210"/>
      <c r="B107" s="211"/>
      <c r="C107" s="180"/>
      <c r="D107" s="181"/>
      <c r="E107" s="195"/>
    </row>
    <row r="108" spans="1:5">
      <c r="A108" s="210"/>
      <c r="B108" s="211"/>
      <c r="C108" s="180"/>
      <c r="D108" s="181"/>
      <c r="E108" s="195"/>
    </row>
    <row r="109" spans="1:5">
      <c r="A109" s="210"/>
      <c r="B109" s="211"/>
      <c r="C109" s="180"/>
      <c r="D109" s="181"/>
      <c r="E109" s="195"/>
    </row>
    <row r="110" spans="1:5">
      <c r="A110" s="210"/>
      <c r="B110" s="211"/>
      <c r="C110" s="180"/>
      <c r="D110" s="181"/>
      <c r="E110" s="195"/>
    </row>
    <row r="111" spans="1:5">
      <c r="A111" s="210"/>
      <c r="B111" s="211"/>
      <c r="C111" s="180"/>
      <c r="D111" s="181"/>
      <c r="E111" s="195"/>
    </row>
    <row r="112" spans="1:5" ht="13.8" thickBot="1">
      <c r="A112" s="187"/>
      <c r="B112" s="188"/>
      <c r="C112" s="189"/>
      <c r="D112" s="190">
        <f>SUM(D62:D111)</f>
        <v>0</v>
      </c>
      <c r="E112" s="191">
        <f>SUM(E62:E111)</f>
        <v>0</v>
      </c>
    </row>
    <row r="113" spans="1:5" ht="13.8" thickTop="1">
      <c r="A113" s="373"/>
      <c r="B113" s="373"/>
      <c r="C113" s="528" t="s">
        <v>15</v>
      </c>
      <c r="D113" s="967">
        <f>D112+E112</f>
        <v>0</v>
      </c>
      <c r="E113" s="967"/>
    </row>
  </sheetData>
  <sheetProtection sheet="1" objects="1" scenarios="1"/>
  <mergeCells count="8">
    <mergeCell ref="D113:E113"/>
    <mergeCell ref="A2:B3"/>
    <mergeCell ref="C2:C3"/>
    <mergeCell ref="D2:E2"/>
    <mergeCell ref="D55:E55"/>
    <mergeCell ref="A60:B61"/>
    <mergeCell ref="C60:C61"/>
    <mergeCell ref="D60:E60"/>
  </mergeCells>
  <phoneticPr fontId="13"/>
  <pageMargins left="0.5" right="0.40833333333333333" top="0.75" bottom="0.75" header="0.3" footer="0.3"/>
  <pageSetup paperSize="9" orientation="portrait" horizontalDpi="0" verticalDpi="0" r:id="rId1"/>
  <headerFooter>
    <oddHeader>&amp;C&amp;"HG丸ｺﾞｼｯｸM-PRO,標準"&amp;A</oddHeader>
    <oddFooter>&amp;C&amp;"HG丸ｺﾞｼｯｸM-PRO,標準"（&amp;P）</oddFooter>
  </headerFooter>
  <rowBreaks count="1" manualBreakCount="1">
    <brk id="58" max="16383" man="1"/>
  </rowBreaks>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F113"/>
  <sheetViews>
    <sheetView view="pageLayout" zoomScale="110" zoomScaleNormal="100" zoomScalePageLayoutView="110" workbookViewId="0"/>
  </sheetViews>
  <sheetFormatPr defaultRowHeight="13.2"/>
  <cols>
    <col min="1" max="2" width="4.77734375" style="1" customWidth="1"/>
    <col min="3" max="3" width="57" style="1" customWidth="1"/>
    <col min="4" max="5" width="13" style="1" customWidth="1"/>
    <col min="6" max="16384" width="8.88671875" style="1"/>
  </cols>
  <sheetData>
    <row r="1" spans="1:6" ht="25.8" customHeight="1"/>
    <row r="2" spans="1:6" ht="13.2" customHeight="1">
      <c r="A2" s="875" t="s">
        <v>3</v>
      </c>
      <c r="B2" s="878"/>
      <c r="C2" s="893" t="s">
        <v>0</v>
      </c>
      <c r="D2" s="895" t="s">
        <v>6</v>
      </c>
      <c r="E2" s="896"/>
      <c r="F2" s="2"/>
    </row>
    <row r="3" spans="1:6">
      <c r="A3" s="879"/>
      <c r="B3" s="880"/>
      <c r="C3" s="894"/>
      <c r="D3" s="292" t="s">
        <v>4</v>
      </c>
      <c r="E3" s="293" t="s">
        <v>312</v>
      </c>
    </row>
    <row r="4" spans="1:6">
      <c r="A4" s="210"/>
      <c r="B4" s="211"/>
      <c r="C4" s="212"/>
      <c r="D4" s="249"/>
      <c r="E4" s="295"/>
    </row>
    <row r="5" spans="1:6">
      <c r="A5" s="210"/>
      <c r="B5" s="211"/>
      <c r="C5" s="212"/>
      <c r="D5" s="249"/>
      <c r="E5" s="295"/>
    </row>
    <row r="6" spans="1:6">
      <c r="A6" s="210"/>
      <c r="B6" s="211"/>
      <c r="C6" s="212"/>
      <c r="D6" s="249"/>
      <c r="E6" s="295"/>
    </row>
    <row r="7" spans="1:6">
      <c r="A7" s="210"/>
      <c r="B7" s="211"/>
      <c r="C7" s="212"/>
      <c r="D7" s="249"/>
      <c r="E7" s="295"/>
    </row>
    <row r="8" spans="1:6">
      <c r="A8" s="210"/>
      <c r="B8" s="211"/>
      <c r="C8" s="212"/>
      <c r="D8" s="249"/>
      <c r="E8" s="295"/>
    </row>
    <row r="9" spans="1:6">
      <c r="A9" s="210"/>
      <c r="B9" s="211"/>
      <c r="C9" s="212"/>
      <c r="D9" s="249"/>
      <c r="E9" s="295"/>
    </row>
    <row r="10" spans="1:6">
      <c r="A10" s="210"/>
      <c r="B10" s="211"/>
      <c r="C10" s="212"/>
      <c r="D10" s="249"/>
      <c r="E10" s="295"/>
    </row>
    <row r="11" spans="1:6">
      <c r="A11" s="210"/>
      <c r="B11" s="211"/>
      <c r="C11" s="212"/>
      <c r="D11" s="249"/>
      <c r="E11" s="295"/>
    </row>
    <row r="12" spans="1:6">
      <c r="A12" s="210"/>
      <c r="B12" s="211"/>
      <c r="C12" s="212"/>
      <c r="D12" s="249"/>
      <c r="E12" s="295"/>
    </row>
    <row r="13" spans="1:6">
      <c r="A13" s="210"/>
      <c r="B13" s="211"/>
      <c r="C13" s="212"/>
      <c r="D13" s="249"/>
      <c r="E13" s="295"/>
    </row>
    <row r="14" spans="1:6">
      <c r="A14" s="210"/>
      <c r="B14" s="211"/>
      <c r="C14" s="212"/>
      <c r="D14" s="249"/>
      <c r="E14" s="295"/>
    </row>
    <row r="15" spans="1:6">
      <c r="A15" s="210"/>
      <c r="B15" s="211"/>
      <c r="C15" s="212"/>
      <c r="D15" s="249"/>
      <c r="E15" s="295"/>
    </row>
    <row r="16" spans="1:6">
      <c r="A16" s="210"/>
      <c r="B16" s="211"/>
      <c r="C16" s="212"/>
      <c r="D16" s="249"/>
      <c r="E16" s="295"/>
    </row>
    <row r="17" spans="1:5">
      <c r="A17" s="210"/>
      <c r="B17" s="211"/>
      <c r="C17" s="212"/>
      <c r="D17" s="249"/>
      <c r="E17" s="295"/>
    </row>
    <row r="18" spans="1:5">
      <c r="A18" s="210"/>
      <c r="B18" s="211"/>
      <c r="C18" s="212"/>
      <c r="D18" s="249"/>
      <c r="E18" s="295"/>
    </row>
    <row r="19" spans="1:5">
      <c r="A19" s="210"/>
      <c r="B19" s="211"/>
      <c r="C19" s="212"/>
      <c r="D19" s="249"/>
      <c r="E19" s="295"/>
    </row>
    <row r="20" spans="1:5">
      <c r="A20" s="210"/>
      <c r="B20" s="211"/>
      <c r="C20" s="212"/>
      <c r="D20" s="249"/>
      <c r="E20" s="295"/>
    </row>
    <row r="21" spans="1:5">
      <c r="A21" s="210"/>
      <c r="B21" s="211"/>
      <c r="C21" s="212"/>
      <c r="D21" s="249"/>
      <c r="E21" s="295"/>
    </row>
    <row r="22" spans="1:5">
      <c r="A22" s="210"/>
      <c r="B22" s="211"/>
      <c r="C22" s="212"/>
      <c r="D22" s="249"/>
      <c r="E22" s="295"/>
    </row>
    <row r="23" spans="1:5">
      <c r="A23" s="210"/>
      <c r="B23" s="211"/>
      <c r="C23" s="212"/>
      <c r="D23" s="249"/>
      <c r="E23" s="295"/>
    </row>
    <row r="24" spans="1:5">
      <c r="A24" s="210"/>
      <c r="B24" s="211"/>
      <c r="C24" s="212"/>
      <c r="D24" s="249"/>
      <c r="E24" s="295"/>
    </row>
    <row r="25" spans="1:5">
      <c r="A25" s="210"/>
      <c r="B25" s="211"/>
      <c r="C25" s="212"/>
      <c r="D25" s="249"/>
      <c r="E25" s="295"/>
    </row>
    <row r="26" spans="1:5">
      <c r="A26" s="210"/>
      <c r="B26" s="211"/>
      <c r="C26" s="212"/>
      <c r="D26" s="249"/>
      <c r="E26" s="295"/>
    </row>
    <row r="27" spans="1:5">
      <c r="A27" s="210"/>
      <c r="B27" s="211"/>
      <c r="C27" s="212"/>
      <c r="D27" s="249"/>
      <c r="E27" s="295"/>
    </row>
    <row r="28" spans="1:5">
      <c r="A28" s="210"/>
      <c r="B28" s="211"/>
      <c r="C28" s="212"/>
      <c r="D28" s="249"/>
      <c r="E28" s="295"/>
    </row>
    <row r="29" spans="1:5">
      <c r="A29" s="210"/>
      <c r="B29" s="211"/>
      <c r="C29" s="212"/>
      <c r="D29" s="249"/>
      <c r="E29" s="295"/>
    </row>
    <row r="30" spans="1:5">
      <c r="A30" s="210"/>
      <c r="B30" s="211"/>
      <c r="C30" s="212"/>
      <c r="D30" s="249"/>
      <c r="E30" s="295"/>
    </row>
    <row r="31" spans="1:5">
      <c r="A31" s="210"/>
      <c r="B31" s="211"/>
      <c r="C31" s="212"/>
      <c r="D31" s="249"/>
      <c r="E31" s="295"/>
    </row>
    <row r="32" spans="1:5">
      <c r="A32" s="210"/>
      <c r="B32" s="211"/>
      <c r="C32" s="212"/>
      <c r="D32" s="249"/>
      <c r="E32" s="295"/>
    </row>
    <row r="33" spans="1:5">
      <c r="A33" s="210"/>
      <c r="B33" s="211"/>
      <c r="C33" s="212"/>
      <c r="D33" s="249"/>
      <c r="E33" s="295"/>
    </row>
    <row r="34" spans="1:5">
      <c r="A34" s="210"/>
      <c r="B34" s="211"/>
      <c r="C34" s="212"/>
      <c r="D34" s="249"/>
      <c r="E34" s="295"/>
    </row>
    <row r="35" spans="1:5">
      <c r="A35" s="210"/>
      <c r="B35" s="211"/>
      <c r="C35" s="212"/>
      <c r="D35" s="249"/>
      <c r="E35" s="295"/>
    </row>
    <row r="36" spans="1:5">
      <c r="A36" s="210"/>
      <c r="B36" s="211"/>
      <c r="C36" s="212"/>
      <c r="D36" s="249"/>
      <c r="E36" s="295"/>
    </row>
    <row r="37" spans="1:5">
      <c r="A37" s="210"/>
      <c r="B37" s="211"/>
      <c r="C37" s="212"/>
      <c r="D37" s="249"/>
      <c r="E37" s="295"/>
    </row>
    <row r="38" spans="1:5">
      <c r="A38" s="210"/>
      <c r="B38" s="211"/>
      <c r="C38" s="212"/>
      <c r="D38" s="249"/>
      <c r="E38" s="295"/>
    </row>
    <row r="39" spans="1:5">
      <c r="A39" s="210"/>
      <c r="B39" s="211"/>
      <c r="C39" s="212"/>
      <c r="D39" s="249"/>
      <c r="E39" s="295"/>
    </row>
    <row r="40" spans="1:5">
      <c r="A40" s="210"/>
      <c r="B40" s="211"/>
      <c r="C40" s="212"/>
      <c r="D40" s="249"/>
      <c r="E40" s="295"/>
    </row>
    <row r="41" spans="1:5">
      <c r="A41" s="210"/>
      <c r="B41" s="211"/>
      <c r="C41" s="212"/>
      <c r="D41" s="249"/>
      <c r="E41" s="295"/>
    </row>
    <row r="42" spans="1:5">
      <c r="A42" s="210"/>
      <c r="B42" s="211"/>
      <c r="C42" s="212"/>
      <c r="D42" s="249"/>
      <c r="E42" s="295"/>
    </row>
    <row r="43" spans="1:5">
      <c r="A43" s="210"/>
      <c r="B43" s="211"/>
      <c r="C43" s="212"/>
      <c r="D43" s="249"/>
      <c r="E43" s="295"/>
    </row>
    <row r="44" spans="1:5">
      <c r="A44" s="210"/>
      <c r="B44" s="211"/>
      <c r="C44" s="212"/>
      <c r="D44" s="249"/>
      <c r="E44" s="295"/>
    </row>
    <row r="45" spans="1:5">
      <c r="A45" s="210"/>
      <c r="B45" s="211"/>
      <c r="C45" s="212"/>
      <c r="D45" s="249"/>
      <c r="E45" s="295"/>
    </row>
    <row r="46" spans="1:5">
      <c r="A46" s="210"/>
      <c r="B46" s="211"/>
      <c r="C46" s="212"/>
      <c r="D46" s="249"/>
      <c r="E46" s="295"/>
    </row>
    <row r="47" spans="1:5">
      <c r="A47" s="210"/>
      <c r="B47" s="211"/>
      <c r="C47" s="212"/>
      <c r="D47" s="249"/>
      <c r="E47" s="295"/>
    </row>
    <row r="48" spans="1:5">
      <c r="A48" s="210"/>
      <c r="B48" s="211"/>
      <c r="C48" s="212"/>
      <c r="D48" s="249"/>
      <c r="E48" s="295"/>
    </row>
    <row r="49" spans="1:5">
      <c r="A49" s="210"/>
      <c r="B49" s="211"/>
      <c r="C49" s="212"/>
      <c r="D49" s="249"/>
      <c r="E49" s="295"/>
    </row>
    <row r="50" spans="1:5">
      <c r="A50" s="210"/>
      <c r="B50" s="211"/>
      <c r="C50" s="212"/>
      <c r="D50" s="249"/>
      <c r="E50" s="295"/>
    </row>
    <row r="51" spans="1:5">
      <c r="A51" s="210"/>
      <c r="B51" s="211"/>
      <c r="C51" s="212"/>
      <c r="D51" s="249"/>
      <c r="E51" s="295"/>
    </row>
    <row r="52" spans="1:5">
      <c r="A52" s="210"/>
      <c r="B52" s="211"/>
      <c r="C52" s="212"/>
      <c r="D52" s="249"/>
      <c r="E52" s="295"/>
    </row>
    <row r="53" spans="1:5">
      <c r="A53" s="210"/>
      <c r="B53" s="211"/>
      <c r="C53" s="212"/>
      <c r="D53" s="249"/>
      <c r="E53" s="295"/>
    </row>
    <row r="54" spans="1:5" ht="13.8" thickBot="1">
      <c r="A54" s="187"/>
      <c r="B54" s="188"/>
      <c r="C54" s="189"/>
      <c r="D54" s="190">
        <f>SUM(D4:D53)</f>
        <v>0</v>
      </c>
      <c r="E54" s="191">
        <f>SUM(E4:E53)</f>
        <v>0</v>
      </c>
    </row>
    <row r="55" spans="1:5" ht="13.8" thickTop="1">
      <c r="A55" s="373"/>
      <c r="B55" s="373"/>
      <c r="C55" s="528" t="s">
        <v>14</v>
      </c>
      <c r="D55" s="967">
        <f>D54+E54</f>
        <v>0</v>
      </c>
      <c r="E55" s="967"/>
    </row>
    <row r="56" spans="1:5">
      <c r="C56" s="3"/>
      <c r="D56" s="3"/>
      <c r="E56" s="3"/>
    </row>
    <row r="57" spans="1:5">
      <c r="C57" s="3"/>
      <c r="D57" s="3"/>
      <c r="E57" s="3"/>
    </row>
    <row r="58" spans="1:5">
      <c r="C58" s="3"/>
      <c r="D58" s="3"/>
      <c r="E58" s="3"/>
    </row>
    <row r="59" spans="1:5" ht="25.8" customHeight="1">
      <c r="D59" s="3"/>
      <c r="E59" s="3"/>
    </row>
    <row r="60" spans="1:5" ht="13.2" customHeight="1">
      <c r="A60" s="946" t="s">
        <v>3</v>
      </c>
      <c r="B60" s="1104"/>
      <c r="C60" s="893" t="s">
        <v>0</v>
      </c>
      <c r="D60" s="895" t="s">
        <v>6</v>
      </c>
      <c r="E60" s="896"/>
    </row>
    <row r="61" spans="1:5">
      <c r="A61" s="948"/>
      <c r="B61" s="1105"/>
      <c r="C61" s="894"/>
      <c r="D61" s="292" t="s">
        <v>4</v>
      </c>
      <c r="E61" s="293" t="s">
        <v>312</v>
      </c>
    </row>
    <row r="62" spans="1:5">
      <c r="A62" s="210"/>
      <c r="B62" s="211"/>
      <c r="C62" s="220" t="s">
        <v>8</v>
      </c>
      <c r="D62" s="294">
        <f>D54</f>
        <v>0</v>
      </c>
      <c r="E62" s="213">
        <f>E54</f>
        <v>0</v>
      </c>
    </row>
    <row r="63" spans="1:5">
      <c r="A63" s="210"/>
      <c r="B63" s="211"/>
      <c r="C63" s="180"/>
      <c r="D63" s="181"/>
      <c r="E63" s="195"/>
    </row>
    <row r="64" spans="1:5">
      <c r="A64" s="210"/>
      <c r="B64" s="211"/>
      <c r="C64" s="180"/>
      <c r="D64" s="181"/>
      <c r="E64" s="195"/>
    </row>
    <row r="65" spans="1:5">
      <c r="A65" s="210"/>
      <c r="B65" s="211"/>
      <c r="C65" s="180"/>
      <c r="D65" s="181"/>
      <c r="E65" s="195"/>
    </row>
    <row r="66" spans="1:5">
      <c r="A66" s="210"/>
      <c r="B66" s="211"/>
      <c r="C66" s="180"/>
      <c r="D66" s="181"/>
      <c r="E66" s="195"/>
    </row>
    <row r="67" spans="1:5">
      <c r="A67" s="210"/>
      <c r="B67" s="211"/>
      <c r="C67" s="180"/>
      <c r="D67" s="181"/>
      <c r="E67" s="195"/>
    </row>
    <row r="68" spans="1:5">
      <c r="A68" s="210"/>
      <c r="B68" s="211"/>
      <c r="C68" s="180"/>
      <c r="D68" s="181"/>
      <c r="E68" s="195"/>
    </row>
    <row r="69" spans="1:5">
      <c r="A69" s="210"/>
      <c r="B69" s="211"/>
      <c r="C69" s="180"/>
      <c r="D69" s="181"/>
      <c r="E69" s="195"/>
    </row>
    <row r="70" spans="1:5">
      <c r="A70" s="210"/>
      <c r="B70" s="211"/>
      <c r="C70" s="180"/>
      <c r="D70" s="181"/>
      <c r="E70" s="195"/>
    </row>
    <row r="71" spans="1:5">
      <c r="A71" s="210"/>
      <c r="B71" s="211"/>
      <c r="C71" s="180"/>
      <c r="D71" s="181"/>
      <c r="E71" s="195"/>
    </row>
    <row r="72" spans="1:5">
      <c r="A72" s="210"/>
      <c r="B72" s="211"/>
      <c r="C72" s="180"/>
      <c r="D72" s="181"/>
      <c r="E72" s="195"/>
    </row>
    <row r="73" spans="1:5">
      <c r="A73" s="210"/>
      <c r="B73" s="211"/>
      <c r="C73" s="180"/>
      <c r="D73" s="181"/>
      <c r="E73" s="195"/>
    </row>
    <row r="74" spans="1:5">
      <c r="A74" s="210"/>
      <c r="B74" s="211"/>
      <c r="C74" s="180"/>
      <c r="D74" s="181"/>
      <c r="E74" s="195"/>
    </row>
    <row r="75" spans="1:5">
      <c r="A75" s="210"/>
      <c r="B75" s="211"/>
      <c r="C75" s="180"/>
      <c r="D75" s="181"/>
      <c r="E75" s="195"/>
    </row>
    <row r="76" spans="1:5">
      <c r="A76" s="210"/>
      <c r="B76" s="211"/>
      <c r="C76" s="180"/>
      <c r="D76" s="181"/>
      <c r="E76" s="195"/>
    </row>
    <row r="77" spans="1:5">
      <c r="A77" s="210"/>
      <c r="B77" s="211"/>
      <c r="C77" s="180"/>
      <c r="D77" s="181"/>
      <c r="E77" s="195"/>
    </row>
    <row r="78" spans="1:5">
      <c r="A78" s="210"/>
      <c r="B78" s="211"/>
      <c r="C78" s="180"/>
      <c r="D78" s="181"/>
      <c r="E78" s="195"/>
    </row>
    <row r="79" spans="1:5">
      <c r="A79" s="210"/>
      <c r="B79" s="211"/>
      <c r="C79" s="180"/>
      <c r="D79" s="181"/>
      <c r="E79" s="195"/>
    </row>
    <row r="80" spans="1:5">
      <c r="A80" s="210"/>
      <c r="B80" s="211"/>
      <c r="C80" s="180"/>
      <c r="D80" s="181"/>
      <c r="E80" s="195"/>
    </row>
    <row r="81" spans="1:5">
      <c r="A81" s="210"/>
      <c r="B81" s="211"/>
      <c r="C81" s="180"/>
      <c r="D81" s="181"/>
      <c r="E81" s="195"/>
    </row>
    <row r="82" spans="1:5">
      <c r="A82" s="210"/>
      <c r="B82" s="211"/>
      <c r="C82" s="180"/>
      <c r="D82" s="181"/>
      <c r="E82" s="195"/>
    </row>
    <row r="83" spans="1:5">
      <c r="A83" s="210"/>
      <c r="B83" s="211"/>
      <c r="C83" s="180"/>
      <c r="D83" s="181"/>
      <c r="E83" s="195"/>
    </row>
    <row r="84" spans="1:5">
      <c r="A84" s="210"/>
      <c r="B84" s="211"/>
      <c r="C84" s="180"/>
      <c r="D84" s="181"/>
      <c r="E84" s="195"/>
    </row>
    <row r="85" spans="1:5">
      <c r="A85" s="210"/>
      <c r="B85" s="211"/>
      <c r="C85" s="180"/>
      <c r="D85" s="181"/>
      <c r="E85" s="195"/>
    </row>
    <row r="86" spans="1:5">
      <c r="A86" s="210"/>
      <c r="B86" s="211"/>
      <c r="C86" s="180"/>
      <c r="D86" s="181"/>
      <c r="E86" s="195"/>
    </row>
    <row r="87" spans="1:5">
      <c r="A87" s="210"/>
      <c r="B87" s="211"/>
      <c r="C87" s="180"/>
      <c r="D87" s="181"/>
      <c r="E87" s="195"/>
    </row>
    <row r="88" spans="1:5">
      <c r="A88" s="210"/>
      <c r="B88" s="211"/>
      <c r="C88" s="180"/>
      <c r="D88" s="181"/>
      <c r="E88" s="195"/>
    </row>
    <row r="89" spans="1:5">
      <c r="A89" s="210"/>
      <c r="B89" s="211"/>
      <c r="C89" s="180"/>
      <c r="D89" s="181"/>
      <c r="E89" s="195"/>
    </row>
    <row r="90" spans="1:5">
      <c r="A90" s="210"/>
      <c r="B90" s="211"/>
      <c r="C90" s="180"/>
      <c r="D90" s="181"/>
      <c r="E90" s="195"/>
    </row>
    <row r="91" spans="1:5">
      <c r="A91" s="210"/>
      <c r="B91" s="211"/>
      <c r="C91" s="180"/>
      <c r="D91" s="181"/>
      <c r="E91" s="195"/>
    </row>
    <row r="92" spans="1:5">
      <c r="A92" s="210"/>
      <c r="B92" s="211"/>
      <c r="C92" s="180"/>
      <c r="D92" s="181"/>
      <c r="E92" s="195"/>
    </row>
    <row r="93" spans="1:5">
      <c r="A93" s="210"/>
      <c r="B93" s="211"/>
      <c r="C93" s="180"/>
      <c r="D93" s="181"/>
      <c r="E93" s="195"/>
    </row>
    <row r="94" spans="1:5">
      <c r="A94" s="210"/>
      <c r="B94" s="211"/>
      <c r="C94" s="180"/>
      <c r="D94" s="181"/>
      <c r="E94" s="195"/>
    </row>
    <row r="95" spans="1:5">
      <c r="A95" s="210"/>
      <c r="B95" s="211"/>
      <c r="C95" s="180"/>
      <c r="D95" s="181"/>
      <c r="E95" s="195"/>
    </row>
    <row r="96" spans="1:5">
      <c r="A96" s="210"/>
      <c r="B96" s="211"/>
      <c r="C96" s="180"/>
      <c r="D96" s="181"/>
      <c r="E96" s="195"/>
    </row>
    <row r="97" spans="1:5">
      <c r="A97" s="210"/>
      <c r="B97" s="211"/>
      <c r="C97" s="180"/>
      <c r="D97" s="181"/>
      <c r="E97" s="195"/>
    </row>
    <row r="98" spans="1:5">
      <c r="A98" s="210"/>
      <c r="B98" s="211"/>
      <c r="C98" s="180"/>
      <c r="D98" s="181"/>
      <c r="E98" s="195"/>
    </row>
    <row r="99" spans="1:5">
      <c r="A99" s="210"/>
      <c r="B99" s="211"/>
      <c r="C99" s="180"/>
      <c r="D99" s="181"/>
      <c r="E99" s="195"/>
    </row>
    <row r="100" spans="1:5">
      <c r="A100" s="210"/>
      <c r="B100" s="211"/>
      <c r="C100" s="180"/>
      <c r="D100" s="181"/>
      <c r="E100" s="195"/>
    </row>
    <row r="101" spans="1:5">
      <c r="A101" s="210"/>
      <c r="B101" s="211"/>
      <c r="C101" s="180"/>
      <c r="D101" s="181"/>
      <c r="E101" s="195"/>
    </row>
    <row r="102" spans="1:5">
      <c r="A102" s="210"/>
      <c r="B102" s="211"/>
      <c r="C102" s="180"/>
      <c r="D102" s="181"/>
      <c r="E102" s="195"/>
    </row>
    <row r="103" spans="1:5">
      <c r="A103" s="210"/>
      <c r="B103" s="211"/>
      <c r="C103" s="180"/>
      <c r="D103" s="181"/>
      <c r="E103" s="195"/>
    </row>
    <row r="104" spans="1:5">
      <c r="A104" s="210"/>
      <c r="B104" s="211"/>
      <c r="C104" s="180"/>
      <c r="D104" s="181"/>
      <c r="E104" s="195"/>
    </row>
    <row r="105" spans="1:5">
      <c r="A105" s="210"/>
      <c r="B105" s="211"/>
      <c r="C105" s="180"/>
      <c r="D105" s="181"/>
      <c r="E105" s="195"/>
    </row>
    <row r="106" spans="1:5">
      <c r="A106" s="210"/>
      <c r="B106" s="211"/>
      <c r="C106" s="180"/>
      <c r="D106" s="181"/>
      <c r="E106" s="195"/>
    </row>
    <row r="107" spans="1:5">
      <c r="A107" s="210"/>
      <c r="B107" s="211"/>
      <c r="C107" s="180"/>
      <c r="D107" s="181"/>
      <c r="E107" s="195"/>
    </row>
    <row r="108" spans="1:5">
      <c r="A108" s="210"/>
      <c r="B108" s="211"/>
      <c r="C108" s="180"/>
      <c r="D108" s="181"/>
      <c r="E108" s="195"/>
    </row>
    <row r="109" spans="1:5">
      <c r="A109" s="210"/>
      <c r="B109" s="211"/>
      <c r="C109" s="180"/>
      <c r="D109" s="181"/>
      <c r="E109" s="195"/>
    </row>
    <row r="110" spans="1:5">
      <c r="A110" s="210"/>
      <c r="B110" s="211"/>
      <c r="C110" s="180"/>
      <c r="D110" s="181"/>
      <c r="E110" s="195"/>
    </row>
    <row r="111" spans="1:5">
      <c r="A111" s="210"/>
      <c r="B111" s="211"/>
      <c r="C111" s="180"/>
      <c r="D111" s="181"/>
      <c r="E111" s="195"/>
    </row>
    <row r="112" spans="1:5" ht="13.8" thickBot="1">
      <c r="A112" s="187"/>
      <c r="B112" s="188"/>
      <c r="C112" s="189"/>
      <c r="D112" s="190">
        <f>SUM(D62:D111)</f>
        <v>0</v>
      </c>
      <c r="E112" s="191">
        <f>SUM(E62:E111)</f>
        <v>0</v>
      </c>
    </row>
    <row r="113" spans="1:5" ht="13.8" thickTop="1">
      <c r="A113" s="373"/>
      <c r="B113" s="373"/>
      <c r="C113" s="528" t="s">
        <v>15</v>
      </c>
      <c r="D113" s="967">
        <f>D112+E112</f>
        <v>0</v>
      </c>
      <c r="E113" s="967"/>
    </row>
  </sheetData>
  <sheetProtection sheet="1" objects="1" scenarios="1"/>
  <mergeCells count="8">
    <mergeCell ref="D113:E113"/>
    <mergeCell ref="A2:B3"/>
    <mergeCell ref="C2:C3"/>
    <mergeCell ref="D2:E2"/>
    <mergeCell ref="D55:E55"/>
    <mergeCell ref="A60:B61"/>
    <mergeCell ref="C60:C61"/>
    <mergeCell ref="D60:E60"/>
  </mergeCells>
  <phoneticPr fontId="13"/>
  <pageMargins left="0.625" right="0.40833333333333333" top="0.75" bottom="0.75" header="0.3" footer="0.3"/>
  <pageSetup paperSize="9" orientation="portrait" horizontalDpi="0" verticalDpi="0" r:id="rId1"/>
  <headerFooter>
    <oddHeader>&amp;C&amp;"HG丸ｺﾞｼｯｸM-PRO,標準"&amp;A</oddHeader>
    <oddFooter>&amp;C&amp;"HG丸ｺﾞｼｯｸM-PRO,標準"（&amp;P）</oddFooter>
  </headerFooter>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F113"/>
  <sheetViews>
    <sheetView view="pageLayout" zoomScale="110" zoomScaleNormal="100" zoomScalePageLayoutView="110" workbookViewId="0"/>
  </sheetViews>
  <sheetFormatPr defaultRowHeight="13.2"/>
  <cols>
    <col min="1" max="2" width="4.77734375" style="1" customWidth="1"/>
    <col min="3" max="3" width="57" style="1" customWidth="1"/>
    <col min="4" max="5" width="13" style="1" customWidth="1"/>
    <col min="6" max="16384" width="8.88671875" style="1"/>
  </cols>
  <sheetData>
    <row r="1" spans="1:6" ht="25.8" customHeight="1"/>
    <row r="2" spans="1:6" ht="13.2" customHeight="1">
      <c r="A2" s="875" t="s">
        <v>3</v>
      </c>
      <c r="B2" s="878"/>
      <c r="C2" s="893" t="s">
        <v>0</v>
      </c>
      <c r="D2" s="895" t="s">
        <v>6</v>
      </c>
      <c r="E2" s="896"/>
      <c r="F2" s="2"/>
    </row>
    <row r="3" spans="1:6">
      <c r="A3" s="879"/>
      <c r="B3" s="880"/>
      <c r="C3" s="894"/>
      <c r="D3" s="292" t="s">
        <v>4</v>
      </c>
      <c r="E3" s="293" t="s">
        <v>312</v>
      </c>
    </row>
    <row r="4" spans="1:6">
      <c r="A4" s="210"/>
      <c r="B4" s="211"/>
      <c r="C4" s="212"/>
      <c r="D4" s="249"/>
      <c r="E4" s="295"/>
    </row>
    <row r="5" spans="1:6">
      <c r="A5" s="210"/>
      <c r="B5" s="211"/>
      <c r="C5" s="212"/>
      <c r="D5" s="249"/>
      <c r="E5" s="295"/>
    </row>
    <row r="6" spans="1:6">
      <c r="A6" s="210"/>
      <c r="B6" s="211"/>
      <c r="C6" s="212"/>
      <c r="D6" s="249"/>
      <c r="E6" s="295"/>
    </row>
    <row r="7" spans="1:6">
      <c r="A7" s="210"/>
      <c r="B7" s="211"/>
      <c r="C7" s="212"/>
      <c r="D7" s="249"/>
      <c r="E7" s="295"/>
    </row>
    <row r="8" spans="1:6">
      <c r="A8" s="210"/>
      <c r="B8" s="211"/>
      <c r="C8" s="212"/>
      <c r="D8" s="249"/>
      <c r="E8" s="295"/>
    </row>
    <row r="9" spans="1:6">
      <c r="A9" s="210"/>
      <c r="B9" s="211"/>
      <c r="C9" s="212"/>
      <c r="D9" s="249"/>
      <c r="E9" s="295"/>
    </row>
    <row r="10" spans="1:6">
      <c r="A10" s="210"/>
      <c r="B10" s="211"/>
      <c r="C10" s="212"/>
      <c r="D10" s="249"/>
      <c r="E10" s="295"/>
    </row>
    <row r="11" spans="1:6">
      <c r="A11" s="210"/>
      <c r="B11" s="211"/>
      <c r="C11" s="212"/>
      <c r="D11" s="249"/>
      <c r="E11" s="295"/>
    </row>
    <row r="12" spans="1:6">
      <c r="A12" s="210"/>
      <c r="B12" s="211"/>
      <c r="C12" s="212"/>
      <c r="D12" s="249"/>
      <c r="E12" s="295"/>
    </row>
    <row r="13" spans="1:6">
      <c r="A13" s="210"/>
      <c r="B13" s="211"/>
      <c r="C13" s="212"/>
      <c r="D13" s="249"/>
      <c r="E13" s="295"/>
    </row>
    <row r="14" spans="1:6">
      <c r="A14" s="210"/>
      <c r="B14" s="211"/>
      <c r="C14" s="212"/>
      <c r="D14" s="249"/>
      <c r="E14" s="295"/>
    </row>
    <row r="15" spans="1:6">
      <c r="A15" s="210"/>
      <c r="B15" s="211"/>
      <c r="C15" s="212"/>
      <c r="D15" s="249"/>
      <c r="E15" s="295"/>
    </row>
    <row r="16" spans="1:6">
      <c r="A16" s="210"/>
      <c r="B16" s="211"/>
      <c r="C16" s="212"/>
      <c r="D16" s="249"/>
      <c r="E16" s="295"/>
    </row>
    <row r="17" spans="1:5">
      <c r="A17" s="210"/>
      <c r="B17" s="211"/>
      <c r="C17" s="212"/>
      <c r="D17" s="249"/>
      <c r="E17" s="295"/>
    </row>
    <row r="18" spans="1:5">
      <c r="A18" s="210"/>
      <c r="B18" s="211"/>
      <c r="C18" s="212"/>
      <c r="D18" s="249"/>
      <c r="E18" s="295"/>
    </row>
    <row r="19" spans="1:5">
      <c r="A19" s="210"/>
      <c r="B19" s="211"/>
      <c r="C19" s="212"/>
      <c r="D19" s="249"/>
      <c r="E19" s="295"/>
    </row>
    <row r="20" spans="1:5">
      <c r="A20" s="210"/>
      <c r="B20" s="211"/>
      <c r="C20" s="212"/>
      <c r="D20" s="249"/>
      <c r="E20" s="295"/>
    </row>
    <row r="21" spans="1:5">
      <c r="A21" s="210"/>
      <c r="B21" s="211"/>
      <c r="C21" s="212"/>
      <c r="D21" s="249"/>
      <c r="E21" s="295"/>
    </row>
    <row r="22" spans="1:5">
      <c r="A22" s="210"/>
      <c r="B22" s="211"/>
      <c r="C22" s="212"/>
      <c r="D22" s="249"/>
      <c r="E22" s="295"/>
    </row>
    <row r="23" spans="1:5">
      <c r="A23" s="210"/>
      <c r="B23" s="211"/>
      <c r="C23" s="212"/>
      <c r="D23" s="249"/>
      <c r="E23" s="295"/>
    </row>
    <row r="24" spans="1:5">
      <c r="A24" s="210"/>
      <c r="B24" s="211"/>
      <c r="C24" s="212"/>
      <c r="D24" s="249"/>
      <c r="E24" s="295"/>
    </row>
    <row r="25" spans="1:5">
      <c r="A25" s="210"/>
      <c r="B25" s="211"/>
      <c r="C25" s="212"/>
      <c r="D25" s="249"/>
      <c r="E25" s="295"/>
    </row>
    <row r="26" spans="1:5">
      <c r="A26" s="210"/>
      <c r="B26" s="211"/>
      <c r="C26" s="212"/>
      <c r="D26" s="249"/>
      <c r="E26" s="295"/>
    </row>
    <row r="27" spans="1:5">
      <c r="A27" s="210"/>
      <c r="B27" s="211"/>
      <c r="C27" s="212"/>
      <c r="D27" s="249"/>
      <c r="E27" s="295"/>
    </row>
    <row r="28" spans="1:5">
      <c r="A28" s="210"/>
      <c r="B28" s="211"/>
      <c r="C28" s="212"/>
      <c r="D28" s="249"/>
      <c r="E28" s="295"/>
    </row>
    <row r="29" spans="1:5">
      <c r="A29" s="210"/>
      <c r="B29" s="211"/>
      <c r="C29" s="212"/>
      <c r="D29" s="249"/>
      <c r="E29" s="295"/>
    </row>
    <row r="30" spans="1:5">
      <c r="A30" s="210"/>
      <c r="B30" s="211"/>
      <c r="C30" s="212"/>
      <c r="D30" s="249"/>
      <c r="E30" s="295"/>
    </row>
    <row r="31" spans="1:5">
      <c r="A31" s="210"/>
      <c r="B31" s="211"/>
      <c r="C31" s="212"/>
      <c r="D31" s="249"/>
      <c r="E31" s="295"/>
    </row>
    <row r="32" spans="1:5">
      <c r="A32" s="210"/>
      <c r="B32" s="211"/>
      <c r="C32" s="212"/>
      <c r="D32" s="249"/>
      <c r="E32" s="295"/>
    </row>
    <row r="33" spans="1:5">
      <c r="A33" s="210"/>
      <c r="B33" s="211"/>
      <c r="C33" s="212"/>
      <c r="D33" s="249"/>
      <c r="E33" s="295"/>
    </row>
    <row r="34" spans="1:5">
      <c r="A34" s="210"/>
      <c r="B34" s="211"/>
      <c r="C34" s="212"/>
      <c r="D34" s="249"/>
      <c r="E34" s="295"/>
    </row>
    <row r="35" spans="1:5">
      <c r="A35" s="210"/>
      <c r="B35" s="211"/>
      <c r="C35" s="212"/>
      <c r="D35" s="249"/>
      <c r="E35" s="295"/>
    </row>
    <row r="36" spans="1:5">
      <c r="A36" s="210"/>
      <c r="B36" s="211"/>
      <c r="C36" s="212"/>
      <c r="D36" s="249"/>
      <c r="E36" s="295"/>
    </row>
    <row r="37" spans="1:5">
      <c r="A37" s="210"/>
      <c r="B37" s="211"/>
      <c r="C37" s="212"/>
      <c r="D37" s="249"/>
      <c r="E37" s="295"/>
    </row>
    <row r="38" spans="1:5">
      <c r="A38" s="210"/>
      <c r="B38" s="211"/>
      <c r="C38" s="212"/>
      <c r="D38" s="249"/>
      <c r="E38" s="295"/>
    </row>
    <row r="39" spans="1:5">
      <c r="A39" s="210"/>
      <c r="B39" s="211"/>
      <c r="C39" s="212"/>
      <c r="D39" s="249"/>
      <c r="E39" s="295"/>
    </row>
    <row r="40" spans="1:5">
      <c r="A40" s="210"/>
      <c r="B40" s="211"/>
      <c r="C40" s="212"/>
      <c r="D40" s="249"/>
      <c r="E40" s="295"/>
    </row>
    <row r="41" spans="1:5">
      <c r="A41" s="210"/>
      <c r="B41" s="211"/>
      <c r="C41" s="212"/>
      <c r="D41" s="249"/>
      <c r="E41" s="295"/>
    </row>
    <row r="42" spans="1:5">
      <c r="A42" s="210"/>
      <c r="B42" s="211"/>
      <c r="C42" s="212"/>
      <c r="D42" s="249"/>
      <c r="E42" s="295"/>
    </row>
    <row r="43" spans="1:5">
      <c r="A43" s="210"/>
      <c r="B43" s="211"/>
      <c r="C43" s="212"/>
      <c r="D43" s="249"/>
      <c r="E43" s="295"/>
    </row>
    <row r="44" spans="1:5">
      <c r="A44" s="210"/>
      <c r="B44" s="211"/>
      <c r="C44" s="212"/>
      <c r="D44" s="249"/>
      <c r="E44" s="295"/>
    </row>
    <row r="45" spans="1:5">
      <c r="A45" s="210"/>
      <c r="B45" s="211"/>
      <c r="C45" s="212"/>
      <c r="D45" s="249"/>
      <c r="E45" s="295"/>
    </row>
    <row r="46" spans="1:5">
      <c r="A46" s="210"/>
      <c r="B46" s="211"/>
      <c r="C46" s="212"/>
      <c r="D46" s="249"/>
      <c r="E46" s="295"/>
    </row>
    <row r="47" spans="1:5">
      <c r="A47" s="210"/>
      <c r="B47" s="211"/>
      <c r="C47" s="212"/>
      <c r="D47" s="249"/>
      <c r="E47" s="295"/>
    </row>
    <row r="48" spans="1:5">
      <c r="A48" s="210"/>
      <c r="B48" s="211"/>
      <c r="C48" s="212"/>
      <c r="D48" s="249"/>
      <c r="E48" s="295"/>
    </row>
    <row r="49" spans="1:5">
      <c r="A49" s="210"/>
      <c r="B49" s="211"/>
      <c r="C49" s="212"/>
      <c r="D49" s="249"/>
      <c r="E49" s="295"/>
    </row>
    <row r="50" spans="1:5">
      <c r="A50" s="210"/>
      <c r="B50" s="211"/>
      <c r="C50" s="212"/>
      <c r="D50" s="249"/>
      <c r="E50" s="295"/>
    </row>
    <row r="51" spans="1:5">
      <c r="A51" s="210"/>
      <c r="B51" s="211"/>
      <c r="C51" s="212"/>
      <c r="D51" s="249"/>
      <c r="E51" s="295"/>
    </row>
    <row r="52" spans="1:5">
      <c r="A52" s="210"/>
      <c r="B52" s="211"/>
      <c r="C52" s="212"/>
      <c r="D52" s="249"/>
      <c r="E52" s="295"/>
    </row>
    <row r="53" spans="1:5">
      <c r="A53" s="210"/>
      <c r="B53" s="211"/>
      <c r="C53" s="212"/>
      <c r="D53" s="249"/>
      <c r="E53" s="295"/>
    </row>
    <row r="54" spans="1:5" ht="13.8" thickBot="1">
      <c r="A54" s="187"/>
      <c r="B54" s="188"/>
      <c r="C54" s="189"/>
      <c r="D54" s="190">
        <f>SUM(D4:D53)</f>
        <v>0</v>
      </c>
      <c r="E54" s="191">
        <f>SUM(E4:E53)</f>
        <v>0</v>
      </c>
    </row>
    <row r="55" spans="1:5" ht="13.8" thickTop="1">
      <c r="A55" s="373"/>
      <c r="B55" s="373"/>
      <c r="C55" s="528" t="s">
        <v>14</v>
      </c>
      <c r="D55" s="967">
        <f>D54+E54</f>
        <v>0</v>
      </c>
      <c r="E55" s="967"/>
    </row>
    <row r="56" spans="1:5">
      <c r="C56" s="3"/>
      <c r="D56" s="3"/>
      <c r="E56" s="3"/>
    </row>
    <row r="57" spans="1:5">
      <c r="C57" s="3"/>
      <c r="D57" s="3"/>
      <c r="E57" s="3"/>
    </row>
    <row r="58" spans="1:5">
      <c r="C58" s="3"/>
      <c r="D58" s="3"/>
      <c r="E58" s="3"/>
    </row>
    <row r="59" spans="1:5" ht="25.8" customHeight="1">
      <c r="D59" s="3"/>
      <c r="E59" s="3"/>
    </row>
    <row r="60" spans="1:5" ht="13.2" customHeight="1">
      <c r="A60" s="946" t="s">
        <v>3</v>
      </c>
      <c r="B60" s="1104"/>
      <c r="C60" s="893" t="s">
        <v>0</v>
      </c>
      <c r="D60" s="895" t="s">
        <v>6</v>
      </c>
      <c r="E60" s="896"/>
    </row>
    <row r="61" spans="1:5">
      <c r="A61" s="948"/>
      <c r="B61" s="1105"/>
      <c r="C61" s="894"/>
      <c r="D61" s="292" t="s">
        <v>4</v>
      </c>
      <c r="E61" s="293" t="s">
        <v>312</v>
      </c>
    </row>
    <row r="62" spans="1:5">
      <c r="A62" s="210"/>
      <c r="B62" s="211"/>
      <c r="C62" s="220" t="s">
        <v>8</v>
      </c>
      <c r="D62" s="294">
        <f>D54</f>
        <v>0</v>
      </c>
      <c r="E62" s="213">
        <f>E54</f>
        <v>0</v>
      </c>
    </row>
    <row r="63" spans="1:5">
      <c r="A63" s="210"/>
      <c r="B63" s="211"/>
      <c r="C63" s="180"/>
      <c r="D63" s="181"/>
      <c r="E63" s="195"/>
    </row>
    <row r="64" spans="1:5">
      <c r="A64" s="210"/>
      <c r="B64" s="211"/>
      <c r="C64" s="180"/>
      <c r="D64" s="181"/>
      <c r="E64" s="195"/>
    </row>
    <row r="65" spans="1:5">
      <c r="A65" s="210"/>
      <c r="B65" s="211"/>
      <c r="C65" s="180"/>
      <c r="D65" s="181"/>
      <c r="E65" s="195"/>
    </row>
    <row r="66" spans="1:5">
      <c r="A66" s="210"/>
      <c r="B66" s="211"/>
      <c r="C66" s="180"/>
      <c r="D66" s="181"/>
      <c r="E66" s="195"/>
    </row>
    <row r="67" spans="1:5">
      <c r="A67" s="210"/>
      <c r="B67" s="211"/>
      <c r="C67" s="180"/>
      <c r="D67" s="181"/>
      <c r="E67" s="195"/>
    </row>
    <row r="68" spans="1:5">
      <c r="A68" s="210"/>
      <c r="B68" s="211"/>
      <c r="C68" s="180"/>
      <c r="D68" s="181"/>
      <c r="E68" s="195"/>
    </row>
    <row r="69" spans="1:5">
      <c r="A69" s="210"/>
      <c r="B69" s="211"/>
      <c r="C69" s="180"/>
      <c r="D69" s="181"/>
      <c r="E69" s="195"/>
    </row>
    <row r="70" spans="1:5">
      <c r="A70" s="210"/>
      <c r="B70" s="211"/>
      <c r="C70" s="180"/>
      <c r="D70" s="181"/>
      <c r="E70" s="195"/>
    </row>
    <row r="71" spans="1:5">
      <c r="A71" s="210"/>
      <c r="B71" s="211"/>
      <c r="C71" s="180"/>
      <c r="D71" s="181"/>
      <c r="E71" s="195"/>
    </row>
    <row r="72" spans="1:5">
      <c r="A72" s="210"/>
      <c r="B72" s="211"/>
      <c r="C72" s="180"/>
      <c r="D72" s="181"/>
      <c r="E72" s="195"/>
    </row>
    <row r="73" spans="1:5">
      <c r="A73" s="210"/>
      <c r="B73" s="211"/>
      <c r="C73" s="180"/>
      <c r="D73" s="181"/>
      <c r="E73" s="195"/>
    </row>
    <row r="74" spans="1:5">
      <c r="A74" s="210"/>
      <c r="B74" s="211"/>
      <c r="C74" s="180"/>
      <c r="D74" s="181"/>
      <c r="E74" s="195"/>
    </row>
    <row r="75" spans="1:5">
      <c r="A75" s="210"/>
      <c r="B75" s="211"/>
      <c r="C75" s="180"/>
      <c r="D75" s="181"/>
      <c r="E75" s="195"/>
    </row>
    <row r="76" spans="1:5">
      <c r="A76" s="210"/>
      <c r="B76" s="211"/>
      <c r="C76" s="180"/>
      <c r="D76" s="181"/>
      <c r="E76" s="195"/>
    </row>
    <row r="77" spans="1:5">
      <c r="A77" s="210"/>
      <c r="B77" s="211"/>
      <c r="C77" s="180"/>
      <c r="D77" s="181"/>
      <c r="E77" s="195"/>
    </row>
    <row r="78" spans="1:5">
      <c r="A78" s="210"/>
      <c r="B78" s="211"/>
      <c r="C78" s="180"/>
      <c r="D78" s="181"/>
      <c r="E78" s="195"/>
    </row>
    <row r="79" spans="1:5">
      <c r="A79" s="210"/>
      <c r="B79" s="211"/>
      <c r="C79" s="180"/>
      <c r="D79" s="181"/>
      <c r="E79" s="195"/>
    </row>
    <row r="80" spans="1:5">
      <c r="A80" s="210"/>
      <c r="B80" s="211"/>
      <c r="C80" s="180"/>
      <c r="D80" s="181"/>
      <c r="E80" s="195"/>
    </row>
    <row r="81" spans="1:5">
      <c r="A81" s="210"/>
      <c r="B81" s="211"/>
      <c r="C81" s="180"/>
      <c r="D81" s="181"/>
      <c r="E81" s="195"/>
    </row>
    <row r="82" spans="1:5">
      <c r="A82" s="210"/>
      <c r="B82" s="211"/>
      <c r="C82" s="180"/>
      <c r="D82" s="181"/>
      <c r="E82" s="195"/>
    </row>
    <row r="83" spans="1:5">
      <c r="A83" s="210"/>
      <c r="B83" s="211"/>
      <c r="C83" s="180"/>
      <c r="D83" s="181"/>
      <c r="E83" s="195"/>
    </row>
    <row r="84" spans="1:5">
      <c r="A84" s="210"/>
      <c r="B84" s="211"/>
      <c r="C84" s="180"/>
      <c r="D84" s="181"/>
      <c r="E84" s="195"/>
    </row>
    <row r="85" spans="1:5">
      <c r="A85" s="210"/>
      <c r="B85" s="211"/>
      <c r="C85" s="180"/>
      <c r="D85" s="181"/>
      <c r="E85" s="195"/>
    </row>
    <row r="86" spans="1:5">
      <c r="A86" s="210"/>
      <c r="B86" s="211"/>
      <c r="C86" s="180"/>
      <c r="D86" s="181"/>
      <c r="E86" s="195"/>
    </row>
    <row r="87" spans="1:5">
      <c r="A87" s="210"/>
      <c r="B87" s="211"/>
      <c r="C87" s="180"/>
      <c r="D87" s="181"/>
      <c r="E87" s="195"/>
    </row>
    <row r="88" spans="1:5">
      <c r="A88" s="210"/>
      <c r="B88" s="211"/>
      <c r="C88" s="180"/>
      <c r="D88" s="181"/>
      <c r="E88" s="195"/>
    </row>
    <row r="89" spans="1:5">
      <c r="A89" s="210"/>
      <c r="B89" s="211"/>
      <c r="C89" s="180"/>
      <c r="D89" s="181"/>
      <c r="E89" s="195"/>
    </row>
    <row r="90" spans="1:5">
      <c r="A90" s="210"/>
      <c r="B90" s="211"/>
      <c r="C90" s="180"/>
      <c r="D90" s="181"/>
      <c r="E90" s="195"/>
    </row>
    <row r="91" spans="1:5">
      <c r="A91" s="210"/>
      <c r="B91" s="211"/>
      <c r="C91" s="180"/>
      <c r="D91" s="181"/>
      <c r="E91" s="195"/>
    </row>
    <row r="92" spans="1:5">
      <c r="A92" s="210"/>
      <c r="B92" s="211"/>
      <c r="C92" s="180"/>
      <c r="D92" s="181"/>
      <c r="E92" s="195"/>
    </row>
    <row r="93" spans="1:5">
      <c r="A93" s="210"/>
      <c r="B93" s="211"/>
      <c r="C93" s="180"/>
      <c r="D93" s="181"/>
      <c r="E93" s="195"/>
    </row>
    <row r="94" spans="1:5">
      <c r="A94" s="210"/>
      <c r="B94" s="211"/>
      <c r="C94" s="180"/>
      <c r="D94" s="181"/>
      <c r="E94" s="195"/>
    </row>
    <row r="95" spans="1:5">
      <c r="A95" s="210"/>
      <c r="B95" s="211"/>
      <c r="C95" s="180"/>
      <c r="D95" s="181"/>
      <c r="E95" s="195"/>
    </row>
    <row r="96" spans="1:5">
      <c r="A96" s="210"/>
      <c r="B96" s="211"/>
      <c r="C96" s="180"/>
      <c r="D96" s="181"/>
      <c r="E96" s="195"/>
    </row>
    <row r="97" spans="1:5">
      <c r="A97" s="210"/>
      <c r="B97" s="211"/>
      <c r="C97" s="180"/>
      <c r="D97" s="181"/>
      <c r="E97" s="195"/>
    </row>
    <row r="98" spans="1:5">
      <c r="A98" s="210"/>
      <c r="B98" s="211"/>
      <c r="C98" s="180"/>
      <c r="D98" s="181"/>
      <c r="E98" s="195"/>
    </row>
    <row r="99" spans="1:5">
      <c r="A99" s="210"/>
      <c r="B99" s="211"/>
      <c r="C99" s="180"/>
      <c r="D99" s="181"/>
      <c r="E99" s="195"/>
    </row>
    <row r="100" spans="1:5">
      <c r="A100" s="210"/>
      <c r="B100" s="211"/>
      <c r="C100" s="180"/>
      <c r="D100" s="181"/>
      <c r="E100" s="195"/>
    </row>
    <row r="101" spans="1:5">
      <c r="A101" s="210"/>
      <c r="B101" s="211"/>
      <c r="C101" s="180"/>
      <c r="D101" s="181"/>
      <c r="E101" s="195"/>
    </row>
    <row r="102" spans="1:5">
      <c r="A102" s="210"/>
      <c r="B102" s="211"/>
      <c r="C102" s="180"/>
      <c r="D102" s="181"/>
      <c r="E102" s="195"/>
    </row>
    <row r="103" spans="1:5">
      <c r="A103" s="210"/>
      <c r="B103" s="211"/>
      <c r="C103" s="180"/>
      <c r="D103" s="181"/>
      <c r="E103" s="195"/>
    </row>
    <row r="104" spans="1:5">
      <c r="A104" s="210"/>
      <c r="B104" s="211"/>
      <c r="C104" s="180"/>
      <c r="D104" s="181"/>
      <c r="E104" s="195"/>
    </row>
    <row r="105" spans="1:5">
      <c r="A105" s="210"/>
      <c r="B105" s="211"/>
      <c r="C105" s="180"/>
      <c r="D105" s="181"/>
      <c r="E105" s="195"/>
    </row>
    <row r="106" spans="1:5">
      <c r="A106" s="210"/>
      <c r="B106" s="211"/>
      <c r="C106" s="180"/>
      <c r="D106" s="181"/>
      <c r="E106" s="195"/>
    </row>
    <row r="107" spans="1:5">
      <c r="A107" s="210"/>
      <c r="B107" s="211"/>
      <c r="C107" s="180"/>
      <c r="D107" s="181"/>
      <c r="E107" s="195"/>
    </row>
    <row r="108" spans="1:5">
      <c r="A108" s="210"/>
      <c r="B108" s="211"/>
      <c r="C108" s="180"/>
      <c r="D108" s="181"/>
      <c r="E108" s="195"/>
    </row>
    <row r="109" spans="1:5">
      <c r="A109" s="210"/>
      <c r="B109" s="211"/>
      <c r="C109" s="180"/>
      <c r="D109" s="181"/>
      <c r="E109" s="195"/>
    </row>
    <row r="110" spans="1:5">
      <c r="A110" s="210"/>
      <c r="B110" s="211"/>
      <c r="C110" s="180"/>
      <c r="D110" s="181"/>
      <c r="E110" s="195"/>
    </row>
    <row r="111" spans="1:5">
      <c r="A111" s="210"/>
      <c r="B111" s="211"/>
      <c r="C111" s="185"/>
      <c r="D111" s="186"/>
      <c r="E111" s="196"/>
    </row>
    <row r="112" spans="1:5" ht="13.8" thickBot="1">
      <c r="A112" s="187"/>
      <c r="B112" s="188"/>
      <c r="C112" s="189"/>
      <c r="D112" s="190">
        <f>SUM(D62:D111)</f>
        <v>0</v>
      </c>
      <c r="E112" s="191">
        <f>SUM(E62:E111)</f>
        <v>0</v>
      </c>
    </row>
    <row r="113" spans="1:5" ht="13.8" thickTop="1">
      <c r="A113" s="373"/>
      <c r="B113" s="373"/>
      <c r="C113" s="528" t="s">
        <v>15</v>
      </c>
      <c r="D113" s="967">
        <f>D112+E112</f>
        <v>0</v>
      </c>
      <c r="E113" s="967"/>
    </row>
  </sheetData>
  <sheetProtection sheet="1" objects="1" scenarios="1"/>
  <mergeCells count="8">
    <mergeCell ref="D113:E113"/>
    <mergeCell ref="A2:B3"/>
    <mergeCell ref="C2:C3"/>
    <mergeCell ref="D2:E2"/>
    <mergeCell ref="D55:E55"/>
    <mergeCell ref="A60:B61"/>
    <mergeCell ref="C60:C61"/>
    <mergeCell ref="D60:E60"/>
  </mergeCells>
  <phoneticPr fontId="13"/>
  <pageMargins left="0.625" right="0.40833333333333333" top="0.75" bottom="0.75" header="0.3" footer="0.3"/>
  <pageSetup paperSize="9" orientation="portrait" horizontalDpi="0" verticalDpi="0" r:id="rId1"/>
  <headerFooter>
    <oddHeader>&amp;C&amp;"HG丸ｺﾞｼｯｸM-PRO,標準"&amp;A</oddHeader>
    <oddFooter>&amp;C&amp;"HG丸ｺﾞｼｯｸM-PRO,標準"（&amp;P）</oddFooter>
  </headerFooter>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F113"/>
  <sheetViews>
    <sheetView view="pageLayout" zoomScale="110" zoomScaleNormal="100" zoomScalePageLayoutView="110" workbookViewId="0"/>
  </sheetViews>
  <sheetFormatPr defaultRowHeight="13.2"/>
  <cols>
    <col min="1" max="2" width="4.77734375" style="1" customWidth="1"/>
    <col min="3" max="3" width="57" style="1" customWidth="1"/>
    <col min="4" max="5" width="13" style="1" customWidth="1"/>
    <col min="6" max="16384" width="8.88671875" style="1"/>
  </cols>
  <sheetData>
    <row r="1" spans="1:6" ht="25.8" customHeight="1"/>
    <row r="2" spans="1:6" ht="13.2" customHeight="1">
      <c r="A2" s="875" t="s">
        <v>3</v>
      </c>
      <c r="B2" s="878"/>
      <c r="C2" s="893" t="s">
        <v>0</v>
      </c>
      <c r="D2" s="1115" t="s">
        <v>6</v>
      </c>
      <c r="E2" s="1116"/>
      <c r="F2" s="2"/>
    </row>
    <row r="3" spans="1:6">
      <c r="A3" s="879"/>
      <c r="B3" s="880"/>
      <c r="C3" s="894"/>
      <c r="D3" s="535" t="s">
        <v>4</v>
      </c>
      <c r="E3" s="536" t="s">
        <v>312</v>
      </c>
    </row>
    <row r="4" spans="1:6">
      <c r="A4" s="210"/>
      <c r="B4" s="211"/>
      <c r="C4" s="212"/>
      <c r="D4" s="249"/>
      <c r="E4" s="295"/>
    </row>
    <row r="5" spans="1:6">
      <c r="A5" s="210"/>
      <c r="B5" s="211"/>
      <c r="C5" s="212"/>
      <c r="D5" s="249"/>
      <c r="E5" s="295"/>
    </row>
    <row r="6" spans="1:6">
      <c r="A6" s="210"/>
      <c r="B6" s="211"/>
      <c r="C6" s="212"/>
      <c r="D6" s="249"/>
      <c r="E6" s="295"/>
    </row>
    <row r="7" spans="1:6">
      <c r="A7" s="210"/>
      <c r="B7" s="211"/>
      <c r="C7" s="212"/>
      <c r="D7" s="249"/>
      <c r="E7" s="295"/>
    </row>
    <row r="8" spans="1:6">
      <c r="A8" s="210"/>
      <c r="B8" s="211"/>
      <c r="C8" s="212"/>
      <c r="D8" s="249"/>
      <c r="E8" s="295"/>
    </row>
    <row r="9" spans="1:6">
      <c r="A9" s="210"/>
      <c r="B9" s="211"/>
      <c r="C9" s="212"/>
      <c r="D9" s="249"/>
      <c r="E9" s="295"/>
    </row>
    <row r="10" spans="1:6">
      <c r="A10" s="210"/>
      <c r="B10" s="211"/>
      <c r="C10" s="212"/>
      <c r="D10" s="249"/>
      <c r="E10" s="295"/>
    </row>
    <row r="11" spans="1:6">
      <c r="A11" s="210"/>
      <c r="B11" s="211"/>
      <c r="C11" s="212"/>
      <c r="D11" s="249"/>
      <c r="E11" s="295"/>
    </row>
    <row r="12" spans="1:6">
      <c r="A12" s="210"/>
      <c r="B12" s="211"/>
      <c r="C12" s="212"/>
      <c r="D12" s="249"/>
      <c r="E12" s="295"/>
    </row>
    <row r="13" spans="1:6">
      <c r="A13" s="210"/>
      <c r="B13" s="211"/>
      <c r="C13" s="212"/>
      <c r="D13" s="249"/>
      <c r="E13" s="295"/>
    </row>
    <row r="14" spans="1:6">
      <c r="A14" s="210"/>
      <c r="B14" s="211"/>
      <c r="C14" s="212"/>
      <c r="D14" s="249"/>
      <c r="E14" s="295"/>
    </row>
    <row r="15" spans="1:6">
      <c r="A15" s="210"/>
      <c r="B15" s="211"/>
      <c r="C15" s="212"/>
      <c r="D15" s="249"/>
      <c r="E15" s="295"/>
    </row>
    <row r="16" spans="1:6">
      <c r="A16" s="210"/>
      <c r="B16" s="211"/>
      <c r="C16" s="212"/>
      <c r="D16" s="249"/>
      <c r="E16" s="295"/>
    </row>
    <row r="17" spans="1:5">
      <c r="A17" s="210"/>
      <c r="B17" s="211"/>
      <c r="C17" s="212"/>
      <c r="D17" s="249"/>
      <c r="E17" s="295"/>
    </row>
    <row r="18" spans="1:5">
      <c r="A18" s="210"/>
      <c r="B18" s="211"/>
      <c r="C18" s="212"/>
      <c r="D18" s="249"/>
      <c r="E18" s="295"/>
    </row>
    <row r="19" spans="1:5">
      <c r="A19" s="210"/>
      <c r="B19" s="211"/>
      <c r="C19" s="212"/>
      <c r="D19" s="249"/>
      <c r="E19" s="295"/>
    </row>
    <row r="20" spans="1:5">
      <c r="A20" s="210"/>
      <c r="B20" s="211"/>
      <c r="C20" s="212"/>
      <c r="D20" s="249"/>
      <c r="E20" s="295"/>
    </row>
    <row r="21" spans="1:5">
      <c r="A21" s="210"/>
      <c r="B21" s="211"/>
      <c r="C21" s="212"/>
      <c r="D21" s="249"/>
      <c r="E21" s="295"/>
    </row>
    <row r="22" spans="1:5">
      <c r="A22" s="210"/>
      <c r="B22" s="211"/>
      <c r="C22" s="212"/>
      <c r="D22" s="249"/>
      <c r="E22" s="295"/>
    </row>
    <row r="23" spans="1:5">
      <c r="A23" s="210"/>
      <c r="B23" s="211"/>
      <c r="C23" s="212"/>
      <c r="D23" s="249"/>
      <c r="E23" s="295"/>
    </row>
    <row r="24" spans="1:5">
      <c r="A24" s="210"/>
      <c r="B24" s="211"/>
      <c r="C24" s="212"/>
      <c r="D24" s="249"/>
      <c r="E24" s="295"/>
    </row>
    <row r="25" spans="1:5">
      <c r="A25" s="210"/>
      <c r="B25" s="211"/>
      <c r="C25" s="212"/>
      <c r="D25" s="249"/>
      <c r="E25" s="295"/>
    </row>
    <row r="26" spans="1:5">
      <c r="A26" s="210"/>
      <c r="B26" s="211"/>
      <c r="C26" s="212"/>
      <c r="D26" s="249"/>
      <c r="E26" s="295"/>
    </row>
    <row r="27" spans="1:5">
      <c r="A27" s="210"/>
      <c r="B27" s="211"/>
      <c r="C27" s="212"/>
      <c r="D27" s="249"/>
      <c r="E27" s="295"/>
    </row>
    <row r="28" spans="1:5">
      <c r="A28" s="210"/>
      <c r="B28" s="211"/>
      <c r="C28" s="212"/>
      <c r="D28" s="249"/>
      <c r="E28" s="295"/>
    </row>
    <row r="29" spans="1:5">
      <c r="A29" s="210"/>
      <c r="B29" s="211"/>
      <c r="C29" s="212"/>
      <c r="D29" s="249"/>
      <c r="E29" s="295"/>
    </row>
    <row r="30" spans="1:5">
      <c r="A30" s="210"/>
      <c r="B30" s="211"/>
      <c r="C30" s="212"/>
      <c r="D30" s="249"/>
      <c r="E30" s="295"/>
    </row>
    <row r="31" spans="1:5">
      <c r="A31" s="210"/>
      <c r="B31" s="211"/>
      <c r="C31" s="212"/>
      <c r="D31" s="249"/>
      <c r="E31" s="295"/>
    </row>
    <row r="32" spans="1:5">
      <c r="A32" s="210"/>
      <c r="B32" s="211"/>
      <c r="C32" s="212"/>
      <c r="D32" s="249"/>
      <c r="E32" s="295"/>
    </row>
    <row r="33" spans="1:5">
      <c r="A33" s="210"/>
      <c r="B33" s="211"/>
      <c r="C33" s="212"/>
      <c r="D33" s="249"/>
      <c r="E33" s="295"/>
    </row>
    <row r="34" spans="1:5">
      <c r="A34" s="210"/>
      <c r="B34" s="211"/>
      <c r="C34" s="212"/>
      <c r="D34" s="249"/>
      <c r="E34" s="295"/>
    </row>
    <row r="35" spans="1:5">
      <c r="A35" s="210"/>
      <c r="B35" s="211"/>
      <c r="C35" s="212"/>
      <c r="D35" s="249"/>
      <c r="E35" s="295"/>
    </row>
    <row r="36" spans="1:5">
      <c r="A36" s="210"/>
      <c r="B36" s="211"/>
      <c r="C36" s="212"/>
      <c r="D36" s="249"/>
      <c r="E36" s="295"/>
    </row>
    <row r="37" spans="1:5">
      <c r="A37" s="210"/>
      <c r="B37" s="211"/>
      <c r="C37" s="212"/>
      <c r="D37" s="249"/>
      <c r="E37" s="295"/>
    </row>
    <row r="38" spans="1:5">
      <c r="A38" s="210"/>
      <c r="B38" s="211"/>
      <c r="C38" s="212"/>
      <c r="D38" s="249"/>
      <c r="E38" s="295"/>
    </row>
    <row r="39" spans="1:5">
      <c r="A39" s="210"/>
      <c r="B39" s="211"/>
      <c r="C39" s="212"/>
      <c r="D39" s="249"/>
      <c r="E39" s="295"/>
    </row>
    <row r="40" spans="1:5">
      <c r="A40" s="210"/>
      <c r="B40" s="211"/>
      <c r="C40" s="212"/>
      <c r="D40" s="249"/>
      <c r="E40" s="295"/>
    </row>
    <row r="41" spans="1:5">
      <c r="A41" s="210"/>
      <c r="B41" s="211"/>
      <c r="C41" s="212"/>
      <c r="D41" s="249"/>
      <c r="E41" s="295"/>
    </row>
    <row r="42" spans="1:5">
      <c r="A42" s="210"/>
      <c r="B42" s="211"/>
      <c r="C42" s="212"/>
      <c r="D42" s="249"/>
      <c r="E42" s="295"/>
    </row>
    <row r="43" spans="1:5">
      <c r="A43" s="210"/>
      <c r="B43" s="211"/>
      <c r="C43" s="212"/>
      <c r="D43" s="249"/>
      <c r="E43" s="295"/>
    </row>
    <row r="44" spans="1:5">
      <c r="A44" s="210"/>
      <c r="B44" s="211"/>
      <c r="C44" s="212"/>
      <c r="D44" s="249"/>
      <c r="E44" s="295"/>
    </row>
    <row r="45" spans="1:5">
      <c r="A45" s="210"/>
      <c r="B45" s="211"/>
      <c r="C45" s="212"/>
      <c r="D45" s="249"/>
      <c r="E45" s="295"/>
    </row>
    <row r="46" spans="1:5">
      <c r="A46" s="210"/>
      <c r="B46" s="211"/>
      <c r="C46" s="212"/>
      <c r="D46" s="249"/>
      <c r="E46" s="295"/>
    </row>
    <row r="47" spans="1:5">
      <c r="A47" s="210"/>
      <c r="B47" s="211"/>
      <c r="C47" s="212"/>
      <c r="D47" s="249"/>
      <c r="E47" s="295"/>
    </row>
    <row r="48" spans="1:5">
      <c r="A48" s="210"/>
      <c r="B48" s="211"/>
      <c r="C48" s="212"/>
      <c r="D48" s="249"/>
      <c r="E48" s="295"/>
    </row>
    <row r="49" spans="1:5">
      <c r="A49" s="210"/>
      <c r="B49" s="211"/>
      <c r="C49" s="212"/>
      <c r="D49" s="249"/>
      <c r="E49" s="295"/>
    </row>
    <row r="50" spans="1:5">
      <c r="A50" s="210"/>
      <c r="B50" s="211"/>
      <c r="C50" s="212"/>
      <c r="D50" s="249"/>
      <c r="E50" s="295"/>
    </row>
    <row r="51" spans="1:5">
      <c r="A51" s="210"/>
      <c r="B51" s="211"/>
      <c r="C51" s="212"/>
      <c r="D51" s="249"/>
      <c r="E51" s="295"/>
    </row>
    <row r="52" spans="1:5">
      <c r="A52" s="210"/>
      <c r="B52" s="211"/>
      <c r="C52" s="212"/>
      <c r="D52" s="249"/>
      <c r="E52" s="295"/>
    </row>
    <row r="53" spans="1:5">
      <c r="A53" s="210"/>
      <c r="B53" s="211"/>
      <c r="C53" s="212"/>
      <c r="D53" s="249"/>
      <c r="E53" s="295"/>
    </row>
    <row r="54" spans="1:5" ht="13.8" thickBot="1">
      <c r="A54" s="187"/>
      <c r="B54" s="188"/>
      <c r="C54" s="189"/>
      <c r="D54" s="190">
        <f>SUM(D4:D53)</f>
        <v>0</v>
      </c>
      <c r="E54" s="191">
        <f>SUM(E4:E53)</f>
        <v>0</v>
      </c>
    </row>
    <row r="55" spans="1:5" ht="13.8" thickTop="1">
      <c r="A55" s="373"/>
      <c r="B55" s="373"/>
      <c r="C55" s="528" t="s">
        <v>14</v>
      </c>
      <c r="D55" s="967">
        <f>D54+E54</f>
        <v>0</v>
      </c>
      <c r="E55" s="967"/>
    </row>
    <row r="56" spans="1:5">
      <c r="C56" s="3"/>
      <c r="D56" s="3"/>
      <c r="E56" s="3"/>
    </row>
    <row r="57" spans="1:5">
      <c r="C57" s="3"/>
      <c r="D57" s="3"/>
      <c r="E57" s="3"/>
    </row>
    <row r="58" spans="1:5">
      <c r="C58" s="3"/>
      <c r="D58" s="3"/>
      <c r="E58" s="3"/>
    </row>
    <row r="59" spans="1:5" ht="25.8" customHeight="1">
      <c r="D59" s="3"/>
      <c r="E59" s="3"/>
    </row>
    <row r="60" spans="1:5" ht="13.2" customHeight="1">
      <c r="A60" s="946" t="s">
        <v>3</v>
      </c>
      <c r="B60" s="1104"/>
      <c r="C60" s="893" t="s">
        <v>0</v>
      </c>
      <c r="D60" s="895" t="s">
        <v>6</v>
      </c>
      <c r="E60" s="896"/>
    </row>
    <row r="61" spans="1:5">
      <c r="A61" s="948"/>
      <c r="B61" s="1105"/>
      <c r="C61" s="894"/>
      <c r="D61" s="292" t="s">
        <v>4</v>
      </c>
      <c r="E61" s="293" t="s">
        <v>312</v>
      </c>
    </row>
    <row r="62" spans="1:5">
      <c r="A62" s="210"/>
      <c r="B62" s="211"/>
      <c r="C62" s="220" t="s">
        <v>8</v>
      </c>
      <c r="D62" s="294">
        <f>D54</f>
        <v>0</v>
      </c>
      <c r="E62" s="213">
        <f>E54</f>
        <v>0</v>
      </c>
    </row>
    <row r="63" spans="1:5">
      <c r="A63" s="210"/>
      <c r="B63" s="211"/>
      <c r="C63" s="180"/>
      <c r="D63" s="181"/>
      <c r="E63" s="195"/>
    </row>
    <row r="64" spans="1:5">
      <c r="A64" s="210"/>
      <c r="B64" s="211"/>
      <c r="C64" s="180"/>
      <c r="D64" s="181"/>
      <c r="E64" s="195"/>
    </row>
    <row r="65" spans="1:5">
      <c r="A65" s="210"/>
      <c r="B65" s="211"/>
      <c r="C65" s="180"/>
      <c r="D65" s="181"/>
      <c r="E65" s="195"/>
    </row>
    <row r="66" spans="1:5">
      <c r="A66" s="210"/>
      <c r="B66" s="211"/>
      <c r="C66" s="180"/>
      <c r="D66" s="181"/>
      <c r="E66" s="195"/>
    </row>
    <row r="67" spans="1:5">
      <c r="A67" s="210"/>
      <c r="B67" s="211"/>
      <c r="C67" s="180"/>
      <c r="D67" s="181"/>
      <c r="E67" s="195"/>
    </row>
    <row r="68" spans="1:5">
      <c r="A68" s="210"/>
      <c r="B68" s="211"/>
      <c r="C68" s="180"/>
      <c r="D68" s="181"/>
      <c r="E68" s="195"/>
    </row>
    <row r="69" spans="1:5">
      <c r="A69" s="210"/>
      <c r="B69" s="211"/>
      <c r="C69" s="180"/>
      <c r="D69" s="181"/>
      <c r="E69" s="195"/>
    </row>
    <row r="70" spans="1:5">
      <c r="A70" s="210"/>
      <c r="B70" s="211"/>
      <c r="C70" s="180"/>
      <c r="D70" s="181"/>
      <c r="E70" s="195"/>
    </row>
    <row r="71" spans="1:5">
      <c r="A71" s="210"/>
      <c r="B71" s="211"/>
      <c r="C71" s="180"/>
      <c r="D71" s="181"/>
      <c r="E71" s="195"/>
    </row>
    <row r="72" spans="1:5">
      <c r="A72" s="210"/>
      <c r="B72" s="211"/>
      <c r="C72" s="180"/>
      <c r="D72" s="181"/>
      <c r="E72" s="195"/>
    </row>
    <row r="73" spans="1:5">
      <c r="A73" s="210"/>
      <c r="B73" s="211"/>
      <c r="C73" s="180"/>
      <c r="D73" s="181"/>
      <c r="E73" s="195"/>
    </row>
    <row r="74" spans="1:5">
      <c r="A74" s="210"/>
      <c r="B74" s="211"/>
      <c r="C74" s="180"/>
      <c r="D74" s="181"/>
      <c r="E74" s="195"/>
    </row>
    <row r="75" spans="1:5">
      <c r="A75" s="210"/>
      <c r="B75" s="211"/>
      <c r="C75" s="180"/>
      <c r="D75" s="181"/>
      <c r="E75" s="195"/>
    </row>
    <row r="76" spans="1:5">
      <c r="A76" s="210"/>
      <c r="B76" s="211"/>
      <c r="C76" s="180"/>
      <c r="D76" s="181"/>
      <c r="E76" s="195"/>
    </row>
    <row r="77" spans="1:5">
      <c r="A77" s="210"/>
      <c r="B77" s="211"/>
      <c r="C77" s="180"/>
      <c r="D77" s="181"/>
      <c r="E77" s="195"/>
    </row>
    <row r="78" spans="1:5">
      <c r="A78" s="210"/>
      <c r="B78" s="211"/>
      <c r="C78" s="180"/>
      <c r="D78" s="181"/>
      <c r="E78" s="195"/>
    </row>
    <row r="79" spans="1:5">
      <c r="A79" s="210"/>
      <c r="B79" s="211"/>
      <c r="C79" s="180"/>
      <c r="D79" s="181"/>
      <c r="E79" s="195"/>
    </row>
    <row r="80" spans="1:5">
      <c r="A80" s="210"/>
      <c r="B80" s="211"/>
      <c r="C80" s="180"/>
      <c r="D80" s="181"/>
      <c r="E80" s="195"/>
    </row>
    <row r="81" spans="1:5">
      <c r="A81" s="210"/>
      <c r="B81" s="211"/>
      <c r="C81" s="180"/>
      <c r="D81" s="181"/>
      <c r="E81" s="195"/>
    </row>
    <row r="82" spans="1:5">
      <c r="A82" s="210"/>
      <c r="B82" s="211"/>
      <c r="C82" s="180"/>
      <c r="D82" s="181"/>
      <c r="E82" s="195"/>
    </row>
    <row r="83" spans="1:5">
      <c r="A83" s="210"/>
      <c r="B83" s="211"/>
      <c r="C83" s="180"/>
      <c r="D83" s="181"/>
      <c r="E83" s="195"/>
    </row>
    <row r="84" spans="1:5">
      <c r="A84" s="210"/>
      <c r="B84" s="211"/>
      <c r="C84" s="180"/>
      <c r="D84" s="181"/>
      <c r="E84" s="195"/>
    </row>
    <row r="85" spans="1:5">
      <c r="A85" s="210"/>
      <c r="B85" s="211"/>
      <c r="C85" s="180"/>
      <c r="D85" s="181"/>
      <c r="E85" s="195"/>
    </row>
    <row r="86" spans="1:5">
      <c r="A86" s="210"/>
      <c r="B86" s="211"/>
      <c r="C86" s="180"/>
      <c r="D86" s="181"/>
      <c r="E86" s="195"/>
    </row>
    <row r="87" spans="1:5">
      <c r="A87" s="210"/>
      <c r="B87" s="211"/>
      <c r="C87" s="180"/>
      <c r="D87" s="181"/>
      <c r="E87" s="195"/>
    </row>
    <row r="88" spans="1:5">
      <c r="A88" s="210"/>
      <c r="B88" s="211"/>
      <c r="C88" s="180"/>
      <c r="D88" s="181"/>
      <c r="E88" s="195"/>
    </row>
    <row r="89" spans="1:5">
      <c r="A89" s="210"/>
      <c r="B89" s="211"/>
      <c r="C89" s="180"/>
      <c r="D89" s="181"/>
      <c r="E89" s="195"/>
    </row>
    <row r="90" spans="1:5">
      <c r="A90" s="210"/>
      <c r="B90" s="211"/>
      <c r="C90" s="180"/>
      <c r="D90" s="181"/>
      <c r="E90" s="195"/>
    </row>
    <row r="91" spans="1:5">
      <c r="A91" s="210"/>
      <c r="B91" s="211"/>
      <c r="C91" s="180"/>
      <c r="D91" s="181"/>
      <c r="E91" s="195"/>
    </row>
    <row r="92" spans="1:5">
      <c r="A92" s="210"/>
      <c r="B92" s="211"/>
      <c r="C92" s="180"/>
      <c r="D92" s="181"/>
      <c r="E92" s="195"/>
    </row>
    <row r="93" spans="1:5">
      <c r="A93" s="210"/>
      <c r="B93" s="211"/>
      <c r="C93" s="180"/>
      <c r="D93" s="181"/>
      <c r="E93" s="195"/>
    </row>
    <row r="94" spans="1:5">
      <c r="A94" s="210"/>
      <c r="B94" s="211"/>
      <c r="C94" s="180"/>
      <c r="D94" s="181"/>
      <c r="E94" s="195"/>
    </row>
    <row r="95" spans="1:5">
      <c r="A95" s="210"/>
      <c r="B95" s="211"/>
      <c r="C95" s="180"/>
      <c r="D95" s="181"/>
      <c r="E95" s="195"/>
    </row>
    <row r="96" spans="1:5">
      <c r="A96" s="210"/>
      <c r="B96" s="211"/>
      <c r="C96" s="180"/>
      <c r="D96" s="181"/>
      <c r="E96" s="195"/>
    </row>
    <row r="97" spans="1:5">
      <c r="A97" s="210"/>
      <c r="B97" s="211"/>
      <c r="C97" s="180"/>
      <c r="D97" s="181"/>
      <c r="E97" s="195"/>
    </row>
    <row r="98" spans="1:5">
      <c r="A98" s="210"/>
      <c r="B98" s="211"/>
      <c r="C98" s="180"/>
      <c r="D98" s="181"/>
      <c r="E98" s="195"/>
    </row>
    <row r="99" spans="1:5">
      <c r="A99" s="210"/>
      <c r="B99" s="211"/>
      <c r="C99" s="180"/>
      <c r="D99" s="181"/>
      <c r="E99" s="195"/>
    </row>
    <row r="100" spans="1:5">
      <c r="A100" s="210"/>
      <c r="B100" s="211"/>
      <c r="C100" s="180"/>
      <c r="D100" s="181"/>
      <c r="E100" s="195"/>
    </row>
    <row r="101" spans="1:5">
      <c r="A101" s="210"/>
      <c r="B101" s="211"/>
      <c r="C101" s="180"/>
      <c r="D101" s="181"/>
      <c r="E101" s="195"/>
    </row>
    <row r="102" spans="1:5">
      <c r="A102" s="210"/>
      <c r="B102" s="211"/>
      <c r="C102" s="180"/>
      <c r="D102" s="181"/>
      <c r="E102" s="195"/>
    </row>
    <row r="103" spans="1:5">
      <c r="A103" s="210"/>
      <c r="B103" s="211"/>
      <c r="C103" s="180"/>
      <c r="D103" s="181"/>
      <c r="E103" s="195"/>
    </row>
    <row r="104" spans="1:5">
      <c r="A104" s="210"/>
      <c r="B104" s="211"/>
      <c r="C104" s="180"/>
      <c r="D104" s="181"/>
      <c r="E104" s="195"/>
    </row>
    <row r="105" spans="1:5">
      <c r="A105" s="210"/>
      <c r="B105" s="211"/>
      <c r="C105" s="180"/>
      <c r="D105" s="181"/>
      <c r="E105" s="195"/>
    </row>
    <row r="106" spans="1:5">
      <c r="A106" s="210"/>
      <c r="B106" s="211"/>
      <c r="C106" s="180"/>
      <c r="D106" s="181"/>
      <c r="E106" s="195"/>
    </row>
    <row r="107" spans="1:5">
      <c r="A107" s="210"/>
      <c r="B107" s="211"/>
      <c r="C107" s="180"/>
      <c r="D107" s="181"/>
      <c r="E107" s="195"/>
    </row>
    <row r="108" spans="1:5">
      <c r="A108" s="210"/>
      <c r="B108" s="211"/>
      <c r="C108" s="180"/>
      <c r="D108" s="181"/>
      <c r="E108" s="195"/>
    </row>
    <row r="109" spans="1:5">
      <c r="A109" s="210"/>
      <c r="B109" s="211"/>
      <c r="C109" s="180"/>
      <c r="D109" s="181"/>
      <c r="E109" s="195"/>
    </row>
    <row r="110" spans="1:5">
      <c r="A110" s="210"/>
      <c r="B110" s="211"/>
      <c r="C110" s="180"/>
      <c r="D110" s="181"/>
      <c r="E110" s="195"/>
    </row>
    <row r="111" spans="1:5">
      <c r="A111" s="210"/>
      <c r="B111" s="211"/>
      <c r="C111" s="185"/>
      <c r="D111" s="186"/>
      <c r="E111" s="196"/>
    </row>
    <row r="112" spans="1:5" ht="13.8" thickBot="1">
      <c r="A112" s="187"/>
      <c r="B112" s="188"/>
      <c r="C112" s="189"/>
      <c r="D112" s="190">
        <f>SUM(D62:D111)</f>
        <v>0</v>
      </c>
      <c r="E112" s="191">
        <f>SUM(E62:E111)</f>
        <v>0</v>
      </c>
    </row>
    <row r="113" spans="1:5" ht="13.8" thickTop="1">
      <c r="A113" s="373"/>
      <c r="B113" s="373"/>
      <c r="C113" s="528" t="s">
        <v>15</v>
      </c>
      <c r="D113" s="967">
        <f>D112+E112</f>
        <v>0</v>
      </c>
      <c r="E113" s="967"/>
    </row>
  </sheetData>
  <sheetProtection sheet="1" objects="1" scenarios="1"/>
  <mergeCells count="8">
    <mergeCell ref="D113:E113"/>
    <mergeCell ref="A2:B3"/>
    <mergeCell ref="C2:C3"/>
    <mergeCell ref="D2:E2"/>
    <mergeCell ref="D55:E55"/>
    <mergeCell ref="A60:B61"/>
    <mergeCell ref="C60:C61"/>
    <mergeCell ref="D60:E60"/>
  </mergeCells>
  <phoneticPr fontId="26"/>
  <pageMargins left="0.625" right="0.40833333333333333" top="0.75" bottom="0.75" header="0.3" footer="0.3"/>
  <pageSetup paperSize="9" orientation="portrait" horizontalDpi="0" verticalDpi="0" r:id="rId1"/>
  <headerFooter>
    <oddHeader>&amp;C&amp;"HG丸ｺﾞｼｯｸM-PRO,標準"&amp;A</oddHeader>
    <oddFooter>&amp;C&amp;"HG丸ｺﾞｼｯｸM-PRO,標準"（&amp;P）</oddFooter>
  </headerFooter>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F113"/>
  <sheetViews>
    <sheetView view="pageLayout" zoomScale="110" zoomScaleNormal="100" zoomScalePageLayoutView="110" workbookViewId="0">
      <selection activeCell="A4" sqref="A4"/>
    </sheetView>
  </sheetViews>
  <sheetFormatPr defaultRowHeight="13.2"/>
  <cols>
    <col min="1" max="2" width="4.77734375" style="1" customWidth="1"/>
    <col min="3" max="3" width="57" style="1" customWidth="1"/>
    <col min="4" max="5" width="13" style="1" customWidth="1"/>
    <col min="6" max="16384" width="8.88671875" style="1"/>
  </cols>
  <sheetData>
    <row r="1" spans="1:6" ht="25.8" customHeight="1"/>
    <row r="2" spans="1:6" ht="13.2" customHeight="1">
      <c r="A2" s="875" t="s">
        <v>3</v>
      </c>
      <c r="B2" s="878"/>
      <c r="C2" s="893" t="s">
        <v>0</v>
      </c>
      <c r="D2" s="895" t="s">
        <v>6</v>
      </c>
      <c r="E2" s="896"/>
      <c r="F2" s="2"/>
    </row>
    <row r="3" spans="1:6">
      <c r="A3" s="879"/>
      <c r="B3" s="880"/>
      <c r="C3" s="894"/>
      <c r="D3" s="292" t="s">
        <v>4</v>
      </c>
      <c r="E3" s="293" t="s">
        <v>312</v>
      </c>
    </row>
    <row r="4" spans="1:6">
      <c r="A4" s="210"/>
      <c r="B4" s="211"/>
      <c r="C4" s="542"/>
      <c r="D4" s="249"/>
      <c r="E4" s="295"/>
    </row>
    <row r="5" spans="1:6">
      <c r="A5" s="210"/>
      <c r="B5" s="211"/>
      <c r="C5" s="542"/>
      <c r="D5" s="249"/>
      <c r="E5" s="295"/>
    </row>
    <row r="6" spans="1:6">
      <c r="A6" s="210"/>
      <c r="B6" s="211"/>
      <c r="C6" s="542"/>
      <c r="D6" s="249"/>
      <c r="E6" s="295"/>
    </row>
    <row r="7" spans="1:6">
      <c r="A7" s="210"/>
      <c r="B7" s="211"/>
      <c r="C7" s="542"/>
      <c r="D7" s="249"/>
      <c r="E7" s="295"/>
    </row>
    <row r="8" spans="1:6">
      <c r="A8" s="210"/>
      <c r="B8" s="211"/>
      <c r="C8" s="542"/>
      <c r="D8" s="249"/>
      <c r="E8" s="295"/>
    </row>
    <row r="9" spans="1:6">
      <c r="A9" s="210"/>
      <c r="B9" s="211"/>
      <c r="C9" s="542"/>
      <c r="D9" s="249"/>
      <c r="E9" s="295"/>
    </row>
    <row r="10" spans="1:6">
      <c r="A10" s="210"/>
      <c r="B10" s="211"/>
      <c r="C10" s="542"/>
      <c r="D10" s="249"/>
      <c r="E10" s="295"/>
    </row>
    <row r="11" spans="1:6">
      <c r="A11" s="210"/>
      <c r="B11" s="211"/>
      <c r="C11" s="542"/>
      <c r="D11" s="249"/>
      <c r="E11" s="295"/>
    </row>
    <row r="12" spans="1:6">
      <c r="A12" s="210"/>
      <c r="B12" s="211"/>
      <c r="C12" s="542"/>
      <c r="D12" s="249"/>
      <c r="E12" s="295"/>
    </row>
    <row r="13" spans="1:6">
      <c r="A13" s="210"/>
      <c r="B13" s="211"/>
      <c r="C13" s="542"/>
      <c r="D13" s="249"/>
      <c r="E13" s="295"/>
    </row>
    <row r="14" spans="1:6">
      <c r="A14" s="210"/>
      <c r="B14" s="211"/>
      <c r="C14" s="542"/>
      <c r="D14" s="249"/>
      <c r="E14" s="295"/>
    </row>
    <row r="15" spans="1:6">
      <c r="A15" s="210"/>
      <c r="B15" s="211"/>
      <c r="C15" s="542"/>
      <c r="D15" s="249"/>
      <c r="E15" s="295"/>
    </row>
    <row r="16" spans="1:6">
      <c r="A16" s="210"/>
      <c r="B16" s="211"/>
      <c r="C16" s="542"/>
      <c r="D16" s="249"/>
      <c r="E16" s="295"/>
    </row>
    <row r="17" spans="1:5">
      <c r="A17" s="210"/>
      <c r="B17" s="211"/>
      <c r="C17" s="542"/>
      <c r="D17" s="249"/>
      <c r="E17" s="295"/>
    </row>
    <row r="18" spans="1:5">
      <c r="A18" s="210"/>
      <c r="B18" s="211"/>
      <c r="C18" s="542"/>
      <c r="D18" s="249"/>
      <c r="E18" s="295"/>
    </row>
    <row r="19" spans="1:5">
      <c r="A19" s="210"/>
      <c r="B19" s="211"/>
      <c r="C19" s="542"/>
      <c r="D19" s="249"/>
      <c r="E19" s="295"/>
    </row>
    <row r="20" spans="1:5">
      <c r="A20" s="210"/>
      <c r="B20" s="211"/>
      <c r="C20" s="542"/>
      <c r="D20" s="249"/>
      <c r="E20" s="295"/>
    </row>
    <row r="21" spans="1:5">
      <c r="A21" s="210"/>
      <c r="B21" s="211"/>
      <c r="C21" s="542"/>
      <c r="D21" s="249"/>
      <c r="E21" s="295"/>
    </row>
    <row r="22" spans="1:5">
      <c r="A22" s="210"/>
      <c r="B22" s="211"/>
      <c r="C22" s="542"/>
      <c r="D22" s="249"/>
      <c r="E22" s="295"/>
    </row>
    <row r="23" spans="1:5">
      <c r="A23" s="210"/>
      <c r="B23" s="211"/>
      <c r="C23" s="542"/>
      <c r="D23" s="249"/>
      <c r="E23" s="295"/>
    </row>
    <row r="24" spans="1:5">
      <c r="A24" s="210"/>
      <c r="B24" s="211"/>
      <c r="C24" s="542"/>
      <c r="D24" s="249"/>
      <c r="E24" s="295"/>
    </row>
    <row r="25" spans="1:5">
      <c r="A25" s="210"/>
      <c r="B25" s="211"/>
      <c r="C25" s="542"/>
      <c r="D25" s="249"/>
      <c r="E25" s="295"/>
    </row>
    <row r="26" spans="1:5">
      <c r="A26" s="210"/>
      <c r="B26" s="211"/>
      <c r="C26" s="542"/>
      <c r="D26" s="249"/>
      <c r="E26" s="295"/>
    </row>
    <row r="27" spans="1:5">
      <c r="A27" s="210"/>
      <c r="B27" s="211"/>
      <c r="C27" s="542"/>
      <c r="D27" s="249"/>
      <c r="E27" s="295"/>
    </row>
    <row r="28" spans="1:5">
      <c r="A28" s="210"/>
      <c r="B28" s="211"/>
      <c r="C28" s="542"/>
      <c r="D28" s="249"/>
      <c r="E28" s="295"/>
    </row>
    <row r="29" spans="1:5">
      <c r="A29" s="210"/>
      <c r="B29" s="211"/>
      <c r="C29" s="542"/>
      <c r="D29" s="249"/>
      <c r="E29" s="295"/>
    </row>
    <row r="30" spans="1:5">
      <c r="A30" s="210"/>
      <c r="B30" s="211"/>
      <c r="C30" s="542"/>
      <c r="D30" s="249"/>
      <c r="E30" s="295"/>
    </row>
    <row r="31" spans="1:5">
      <c r="A31" s="210"/>
      <c r="B31" s="211"/>
      <c r="C31" s="542"/>
      <c r="D31" s="249"/>
      <c r="E31" s="295"/>
    </row>
    <row r="32" spans="1:5">
      <c r="A32" s="210"/>
      <c r="B32" s="211"/>
      <c r="C32" s="542"/>
      <c r="D32" s="249"/>
      <c r="E32" s="295"/>
    </row>
    <row r="33" spans="1:5">
      <c r="A33" s="210"/>
      <c r="B33" s="211"/>
      <c r="C33" s="542"/>
      <c r="D33" s="249"/>
      <c r="E33" s="295"/>
    </row>
    <row r="34" spans="1:5">
      <c r="A34" s="210"/>
      <c r="B34" s="211"/>
      <c r="C34" s="542"/>
      <c r="D34" s="249"/>
      <c r="E34" s="295"/>
    </row>
    <row r="35" spans="1:5">
      <c r="A35" s="210"/>
      <c r="B35" s="211"/>
      <c r="C35" s="542"/>
      <c r="D35" s="249"/>
      <c r="E35" s="295"/>
    </row>
    <row r="36" spans="1:5">
      <c r="A36" s="210"/>
      <c r="B36" s="211"/>
      <c r="C36" s="542"/>
      <c r="D36" s="249"/>
      <c r="E36" s="295"/>
    </row>
    <row r="37" spans="1:5">
      <c r="A37" s="210"/>
      <c r="B37" s="211"/>
      <c r="C37" s="542"/>
      <c r="D37" s="249"/>
      <c r="E37" s="295"/>
    </row>
    <row r="38" spans="1:5">
      <c r="A38" s="210"/>
      <c r="B38" s="211"/>
      <c r="C38" s="542"/>
      <c r="D38" s="249"/>
      <c r="E38" s="295"/>
    </row>
    <row r="39" spans="1:5">
      <c r="A39" s="210"/>
      <c r="B39" s="211"/>
      <c r="C39" s="542"/>
      <c r="D39" s="249"/>
      <c r="E39" s="295"/>
    </row>
    <row r="40" spans="1:5">
      <c r="A40" s="210"/>
      <c r="B40" s="211"/>
      <c r="C40" s="542"/>
      <c r="D40" s="249"/>
      <c r="E40" s="295"/>
    </row>
    <row r="41" spans="1:5">
      <c r="A41" s="210"/>
      <c r="B41" s="211"/>
      <c r="C41" s="542"/>
      <c r="D41" s="249"/>
      <c r="E41" s="295"/>
    </row>
    <row r="42" spans="1:5">
      <c r="A42" s="210"/>
      <c r="B42" s="211"/>
      <c r="C42" s="542"/>
      <c r="D42" s="249"/>
      <c r="E42" s="295"/>
    </row>
    <row r="43" spans="1:5">
      <c r="A43" s="210"/>
      <c r="B43" s="211"/>
      <c r="C43" s="542"/>
      <c r="D43" s="249"/>
      <c r="E43" s="295"/>
    </row>
    <row r="44" spans="1:5">
      <c r="A44" s="210"/>
      <c r="B44" s="211"/>
      <c r="C44" s="542"/>
      <c r="D44" s="249"/>
      <c r="E44" s="295"/>
    </row>
    <row r="45" spans="1:5">
      <c r="A45" s="210"/>
      <c r="B45" s="211"/>
      <c r="C45" s="542"/>
      <c r="D45" s="249"/>
      <c r="E45" s="295"/>
    </row>
    <row r="46" spans="1:5">
      <c r="A46" s="210"/>
      <c r="B46" s="211"/>
      <c r="C46" s="542"/>
      <c r="D46" s="249"/>
      <c r="E46" s="295"/>
    </row>
    <row r="47" spans="1:5">
      <c r="A47" s="210"/>
      <c r="B47" s="211"/>
      <c r="C47" s="542"/>
      <c r="D47" s="249"/>
      <c r="E47" s="295"/>
    </row>
    <row r="48" spans="1:5">
      <c r="A48" s="210"/>
      <c r="B48" s="211"/>
      <c r="C48" s="542"/>
      <c r="D48" s="249"/>
      <c r="E48" s="295"/>
    </row>
    <row r="49" spans="1:5">
      <c r="A49" s="210"/>
      <c r="B49" s="211"/>
      <c r="C49" s="542"/>
      <c r="D49" s="249"/>
      <c r="E49" s="295"/>
    </row>
    <row r="50" spans="1:5">
      <c r="A50" s="210"/>
      <c r="B50" s="211"/>
      <c r="C50" s="542"/>
      <c r="D50" s="249"/>
      <c r="E50" s="295"/>
    </row>
    <row r="51" spans="1:5">
      <c r="A51" s="210"/>
      <c r="B51" s="211"/>
      <c r="C51" s="542"/>
      <c r="D51" s="249"/>
      <c r="E51" s="295"/>
    </row>
    <row r="52" spans="1:5">
      <c r="A52" s="210"/>
      <c r="B52" s="211"/>
      <c r="C52" s="542"/>
      <c r="D52" s="249"/>
      <c r="E52" s="295"/>
    </row>
    <row r="53" spans="1:5">
      <c r="A53" s="210"/>
      <c r="B53" s="211"/>
      <c r="C53" s="542"/>
      <c r="D53" s="249"/>
      <c r="E53" s="295"/>
    </row>
    <row r="54" spans="1:5" ht="13.8" thickBot="1">
      <c r="A54" s="187"/>
      <c r="B54" s="188"/>
      <c r="C54" s="189"/>
      <c r="D54" s="190">
        <f>SUM(D4:D53)</f>
        <v>0</v>
      </c>
      <c r="E54" s="191">
        <f>SUM(E4:E53)</f>
        <v>0</v>
      </c>
    </row>
    <row r="55" spans="1:5" ht="13.8" thickTop="1">
      <c r="A55" s="373"/>
      <c r="B55" s="373"/>
      <c r="C55" s="528" t="s">
        <v>14</v>
      </c>
      <c r="D55" s="967">
        <f>D54+E54</f>
        <v>0</v>
      </c>
      <c r="E55" s="967"/>
    </row>
    <row r="56" spans="1:5">
      <c r="C56" s="3"/>
      <c r="D56" s="3"/>
      <c r="E56" s="3"/>
    </row>
    <row r="57" spans="1:5">
      <c r="C57" s="3"/>
      <c r="D57" s="3"/>
      <c r="E57" s="3"/>
    </row>
    <row r="58" spans="1:5">
      <c r="C58" s="3"/>
      <c r="D58" s="3"/>
      <c r="E58" s="3"/>
    </row>
    <row r="59" spans="1:5" ht="25.8" customHeight="1">
      <c r="D59" s="3"/>
      <c r="E59" s="3"/>
    </row>
    <row r="60" spans="1:5" ht="13.2" customHeight="1">
      <c r="A60" s="946" t="s">
        <v>3</v>
      </c>
      <c r="B60" s="1104"/>
      <c r="C60" s="893" t="s">
        <v>0</v>
      </c>
      <c r="D60" s="895" t="s">
        <v>6</v>
      </c>
      <c r="E60" s="896"/>
    </row>
    <row r="61" spans="1:5">
      <c r="A61" s="948"/>
      <c r="B61" s="1105"/>
      <c r="C61" s="894"/>
      <c r="D61" s="292" t="s">
        <v>4</v>
      </c>
      <c r="E61" s="293" t="s">
        <v>312</v>
      </c>
    </row>
    <row r="62" spans="1:5">
      <c r="A62" s="210"/>
      <c r="B62" s="211"/>
      <c r="C62" s="220" t="s">
        <v>8</v>
      </c>
      <c r="D62" s="294">
        <f>D54</f>
        <v>0</v>
      </c>
      <c r="E62" s="213">
        <f>E54</f>
        <v>0</v>
      </c>
    </row>
    <row r="63" spans="1:5">
      <c r="A63" s="178"/>
      <c r="B63" s="179"/>
      <c r="C63" s="180"/>
      <c r="D63" s="181"/>
      <c r="E63" s="195"/>
    </row>
    <row r="64" spans="1:5">
      <c r="A64" s="178"/>
      <c r="B64" s="179"/>
      <c r="C64" s="180"/>
      <c r="D64" s="181"/>
      <c r="E64" s="195"/>
    </row>
    <row r="65" spans="1:5">
      <c r="A65" s="178"/>
      <c r="B65" s="179"/>
      <c r="C65" s="180"/>
      <c r="D65" s="181"/>
      <c r="E65" s="195"/>
    </row>
    <row r="66" spans="1:5">
      <c r="A66" s="178"/>
      <c r="B66" s="179"/>
      <c r="C66" s="180"/>
      <c r="D66" s="181"/>
      <c r="E66" s="195"/>
    </row>
    <row r="67" spans="1:5">
      <c r="A67" s="178"/>
      <c r="B67" s="179"/>
      <c r="C67" s="180"/>
      <c r="D67" s="181"/>
      <c r="E67" s="195"/>
    </row>
    <row r="68" spans="1:5">
      <c r="A68" s="178"/>
      <c r="B68" s="179"/>
      <c r="C68" s="180"/>
      <c r="D68" s="181"/>
      <c r="E68" s="195"/>
    </row>
    <row r="69" spans="1:5">
      <c r="A69" s="178"/>
      <c r="B69" s="179"/>
      <c r="C69" s="180"/>
      <c r="D69" s="181"/>
      <c r="E69" s="195"/>
    </row>
    <row r="70" spans="1:5">
      <c r="A70" s="178"/>
      <c r="B70" s="179"/>
      <c r="C70" s="180"/>
      <c r="D70" s="181"/>
      <c r="E70" s="195"/>
    </row>
    <row r="71" spans="1:5">
      <c r="A71" s="178"/>
      <c r="B71" s="179"/>
      <c r="C71" s="180"/>
      <c r="D71" s="181"/>
      <c r="E71" s="195"/>
    </row>
    <row r="72" spans="1:5">
      <c r="A72" s="178"/>
      <c r="B72" s="179"/>
      <c r="C72" s="180"/>
      <c r="D72" s="181"/>
      <c r="E72" s="195"/>
    </row>
    <row r="73" spans="1:5">
      <c r="A73" s="178"/>
      <c r="B73" s="179"/>
      <c r="C73" s="180"/>
      <c r="D73" s="181"/>
      <c r="E73" s="195"/>
    </row>
    <row r="74" spans="1:5">
      <c r="A74" s="178"/>
      <c r="B74" s="179"/>
      <c r="C74" s="180"/>
      <c r="D74" s="181"/>
      <c r="E74" s="195"/>
    </row>
    <row r="75" spans="1:5">
      <c r="A75" s="178"/>
      <c r="B75" s="179"/>
      <c r="C75" s="180"/>
      <c r="D75" s="181"/>
      <c r="E75" s="195"/>
    </row>
    <row r="76" spans="1:5">
      <c r="A76" s="178"/>
      <c r="B76" s="179"/>
      <c r="C76" s="180"/>
      <c r="D76" s="181"/>
      <c r="E76" s="195"/>
    </row>
    <row r="77" spans="1:5">
      <c r="A77" s="178"/>
      <c r="B77" s="179"/>
      <c r="C77" s="180"/>
      <c r="D77" s="181"/>
      <c r="E77" s="195"/>
    </row>
    <row r="78" spans="1:5">
      <c r="A78" s="178"/>
      <c r="B78" s="179"/>
      <c r="C78" s="180"/>
      <c r="D78" s="181"/>
      <c r="E78" s="195"/>
    </row>
    <row r="79" spans="1:5">
      <c r="A79" s="178"/>
      <c r="B79" s="179"/>
      <c r="C79" s="180"/>
      <c r="D79" s="181"/>
      <c r="E79" s="195"/>
    </row>
    <row r="80" spans="1:5">
      <c r="A80" s="178"/>
      <c r="B80" s="179"/>
      <c r="C80" s="180"/>
      <c r="D80" s="181"/>
      <c r="E80" s="195"/>
    </row>
    <row r="81" spans="1:5">
      <c r="A81" s="178"/>
      <c r="B81" s="179"/>
      <c r="C81" s="180"/>
      <c r="D81" s="181"/>
      <c r="E81" s="195"/>
    </row>
    <row r="82" spans="1:5">
      <c r="A82" s="178"/>
      <c r="B82" s="179"/>
      <c r="C82" s="180"/>
      <c r="D82" s="181"/>
      <c r="E82" s="195"/>
    </row>
    <row r="83" spans="1:5">
      <c r="A83" s="178"/>
      <c r="B83" s="179"/>
      <c r="C83" s="180"/>
      <c r="D83" s="181"/>
      <c r="E83" s="195"/>
    </row>
    <row r="84" spans="1:5">
      <c r="A84" s="178"/>
      <c r="B84" s="179"/>
      <c r="C84" s="180"/>
      <c r="D84" s="181"/>
      <c r="E84" s="195"/>
    </row>
    <row r="85" spans="1:5">
      <c r="A85" s="178"/>
      <c r="B85" s="179"/>
      <c r="C85" s="180"/>
      <c r="D85" s="181"/>
      <c r="E85" s="195"/>
    </row>
    <row r="86" spans="1:5">
      <c r="A86" s="178"/>
      <c r="B86" s="179"/>
      <c r="C86" s="180"/>
      <c r="D86" s="181"/>
      <c r="E86" s="195"/>
    </row>
    <row r="87" spans="1:5">
      <c r="A87" s="178"/>
      <c r="B87" s="179"/>
      <c r="C87" s="180"/>
      <c r="D87" s="181"/>
      <c r="E87" s="195"/>
    </row>
    <row r="88" spans="1:5">
      <c r="A88" s="178"/>
      <c r="B88" s="179"/>
      <c r="C88" s="180"/>
      <c r="D88" s="181"/>
      <c r="E88" s="195"/>
    </row>
    <row r="89" spans="1:5">
      <c r="A89" s="178"/>
      <c r="B89" s="179"/>
      <c r="C89" s="180"/>
      <c r="D89" s="181"/>
      <c r="E89" s="195"/>
    </row>
    <row r="90" spans="1:5">
      <c r="A90" s="178"/>
      <c r="B90" s="179"/>
      <c r="C90" s="180"/>
      <c r="D90" s="181"/>
      <c r="E90" s="195"/>
    </row>
    <row r="91" spans="1:5">
      <c r="A91" s="178"/>
      <c r="B91" s="179"/>
      <c r="C91" s="180"/>
      <c r="D91" s="181"/>
      <c r="E91" s="195"/>
    </row>
    <row r="92" spans="1:5">
      <c r="A92" s="178"/>
      <c r="B92" s="179"/>
      <c r="C92" s="180"/>
      <c r="D92" s="181"/>
      <c r="E92" s="195"/>
    </row>
    <row r="93" spans="1:5">
      <c r="A93" s="178"/>
      <c r="B93" s="179"/>
      <c r="C93" s="180"/>
      <c r="D93" s="181"/>
      <c r="E93" s="195"/>
    </row>
    <row r="94" spans="1:5">
      <c r="A94" s="178"/>
      <c r="B94" s="179"/>
      <c r="C94" s="180"/>
      <c r="D94" s="181"/>
      <c r="E94" s="195"/>
    </row>
    <row r="95" spans="1:5">
      <c r="A95" s="178"/>
      <c r="B95" s="179"/>
      <c r="C95" s="180"/>
      <c r="D95" s="181"/>
      <c r="E95" s="195"/>
    </row>
    <row r="96" spans="1:5">
      <c r="A96" s="178"/>
      <c r="B96" s="179"/>
      <c r="C96" s="180"/>
      <c r="D96" s="181"/>
      <c r="E96" s="195"/>
    </row>
    <row r="97" spans="1:5">
      <c r="A97" s="178"/>
      <c r="B97" s="179"/>
      <c r="C97" s="180"/>
      <c r="D97" s="181"/>
      <c r="E97" s="195"/>
    </row>
    <row r="98" spans="1:5">
      <c r="A98" s="178"/>
      <c r="B98" s="179"/>
      <c r="C98" s="180"/>
      <c r="D98" s="181"/>
      <c r="E98" s="195"/>
    </row>
    <row r="99" spans="1:5">
      <c r="A99" s="178"/>
      <c r="B99" s="179"/>
      <c r="C99" s="180"/>
      <c r="D99" s="181"/>
      <c r="E99" s="195"/>
    </row>
    <row r="100" spans="1:5">
      <c r="A100" s="178"/>
      <c r="B100" s="179"/>
      <c r="C100" s="180"/>
      <c r="D100" s="181"/>
      <c r="E100" s="195"/>
    </row>
    <row r="101" spans="1:5">
      <c r="A101" s="178"/>
      <c r="B101" s="179"/>
      <c r="C101" s="180"/>
      <c r="D101" s="181"/>
      <c r="E101" s="195"/>
    </row>
    <row r="102" spans="1:5">
      <c r="A102" s="178"/>
      <c r="B102" s="179"/>
      <c r="C102" s="180"/>
      <c r="D102" s="181"/>
      <c r="E102" s="195"/>
    </row>
    <row r="103" spans="1:5">
      <c r="A103" s="178"/>
      <c r="B103" s="179"/>
      <c r="C103" s="180"/>
      <c r="D103" s="181"/>
      <c r="E103" s="195"/>
    </row>
    <row r="104" spans="1:5">
      <c r="A104" s="178"/>
      <c r="B104" s="179"/>
      <c r="C104" s="180"/>
      <c r="D104" s="181"/>
      <c r="E104" s="195"/>
    </row>
    <row r="105" spans="1:5">
      <c r="A105" s="178"/>
      <c r="B105" s="179"/>
      <c r="C105" s="180"/>
      <c r="D105" s="181"/>
      <c r="E105" s="195"/>
    </row>
    <row r="106" spans="1:5">
      <c r="A106" s="178"/>
      <c r="B106" s="179"/>
      <c r="C106" s="180"/>
      <c r="D106" s="181"/>
      <c r="E106" s="195"/>
    </row>
    <row r="107" spans="1:5">
      <c r="A107" s="178"/>
      <c r="B107" s="179"/>
      <c r="C107" s="180"/>
      <c r="D107" s="181"/>
      <c r="E107" s="195"/>
    </row>
    <row r="108" spans="1:5">
      <c r="A108" s="178"/>
      <c r="B108" s="179"/>
      <c r="C108" s="180"/>
      <c r="D108" s="181"/>
      <c r="E108" s="195"/>
    </row>
    <row r="109" spans="1:5">
      <c r="A109" s="178"/>
      <c r="B109" s="179"/>
      <c r="C109" s="180"/>
      <c r="D109" s="181"/>
      <c r="E109" s="195"/>
    </row>
    <row r="110" spans="1:5">
      <c r="A110" s="178"/>
      <c r="B110" s="179"/>
      <c r="C110" s="180"/>
      <c r="D110" s="181"/>
      <c r="E110" s="195"/>
    </row>
    <row r="111" spans="1:5">
      <c r="A111" s="178"/>
      <c r="B111" s="179"/>
      <c r="C111" s="180"/>
      <c r="D111" s="181"/>
      <c r="E111" s="195"/>
    </row>
    <row r="112" spans="1:5" ht="13.8" thickBot="1">
      <c r="A112" s="187"/>
      <c r="B112" s="188"/>
      <c r="C112" s="189"/>
      <c r="D112" s="190">
        <f>SUM(D62:D111)</f>
        <v>0</v>
      </c>
      <c r="E112" s="191">
        <f>SUM(E62:E111)</f>
        <v>0</v>
      </c>
    </row>
    <row r="113" spans="1:5" ht="13.8" thickTop="1">
      <c r="A113" s="373"/>
      <c r="B113" s="373"/>
      <c r="C113" s="528" t="s">
        <v>15</v>
      </c>
      <c r="D113" s="967">
        <f>D112+E112</f>
        <v>0</v>
      </c>
      <c r="E113" s="967"/>
    </row>
  </sheetData>
  <sheetProtection sheet="1" objects="1" scenarios="1"/>
  <mergeCells count="8">
    <mergeCell ref="D113:E113"/>
    <mergeCell ref="A2:B3"/>
    <mergeCell ref="C2:C3"/>
    <mergeCell ref="D2:E2"/>
    <mergeCell ref="A60:B61"/>
    <mergeCell ref="C60:C61"/>
    <mergeCell ref="D60:E60"/>
    <mergeCell ref="D55:E55"/>
  </mergeCells>
  <phoneticPr fontId="2"/>
  <pageMargins left="0.625" right="0.40833333333333333" top="0.75" bottom="0.75" header="0.3" footer="0.3"/>
  <pageSetup paperSize="9" orientation="portrait" horizontalDpi="0" verticalDpi="0" r:id="rId1"/>
  <headerFooter>
    <oddHeader>&amp;C&amp;"HG丸ｺﾞｼｯｸM-PRO,標準"&amp;A</oddHeader>
    <oddFooter>&amp;C&amp;"HG丸ｺﾞｼｯｸM-PRO,標準"（&amp;P）</oddFooter>
  </headerFooter>
  <rowBreaks count="1" manualBreakCount="1">
    <brk id="58"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F677"/>
  <sheetViews>
    <sheetView view="pageLayout" zoomScaleNormal="100" workbookViewId="0"/>
  </sheetViews>
  <sheetFormatPr defaultRowHeight="13.2"/>
  <cols>
    <col min="1" max="2" width="4.77734375" style="1" customWidth="1"/>
    <col min="3" max="3" width="52.6640625" style="1" customWidth="1"/>
    <col min="4" max="4" width="13" style="1" customWidth="1"/>
    <col min="5" max="5" width="13" style="1" bestFit="1" customWidth="1"/>
    <col min="6" max="6" width="13" style="1" customWidth="1"/>
    <col min="7" max="16384" width="8.88671875" style="1"/>
  </cols>
  <sheetData>
    <row r="1" spans="1:6" ht="33.9" customHeight="1">
      <c r="A1" s="6"/>
      <c r="B1" s="6"/>
    </row>
    <row r="2" spans="1:6" ht="33" customHeight="1">
      <c r="A2" s="872" t="s">
        <v>3</v>
      </c>
      <c r="B2" s="874"/>
      <c r="C2" s="172" t="s">
        <v>0</v>
      </c>
      <c r="D2" s="171" t="s">
        <v>1</v>
      </c>
      <c r="E2" s="233" t="s">
        <v>2</v>
      </c>
      <c r="F2" s="172" t="s">
        <v>17</v>
      </c>
    </row>
    <row r="3" spans="1:6">
      <c r="A3" s="173">
        <v>1</v>
      </c>
      <c r="B3" s="174">
        <v>1</v>
      </c>
      <c r="C3" s="175" t="s">
        <v>726</v>
      </c>
      <c r="D3" s="176">
        <f>前年度!B6</f>
        <v>583</v>
      </c>
      <c r="E3" s="174"/>
      <c r="F3" s="175">
        <f>D3</f>
        <v>583</v>
      </c>
    </row>
    <row r="4" spans="1:6">
      <c r="A4" s="229"/>
      <c r="B4" s="236">
        <v>1</v>
      </c>
      <c r="C4" s="237" t="s">
        <v>1062</v>
      </c>
      <c r="D4" s="238"/>
      <c r="E4" s="239"/>
      <c r="F4" s="240"/>
    </row>
    <row r="5" spans="1:6">
      <c r="A5" s="168"/>
      <c r="B5" s="236">
        <v>1</v>
      </c>
      <c r="C5" s="235" t="s">
        <v>1323</v>
      </c>
      <c r="D5" s="241"/>
      <c r="E5" s="239"/>
      <c r="F5" s="240"/>
    </row>
    <row r="6" spans="1:6">
      <c r="A6" s="168"/>
      <c r="B6" s="236">
        <v>1</v>
      </c>
      <c r="C6" s="235" t="s">
        <v>1063</v>
      </c>
      <c r="D6" s="242">
        <f>IF(AND(D5&lt;&gt;"",D5-F3&gt;=0),D5-F3,0)</f>
        <v>0</v>
      </c>
      <c r="E6" s="236">
        <f>IF(AND(D5&lt;&gt;"",F3-D5&gt;0),F3-D5,0)</f>
        <v>0</v>
      </c>
      <c r="F6" s="218">
        <f>F3+D6-E6</f>
        <v>583</v>
      </c>
    </row>
    <row r="7" spans="1:6">
      <c r="A7" s="178"/>
      <c r="B7" s="244"/>
      <c r="C7" s="245"/>
      <c r="D7" s="243"/>
      <c r="E7" s="244"/>
      <c r="F7" s="218" t="str">
        <f>IF(OR(D7&lt;&gt;"",E7&lt;&gt;""),F6+D7-E7,"")</f>
        <v/>
      </c>
    </row>
    <row r="8" spans="1:6">
      <c r="A8" s="178"/>
      <c r="B8" s="244"/>
      <c r="C8" s="245"/>
      <c r="D8" s="243"/>
      <c r="E8" s="244"/>
      <c r="F8" s="218" t="str">
        <f>IF(OR(D8&lt;&gt;"",E8&lt;&gt;""),F7+D8-E8,"")</f>
        <v/>
      </c>
    </row>
    <row r="9" spans="1:6">
      <c r="A9" s="178"/>
      <c r="B9" s="244"/>
      <c r="C9" s="245"/>
      <c r="D9" s="243"/>
      <c r="E9" s="244"/>
      <c r="F9" s="218" t="str">
        <f t="shared" ref="F9:F54" si="0">IF(OR(D9&lt;&gt;"",E9&lt;&gt;""),F8+D9-E9,"")</f>
        <v/>
      </c>
    </row>
    <row r="10" spans="1:6">
      <c r="A10" s="178"/>
      <c r="B10" s="244"/>
      <c r="C10" s="245"/>
      <c r="D10" s="243"/>
      <c r="E10" s="244"/>
      <c r="F10" s="218" t="str">
        <f t="shared" si="0"/>
        <v/>
      </c>
    </row>
    <row r="11" spans="1:6">
      <c r="A11" s="178"/>
      <c r="B11" s="244"/>
      <c r="C11" s="245"/>
      <c r="D11" s="243"/>
      <c r="E11" s="244"/>
      <c r="F11" s="218" t="str">
        <f t="shared" si="0"/>
        <v/>
      </c>
    </row>
    <row r="12" spans="1:6">
      <c r="A12" s="178"/>
      <c r="B12" s="244"/>
      <c r="C12" s="245"/>
      <c r="D12" s="243"/>
      <c r="E12" s="244"/>
      <c r="F12" s="218" t="str">
        <f t="shared" si="0"/>
        <v/>
      </c>
    </row>
    <row r="13" spans="1:6">
      <c r="A13" s="178"/>
      <c r="B13" s="244"/>
      <c r="C13" s="245"/>
      <c r="D13" s="243"/>
      <c r="E13" s="244"/>
      <c r="F13" s="218" t="str">
        <f t="shared" si="0"/>
        <v/>
      </c>
    </row>
    <row r="14" spans="1:6">
      <c r="A14" s="178"/>
      <c r="B14" s="244"/>
      <c r="C14" s="245"/>
      <c r="D14" s="243"/>
      <c r="E14" s="244"/>
      <c r="F14" s="218" t="str">
        <f t="shared" si="0"/>
        <v/>
      </c>
    </row>
    <row r="15" spans="1:6">
      <c r="A15" s="178"/>
      <c r="B15" s="244"/>
      <c r="C15" s="245"/>
      <c r="D15" s="243"/>
      <c r="E15" s="244"/>
      <c r="F15" s="218" t="str">
        <f t="shared" si="0"/>
        <v/>
      </c>
    </row>
    <row r="16" spans="1:6">
      <c r="A16" s="178"/>
      <c r="B16" s="244"/>
      <c r="C16" s="245"/>
      <c r="D16" s="243"/>
      <c r="E16" s="244"/>
      <c r="F16" s="218" t="str">
        <f t="shared" si="0"/>
        <v/>
      </c>
    </row>
    <row r="17" spans="1:6">
      <c r="A17" s="178"/>
      <c r="B17" s="244"/>
      <c r="C17" s="245"/>
      <c r="D17" s="243"/>
      <c r="E17" s="244"/>
      <c r="F17" s="218" t="str">
        <f t="shared" si="0"/>
        <v/>
      </c>
    </row>
    <row r="18" spans="1:6">
      <c r="A18" s="178"/>
      <c r="B18" s="244"/>
      <c r="C18" s="245"/>
      <c r="D18" s="243"/>
      <c r="E18" s="244"/>
      <c r="F18" s="218" t="str">
        <f t="shared" si="0"/>
        <v/>
      </c>
    </row>
    <row r="19" spans="1:6">
      <c r="A19" s="178"/>
      <c r="B19" s="244"/>
      <c r="C19" s="245"/>
      <c r="D19" s="243"/>
      <c r="E19" s="244"/>
      <c r="F19" s="218" t="str">
        <f t="shared" si="0"/>
        <v/>
      </c>
    </row>
    <row r="20" spans="1:6">
      <c r="A20" s="178"/>
      <c r="B20" s="244"/>
      <c r="C20" s="245"/>
      <c r="D20" s="243"/>
      <c r="E20" s="244"/>
      <c r="F20" s="218" t="str">
        <f t="shared" si="0"/>
        <v/>
      </c>
    </row>
    <row r="21" spans="1:6">
      <c r="A21" s="178"/>
      <c r="B21" s="244"/>
      <c r="C21" s="245"/>
      <c r="D21" s="243"/>
      <c r="E21" s="244"/>
      <c r="F21" s="218" t="str">
        <f t="shared" si="0"/>
        <v/>
      </c>
    </row>
    <row r="22" spans="1:6">
      <c r="A22" s="178"/>
      <c r="B22" s="244"/>
      <c r="C22" s="245"/>
      <c r="D22" s="243"/>
      <c r="E22" s="244"/>
      <c r="F22" s="218" t="str">
        <f t="shared" si="0"/>
        <v/>
      </c>
    </row>
    <row r="23" spans="1:6">
      <c r="A23" s="178"/>
      <c r="B23" s="244"/>
      <c r="C23" s="245"/>
      <c r="D23" s="243"/>
      <c r="E23" s="244"/>
      <c r="F23" s="218" t="str">
        <f t="shared" si="0"/>
        <v/>
      </c>
    </row>
    <row r="24" spans="1:6">
      <c r="A24" s="178"/>
      <c r="B24" s="244"/>
      <c r="C24" s="245"/>
      <c r="D24" s="243"/>
      <c r="E24" s="244"/>
      <c r="F24" s="218" t="str">
        <f t="shared" si="0"/>
        <v/>
      </c>
    </row>
    <row r="25" spans="1:6">
      <c r="A25" s="178"/>
      <c r="B25" s="244"/>
      <c r="C25" s="245"/>
      <c r="D25" s="243"/>
      <c r="E25" s="244"/>
      <c r="F25" s="218" t="str">
        <f t="shared" si="0"/>
        <v/>
      </c>
    </row>
    <row r="26" spans="1:6">
      <c r="A26" s="178"/>
      <c r="B26" s="244"/>
      <c r="C26" s="245"/>
      <c r="D26" s="243"/>
      <c r="E26" s="244"/>
      <c r="F26" s="218" t="str">
        <f t="shared" si="0"/>
        <v/>
      </c>
    </row>
    <row r="27" spans="1:6">
      <c r="A27" s="178"/>
      <c r="B27" s="244"/>
      <c r="C27" s="245"/>
      <c r="D27" s="243"/>
      <c r="E27" s="244"/>
      <c r="F27" s="218" t="str">
        <f t="shared" si="0"/>
        <v/>
      </c>
    </row>
    <row r="28" spans="1:6">
      <c r="A28" s="178"/>
      <c r="B28" s="244"/>
      <c r="C28" s="245"/>
      <c r="D28" s="243"/>
      <c r="E28" s="244"/>
      <c r="F28" s="218" t="str">
        <f t="shared" si="0"/>
        <v/>
      </c>
    </row>
    <row r="29" spans="1:6">
      <c r="A29" s="178"/>
      <c r="B29" s="244"/>
      <c r="C29" s="245"/>
      <c r="D29" s="243"/>
      <c r="E29" s="244"/>
      <c r="F29" s="218" t="str">
        <f t="shared" si="0"/>
        <v/>
      </c>
    </row>
    <row r="30" spans="1:6">
      <c r="A30" s="178"/>
      <c r="B30" s="244"/>
      <c r="C30" s="245"/>
      <c r="D30" s="243"/>
      <c r="E30" s="244"/>
      <c r="F30" s="218" t="str">
        <f t="shared" si="0"/>
        <v/>
      </c>
    </row>
    <row r="31" spans="1:6">
      <c r="A31" s="178"/>
      <c r="B31" s="244"/>
      <c r="C31" s="245"/>
      <c r="D31" s="243"/>
      <c r="E31" s="244"/>
      <c r="F31" s="218" t="str">
        <f t="shared" si="0"/>
        <v/>
      </c>
    </row>
    <row r="32" spans="1:6">
      <c r="A32" s="178"/>
      <c r="B32" s="244"/>
      <c r="C32" s="245"/>
      <c r="D32" s="243"/>
      <c r="E32" s="244"/>
      <c r="F32" s="218" t="str">
        <f t="shared" si="0"/>
        <v/>
      </c>
    </row>
    <row r="33" spans="1:6">
      <c r="A33" s="178"/>
      <c r="B33" s="244"/>
      <c r="C33" s="245"/>
      <c r="D33" s="243"/>
      <c r="E33" s="244"/>
      <c r="F33" s="218" t="str">
        <f t="shared" si="0"/>
        <v/>
      </c>
    </row>
    <row r="34" spans="1:6">
      <c r="A34" s="178"/>
      <c r="B34" s="244"/>
      <c r="C34" s="245"/>
      <c r="D34" s="243"/>
      <c r="E34" s="244"/>
      <c r="F34" s="218" t="str">
        <f t="shared" si="0"/>
        <v/>
      </c>
    </row>
    <row r="35" spans="1:6">
      <c r="A35" s="178"/>
      <c r="B35" s="244"/>
      <c r="C35" s="245"/>
      <c r="D35" s="243"/>
      <c r="E35" s="244"/>
      <c r="F35" s="218" t="str">
        <f t="shared" si="0"/>
        <v/>
      </c>
    </row>
    <row r="36" spans="1:6">
      <c r="A36" s="178"/>
      <c r="B36" s="244"/>
      <c r="C36" s="245"/>
      <c r="D36" s="243"/>
      <c r="E36" s="244"/>
      <c r="F36" s="218" t="str">
        <f t="shared" si="0"/>
        <v/>
      </c>
    </row>
    <row r="37" spans="1:6">
      <c r="A37" s="178"/>
      <c r="B37" s="244"/>
      <c r="C37" s="245"/>
      <c r="D37" s="243"/>
      <c r="E37" s="244"/>
      <c r="F37" s="218" t="str">
        <f t="shared" si="0"/>
        <v/>
      </c>
    </row>
    <row r="38" spans="1:6">
      <c r="A38" s="178"/>
      <c r="B38" s="244"/>
      <c r="C38" s="245"/>
      <c r="D38" s="243"/>
      <c r="E38" s="244"/>
      <c r="F38" s="218" t="str">
        <f t="shared" si="0"/>
        <v/>
      </c>
    </row>
    <row r="39" spans="1:6">
      <c r="A39" s="178"/>
      <c r="B39" s="244"/>
      <c r="C39" s="245"/>
      <c r="D39" s="243"/>
      <c r="E39" s="244"/>
      <c r="F39" s="218" t="str">
        <f t="shared" si="0"/>
        <v/>
      </c>
    </row>
    <row r="40" spans="1:6">
      <c r="A40" s="178"/>
      <c r="B40" s="244"/>
      <c r="C40" s="245"/>
      <c r="D40" s="243"/>
      <c r="E40" s="244"/>
      <c r="F40" s="218" t="str">
        <f t="shared" si="0"/>
        <v/>
      </c>
    </row>
    <row r="41" spans="1:6">
      <c r="A41" s="178"/>
      <c r="B41" s="244"/>
      <c r="C41" s="245"/>
      <c r="D41" s="243"/>
      <c r="E41" s="244"/>
      <c r="F41" s="218" t="str">
        <f t="shared" si="0"/>
        <v/>
      </c>
    </row>
    <row r="42" spans="1:6">
      <c r="A42" s="178"/>
      <c r="B42" s="244"/>
      <c r="C42" s="245"/>
      <c r="D42" s="243"/>
      <c r="E42" s="244"/>
      <c r="F42" s="218" t="str">
        <f t="shared" si="0"/>
        <v/>
      </c>
    </row>
    <row r="43" spans="1:6">
      <c r="A43" s="178"/>
      <c r="B43" s="244"/>
      <c r="C43" s="245"/>
      <c r="D43" s="243"/>
      <c r="E43" s="244"/>
      <c r="F43" s="218" t="str">
        <f t="shared" si="0"/>
        <v/>
      </c>
    </row>
    <row r="44" spans="1:6">
      <c r="A44" s="178"/>
      <c r="B44" s="244"/>
      <c r="C44" s="245"/>
      <c r="D44" s="243"/>
      <c r="E44" s="244"/>
      <c r="F44" s="218" t="str">
        <f t="shared" si="0"/>
        <v/>
      </c>
    </row>
    <row r="45" spans="1:6">
      <c r="A45" s="178"/>
      <c r="B45" s="244"/>
      <c r="C45" s="245"/>
      <c r="D45" s="243"/>
      <c r="E45" s="244"/>
      <c r="F45" s="218" t="str">
        <f t="shared" si="0"/>
        <v/>
      </c>
    </row>
    <row r="46" spans="1:6">
      <c r="A46" s="178"/>
      <c r="B46" s="244"/>
      <c r="C46" s="245"/>
      <c r="D46" s="243"/>
      <c r="E46" s="244"/>
      <c r="F46" s="218" t="str">
        <f t="shared" si="0"/>
        <v/>
      </c>
    </row>
    <row r="47" spans="1:6">
      <c r="A47" s="178"/>
      <c r="B47" s="244"/>
      <c r="C47" s="245"/>
      <c r="D47" s="243"/>
      <c r="E47" s="244"/>
      <c r="F47" s="218" t="str">
        <f t="shared" si="0"/>
        <v/>
      </c>
    </row>
    <row r="48" spans="1:6">
      <c r="A48" s="178"/>
      <c r="B48" s="244"/>
      <c r="C48" s="245"/>
      <c r="D48" s="243"/>
      <c r="E48" s="244"/>
      <c r="F48" s="218" t="str">
        <f t="shared" si="0"/>
        <v/>
      </c>
    </row>
    <row r="49" spans="1:6">
      <c r="A49" s="178"/>
      <c r="B49" s="244"/>
      <c r="C49" s="245"/>
      <c r="D49" s="243"/>
      <c r="E49" s="244"/>
      <c r="F49" s="218" t="str">
        <f t="shared" si="0"/>
        <v/>
      </c>
    </row>
    <row r="50" spans="1:6">
      <c r="A50" s="178"/>
      <c r="B50" s="244"/>
      <c r="C50" s="245"/>
      <c r="D50" s="243"/>
      <c r="E50" s="244"/>
      <c r="F50" s="218" t="str">
        <f t="shared" si="0"/>
        <v/>
      </c>
    </row>
    <row r="51" spans="1:6">
      <c r="A51" s="178"/>
      <c r="B51" s="244"/>
      <c r="C51" s="245"/>
      <c r="D51" s="243"/>
      <c r="E51" s="244"/>
      <c r="F51" s="218" t="str">
        <f t="shared" si="0"/>
        <v/>
      </c>
    </row>
    <row r="52" spans="1:6">
      <c r="A52" s="178"/>
      <c r="B52" s="244"/>
      <c r="C52" s="245"/>
      <c r="D52" s="243"/>
      <c r="E52" s="244"/>
      <c r="F52" s="218" t="str">
        <f t="shared" si="0"/>
        <v/>
      </c>
    </row>
    <row r="53" spans="1:6">
      <c r="A53" s="178"/>
      <c r="B53" s="244"/>
      <c r="C53" s="245"/>
      <c r="D53" s="243"/>
      <c r="E53" s="244"/>
      <c r="F53" s="218" t="str">
        <f t="shared" si="0"/>
        <v/>
      </c>
    </row>
    <row r="54" spans="1:6">
      <c r="A54" s="178"/>
      <c r="B54" s="244"/>
      <c r="C54" s="245"/>
      <c r="D54" s="243"/>
      <c r="E54" s="244"/>
      <c r="F54" s="218" t="str">
        <f t="shared" si="0"/>
        <v/>
      </c>
    </row>
    <row r="55" spans="1:6" ht="13.8" thickBot="1">
      <c r="A55" s="676">
        <v>1</v>
      </c>
      <c r="B55" s="677">
        <v>31</v>
      </c>
      <c r="C55" s="682" t="s">
        <v>1324</v>
      </c>
      <c r="D55" s="678">
        <f>SUM(D6:D54)</f>
        <v>0</v>
      </c>
      <c r="E55" s="679">
        <f>SUM(E6:E54)</f>
        <v>0</v>
      </c>
      <c r="F55" s="680">
        <f>D55-E55</f>
        <v>0</v>
      </c>
    </row>
    <row r="56" spans="1:6" ht="13.8" thickTop="1">
      <c r="A56" s="683"/>
      <c r="B56" s="683"/>
      <c r="C56" s="684"/>
      <c r="D56" s="685"/>
      <c r="E56" s="685"/>
      <c r="F56" s="685"/>
    </row>
    <row r="57" spans="1:6">
      <c r="A57" s="686"/>
      <c r="B57" s="686"/>
      <c r="C57" s="686" t="s">
        <v>1325</v>
      </c>
      <c r="D57" s="687">
        <f>D3+D55</f>
        <v>583</v>
      </c>
      <c r="E57" s="687">
        <f>E3+E55</f>
        <v>0</v>
      </c>
      <c r="F57" s="687">
        <f>D57-E57</f>
        <v>583</v>
      </c>
    </row>
    <row r="58" spans="1:6" ht="25.8" customHeight="1">
      <c r="A58" s="3"/>
      <c r="B58" s="3"/>
      <c r="C58" s="3"/>
      <c r="D58" s="3"/>
      <c r="E58" s="3"/>
      <c r="F58" s="3"/>
    </row>
    <row r="59" spans="1:6" ht="25.8" customHeight="1">
      <c r="A59" s="6"/>
      <c r="B59" s="6"/>
    </row>
    <row r="60" spans="1:6" ht="33" customHeight="1">
      <c r="A60" s="872" t="s">
        <v>3</v>
      </c>
      <c r="B60" s="874"/>
      <c r="C60" s="172" t="s">
        <v>0</v>
      </c>
      <c r="D60" s="171" t="s">
        <v>1</v>
      </c>
      <c r="E60" s="233" t="s">
        <v>2</v>
      </c>
      <c r="F60" s="234" t="s">
        <v>17</v>
      </c>
    </row>
    <row r="61" spans="1:6">
      <c r="A61" s="173">
        <v>2</v>
      </c>
      <c r="B61" s="174">
        <v>1</v>
      </c>
      <c r="C61" s="175" t="s">
        <v>7</v>
      </c>
      <c r="D61" s="176">
        <f>F57</f>
        <v>583</v>
      </c>
      <c r="E61" s="174"/>
      <c r="F61" s="175">
        <f>D61</f>
        <v>583</v>
      </c>
    </row>
    <row r="62" spans="1:6">
      <c r="A62" s="229"/>
      <c r="B62" s="236">
        <v>1</v>
      </c>
      <c r="C62" s="237" t="s">
        <v>1062</v>
      </c>
      <c r="D62" s="238"/>
      <c r="E62" s="239"/>
      <c r="F62" s="240"/>
    </row>
    <row r="63" spans="1:6">
      <c r="A63" s="229"/>
      <c r="B63" s="236">
        <v>1</v>
      </c>
      <c r="C63" s="235" t="s">
        <v>1323</v>
      </c>
      <c r="D63" s="241"/>
      <c r="E63" s="239"/>
      <c r="F63" s="240"/>
    </row>
    <row r="64" spans="1:6">
      <c r="A64" s="229"/>
      <c r="B64" s="236">
        <v>1</v>
      </c>
      <c r="C64" s="235" t="s">
        <v>1063</v>
      </c>
      <c r="D64" s="242">
        <f>IF(AND(D63&lt;&gt;"",D63-F61&gt;=0),D63-F61,0)</f>
        <v>0</v>
      </c>
      <c r="E64" s="236">
        <f>IF(AND(D63&lt;&gt;"",F61-D63&gt;0),F61-D63,0)</f>
        <v>0</v>
      </c>
      <c r="F64" s="222">
        <f>F61+D64-E64</f>
        <v>583</v>
      </c>
    </row>
    <row r="65" spans="1:6">
      <c r="A65" s="178"/>
      <c r="B65" s="179"/>
      <c r="C65" s="180"/>
      <c r="D65" s="181"/>
      <c r="E65" s="179"/>
      <c r="F65" s="218" t="str">
        <f t="shared" ref="F65:F110" si="1">IF(OR(D65&lt;&gt;"",E65&lt;&gt;""),F64+D65-E65,"")</f>
        <v/>
      </c>
    </row>
    <row r="66" spans="1:6">
      <c r="A66" s="178"/>
      <c r="B66" s="179"/>
      <c r="C66" s="180"/>
      <c r="D66" s="181"/>
      <c r="E66" s="179"/>
      <c r="F66" s="218" t="str">
        <f t="shared" si="1"/>
        <v/>
      </c>
    </row>
    <row r="67" spans="1:6">
      <c r="A67" s="178"/>
      <c r="B67" s="179"/>
      <c r="C67" s="180"/>
      <c r="D67" s="181"/>
      <c r="E67" s="179"/>
      <c r="F67" s="218" t="str">
        <f t="shared" si="1"/>
        <v/>
      </c>
    </row>
    <row r="68" spans="1:6">
      <c r="A68" s="178"/>
      <c r="B68" s="179"/>
      <c r="C68" s="180"/>
      <c r="D68" s="181"/>
      <c r="E68" s="179"/>
      <c r="F68" s="218" t="str">
        <f t="shared" si="1"/>
        <v/>
      </c>
    </row>
    <row r="69" spans="1:6">
      <c r="A69" s="178"/>
      <c r="B69" s="179"/>
      <c r="C69" s="180"/>
      <c r="D69" s="181"/>
      <c r="E69" s="179"/>
      <c r="F69" s="218" t="str">
        <f t="shared" si="1"/>
        <v/>
      </c>
    </row>
    <row r="70" spans="1:6">
      <c r="A70" s="178"/>
      <c r="B70" s="179"/>
      <c r="C70" s="180"/>
      <c r="D70" s="181"/>
      <c r="E70" s="179"/>
      <c r="F70" s="218" t="str">
        <f t="shared" si="1"/>
        <v/>
      </c>
    </row>
    <row r="71" spans="1:6">
      <c r="A71" s="178"/>
      <c r="B71" s="179"/>
      <c r="C71" s="180"/>
      <c r="D71" s="181"/>
      <c r="E71" s="179"/>
      <c r="F71" s="218" t="str">
        <f t="shared" si="1"/>
        <v/>
      </c>
    </row>
    <row r="72" spans="1:6">
      <c r="A72" s="178"/>
      <c r="B72" s="179"/>
      <c r="C72" s="180"/>
      <c r="D72" s="181"/>
      <c r="E72" s="179"/>
      <c r="F72" s="218" t="str">
        <f t="shared" si="1"/>
        <v/>
      </c>
    </row>
    <row r="73" spans="1:6">
      <c r="A73" s="178"/>
      <c r="B73" s="179"/>
      <c r="C73" s="180"/>
      <c r="D73" s="181"/>
      <c r="E73" s="179"/>
      <c r="F73" s="218" t="str">
        <f t="shared" si="1"/>
        <v/>
      </c>
    </row>
    <row r="74" spans="1:6">
      <c r="A74" s="178"/>
      <c r="B74" s="179"/>
      <c r="C74" s="180"/>
      <c r="D74" s="181"/>
      <c r="E74" s="179"/>
      <c r="F74" s="218" t="str">
        <f t="shared" si="1"/>
        <v/>
      </c>
    </row>
    <row r="75" spans="1:6">
      <c r="A75" s="178"/>
      <c r="B75" s="179"/>
      <c r="C75" s="180"/>
      <c r="D75" s="181"/>
      <c r="E75" s="179"/>
      <c r="F75" s="218" t="str">
        <f t="shared" si="1"/>
        <v/>
      </c>
    </row>
    <row r="76" spans="1:6">
      <c r="A76" s="178"/>
      <c r="B76" s="179"/>
      <c r="C76" s="180"/>
      <c r="D76" s="181"/>
      <c r="E76" s="179"/>
      <c r="F76" s="218" t="str">
        <f t="shared" si="1"/>
        <v/>
      </c>
    </row>
    <row r="77" spans="1:6">
      <c r="A77" s="178"/>
      <c r="B77" s="179"/>
      <c r="C77" s="180"/>
      <c r="D77" s="181"/>
      <c r="E77" s="179"/>
      <c r="F77" s="218" t="str">
        <f t="shared" si="1"/>
        <v/>
      </c>
    </row>
    <row r="78" spans="1:6">
      <c r="A78" s="178"/>
      <c r="B78" s="179"/>
      <c r="C78" s="180"/>
      <c r="D78" s="181"/>
      <c r="E78" s="179"/>
      <c r="F78" s="218" t="str">
        <f t="shared" si="1"/>
        <v/>
      </c>
    </row>
    <row r="79" spans="1:6">
      <c r="A79" s="178"/>
      <c r="B79" s="179"/>
      <c r="C79" s="180"/>
      <c r="D79" s="181"/>
      <c r="E79" s="179"/>
      <c r="F79" s="218" t="str">
        <f t="shared" si="1"/>
        <v/>
      </c>
    </row>
    <row r="80" spans="1:6">
      <c r="A80" s="178"/>
      <c r="B80" s="179"/>
      <c r="C80" s="180"/>
      <c r="D80" s="181"/>
      <c r="E80" s="179"/>
      <c r="F80" s="218" t="str">
        <f t="shared" si="1"/>
        <v/>
      </c>
    </row>
    <row r="81" spans="1:6">
      <c r="A81" s="178"/>
      <c r="B81" s="179"/>
      <c r="C81" s="180"/>
      <c r="D81" s="181"/>
      <c r="E81" s="179"/>
      <c r="F81" s="218" t="str">
        <f t="shared" si="1"/>
        <v/>
      </c>
    </row>
    <row r="82" spans="1:6">
      <c r="A82" s="178"/>
      <c r="B82" s="179"/>
      <c r="C82" s="180"/>
      <c r="D82" s="181"/>
      <c r="E82" s="179"/>
      <c r="F82" s="218" t="str">
        <f t="shared" si="1"/>
        <v/>
      </c>
    </row>
    <row r="83" spans="1:6">
      <c r="A83" s="178"/>
      <c r="B83" s="179"/>
      <c r="C83" s="180"/>
      <c r="D83" s="181"/>
      <c r="E83" s="179"/>
      <c r="F83" s="218" t="str">
        <f t="shared" si="1"/>
        <v/>
      </c>
    </row>
    <row r="84" spans="1:6">
      <c r="A84" s="178"/>
      <c r="B84" s="179"/>
      <c r="C84" s="180"/>
      <c r="D84" s="181"/>
      <c r="E84" s="179"/>
      <c r="F84" s="218" t="str">
        <f t="shared" si="1"/>
        <v/>
      </c>
    </row>
    <row r="85" spans="1:6">
      <c r="A85" s="178"/>
      <c r="B85" s="179"/>
      <c r="C85" s="180"/>
      <c r="D85" s="181"/>
      <c r="E85" s="179"/>
      <c r="F85" s="218" t="str">
        <f t="shared" si="1"/>
        <v/>
      </c>
    </row>
    <row r="86" spans="1:6">
      <c r="A86" s="178"/>
      <c r="B86" s="179"/>
      <c r="C86" s="180"/>
      <c r="D86" s="181"/>
      <c r="E86" s="179"/>
      <c r="F86" s="218" t="str">
        <f t="shared" si="1"/>
        <v/>
      </c>
    </row>
    <row r="87" spans="1:6">
      <c r="A87" s="178"/>
      <c r="B87" s="179"/>
      <c r="C87" s="180"/>
      <c r="D87" s="181"/>
      <c r="E87" s="179"/>
      <c r="F87" s="218" t="str">
        <f t="shared" si="1"/>
        <v/>
      </c>
    </row>
    <row r="88" spans="1:6">
      <c r="A88" s="178"/>
      <c r="B88" s="179"/>
      <c r="C88" s="180"/>
      <c r="D88" s="181"/>
      <c r="E88" s="179"/>
      <c r="F88" s="218" t="str">
        <f t="shared" si="1"/>
        <v/>
      </c>
    </row>
    <row r="89" spans="1:6">
      <c r="A89" s="178"/>
      <c r="B89" s="179"/>
      <c r="C89" s="180"/>
      <c r="D89" s="181"/>
      <c r="E89" s="179"/>
      <c r="F89" s="218" t="str">
        <f t="shared" si="1"/>
        <v/>
      </c>
    </row>
    <row r="90" spans="1:6">
      <c r="A90" s="178"/>
      <c r="B90" s="179"/>
      <c r="C90" s="180"/>
      <c r="D90" s="181"/>
      <c r="E90" s="179"/>
      <c r="F90" s="218" t="str">
        <f t="shared" si="1"/>
        <v/>
      </c>
    </row>
    <row r="91" spans="1:6">
      <c r="A91" s="178"/>
      <c r="B91" s="179"/>
      <c r="C91" s="180"/>
      <c r="D91" s="181"/>
      <c r="E91" s="179"/>
      <c r="F91" s="218" t="str">
        <f t="shared" si="1"/>
        <v/>
      </c>
    </row>
    <row r="92" spans="1:6">
      <c r="A92" s="178"/>
      <c r="B92" s="179"/>
      <c r="C92" s="180"/>
      <c r="D92" s="181"/>
      <c r="E92" s="179"/>
      <c r="F92" s="218" t="str">
        <f t="shared" si="1"/>
        <v/>
      </c>
    </row>
    <row r="93" spans="1:6">
      <c r="A93" s="178"/>
      <c r="B93" s="179"/>
      <c r="C93" s="180"/>
      <c r="D93" s="181"/>
      <c r="E93" s="179"/>
      <c r="F93" s="218" t="str">
        <f t="shared" si="1"/>
        <v/>
      </c>
    </row>
    <row r="94" spans="1:6">
      <c r="A94" s="178"/>
      <c r="B94" s="179"/>
      <c r="C94" s="180"/>
      <c r="D94" s="181"/>
      <c r="E94" s="179"/>
      <c r="F94" s="218" t="str">
        <f t="shared" si="1"/>
        <v/>
      </c>
    </row>
    <row r="95" spans="1:6">
      <c r="A95" s="178"/>
      <c r="B95" s="179"/>
      <c r="C95" s="180"/>
      <c r="D95" s="181"/>
      <c r="E95" s="179"/>
      <c r="F95" s="218" t="str">
        <f t="shared" si="1"/>
        <v/>
      </c>
    </row>
    <row r="96" spans="1:6">
      <c r="A96" s="178"/>
      <c r="B96" s="179"/>
      <c r="C96" s="180"/>
      <c r="D96" s="181"/>
      <c r="E96" s="179"/>
      <c r="F96" s="218" t="str">
        <f t="shared" si="1"/>
        <v/>
      </c>
    </row>
    <row r="97" spans="1:6">
      <c r="A97" s="178"/>
      <c r="B97" s="179"/>
      <c r="C97" s="180"/>
      <c r="D97" s="181"/>
      <c r="E97" s="179"/>
      <c r="F97" s="218" t="str">
        <f t="shared" si="1"/>
        <v/>
      </c>
    </row>
    <row r="98" spans="1:6">
      <c r="A98" s="178"/>
      <c r="B98" s="179"/>
      <c r="C98" s="180"/>
      <c r="D98" s="181"/>
      <c r="E98" s="179"/>
      <c r="F98" s="218" t="str">
        <f t="shared" si="1"/>
        <v/>
      </c>
    </row>
    <row r="99" spans="1:6">
      <c r="A99" s="178"/>
      <c r="B99" s="179"/>
      <c r="C99" s="180"/>
      <c r="D99" s="181"/>
      <c r="E99" s="179"/>
      <c r="F99" s="218" t="str">
        <f t="shared" si="1"/>
        <v/>
      </c>
    </row>
    <row r="100" spans="1:6">
      <c r="A100" s="178"/>
      <c r="B100" s="179"/>
      <c r="C100" s="180"/>
      <c r="D100" s="181"/>
      <c r="E100" s="179"/>
      <c r="F100" s="218" t="str">
        <f t="shared" si="1"/>
        <v/>
      </c>
    </row>
    <row r="101" spans="1:6">
      <c r="A101" s="178"/>
      <c r="B101" s="179"/>
      <c r="C101" s="180"/>
      <c r="D101" s="181"/>
      <c r="E101" s="179"/>
      <c r="F101" s="218" t="str">
        <f t="shared" si="1"/>
        <v/>
      </c>
    </row>
    <row r="102" spans="1:6">
      <c r="A102" s="178"/>
      <c r="B102" s="179"/>
      <c r="C102" s="180"/>
      <c r="D102" s="181"/>
      <c r="E102" s="179"/>
      <c r="F102" s="218" t="str">
        <f t="shared" si="1"/>
        <v/>
      </c>
    </row>
    <row r="103" spans="1:6">
      <c r="A103" s="178"/>
      <c r="B103" s="179"/>
      <c r="C103" s="180"/>
      <c r="D103" s="181"/>
      <c r="E103" s="179"/>
      <c r="F103" s="218" t="str">
        <f t="shared" si="1"/>
        <v/>
      </c>
    </row>
    <row r="104" spans="1:6">
      <c r="A104" s="178"/>
      <c r="B104" s="179"/>
      <c r="C104" s="180"/>
      <c r="D104" s="181"/>
      <c r="E104" s="179"/>
      <c r="F104" s="218" t="str">
        <f t="shared" si="1"/>
        <v/>
      </c>
    </row>
    <row r="105" spans="1:6">
      <c r="A105" s="178"/>
      <c r="B105" s="179"/>
      <c r="C105" s="180"/>
      <c r="D105" s="181"/>
      <c r="E105" s="179"/>
      <c r="F105" s="218" t="str">
        <f t="shared" si="1"/>
        <v/>
      </c>
    </row>
    <row r="106" spans="1:6">
      <c r="A106" s="178"/>
      <c r="B106" s="179"/>
      <c r="C106" s="180"/>
      <c r="D106" s="181"/>
      <c r="E106" s="179"/>
      <c r="F106" s="218" t="str">
        <f t="shared" si="1"/>
        <v/>
      </c>
    </row>
    <row r="107" spans="1:6">
      <c r="A107" s="178"/>
      <c r="B107" s="179"/>
      <c r="C107" s="180"/>
      <c r="D107" s="181"/>
      <c r="E107" s="179"/>
      <c r="F107" s="218" t="str">
        <f t="shared" si="1"/>
        <v/>
      </c>
    </row>
    <row r="108" spans="1:6">
      <c r="A108" s="178"/>
      <c r="B108" s="179"/>
      <c r="C108" s="180"/>
      <c r="D108" s="181"/>
      <c r="E108" s="179"/>
      <c r="F108" s="218" t="str">
        <f t="shared" si="1"/>
        <v/>
      </c>
    </row>
    <row r="109" spans="1:6">
      <c r="A109" s="178"/>
      <c r="B109" s="179"/>
      <c r="C109" s="180"/>
      <c r="D109" s="181"/>
      <c r="E109" s="179"/>
      <c r="F109" s="218" t="str">
        <f t="shared" si="1"/>
        <v/>
      </c>
    </row>
    <row r="110" spans="1:6">
      <c r="A110" s="178"/>
      <c r="B110" s="179"/>
      <c r="C110" s="180"/>
      <c r="D110" s="181"/>
      <c r="E110" s="179"/>
      <c r="F110" s="218" t="str">
        <f t="shared" si="1"/>
        <v/>
      </c>
    </row>
    <row r="111" spans="1:6" ht="13.8" thickBot="1">
      <c r="A111" s="676">
        <v>2</v>
      </c>
      <c r="B111" s="677">
        <v>28</v>
      </c>
      <c r="C111" s="682" t="s">
        <v>1326</v>
      </c>
      <c r="D111" s="678">
        <f>SUM(D64:D110)</f>
        <v>0</v>
      </c>
      <c r="E111" s="679">
        <f>SUM(E64:E110)</f>
        <v>0</v>
      </c>
      <c r="F111" s="680">
        <f>D111-E111</f>
        <v>0</v>
      </c>
    </row>
    <row r="112" spans="1:6" ht="13.8" thickTop="1">
      <c r="A112" s="683"/>
      <c r="B112" s="683"/>
      <c r="C112" s="684"/>
      <c r="D112" s="685"/>
      <c r="E112" s="685"/>
      <c r="F112" s="685"/>
    </row>
    <row r="113" spans="1:6">
      <c r="A113" s="686"/>
      <c r="B113" s="686"/>
      <c r="C113" s="686" t="s">
        <v>1327</v>
      </c>
      <c r="D113" s="687">
        <f>D61+D111</f>
        <v>583</v>
      </c>
      <c r="E113" s="687">
        <f>E61+E111</f>
        <v>0</v>
      </c>
      <c r="F113" s="687">
        <f>D113-E113</f>
        <v>583</v>
      </c>
    </row>
    <row r="114" spans="1:6" ht="25.8" customHeight="1">
      <c r="A114" s="3"/>
      <c r="B114" s="3"/>
      <c r="C114" s="3"/>
      <c r="D114" s="3"/>
      <c r="E114" s="3"/>
      <c r="F114" s="3"/>
    </row>
    <row r="115" spans="1:6" ht="25.8" customHeight="1">
      <c r="A115" s="6"/>
      <c r="B115" s="6"/>
    </row>
    <row r="116" spans="1:6" ht="33" customHeight="1">
      <c r="A116" s="872" t="s">
        <v>3</v>
      </c>
      <c r="B116" s="874"/>
      <c r="C116" s="172" t="s">
        <v>0</v>
      </c>
      <c r="D116" s="171" t="s">
        <v>1</v>
      </c>
      <c r="E116" s="233" t="s">
        <v>2</v>
      </c>
      <c r="F116" s="234" t="s">
        <v>17</v>
      </c>
    </row>
    <row r="117" spans="1:6">
      <c r="A117" s="173">
        <v>3</v>
      </c>
      <c r="B117" s="174">
        <v>1</v>
      </c>
      <c r="C117" s="175" t="s">
        <v>7</v>
      </c>
      <c r="D117" s="176">
        <f>F113</f>
        <v>583</v>
      </c>
      <c r="E117" s="174"/>
      <c r="F117" s="175">
        <f>D117</f>
        <v>583</v>
      </c>
    </row>
    <row r="118" spans="1:6">
      <c r="A118" s="229"/>
      <c r="B118" s="236">
        <v>1</v>
      </c>
      <c r="C118" s="237" t="s">
        <v>1062</v>
      </c>
      <c r="D118" s="238"/>
      <c r="E118" s="239"/>
      <c r="F118" s="240"/>
    </row>
    <row r="119" spans="1:6">
      <c r="A119" s="229"/>
      <c r="B119" s="236">
        <v>1</v>
      </c>
      <c r="C119" s="235" t="s">
        <v>1323</v>
      </c>
      <c r="D119" s="241"/>
      <c r="E119" s="239"/>
      <c r="F119" s="240"/>
    </row>
    <row r="120" spans="1:6">
      <c r="A120" s="229"/>
      <c r="B120" s="236">
        <v>1</v>
      </c>
      <c r="C120" s="235" t="s">
        <v>1063</v>
      </c>
      <c r="D120" s="242">
        <f>IF(AND(D119&lt;&gt;"",D119-F117&gt;=0),D119-F117,0)</f>
        <v>0</v>
      </c>
      <c r="E120" s="236">
        <f>IF(AND(D119&lt;&gt;"",F117-D119&gt;0),F117-D119,0)</f>
        <v>0</v>
      </c>
      <c r="F120" s="222">
        <f>F117+D120-E120</f>
        <v>583</v>
      </c>
    </row>
    <row r="121" spans="1:6">
      <c r="A121" s="178"/>
      <c r="B121" s="179"/>
      <c r="C121" s="180"/>
      <c r="D121" s="181"/>
      <c r="E121" s="179"/>
      <c r="F121" s="218" t="str">
        <f t="shared" ref="F121:F166" si="2">IF(OR(D121&lt;&gt;"",E121&lt;&gt;""),F120+D121-E121,"")</f>
        <v/>
      </c>
    </row>
    <row r="122" spans="1:6">
      <c r="A122" s="178"/>
      <c r="B122" s="179"/>
      <c r="C122" s="180"/>
      <c r="D122" s="181"/>
      <c r="E122" s="179"/>
      <c r="F122" s="218" t="str">
        <f t="shared" si="2"/>
        <v/>
      </c>
    </row>
    <row r="123" spans="1:6">
      <c r="A123" s="178"/>
      <c r="B123" s="179"/>
      <c r="C123" s="180"/>
      <c r="D123" s="181"/>
      <c r="E123" s="179"/>
      <c r="F123" s="218" t="str">
        <f t="shared" si="2"/>
        <v/>
      </c>
    </row>
    <row r="124" spans="1:6">
      <c r="A124" s="178"/>
      <c r="B124" s="179"/>
      <c r="C124" s="180"/>
      <c r="D124" s="181"/>
      <c r="E124" s="179"/>
      <c r="F124" s="218" t="str">
        <f t="shared" si="2"/>
        <v/>
      </c>
    </row>
    <row r="125" spans="1:6">
      <c r="A125" s="178"/>
      <c r="B125" s="179"/>
      <c r="C125" s="180"/>
      <c r="D125" s="181"/>
      <c r="E125" s="179"/>
      <c r="F125" s="218" t="str">
        <f t="shared" si="2"/>
        <v/>
      </c>
    </row>
    <row r="126" spans="1:6">
      <c r="A126" s="178"/>
      <c r="B126" s="179"/>
      <c r="C126" s="180"/>
      <c r="D126" s="181"/>
      <c r="E126" s="179"/>
      <c r="F126" s="218" t="str">
        <f t="shared" si="2"/>
        <v/>
      </c>
    </row>
    <row r="127" spans="1:6">
      <c r="A127" s="178"/>
      <c r="B127" s="179"/>
      <c r="C127" s="180"/>
      <c r="D127" s="181"/>
      <c r="E127" s="179"/>
      <c r="F127" s="218" t="str">
        <f t="shared" si="2"/>
        <v/>
      </c>
    </row>
    <row r="128" spans="1:6">
      <c r="A128" s="178"/>
      <c r="B128" s="179"/>
      <c r="C128" s="180"/>
      <c r="D128" s="181"/>
      <c r="E128" s="179"/>
      <c r="F128" s="218" t="str">
        <f t="shared" si="2"/>
        <v/>
      </c>
    </row>
    <row r="129" spans="1:6">
      <c r="A129" s="178"/>
      <c r="B129" s="179"/>
      <c r="C129" s="180"/>
      <c r="D129" s="181"/>
      <c r="E129" s="179"/>
      <c r="F129" s="218" t="str">
        <f t="shared" si="2"/>
        <v/>
      </c>
    </row>
    <row r="130" spans="1:6">
      <c r="A130" s="178"/>
      <c r="B130" s="179"/>
      <c r="C130" s="180"/>
      <c r="D130" s="181"/>
      <c r="E130" s="179"/>
      <c r="F130" s="218" t="str">
        <f t="shared" si="2"/>
        <v/>
      </c>
    </row>
    <row r="131" spans="1:6">
      <c r="A131" s="178"/>
      <c r="B131" s="179"/>
      <c r="C131" s="180"/>
      <c r="D131" s="181"/>
      <c r="E131" s="179"/>
      <c r="F131" s="218" t="str">
        <f t="shared" si="2"/>
        <v/>
      </c>
    </row>
    <row r="132" spans="1:6">
      <c r="A132" s="178"/>
      <c r="B132" s="179"/>
      <c r="C132" s="180"/>
      <c r="D132" s="181"/>
      <c r="E132" s="179"/>
      <c r="F132" s="218" t="str">
        <f t="shared" si="2"/>
        <v/>
      </c>
    </row>
    <row r="133" spans="1:6">
      <c r="A133" s="178"/>
      <c r="B133" s="179"/>
      <c r="C133" s="180"/>
      <c r="D133" s="181"/>
      <c r="E133" s="179"/>
      <c r="F133" s="218" t="str">
        <f t="shared" si="2"/>
        <v/>
      </c>
    </row>
    <row r="134" spans="1:6">
      <c r="A134" s="178"/>
      <c r="B134" s="179"/>
      <c r="C134" s="180"/>
      <c r="D134" s="181"/>
      <c r="E134" s="179"/>
      <c r="F134" s="218" t="str">
        <f t="shared" si="2"/>
        <v/>
      </c>
    </row>
    <row r="135" spans="1:6">
      <c r="A135" s="178"/>
      <c r="B135" s="179"/>
      <c r="C135" s="180"/>
      <c r="D135" s="181"/>
      <c r="E135" s="179"/>
      <c r="F135" s="218" t="str">
        <f t="shared" si="2"/>
        <v/>
      </c>
    </row>
    <row r="136" spans="1:6">
      <c r="A136" s="178"/>
      <c r="B136" s="179"/>
      <c r="C136" s="180"/>
      <c r="D136" s="181"/>
      <c r="E136" s="179"/>
      <c r="F136" s="218" t="str">
        <f t="shared" si="2"/>
        <v/>
      </c>
    </row>
    <row r="137" spans="1:6">
      <c r="A137" s="178"/>
      <c r="B137" s="179"/>
      <c r="C137" s="180"/>
      <c r="D137" s="181"/>
      <c r="E137" s="179"/>
      <c r="F137" s="218" t="str">
        <f t="shared" si="2"/>
        <v/>
      </c>
    </row>
    <row r="138" spans="1:6">
      <c r="A138" s="178"/>
      <c r="B138" s="179"/>
      <c r="C138" s="180"/>
      <c r="D138" s="181"/>
      <c r="E138" s="179"/>
      <c r="F138" s="218" t="str">
        <f t="shared" si="2"/>
        <v/>
      </c>
    </row>
    <row r="139" spans="1:6">
      <c r="A139" s="178"/>
      <c r="B139" s="179"/>
      <c r="C139" s="180"/>
      <c r="D139" s="181"/>
      <c r="E139" s="179"/>
      <c r="F139" s="218" t="str">
        <f t="shared" si="2"/>
        <v/>
      </c>
    </row>
    <row r="140" spans="1:6">
      <c r="A140" s="178"/>
      <c r="B140" s="179"/>
      <c r="C140" s="180"/>
      <c r="D140" s="181"/>
      <c r="E140" s="179"/>
      <c r="F140" s="218" t="str">
        <f t="shared" si="2"/>
        <v/>
      </c>
    </row>
    <row r="141" spans="1:6">
      <c r="A141" s="178"/>
      <c r="B141" s="179"/>
      <c r="C141" s="180"/>
      <c r="D141" s="181"/>
      <c r="E141" s="179"/>
      <c r="F141" s="218" t="str">
        <f t="shared" si="2"/>
        <v/>
      </c>
    </row>
    <row r="142" spans="1:6">
      <c r="A142" s="178"/>
      <c r="B142" s="179"/>
      <c r="C142" s="180"/>
      <c r="D142" s="181"/>
      <c r="E142" s="179"/>
      <c r="F142" s="218" t="str">
        <f t="shared" si="2"/>
        <v/>
      </c>
    </row>
    <row r="143" spans="1:6">
      <c r="A143" s="178"/>
      <c r="B143" s="179"/>
      <c r="C143" s="180"/>
      <c r="D143" s="181"/>
      <c r="E143" s="179"/>
      <c r="F143" s="218" t="str">
        <f t="shared" si="2"/>
        <v/>
      </c>
    </row>
    <row r="144" spans="1:6">
      <c r="A144" s="178"/>
      <c r="B144" s="179"/>
      <c r="C144" s="180"/>
      <c r="D144" s="181"/>
      <c r="E144" s="179"/>
      <c r="F144" s="218" t="str">
        <f t="shared" si="2"/>
        <v/>
      </c>
    </row>
    <row r="145" spans="1:6">
      <c r="A145" s="178"/>
      <c r="B145" s="179"/>
      <c r="C145" s="180"/>
      <c r="D145" s="181"/>
      <c r="E145" s="179"/>
      <c r="F145" s="218" t="str">
        <f t="shared" si="2"/>
        <v/>
      </c>
    </row>
    <row r="146" spans="1:6">
      <c r="A146" s="178"/>
      <c r="B146" s="179"/>
      <c r="C146" s="180"/>
      <c r="D146" s="181"/>
      <c r="E146" s="179"/>
      <c r="F146" s="218" t="str">
        <f t="shared" si="2"/>
        <v/>
      </c>
    </row>
    <row r="147" spans="1:6">
      <c r="A147" s="178"/>
      <c r="B147" s="179"/>
      <c r="C147" s="180"/>
      <c r="D147" s="181"/>
      <c r="E147" s="179"/>
      <c r="F147" s="218" t="str">
        <f t="shared" si="2"/>
        <v/>
      </c>
    </row>
    <row r="148" spans="1:6">
      <c r="A148" s="178"/>
      <c r="B148" s="179"/>
      <c r="C148" s="180"/>
      <c r="D148" s="181"/>
      <c r="E148" s="179"/>
      <c r="F148" s="218" t="str">
        <f t="shared" si="2"/>
        <v/>
      </c>
    </row>
    <row r="149" spans="1:6">
      <c r="A149" s="178"/>
      <c r="B149" s="179"/>
      <c r="C149" s="180"/>
      <c r="D149" s="181"/>
      <c r="E149" s="179"/>
      <c r="F149" s="218" t="str">
        <f t="shared" si="2"/>
        <v/>
      </c>
    </row>
    <row r="150" spans="1:6">
      <c r="A150" s="178"/>
      <c r="B150" s="179"/>
      <c r="C150" s="180"/>
      <c r="D150" s="181"/>
      <c r="E150" s="179"/>
      <c r="F150" s="218" t="str">
        <f t="shared" si="2"/>
        <v/>
      </c>
    </row>
    <row r="151" spans="1:6">
      <c r="A151" s="178"/>
      <c r="B151" s="179"/>
      <c r="C151" s="180"/>
      <c r="D151" s="181"/>
      <c r="E151" s="179"/>
      <c r="F151" s="218" t="str">
        <f t="shared" si="2"/>
        <v/>
      </c>
    </row>
    <row r="152" spans="1:6">
      <c r="A152" s="178"/>
      <c r="B152" s="179"/>
      <c r="C152" s="180"/>
      <c r="D152" s="181"/>
      <c r="E152" s="179"/>
      <c r="F152" s="218" t="str">
        <f t="shared" si="2"/>
        <v/>
      </c>
    </row>
    <row r="153" spans="1:6">
      <c r="A153" s="178"/>
      <c r="B153" s="179"/>
      <c r="C153" s="180"/>
      <c r="D153" s="181"/>
      <c r="E153" s="179"/>
      <c r="F153" s="218" t="str">
        <f t="shared" si="2"/>
        <v/>
      </c>
    </row>
    <row r="154" spans="1:6">
      <c r="A154" s="178"/>
      <c r="B154" s="179"/>
      <c r="C154" s="180"/>
      <c r="D154" s="181"/>
      <c r="E154" s="179"/>
      <c r="F154" s="218" t="str">
        <f t="shared" si="2"/>
        <v/>
      </c>
    </row>
    <row r="155" spans="1:6">
      <c r="A155" s="178"/>
      <c r="B155" s="179"/>
      <c r="C155" s="180"/>
      <c r="D155" s="181"/>
      <c r="E155" s="179"/>
      <c r="F155" s="218" t="str">
        <f t="shared" si="2"/>
        <v/>
      </c>
    </row>
    <row r="156" spans="1:6">
      <c r="A156" s="178"/>
      <c r="B156" s="179"/>
      <c r="C156" s="180"/>
      <c r="D156" s="181"/>
      <c r="E156" s="179"/>
      <c r="F156" s="218" t="str">
        <f t="shared" si="2"/>
        <v/>
      </c>
    </row>
    <row r="157" spans="1:6">
      <c r="A157" s="178"/>
      <c r="B157" s="179"/>
      <c r="C157" s="180"/>
      <c r="D157" s="181"/>
      <c r="E157" s="179"/>
      <c r="F157" s="218" t="str">
        <f t="shared" si="2"/>
        <v/>
      </c>
    </row>
    <row r="158" spans="1:6">
      <c r="A158" s="178"/>
      <c r="B158" s="179"/>
      <c r="C158" s="180"/>
      <c r="D158" s="181"/>
      <c r="E158" s="179"/>
      <c r="F158" s="218" t="str">
        <f t="shared" si="2"/>
        <v/>
      </c>
    </row>
    <row r="159" spans="1:6">
      <c r="A159" s="178"/>
      <c r="B159" s="179"/>
      <c r="C159" s="180"/>
      <c r="D159" s="181"/>
      <c r="E159" s="179"/>
      <c r="F159" s="218" t="str">
        <f t="shared" si="2"/>
        <v/>
      </c>
    </row>
    <row r="160" spans="1:6">
      <c r="A160" s="178"/>
      <c r="B160" s="179"/>
      <c r="C160" s="180"/>
      <c r="D160" s="181"/>
      <c r="E160" s="179"/>
      <c r="F160" s="218" t="str">
        <f t="shared" si="2"/>
        <v/>
      </c>
    </row>
    <row r="161" spans="1:6">
      <c r="A161" s="178"/>
      <c r="B161" s="179"/>
      <c r="C161" s="180"/>
      <c r="D161" s="181"/>
      <c r="E161" s="179"/>
      <c r="F161" s="218" t="str">
        <f t="shared" si="2"/>
        <v/>
      </c>
    </row>
    <row r="162" spans="1:6">
      <c r="A162" s="178"/>
      <c r="B162" s="179"/>
      <c r="C162" s="180"/>
      <c r="D162" s="181"/>
      <c r="E162" s="179"/>
      <c r="F162" s="218" t="str">
        <f t="shared" si="2"/>
        <v/>
      </c>
    </row>
    <row r="163" spans="1:6">
      <c r="A163" s="178"/>
      <c r="B163" s="179"/>
      <c r="C163" s="180"/>
      <c r="D163" s="181"/>
      <c r="E163" s="179"/>
      <c r="F163" s="218" t="str">
        <f t="shared" si="2"/>
        <v/>
      </c>
    </row>
    <row r="164" spans="1:6">
      <c r="A164" s="178"/>
      <c r="B164" s="179"/>
      <c r="C164" s="180"/>
      <c r="D164" s="181"/>
      <c r="E164" s="179"/>
      <c r="F164" s="218" t="str">
        <f t="shared" si="2"/>
        <v/>
      </c>
    </row>
    <row r="165" spans="1:6">
      <c r="A165" s="178"/>
      <c r="B165" s="179"/>
      <c r="C165" s="180"/>
      <c r="D165" s="181"/>
      <c r="E165" s="179"/>
      <c r="F165" s="218" t="str">
        <f t="shared" si="2"/>
        <v/>
      </c>
    </row>
    <row r="166" spans="1:6">
      <c r="A166" s="178"/>
      <c r="B166" s="179"/>
      <c r="C166" s="180"/>
      <c r="D166" s="181"/>
      <c r="E166" s="179"/>
      <c r="F166" s="218" t="str">
        <f t="shared" si="2"/>
        <v/>
      </c>
    </row>
    <row r="167" spans="1:6" ht="13.8" thickBot="1">
      <c r="A167" s="676">
        <v>3</v>
      </c>
      <c r="B167" s="677">
        <v>31</v>
      </c>
      <c r="C167" s="682" t="s">
        <v>1354</v>
      </c>
      <c r="D167" s="678">
        <f>SUM(D120:D166)</f>
        <v>0</v>
      </c>
      <c r="E167" s="679">
        <f>SUM(E120:E166)</f>
        <v>0</v>
      </c>
      <c r="F167" s="680">
        <f>D167-E167</f>
        <v>0</v>
      </c>
    </row>
    <row r="168" spans="1:6" ht="13.8" thickTop="1">
      <c r="A168" s="683"/>
      <c r="B168" s="683"/>
      <c r="C168" s="684"/>
      <c r="D168" s="685"/>
      <c r="E168" s="685"/>
      <c r="F168" s="685"/>
    </row>
    <row r="169" spans="1:6">
      <c r="A169" s="686"/>
      <c r="B169" s="686"/>
      <c r="C169" s="686" t="s">
        <v>1329</v>
      </c>
      <c r="D169" s="687">
        <f>D117+D167</f>
        <v>583</v>
      </c>
      <c r="E169" s="687">
        <f>E117+E167</f>
        <v>0</v>
      </c>
      <c r="F169" s="687">
        <f>D169-E169</f>
        <v>583</v>
      </c>
    </row>
    <row r="170" spans="1:6" ht="25.8" customHeight="1">
      <c r="A170" s="3"/>
      <c r="B170" s="3"/>
      <c r="C170" s="3"/>
      <c r="D170" s="3"/>
      <c r="E170" s="3"/>
      <c r="F170" s="3"/>
    </row>
    <row r="171" spans="1:6" ht="25.8" customHeight="1">
      <c r="A171" s="6"/>
      <c r="B171" s="6"/>
    </row>
    <row r="172" spans="1:6" ht="33" customHeight="1">
      <c r="A172" s="872" t="s">
        <v>3</v>
      </c>
      <c r="B172" s="874"/>
      <c r="C172" s="172" t="s">
        <v>0</v>
      </c>
      <c r="D172" s="171" t="s">
        <v>1</v>
      </c>
      <c r="E172" s="233" t="s">
        <v>2</v>
      </c>
      <c r="F172" s="234" t="s">
        <v>17</v>
      </c>
    </row>
    <row r="173" spans="1:6">
      <c r="A173" s="173">
        <v>4</v>
      </c>
      <c r="B173" s="174">
        <v>1</v>
      </c>
      <c r="C173" s="175" t="s">
        <v>7</v>
      </c>
      <c r="D173" s="176">
        <f>F169</f>
        <v>583</v>
      </c>
      <c r="E173" s="174"/>
      <c r="F173" s="175">
        <f>D173</f>
        <v>583</v>
      </c>
    </row>
    <row r="174" spans="1:6">
      <c r="A174" s="229"/>
      <c r="B174" s="236">
        <v>1</v>
      </c>
      <c r="C174" s="237" t="s">
        <v>1062</v>
      </c>
      <c r="D174" s="238"/>
      <c r="E174" s="239"/>
      <c r="F174" s="240"/>
    </row>
    <row r="175" spans="1:6">
      <c r="A175" s="229"/>
      <c r="B175" s="236">
        <v>1</v>
      </c>
      <c r="C175" s="235" t="s">
        <v>1323</v>
      </c>
      <c r="D175" s="241"/>
      <c r="E175" s="239"/>
      <c r="F175" s="240"/>
    </row>
    <row r="176" spans="1:6">
      <c r="A176" s="229"/>
      <c r="B176" s="236">
        <v>1</v>
      </c>
      <c r="C176" s="235" t="s">
        <v>1063</v>
      </c>
      <c r="D176" s="242">
        <f>IF(AND(D175&lt;&gt;"",D175-F173&gt;=0),D175-F173,0)</f>
        <v>0</v>
      </c>
      <c r="E176" s="236">
        <f>IF(AND(D175&lt;&gt;"",F173-D175&gt;0),F173-D175,0)</f>
        <v>0</v>
      </c>
      <c r="F176" s="222">
        <f>F173+D176-E176</f>
        <v>583</v>
      </c>
    </row>
    <row r="177" spans="1:6">
      <c r="A177" s="178"/>
      <c r="B177" s="179"/>
      <c r="C177" s="180"/>
      <c r="D177" s="181"/>
      <c r="E177" s="179"/>
      <c r="F177" s="218" t="str">
        <f t="shared" ref="F177:F222" si="3">IF(OR(D177&lt;&gt;"",E177&lt;&gt;""),F176+D177-E177,"")</f>
        <v/>
      </c>
    </row>
    <row r="178" spans="1:6">
      <c r="A178" s="178"/>
      <c r="B178" s="179"/>
      <c r="C178" s="180"/>
      <c r="D178" s="181"/>
      <c r="E178" s="179"/>
      <c r="F178" s="218" t="str">
        <f t="shared" si="3"/>
        <v/>
      </c>
    </row>
    <row r="179" spans="1:6">
      <c r="A179" s="178"/>
      <c r="B179" s="179"/>
      <c r="C179" s="180"/>
      <c r="D179" s="181"/>
      <c r="E179" s="179"/>
      <c r="F179" s="218" t="str">
        <f t="shared" si="3"/>
        <v/>
      </c>
    </row>
    <row r="180" spans="1:6">
      <c r="A180" s="178"/>
      <c r="B180" s="179"/>
      <c r="C180" s="180"/>
      <c r="D180" s="181"/>
      <c r="E180" s="179"/>
      <c r="F180" s="218" t="str">
        <f t="shared" si="3"/>
        <v/>
      </c>
    </row>
    <row r="181" spans="1:6">
      <c r="A181" s="178"/>
      <c r="B181" s="179"/>
      <c r="C181" s="180"/>
      <c r="D181" s="181"/>
      <c r="E181" s="179"/>
      <c r="F181" s="218" t="str">
        <f t="shared" si="3"/>
        <v/>
      </c>
    </row>
    <row r="182" spans="1:6">
      <c r="A182" s="178"/>
      <c r="B182" s="179"/>
      <c r="C182" s="180"/>
      <c r="D182" s="181"/>
      <c r="E182" s="179"/>
      <c r="F182" s="218" t="str">
        <f t="shared" si="3"/>
        <v/>
      </c>
    </row>
    <row r="183" spans="1:6">
      <c r="A183" s="178"/>
      <c r="B183" s="179"/>
      <c r="C183" s="180"/>
      <c r="D183" s="181"/>
      <c r="E183" s="179"/>
      <c r="F183" s="218" t="str">
        <f t="shared" si="3"/>
        <v/>
      </c>
    </row>
    <row r="184" spans="1:6">
      <c r="A184" s="178"/>
      <c r="B184" s="179"/>
      <c r="C184" s="180"/>
      <c r="D184" s="181"/>
      <c r="E184" s="179"/>
      <c r="F184" s="218" t="str">
        <f t="shared" si="3"/>
        <v/>
      </c>
    </row>
    <row r="185" spans="1:6">
      <c r="A185" s="178"/>
      <c r="B185" s="179"/>
      <c r="C185" s="180"/>
      <c r="D185" s="181"/>
      <c r="E185" s="179"/>
      <c r="F185" s="218" t="str">
        <f t="shared" si="3"/>
        <v/>
      </c>
    </row>
    <row r="186" spans="1:6">
      <c r="A186" s="178"/>
      <c r="B186" s="179"/>
      <c r="C186" s="180"/>
      <c r="D186" s="181"/>
      <c r="E186" s="179"/>
      <c r="F186" s="218" t="str">
        <f t="shared" si="3"/>
        <v/>
      </c>
    </row>
    <row r="187" spans="1:6">
      <c r="A187" s="178"/>
      <c r="B187" s="179"/>
      <c r="C187" s="180"/>
      <c r="D187" s="181"/>
      <c r="E187" s="179"/>
      <c r="F187" s="218" t="str">
        <f t="shared" si="3"/>
        <v/>
      </c>
    </row>
    <row r="188" spans="1:6">
      <c r="A188" s="178"/>
      <c r="B188" s="179"/>
      <c r="C188" s="180"/>
      <c r="D188" s="181"/>
      <c r="E188" s="179"/>
      <c r="F188" s="218" t="str">
        <f t="shared" si="3"/>
        <v/>
      </c>
    </row>
    <row r="189" spans="1:6">
      <c r="A189" s="178"/>
      <c r="B189" s="179"/>
      <c r="C189" s="180"/>
      <c r="D189" s="181"/>
      <c r="E189" s="179"/>
      <c r="F189" s="218" t="str">
        <f t="shared" si="3"/>
        <v/>
      </c>
    </row>
    <row r="190" spans="1:6">
      <c r="A190" s="178"/>
      <c r="B190" s="179"/>
      <c r="C190" s="180"/>
      <c r="D190" s="181"/>
      <c r="E190" s="179"/>
      <c r="F190" s="218" t="str">
        <f t="shared" si="3"/>
        <v/>
      </c>
    </row>
    <row r="191" spans="1:6">
      <c r="A191" s="178"/>
      <c r="B191" s="179"/>
      <c r="C191" s="180"/>
      <c r="D191" s="181"/>
      <c r="E191" s="179"/>
      <c r="F191" s="218" t="str">
        <f t="shared" si="3"/>
        <v/>
      </c>
    </row>
    <row r="192" spans="1:6">
      <c r="A192" s="178"/>
      <c r="B192" s="179"/>
      <c r="C192" s="180"/>
      <c r="D192" s="181"/>
      <c r="E192" s="179"/>
      <c r="F192" s="218" t="str">
        <f t="shared" si="3"/>
        <v/>
      </c>
    </row>
    <row r="193" spans="1:6">
      <c r="A193" s="178"/>
      <c r="B193" s="179"/>
      <c r="C193" s="180"/>
      <c r="D193" s="181"/>
      <c r="E193" s="179"/>
      <c r="F193" s="218" t="str">
        <f t="shared" si="3"/>
        <v/>
      </c>
    </row>
    <row r="194" spans="1:6">
      <c r="A194" s="178"/>
      <c r="B194" s="179"/>
      <c r="C194" s="180"/>
      <c r="D194" s="181"/>
      <c r="E194" s="179"/>
      <c r="F194" s="218" t="str">
        <f t="shared" si="3"/>
        <v/>
      </c>
    </row>
    <row r="195" spans="1:6">
      <c r="A195" s="178"/>
      <c r="B195" s="179"/>
      <c r="C195" s="180"/>
      <c r="D195" s="181"/>
      <c r="E195" s="179"/>
      <c r="F195" s="218" t="str">
        <f t="shared" si="3"/>
        <v/>
      </c>
    </row>
    <row r="196" spans="1:6">
      <c r="A196" s="178"/>
      <c r="B196" s="179"/>
      <c r="C196" s="180"/>
      <c r="D196" s="181"/>
      <c r="E196" s="179"/>
      <c r="F196" s="218" t="str">
        <f t="shared" si="3"/>
        <v/>
      </c>
    </row>
    <row r="197" spans="1:6">
      <c r="A197" s="178"/>
      <c r="B197" s="179"/>
      <c r="C197" s="180"/>
      <c r="D197" s="181"/>
      <c r="E197" s="179"/>
      <c r="F197" s="218" t="str">
        <f t="shared" si="3"/>
        <v/>
      </c>
    </row>
    <row r="198" spans="1:6">
      <c r="A198" s="178"/>
      <c r="B198" s="179"/>
      <c r="C198" s="180"/>
      <c r="D198" s="181"/>
      <c r="E198" s="179"/>
      <c r="F198" s="218" t="str">
        <f t="shared" si="3"/>
        <v/>
      </c>
    </row>
    <row r="199" spans="1:6">
      <c r="A199" s="178"/>
      <c r="B199" s="179"/>
      <c r="C199" s="180"/>
      <c r="D199" s="181"/>
      <c r="E199" s="179"/>
      <c r="F199" s="218" t="str">
        <f t="shared" si="3"/>
        <v/>
      </c>
    </row>
    <row r="200" spans="1:6">
      <c r="A200" s="178"/>
      <c r="B200" s="179"/>
      <c r="C200" s="180"/>
      <c r="D200" s="181"/>
      <c r="E200" s="179"/>
      <c r="F200" s="218" t="str">
        <f t="shared" si="3"/>
        <v/>
      </c>
    </row>
    <row r="201" spans="1:6">
      <c r="A201" s="178"/>
      <c r="B201" s="179"/>
      <c r="C201" s="180"/>
      <c r="D201" s="181"/>
      <c r="E201" s="179"/>
      <c r="F201" s="218" t="str">
        <f t="shared" si="3"/>
        <v/>
      </c>
    </row>
    <row r="202" spans="1:6">
      <c r="A202" s="178"/>
      <c r="B202" s="179"/>
      <c r="C202" s="180"/>
      <c r="D202" s="181"/>
      <c r="E202" s="179"/>
      <c r="F202" s="218" t="str">
        <f t="shared" si="3"/>
        <v/>
      </c>
    </row>
    <row r="203" spans="1:6">
      <c r="A203" s="178"/>
      <c r="B203" s="179"/>
      <c r="C203" s="180"/>
      <c r="D203" s="181"/>
      <c r="E203" s="179"/>
      <c r="F203" s="218" t="str">
        <f t="shared" si="3"/>
        <v/>
      </c>
    </row>
    <row r="204" spans="1:6">
      <c r="A204" s="178"/>
      <c r="B204" s="179"/>
      <c r="C204" s="180"/>
      <c r="D204" s="181"/>
      <c r="E204" s="179"/>
      <c r="F204" s="218" t="str">
        <f t="shared" si="3"/>
        <v/>
      </c>
    </row>
    <row r="205" spans="1:6">
      <c r="A205" s="178"/>
      <c r="B205" s="179"/>
      <c r="C205" s="180"/>
      <c r="D205" s="181"/>
      <c r="E205" s="179"/>
      <c r="F205" s="218" t="str">
        <f t="shared" si="3"/>
        <v/>
      </c>
    </row>
    <row r="206" spans="1:6">
      <c r="A206" s="178"/>
      <c r="B206" s="179"/>
      <c r="C206" s="180"/>
      <c r="D206" s="181"/>
      <c r="E206" s="179"/>
      <c r="F206" s="218" t="str">
        <f t="shared" si="3"/>
        <v/>
      </c>
    </row>
    <row r="207" spans="1:6">
      <c r="A207" s="178"/>
      <c r="B207" s="179"/>
      <c r="C207" s="180"/>
      <c r="D207" s="181"/>
      <c r="E207" s="179"/>
      <c r="F207" s="218" t="str">
        <f t="shared" si="3"/>
        <v/>
      </c>
    </row>
    <row r="208" spans="1:6">
      <c r="A208" s="178"/>
      <c r="B208" s="179"/>
      <c r="C208" s="180"/>
      <c r="D208" s="181"/>
      <c r="E208" s="179"/>
      <c r="F208" s="218" t="str">
        <f t="shared" si="3"/>
        <v/>
      </c>
    </row>
    <row r="209" spans="1:6">
      <c r="A209" s="178"/>
      <c r="B209" s="179"/>
      <c r="C209" s="180"/>
      <c r="D209" s="181"/>
      <c r="E209" s="179"/>
      <c r="F209" s="218" t="str">
        <f t="shared" si="3"/>
        <v/>
      </c>
    </row>
    <row r="210" spans="1:6">
      <c r="A210" s="178"/>
      <c r="B210" s="179"/>
      <c r="C210" s="180"/>
      <c r="D210" s="181"/>
      <c r="E210" s="179"/>
      <c r="F210" s="218" t="str">
        <f t="shared" si="3"/>
        <v/>
      </c>
    </row>
    <row r="211" spans="1:6">
      <c r="A211" s="178"/>
      <c r="B211" s="179"/>
      <c r="C211" s="180"/>
      <c r="D211" s="181"/>
      <c r="E211" s="179"/>
      <c r="F211" s="218" t="str">
        <f t="shared" si="3"/>
        <v/>
      </c>
    </row>
    <row r="212" spans="1:6">
      <c r="A212" s="178"/>
      <c r="B212" s="179"/>
      <c r="C212" s="180"/>
      <c r="D212" s="181"/>
      <c r="E212" s="179"/>
      <c r="F212" s="218" t="str">
        <f t="shared" si="3"/>
        <v/>
      </c>
    </row>
    <row r="213" spans="1:6">
      <c r="A213" s="178"/>
      <c r="B213" s="179"/>
      <c r="C213" s="180"/>
      <c r="D213" s="181"/>
      <c r="E213" s="179"/>
      <c r="F213" s="218" t="str">
        <f t="shared" si="3"/>
        <v/>
      </c>
    </row>
    <row r="214" spans="1:6">
      <c r="A214" s="178"/>
      <c r="B214" s="179"/>
      <c r="C214" s="180"/>
      <c r="D214" s="181"/>
      <c r="E214" s="179"/>
      <c r="F214" s="218" t="str">
        <f t="shared" si="3"/>
        <v/>
      </c>
    </row>
    <row r="215" spans="1:6">
      <c r="A215" s="178"/>
      <c r="B215" s="179"/>
      <c r="C215" s="180"/>
      <c r="D215" s="181"/>
      <c r="E215" s="179"/>
      <c r="F215" s="218" t="str">
        <f t="shared" si="3"/>
        <v/>
      </c>
    </row>
    <row r="216" spans="1:6">
      <c r="A216" s="178"/>
      <c r="B216" s="179"/>
      <c r="C216" s="180"/>
      <c r="D216" s="181"/>
      <c r="E216" s="179"/>
      <c r="F216" s="218" t="str">
        <f t="shared" si="3"/>
        <v/>
      </c>
    </row>
    <row r="217" spans="1:6">
      <c r="A217" s="178"/>
      <c r="B217" s="179"/>
      <c r="C217" s="180"/>
      <c r="D217" s="181"/>
      <c r="E217" s="179"/>
      <c r="F217" s="218" t="str">
        <f t="shared" si="3"/>
        <v/>
      </c>
    </row>
    <row r="218" spans="1:6">
      <c r="A218" s="178"/>
      <c r="B218" s="179"/>
      <c r="C218" s="180"/>
      <c r="D218" s="181"/>
      <c r="E218" s="179"/>
      <c r="F218" s="218" t="str">
        <f t="shared" si="3"/>
        <v/>
      </c>
    </row>
    <row r="219" spans="1:6">
      <c r="A219" s="178"/>
      <c r="B219" s="179"/>
      <c r="C219" s="180"/>
      <c r="D219" s="181"/>
      <c r="E219" s="179"/>
      <c r="F219" s="218" t="str">
        <f t="shared" si="3"/>
        <v/>
      </c>
    </row>
    <row r="220" spans="1:6">
      <c r="A220" s="178"/>
      <c r="B220" s="179"/>
      <c r="C220" s="180"/>
      <c r="D220" s="181"/>
      <c r="E220" s="179"/>
      <c r="F220" s="218" t="str">
        <f t="shared" si="3"/>
        <v/>
      </c>
    </row>
    <row r="221" spans="1:6">
      <c r="A221" s="178"/>
      <c r="B221" s="179"/>
      <c r="C221" s="180"/>
      <c r="D221" s="181"/>
      <c r="E221" s="179"/>
      <c r="F221" s="218" t="str">
        <f t="shared" si="3"/>
        <v/>
      </c>
    </row>
    <row r="222" spans="1:6">
      <c r="A222" s="178"/>
      <c r="B222" s="179"/>
      <c r="C222" s="180"/>
      <c r="D222" s="181"/>
      <c r="E222" s="179"/>
      <c r="F222" s="218" t="str">
        <f t="shared" si="3"/>
        <v/>
      </c>
    </row>
    <row r="223" spans="1:6" ht="13.8" thickBot="1">
      <c r="A223" s="676">
        <v>4</v>
      </c>
      <c r="B223" s="677">
        <v>30</v>
      </c>
      <c r="C223" s="682" t="s">
        <v>1353</v>
      </c>
      <c r="D223" s="678">
        <f>SUM(D176:D222)</f>
        <v>0</v>
      </c>
      <c r="E223" s="679">
        <f>SUM(E176:E222)</f>
        <v>0</v>
      </c>
      <c r="F223" s="680">
        <f>D223-E223</f>
        <v>0</v>
      </c>
    </row>
    <row r="224" spans="1:6" ht="13.8" thickTop="1">
      <c r="A224" s="683"/>
      <c r="B224" s="683"/>
      <c r="C224" s="684"/>
      <c r="D224" s="685"/>
      <c r="E224" s="685"/>
      <c r="F224" s="685"/>
    </row>
    <row r="225" spans="1:6">
      <c r="A225" s="686"/>
      <c r="B225" s="686"/>
      <c r="C225" s="686" t="s">
        <v>1331</v>
      </c>
      <c r="D225" s="687">
        <f>D173+D223</f>
        <v>583</v>
      </c>
      <c r="E225" s="687">
        <f>E173+E223</f>
        <v>0</v>
      </c>
      <c r="F225" s="687">
        <f>D225-E225</f>
        <v>583</v>
      </c>
    </row>
    <row r="226" spans="1:6" ht="25.8" customHeight="1">
      <c r="A226" s="3"/>
      <c r="B226" s="3"/>
      <c r="C226" s="3"/>
      <c r="D226" s="3"/>
      <c r="E226" s="3"/>
      <c r="F226" s="3"/>
    </row>
    <row r="227" spans="1:6" ht="25.8" customHeight="1">
      <c r="A227" s="6"/>
      <c r="B227" s="6"/>
    </row>
    <row r="228" spans="1:6" ht="33" customHeight="1">
      <c r="A228" s="872" t="s">
        <v>3</v>
      </c>
      <c r="B228" s="874"/>
      <c r="C228" s="172" t="s">
        <v>0</v>
      </c>
      <c r="D228" s="171" t="s">
        <v>1</v>
      </c>
      <c r="E228" s="233" t="s">
        <v>2</v>
      </c>
      <c r="F228" s="234" t="s">
        <v>17</v>
      </c>
    </row>
    <row r="229" spans="1:6">
      <c r="A229" s="173">
        <v>5</v>
      </c>
      <c r="B229" s="174">
        <v>1</v>
      </c>
      <c r="C229" s="175" t="s">
        <v>7</v>
      </c>
      <c r="D229" s="176">
        <f>F225</f>
        <v>583</v>
      </c>
      <c r="E229" s="174"/>
      <c r="F229" s="175">
        <f>D229</f>
        <v>583</v>
      </c>
    </row>
    <row r="230" spans="1:6">
      <c r="A230" s="229"/>
      <c r="B230" s="236">
        <v>1</v>
      </c>
      <c r="C230" s="237" t="s">
        <v>1062</v>
      </c>
      <c r="D230" s="238"/>
      <c r="E230" s="239"/>
      <c r="F230" s="240"/>
    </row>
    <row r="231" spans="1:6">
      <c r="A231" s="229"/>
      <c r="B231" s="236">
        <v>1</v>
      </c>
      <c r="C231" s="235" t="s">
        <v>1323</v>
      </c>
      <c r="D231" s="241"/>
      <c r="E231" s="239"/>
      <c r="F231" s="240"/>
    </row>
    <row r="232" spans="1:6">
      <c r="A232" s="229"/>
      <c r="B232" s="236">
        <v>1</v>
      </c>
      <c r="C232" s="235" t="s">
        <v>1063</v>
      </c>
      <c r="D232" s="242">
        <f>IF(AND(D231&lt;&gt;"",D231-F229&gt;=0),D231-F229,0)</f>
        <v>0</v>
      </c>
      <c r="E232" s="236">
        <f>IF(AND(D231&lt;&gt;"",F229-D231&gt;0),F229-D231,0)</f>
        <v>0</v>
      </c>
      <c r="F232" s="222">
        <f>F229+D232-E232</f>
        <v>583</v>
      </c>
    </row>
    <row r="233" spans="1:6">
      <c r="A233" s="178"/>
      <c r="B233" s="179"/>
      <c r="C233" s="180"/>
      <c r="D233" s="181"/>
      <c r="E233" s="179"/>
      <c r="F233" s="218" t="str">
        <f t="shared" ref="F233:F278" si="4">IF(OR(D233&lt;&gt;"",E233&lt;&gt;""),F232+D233-E233,"")</f>
        <v/>
      </c>
    </row>
    <row r="234" spans="1:6">
      <c r="A234" s="178"/>
      <c r="B234" s="179"/>
      <c r="C234" s="180"/>
      <c r="D234" s="181"/>
      <c r="E234" s="179"/>
      <c r="F234" s="218" t="str">
        <f t="shared" si="4"/>
        <v/>
      </c>
    </row>
    <row r="235" spans="1:6">
      <c r="A235" s="178"/>
      <c r="B235" s="179"/>
      <c r="C235" s="180"/>
      <c r="D235" s="181"/>
      <c r="E235" s="179"/>
      <c r="F235" s="218" t="str">
        <f t="shared" si="4"/>
        <v/>
      </c>
    </row>
    <row r="236" spans="1:6">
      <c r="A236" s="178"/>
      <c r="B236" s="179"/>
      <c r="C236" s="180"/>
      <c r="D236" s="181"/>
      <c r="E236" s="179"/>
      <c r="F236" s="218" t="str">
        <f t="shared" si="4"/>
        <v/>
      </c>
    </row>
    <row r="237" spans="1:6">
      <c r="A237" s="178"/>
      <c r="B237" s="179"/>
      <c r="C237" s="180"/>
      <c r="D237" s="181"/>
      <c r="E237" s="179"/>
      <c r="F237" s="218" t="str">
        <f t="shared" si="4"/>
        <v/>
      </c>
    </row>
    <row r="238" spans="1:6">
      <c r="A238" s="178"/>
      <c r="B238" s="179"/>
      <c r="C238" s="180"/>
      <c r="D238" s="181"/>
      <c r="E238" s="179"/>
      <c r="F238" s="218" t="str">
        <f t="shared" si="4"/>
        <v/>
      </c>
    </row>
    <row r="239" spans="1:6">
      <c r="A239" s="178"/>
      <c r="B239" s="179"/>
      <c r="C239" s="180"/>
      <c r="D239" s="181"/>
      <c r="E239" s="179"/>
      <c r="F239" s="218" t="str">
        <f t="shared" si="4"/>
        <v/>
      </c>
    </row>
    <row r="240" spans="1:6">
      <c r="A240" s="178"/>
      <c r="B240" s="179"/>
      <c r="C240" s="180"/>
      <c r="D240" s="181"/>
      <c r="E240" s="179"/>
      <c r="F240" s="218" t="str">
        <f t="shared" si="4"/>
        <v/>
      </c>
    </row>
    <row r="241" spans="1:6">
      <c r="A241" s="178"/>
      <c r="B241" s="179"/>
      <c r="C241" s="180"/>
      <c r="D241" s="181"/>
      <c r="E241" s="179"/>
      <c r="F241" s="218" t="str">
        <f t="shared" si="4"/>
        <v/>
      </c>
    </row>
    <row r="242" spans="1:6">
      <c r="A242" s="178"/>
      <c r="B242" s="179"/>
      <c r="C242" s="180"/>
      <c r="D242" s="181"/>
      <c r="E242" s="179"/>
      <c r="F242" s="218" t="str">
        <f t="shared" si="4"/>
        <v/>
      </c>
    </row>
    <row r="243" spans="1:6">
      <c r="A243" s="178"/>
      <c r="B243" s="179"/>
      <c r="C243" s="180"/>
      <c r="D243" s="181"/>
      <c r="E243" s="179"/>
      <c r="F243" s="218" t="str">
        <f t="shared" si="4"/>
        <v/>
      </c>
    </row>
    <row r="244" spans="1:6">
      <c r="A244" s="178"/>
      <c r="B244" s="179"/>
      <c r="C244" s="180"/>
      <c r="D244" s="181"/>
      <c r="E244" s="179"/>
      <c r="F244" s="218" t="str">
        <f t="shared" si="4"/>
        <v/>
      </c>
    </row>
    <row r="245" spans="1:6">
      <c r="A245" s="178"/>
      <c r="B245" s="179"/>
      <c r="C245" s="180"/>
      <c r="D245" s="181"/>
      <c r="E245" s="179"/>
      <c r="F245" s="218" t="str">
        <f t="shared" si="4"/>
        <v/>
      </c>
    </row>
    <row r="246" spans="1:6">
      <c r="A246" s="178"/>
      <c r="B246" s="179"/>
      <c r="C246" s="180"/>
      <c r="D246" s="181"/>
      <c r="E246" s="179"/>
      <c r="F246" s="218" t="str">
        <f t="shared" si="4"/>
        <v/>
      </c>
    </row>
    <row r="247" spans="1:6">
      <c r="A247" s="178"/>
      <c r="B247" s="179"/>
      <c r="C247" s="180"/>
      <c r="D247" s="181"/>
      <c r="E247" s="179"/>
      <c r="F247" s="218" t="str">
        <f t="shared" si="4"/>
        <v/>
      </c>
    </row>
    <row r="248" spans="1:6">
      <c r="A248" s="178"/>
      <c r="B248" s="179"/>
      <c r="C248" s="180"/>
      <c r="D248" s="181"/>
      <c r="E248" s="179"/>
      <c r="F248" s="218" t="str">
        <f t="shared" si="4"/>
        <v/>
      </c>
    </row>
    <row r="249" spans="1:6">
      <c r="A249" s="178"/>
      <c r="B249" s="179"/>
      <c r="C249" s="180"/>
      <c r="D249" s="181"/>
      <c r="E249" s="179"/>
      <c r="F249" s="218" t="str">
        <f t="shared" si="4"/>
        <v/>
      </c>
    </row>
    <row r="250" spans="1:6">
      <c r="A250" s="178"/>
      <c r="B250" s="179"/>
      <c r="C250" s="180"/>
      <c r="D250" s="181"/>
      <c r="E250" s="179"/>
      <c r="F250" s="218" t="str">
        <f t="shared" si="4"/>
        <v/>
      </c>
    </row>
    <row r="251" spans="1:6">
      <c r="A251" s="178"/>
      <c r="B251" s="179"/>
      <c r="C251" s="180"/>
      <c r="D251" s="181"/>
      <c r="E251" s="179"/>
      <c r="F251" s="218" t="str">
        <f t="shared" si="4"/>
        <v/>
      </c>
    </row>
    <row r="252" spans="1:6">
      <c r="A252" s="178"/>
      <c r="B252" s="179"/>
      <c r="C252" s="180"/>
      <c r="D252" s="181"/>
      <c r="E252" s="179"/>
      <c r="F252" s="218" t="str">
        <f t="shared" si="4"/>
        <v/>
      </c>
    </row>
    <row r="253" spans="1:6">
      <c r="A253" s="178"/>
      <c r="B253" s="179"/>
      <c r="C253" s="180"/>
      <c r="D253" s="181"/>
      <c r="E253" s="179"/>
      <c r="F253" s="218" t="str">
        <f t="shared" si="4"/>
        <v/>
      </c>
    </row>
    <row r="254" spans="1:6">
      <c r="A254" s="178"/>
      <c r="B254" s="179"/>
      <c r="C254" s="180"/>
      <c r="D254" s="181"/>
      <c r="E254" s="179"/>
      <c r="F254" s="218" t="str">
        <f t="shared" si="4"/>
        <v/>
      </c>
    </row>
    <row r="255" spans="1:6">
      <c r="A255" s="178"/>
      <c r="B255" s="179"/>
      <c r="C255" s="180"/>
      <c r="D255" s="181"/>
      <c r="E255" s="179"/>
      <c r="F255" s="218" t="str">
        <f t="shared" si="4"/>
        <v/>
      </c>
    </row>
    <row r="256" spans="1:6">
      <c r="A256" s="178"/>
      <c r="B256" s="179"/>
      <c r="C256" s="180"/>
      <c r="D256" s="181"/>
      <c r="E256" s="179"/>
      <c r="F256" s="218" t="str">
        <f t="shared" si="4"/>
        <v/>
      </c>
    </row>
    <row r="257" spans="1:6">
      <c r="A257" s="178"/>
      <c r="B257" s="179"/>
      <c r="C257" s="180"/>
      <c r="D257" s="181"/>
      <c r="E257" s="179"/>
      <c r="F257" s="218" t="str">
        <f t="shared" si="4"/>
        <v/>
      </c>
    </row>
    <row r="258" spans="1:6">
      <c r="A258" s="178"/>
      <c r="B258" s="179"/>
      <c r="C258" s="180"/>
      <c r="D258" s="181"/>
      <c r="E258" s="179"/>
      <c r="F258" s="218" t="str">
        <f t="shared" si="4"/>
        <v/>
      </c>
    </row>
    <row r="259" spans="1:6">
      <c r="A259" s="178"/>
      <c r="B259" s="179"/>
      <c r="C259" s="180"/>
      <c r="D259" s="181"/>
      <c r="E259" s="179"/>
      <c r="F259" s="218" t="str">
        <f t="shared" si="4"/>
        <v/>
      </c>
    </row>
    <row r="260" spans="1:6">
      <c r="A260" s="178"/>
      <c r="B260" s="179"/>
      <c r="C260" s="180"/>
      <c r="D260" s="181"/>
      <c r="E260" s="179"/>
      <c r="F260" s="218" t="str">
        <f t="shared" si="4"/>
        <v/>
      </c>
    </row>
    <row r="261" spans="1:6">
      <c r="A261" s="178"/>
      <c r="B261" s="179"/>
      <c r="C261" s="180"/>
      <c r="D261" s="181"/>
      <c r="E261" s="179"/>
      <c r="F261" s="218" t="str">
        <f t="shared" si="4"/>
        <v/>
      </c>
    </row>
    <row r="262" spans="1:6">
      <c r="A262" s="178"/>
      <c r="B262" s="179"/>
      <c r="C262" s="180"/>
      <c r="D262" s="181"/>
      <c r="E262" s="179"/>
      <c r="F262" s="218" t="str">
        <f t="shared" si="4"/>
        <v/>
      </c>
    </row>
    <row r="263" spans="1:6">
      <c r="A263" s="178"/>
      <c r="B263" s="179"/>
      <c r="C263" s="180"/>
      <c r="D263" s="181"/>
      <c r="E263" s="179"/>
      <c r="F263" s="218" t="str">
        <f t="shared" si="4"/>
        <v/>
      </c>
    </row>
    <row r="264" spans="1:6">
      <c r="A264" s="178"/>
      <c r="B264" s="179"/>
      <c r="C264" s="180"/>
      <c r="D264" s="181"/>
      <c r="E264" s="179"/>
      <c r="F264" s="218" t="str">
        <f t="shared" si="4"/>
        <v/>
      </c>
    </row>
    <row r="265" spans="1:6">
      <c r="A265" s="178"/>
      <c r="B265" s="179"/>
      <c r="C265" s="180"/>
      <c r="D265" s="181"/>
      <c r="E265" s="179"/>
      <c r="F265" s="218" t="str">
        <f t="shared" si="4"/>
        <v/>
      </c>
    </row>
    <row r="266" spans="1:6">
      <c r="A266" s="178"/>
      <c r="B266" s="179"/>
      <c r="C266" s="180"/>
      <c r="D266" s="181"/>
      <c r="E266" s="179"/>
      <c r="F266" s="218" t="str">
        <f t="shared" si="4"/>
        <v/>
      </c>
    </row>
    <row r="267" spans="1:6">
      <c r="A267" s="178"/>
      <c r="B267" s="179"/>
      <c r="C267" s="180"/>
      <c r="D267" s="181"/>
      <c r="E267" s="179"/>
      <c r="F267" s="218" t="str">
        <f t="shared" si="4"/>
        <v/>
      </c>
    </row>
    <row r="268" spans="1:6">
      <c r="A268" s="178"/>
      <c r="B268" s="179"/>
      <c r="C268" s="180"/>
      <c r="D268" s="181"/>
      <c r="E268" s="179"/>
      <c r="F268" s="218" t="str">
        <f t="shared" si="4"/>
        <v/>
      </c>
    </row>
    <row r="269" spans="1:6">
      <c r="A269" s="178"/>
      <c r="B269" s="179"/>
      <c r="C269" s="180"/>
      <c r="D269" s="181"/>
      <c r="E269" s="179"/>
      <c r="F269" s="218" t="str">
        <f t="shared" si="4"/>
        <v/>
      </c>
    </row>
    <row r="270" spans="1:6">
      <c r="A270" s="178"/>
      <c r="B270" s="179"/>
      <c r="C270" s="180"/>
      <c r="D270" s="181"/>
      <c r="E270" s="179"/>
      <c r="F270" s="218" t="str">
        <f t="shared" si="4"/>
        <v/>
      </c>
    </row>
    <row r="271" spans="1:6">
      <c r="A271" s="178"/>
      <c r="B271" s="179"/>
      <c r="C271" s="180"/>
      <c r="D271" s="181"/>
      <c r="E271" s="179"/>
      <c r="F271" s="218" t="str">
        <f t="shared" si="4"/>
        <v/>
      </c>
    </row>
    <row r="272" spans="1:6">
      <c r="A272" s="178"/>
      <c r="B272" s="179"/>
      <c r="C272" s="180"/>
      <c r="D272" s="181"/>
      <c r="E272" s="179"/>
      <c r="F272" s="218" t="str">
        <f t="shared" si="4"/>
        <v/>
      </c>
    </row>
    <row r="273" spans="1:6">
      <c r="A273" s="178"/>
      <c r="B273" s="179"/>
      <c r="C273" s="180"/>
      <c r="D273" s="181"/>
      <c r="E273" s="179"/>
      <c r="F273" s="218" t="str">
        <f t="shared" si="4"/>
        <v/>
      </c>
    </row>
    <row r="274" spans="1:6">
      <c r="A274" s="178"/>
      <c r="B274" s="179"/>
      <c r="C274" s="180"/>
      <c r="D274" s="181"/>
      <c r="E274" s="179"/>
      <c r="F274" s="218" t="str">
        <f t="shared" si="4"/>
        <v/>
      </c>
    </row>
    <row r="275" spans="1:6">
      <c r="A275" s="178"/>
      <c r="B275" s="179"/>
      <c r="C275" s="180"/>
      <c r="D275" s="181"/>
      <c r="E275" s="179"/>
      <c r="F275" s="218" t="str">
        <f t="shared" si="4"/>
        <v/>
      </c>
    </row>
    <row r="276" spans="1:6">
      <c r="A276" s="178"/>
      <c r="B276" s="179"/>
      <c r="C276" s="180"/>
      <c r="D276" s="181"/>
      <c r="E276" s="179"/>
      <c r="F276" s="218" t="str">
        <f t="shared" si="4"/>
        <v/>
      </c>
    </row>
    <row r="277" spans="1:6">
      <c r="A277" s="178"/>
      <c r="B277" s="179"/>
      <c r="C277" s="180"/>
      <c r="D277" s="181"/>
      <c r="E277" s="179"/>
      <c r="F277" s="218" t="str">
        <f t="shared" si="4"/>
        <v/>
      </c>
    </row>
    <row r="278" spans="1:6">
      <c r="A278" s="178"/>
      <c r="B278" s="179"/>
      <c r="C278" s="180"/>
      <c r="D278" s="181"/>
      <c r="E278" s="179"/>
      <c r="F278" s="218" t="str">
        <f t="shared" si="4"/>
        <v/>
      </c>
    </row>
    <row r="279" spans="1:6" ht="13.8" thickBot="1">
      <c r="A279" s="676">
        <v>5</v>
      </c>
      <c r="B279" s="677">
        <v>31</v>
      </c>
      <c r="C279" s="682" t="s">
        <v>1352</v>
      </c>
      <c r="D279" s="678">
        <f>SUM(D232:D278)</f>
        <v>0</v>
      </c>
      <c r="E279" s="679">
        <f>SUM(E232:E278)</f>
        <v>0</v>
      </c>
      <c r="F279" s="680">
        <f>D279-E279</f>
        <v>0</v>
      </c>
    </row>
    <row r="280" spans="1:6" ht="13.8" thickTop="1">
      <c r="A280" s="683"/>
      <c r="B280" s="683"/>
      <c r="C280" s="684"/>
      <c r="D280" s="685"/>
      <c r="E280" s="685"/>
      <c r="F280" s="685"/>
    </row>
    <row r="281" spans="1:6">
      <c r="A281" s="686"/>
      <c r="B281" s="686"/>
      <c r="C281" s="686" t="s">
        <v>1333</v>
      </c>
      <c r="D281" s="687">
        <f>D229+D279</f>
        <v>583</v>
      </c>
      <c r="E281" s="687">
        <f>E229+E279</f>
        <v>0</v>
      </c>
      <c r="F281" s="687">
        <f>D281-E281</f>
        <v>583</v>
      </c>
    </row>
    <row r="282" spans="1:6" ht="25.8" customHeight="1">
      <c r="A282" s="3"/>
      <c r="B282" s="3"/>
      <c r="C282" s="3"/>
      <c r="D282" s="3"/>
      <c r="E282" s="3"/>
      <c r="F282" s="3"/>
    </row>
    <row r="283" spans="1:6" ht="25.8" customHeight="1">
      <c r="A283" s="6"/>
      <c r="B283" s="6"/>
    </row>
    <row r="284" spans="1:6" ht="33" customHeight="1">
      <c r="A284" s="872" t="s">
        <v>3</v>
      </c>
      <c r="B284" s="874"/>
      <c r="C284" s="172" t="s">
        <v>0</v>
      </c>
      <c r="D284" s="171" t="s">
        <v>1</v>
      </c>
      <c r="E284" s="233" t="s">
        <v>2</v>
      </c>
      <c r="F284" s="234" t="s">
        <v>17</v>
      </c>
    </row>
    <row r="285" spans="1:6">
      <c r="A285" s="173">
        <v>6</v>
      </c>
      <c r="B285" s="174">
        <v>1</v>
      </c>
      <c r="C285" s="175" t="s">
        <v>7</v>
      </c>
      <c r="D285" s="176">
        <f>F281</f>
        <v>583</v>
      </c>
      <c r="E285" s="174"/>
      <c r="F285" s="175">
        <f>D285</f>
        <v>583</v>
      </c>
    </row>
    <row r="286" spans="1:6">
      <c r="A286" s="229"/>
      <c r="B286" s="236">
        <v>1</v>
      </c>
      <c r="C286" s="237" t="s">
        <v>1062</v>
      </c>
      <c r="D286" s="238"/>
      <c r="E286" s="239"/>
      <c r="F286" s="240"/>
    </row>
    <row r="287" spans="1:6">
      <c r="A287" s="229"/>
      <c r="B287" s="236">
        <v>1</v>
      </c>
      <c r="C287" s="235" t="s">
        <v>1323</v>
      </c>
      <c r="D287" s="241"/>
      <c r="E287" s="239"/>
      <c r="F287" s="240"/>
    </row>
    <row r="288" spans="1:6">
      <c r="A288" s="229"/>
      <c r="B288" s="236">
        <v>1</v>
      </c>
      <c r="C288" s="235" t="s">
        <v>1063</v>
      </c>
      <c r="D288" s="242">
        <f>IF(AND(D287&lt;&gt;"",D287-F285&gt;=0),D287-F285,0)</f>
        <v>0</v>
      </c>
      <c r="E288" s="236">
        <f>IF(AND(D287&lt;&gt;"",F285-D287&gt;0),F285-D287,0)</f>
        <v>0</v>
      </c>
      <c r="F288" s="222">
        <f>F285+D288-E288</f>
        <v>583</v>
      </c>
    </row>
    <row r="289" spans="1:6">
      <c r="A289" s="178"/>
      <c r="B289" s="179"/>
      <c r="C289" s="180"/>
      <c r="D289" s="181"/>
      <c r="E289" s="179"/>
      <c r="F289" s="218" t="str">
        <f t="shared" ref="F289:F334" si="5">IF(OR(D289&lt;&gt;"",E289&lt;&gt;""),F288+D289-E289,"")</f>
        <v/>
      </c>
    </row>
    <row r="290" spans="1:6">
      <c r="A290" s="178"/>
      <c r="B290" s="179"/>
      <c r="C290" s="180"/>
      <c r="D290" s="181"/>
      <c r="E290" s="179"/>
      <c r="F290" s="218" t="str">
        <f t="shared" si="5"/>
        <v/>
      </c>
    </row>
    <row r="291" spans="1:6">
      <c r="A291" s="178"/>
      <c r="B291" s="179"/>
      <c r="C291" s="180"/>
      <c r="D291" s="181"/>
      <c r="E291" s="179"/>
      <c r="F291" s="218" t="str">
        <f t="shared" si="5"/>
        <v/>
      </c>
    </row>
    <row r="292" spans="1:6">
      <c r="A292" s="178"/>
      <c r="B292" s="179"/>
      <c r="C292" s="180"/>
      <c r="D292" s="181"/>
      <c r="E292" s="179"/>
      <c r="F292" s="218" t="str">
        <f t="shared" si="5"/>
        <v/>
      </c>
    </row>
    <row r="293" spans="1:6">
      <c r="A293" s="178"/>
      <c r="B293" s="179"/>
      <c r="C293" s="180"/>
      <c r="D293" s="181"/>
      <c r="E293" s="179"/>
      <c r="F293" s="218" t="str">
        <f t="shared" si="5"/>
        <v/>
      </c>
    </row>
    <row r="294" spans="1:6">
      <c r="A294" s="178"/>
      <c r="B294" s="179"/>
      <c r="C294" s="180"/>
      <c r="D294" s="181"/>
      <c r="E294" s="179"/>
      <c r="F294" s="218" t="str">
        <f t="shared" si="5"/>
        <v/>
      </c>
    </row>
    <row r="295" spans="1:6">
      <c r="A295" s="178"/>
      <c r="B295" s="179"/>
      <c r="C295" s="180"/>
      <c r="D295" s="181"/>
      <c r="E295" s="179"/>
      <c r="F295" s="218" t="str">
        <f t="shared" si="5"/>
        <v/>
      </c>
    </row>
    <row r="296" spans="1:6">
      <c r="A296" s="178"/>
      <c r="B296" s="179"/>
      <c r="C296" s="180"/>
      <c r="D296" s="181"/>
      <c r="E296" s="179"/>
      <c r="F296" s="218" t="str">
        <f t="shared" si="5"/>
        <v/>
      </c>
    </row>
    <row r="297" spans="1:6">
      <c r="A297" s="178"/>
      <c r="B297" s="179"/>
      <c r="C297" s="180"/>
      <c r="D297" s="181"/>
      <c r="E297" s="179"/>
      <c r="F297" s="218" t="str">
        <f t="shared" si="5"/>
        <v/>
      </c>
    </row>
    <row r="298" spans="1:6">
      <c r="A298" s="178"/>
      <c r="B298" s="179"/>
      <c r="C298" s="180"/>
      <c r="D298" s="181"/>
      <c r="E298" s="179"/>
      <c r="F298" s="218" t="str">
        <f t="shared" si="5"/>
        <v/>
      </c>
    </row>
    <row r="299" spans="1:6">
      <c r="A299" s="178"/>
      <c r="B299" s="179"/>
      <c r="C299" s="180"/>
      <c r="D299" s="181"/>
      <c r="E299" s="179"/>
      <c r="F299" s="218" t="str">
        <f t="shared" si="5"/>
        <v/>
      </c>
    </row>
    <row r="300" spans="1:6">
      <c r="A300" s="178"/>
      <c r="B300" s="179"/>
      <c r="C300" s="180"/>
      <c r="D300" s="181"/>
      <c r="E300" s="179"/>
      <c r="F300" s="218" t="str">
        <f t="shared" si="5"/>
        <v/>
      </c>
    </row>
    <row r="301" spans="1:6">
      <c r="A301" s="178"/>
      <c r="B301" s="179"/>
      <c r="C301" s="180"/>
      <c r="D301" s="181"/>
      <c r="E301" s="179"/>
      <c r="F301" s="218" t="str">
        <f t="shared" si="5"/>
        <v/>
      </c>
    </row>
    <row r="302" spans="1:6">
      <c r="A302" s="178"/>
      <c r="B302" s="179"/>
      <c r="C302" s="180"/>
      <c r="D302" s="181"/>
      <c r="E302" s="179"/>
      <c r="F302" s="218" t="str">
        <f t="shared" si="5"/>
        <v/>
      </c>
    </row>
    <row r="303" spans="1:6">
      <c r="A303" s="178"/>
      <c r="B303" s="179"/>
      <c r="C303" s="180"/>
      <c r="D303" s="181"/>
      <c r="E303" s="179"/>
      <c r="F303" s="218" t="str">
        <f t="shared" si="5"/>
        <v/>
      </c>
    </row>
    <row r="304" spans="1:6">
      <c r="A304" s="178"/>
      <c r="B304" s="179"/>
      <c r="C304" s="180"/>
      <c r="D304" s="181"/>
      <c r="E304" s="179"/>
      <c r="F304" s="218" t="str">
        <f t="shared" si="5"/>
        <v/>
      </c>
    </row>
    <row r="305" spans="1:6">
      <c r="A305" s="178"/>
      <c r="B305" s="179"/>
      <c r="C305" s="180"/>
      <c r="D305" s="181"/>
      <c r="E305" s="179"/>
      <c r="F305" s="218" t="str">
        <f t="shared" si="5"/>
        <v/>
      </c>
    </row>
    <row r="306" spans="1:6">
      <c r="A306" s="178"/>
      <c r="B306" s="179"/>
      <c r="C306" s="180"/>
      <c r="D306" s="181"/>
      <c r="E306" s="179"/>
      <c r="F306" s="218" t="str">
        <f t="shared" si="5"/>
        <v/>
      </c>
    </row>
    <row r="307" spans="1:6">
      <c r="A307" s="178"/>
      <c r="B307" s="179"/>
      <c r="C307" s="180"/>
      <c r="D307" s="181"/>
      <c r="E307" s="179"/>
      <c r="F307" s="218" t="str">
        <f t="shared" si="5"/>
        <v/>
      </c>
    </row>
    <row r="308" spans="1:6">
      <c r="A308" s="178"/>
      <c r="B308" s="179"/>
      <c r="C308" s="180"/>
      <c r="D308" s="181"/>
      <c r="E308" s="179"/>
      <c r="F308" s="218" t="str">
        <f t="shared" si="5"/>
        <v/>
      </c>
    </row>
    <row r="309" spans="1:6">
      <c r="A309" s="178"/>
      <c r="B309" s="179"/>
      <c r="C309" s="180"/>
      <c r="D309" s="181"/>
      <c r="E309" s="179"/>
      <c r="F309" s="218" t="str">
        <f t="shared" si="5"/>
        <v/>
      </c>
    </row>
    <row r="310" spans="1:6">
      <c r="A310" s="178"/>
      <c r="B310" s="179"/>
      <c r="C310" s="180"/>
      <c r="D310" s="181"/>
      <c r="E310" s="179"/>
      <c r="F310" s="218" t="str">
        <f t="shared" si="5"/>
        <v/>
      </c>
    </row>
    <row r="311" spans="1:6">
      <c r="A311" s="178"/>
      <c r="B311" s="179"/>
      <c r="C311" s="180"/>
      <c r="D311" s="181"/>
      <c r="E311" s="179"/>
      <c r="F311" s="218" t="str">
        <f t="shared" si="5"/>
        <v/>
      </c>
    </row>
    <row r="312" spans="1:6">
      <c r="A312" s="178"/>
      <c r="B312" s="179"/>
      <c r="C312" s="180"/>
      <c r="D312" s="181"/>
      <c r="E312" s="179"/>
      <c r="F312" s="218" t="str">
        <f t="shared" si="5"/>
        <v/>
      </c>
    </row>
    <row r="313" spans="1:6">
      <c r="A313" s="178"/>
      <c r="B313" s="179"/>
      <c r="C313" s="180"/>
      <c r="D313" s="181"/>
      <c r="E313" s="179"/>
      <c r="F313" s="218" t="str">
        <f t="shared" si="5"/>
        <v/>
      </c>
    </row>
    <row r="314" spans="1:6">
      <c r="A314" s="178"/>
      <c r="B314" s="179"/>
      <c r="C314" s="180"/>
      <c r="D314" s="181"/>
      <c r="E314" s="179"/>
      <c r="F314" s="218" t="str">
        <f t="shared" si="5"/>
        <v/>
      </c>
    </row>
    <row r="315" spans="1:6">
      <c r="A315" s="178"/>
      <c r="B315" s="179"/>
      <c r="C315" s="180"/>
      <c r="D315" s="181"/>
      <c r="E315" s="179"/>
      <c r="F315" s="218" t="str">
        <f t="shared" si="5"/>
        <v/>
      </c>
    </row>
    <row r="316" spans="1:6">
      <c r="A316" s="178"/>
      <c r="B316" s="179"/>
      <c r="C316" s="180"/>
      <c r="D316" s="181"/>
      <c r="E316" s="179"/>
      <c r="F316" s="218" t="str">
        <f t="shared" si="5"/>
        <v/>
      </c>
    </row>
    <row r="317" spans="1:6">
      <c r="A317" s="178"/>
      <c r="B317" s="179"/>
      <c r="C317" s="180"/>
      <c r="D317" s="181"/>
      <c r="E317" s="179"/>
      <c r="F317" s="218" t="str">
        <f t="shared" si="5"/>
        <v/>
      </c>
    </row>
    <row r="318" spans="1:6">
      <c r="A318" s="178"/>
      <c r="B318" s="179"/>
      <c r="C318" s="180"/>
      <c r="D318" s="181"/>
      <c r="E318" s="179"/>
      <c r="F318" s="218" t="str">
        <f t="shared" si="5"/>
        <v/>
      </c>
    </row>
    <row r="319" spans="1:6">
      <c r="A319" s="178"/>
      <c r="B319" s="179"/>
      <c r="C319" s="180"/>
      <c r="D319" s="181"/>
      <c r="E319" s="179"/>
      <c r="F319" s="218" t="str">
        <f t="shared" si="5"/>
        <v/>
      </c>
    </row>
    <row r="320" spans="1:6">
      <c r="A320" s="178"/>
      <c r="B320" s="179"/>
      <c r="C320" s="180"/>
      <c r="D320" s="181"/>
      <c r="E320" s="179"/>
      <c r="F320" s="218" t="str">
        <f t="shared" si="5"/>
        <v/>
      </c>
    </row>
    <row r="321" spans="1:6">
      <c r="A321" s="178"/>
      <c r="B321" s="179"/>
      <c r="C321" s="180"/>
      <c r="D321" s="181"/>
      <c r="E321" s="179"/>
      <c r="F321" s="218" t="str">
        <f t="shared" si="5"/>
        <v/>
      </c>
    </row>
    <row r="322" spans="1:6">
      <c r="A322" s="178"/>
      <c r="B322" s="179"/>
      <c r="C322" s="180"/>
      <c r="D322" s="181"/>
      <c r="E322" s="179"/>
      <c r="F322" s="218" t="str">
        <f t="shared" si="5"/>
        <v/>
      </c>
    </row>
    <row r="323" spans="1:6">
      <c r="A323" s="178"/>
      <c r="B323" s="179"/>
      <c r="C323" s="180"/>
      <c r="D323" s="181"/>
      <c r="E323" s="179"/>
      <c r="F323" s="218" t="str">
        <f t="shared" si="5"/>
        <v/>
      </c>
    </row>
    <row r="324" spans="1:6">
      <c r="A324" s="178"/>
      <c r="B324" s="179"/>
      <c r="C324" s="180"/>
      <c r="D324" s="181"/>
      <c r="E324" s="179"/>
      <c r="F324" s="218" t="str">
        <f t="shared" si="5"/>
        <v/>
      </c>
    </row>
    <row r="325" spans="1:6">
      <c r="A325" s="178"/>
      <c r="B325" s="179"/>
      <c r="C325" s="180"/>
      <c r="D325" s="181"/>
      <c r="E325" s="179"/>
      <c r="F325" s="218" t="str">
        <f t="shared" si="5"/>
        <v/>
      </c>
    </row>
    <row r="326" spans="1:6">
      <c r="A326" s="178"/>
      <c r="B326" s="179"/>
      <c r="C326" s="180"/>
      <c r="D326" s="181"/>
      <c r="E326" s="179"/>
      <c r="F326" s="218" t="str">
        <f t="shared" si="5"/>
        <v/>
      </c>
    </row>
    <row r="327" spans="1:6">
      <c r="A327" s="178"/>
      <c r="B327" s="179"/>
      <c r="C327" s="180"/>
      <c r="D327" s="181"/>
      <c r="E327" s="179"/>
      <c r="F327" s="218" t="str">
        <f t="shared" si="5"/>
        <v/>
      </c>
    </row>
    <row r="328" spans="1:6">
      <c r="A328" s="178"/>
      <c r="B328" s="179"/>
      <c r="C328" s="180"/>
      <c r="D328" s="181"/>
      <c r="E328" s="179"/>
      <c r="F328" s="218" t="str">
        <f t="shared" si="5"/>
        <v/>
      </c>
    </row>
    <row r="329" spans="1:6">
      <c r="A329" s="178"/>
      <c r="B329" s="179"/>
      <c r="C329" s="180"/>
      <c r="D329" s="181"/>
      <c r="E329" s="179"/>
      <c r="F329" s="218" t="str">
        <f t="shared" si="5"/>
        <v/>
      </c>
    </row>
    <row r="330" spans="1:6">
      <c r="A330" s="178"/>
      <c r="B330" s="179"/>
      <c r="C330" s="180"/>
      <c r="D330" s="181"/>
      <c r="E330" s="179"/>
      <c r="F330" s="218" t="str">
        <f t="shared" si="5"/>
        <v/>
      </c>
    </row>
    <row r="331" spans="1:6">
      <c r="A331" s="178"/>
      <c r="B331" s="179"/>
      <c r="C331" s="180"/>
      <c r="D331" s="181"/>
      <c r="E331" s="179"/>
      <c r="F331" s="218" t="str">
        <f t="shared" si="5"/>
        <v/>
      </c>
    </row>
    <row r="332" spans="1:6">
      <c r="A332" s="178"/>
      <c r="B332" s="179"/>
      <c r="C332" s="180"/>
      <c r="D332" s="181"/>
      <c r="E332" s="179"/>
      <c r="F332" s="218" t="str">
        <f t="shared" si="5"/>
        <v/>
      </c>
    </row>
    <row r="333" spans="1:6">
      <c r="A333" s="178"/>
      <c r="B333" s="179"/>
      <c r="C333" s="180"/>
      <c r="D333" s="181"/>
      <c r="E333" s="179"/>
      <c r="F333" s="218" t="str">
        <f t="shared" si="5"/>
        <v/>
      </c>
    </row>
    <row r="334" spans="1:6">
      <c r="A334" s="178"/>
      <c r="B334" s="179"/>
      <c r="C334" s="180"/>
      <c r="D334" s="181"/>
      <c r="E334" s="179"/>
      <c r="F334" s="218" t="str">
        <f t="shared" si="5"/>
        <v/>
      </c>
    </row>
    <row r="335" spans="1:6" ht="13.8" thickBot="1">
      <c r="A335" s="676">
        <v>6</v>
      </c>
      <c r="B335" s="677">
        <v>30</v>
      </c>
      <c r="C335" s="682" t="s">
        <v>1351</v>
      </c>
      <c r="D335" s="678">
        <f>SUM(D288:D334)</f>
        <v>0</v>
      </c>
      <c r="E335" s="679">
        <f>SUM(E288:E334)</f>
        <v>0</v>
      </c>
      <c r="F335" s="680">
        <f>D335-E335</f>
        <v>0</v>
      </c>
    </row>
    <row r="336" spans="1:6" ht="13.8" thickTop="1">
      <c r="A336" s="683"/>
      <c r="B336" s="683"/>
      <c r="C336" s="684"/>
      <c r="D336" s="685"/>
      <c r="E336" s="685"/>
      <c r="F336" s="685"/>
    </row>
    <row r="337" spans="1:6">
      <c r="A337" s="686"/>
      <c r="B337" s="686"/>
      <c r="C337" s="686" t="s">
        <v>1335</v>
      </c>
      <c r="D337" s="687">
        <f>D285+D335</f>
        <v>583</v>
      </c>
      <c r="E337" s="687">
        <f>E285+E335</f>
        <v>0</v>
      </c>
      <c r="F337" s="687">
        <f>D337-E337</f>
        <v>583</v>
      </c>
    </row>
    <row r="338" spans="1:6" ht="25.8" customHeight="1">
      <c r="A338" s="3"/>
      <c r="B338" s="3"/>
      <c r="C338" s="3"/>
      <c r="D338" s="3"/>
      <c r="E338" s="3"/>
      <c r="F338" s="3"/>
    </row>
    <row r="339" spans="1:6" ht="25.8" customHeight="1">
      <c r="A339" s="6"/>
      <c r="B339" s="6"/>
    </row>
    <row r="340" spans="1:6" ht="33" customHeight="1">
      <c r="A340" s="872" t="s">
        <v>3</v>
      </c>
      <c r="B340" s="874"/>
      <c r="C340" s="172" t="s">
        <v>0</v>
      </c>
      <c r="D340" s="171" t="s">
        <v>1</v>
      </c>
      <c r="E340" s="233" t="s">
        <v>2</v>
      </c>
      <c r="F340" s="234" t="s">
        <v>17</v>
      </c>
    </row>
    <row r="341" spans="1:6">
      <c r="A341" s="173">
        <v>7</v>
      </c>
      <c r="B341" s="174">
        <v>1</v>
      </c>
      <c r="C341" s="175" t="s">
        <v>7</v>
      </c>
      <c r="D341" s="176">
        <f>F337</f>
        <v>583</v>
      </c>
      <c r="E341" s="174"/>
      <c r="F341" s="175">
        <f>D341</f>
        <v>583</v>
      </c>
    </row>
    <row r="342" spans="1:6">
      <c r="A342" s="229"/>
      <c r="B342" s="236">
        <v>1</v>
      </c>
      <c r="C342" s="237" t="s">
        <v>1062</v>
      </c>
      <c r="D342" s="238"/>
      <c r="E342" s="239"/>
      <c r="F342" s="240"/>
    </row>
    <row r="343" spans="1:6">
      <c r="A343" s="229"/>
      <c r="B343" s="236">
        <v>1</v>
      </c>
      <c r="C343" s="235" t="s">
        <v>1323</v>
      </c>
      <c r="D343" s="241"/>
      <c r="E343" s="239"/>
      <c r="F343" s="240"/>
    </row>
    <row r="344" spans="1:6">
      <c r="A344" s="229"/>
      <c r="B344" s="236">
        <v>1</v>
      </c>
      <c r="C344" s="235" t="s">
        <v>1063</v>
      </c>
      <c r="D344" s="242">
        <f>IF(AND(D343&lt;&gt;"",D343-F341&gt;=0),D343-F341,0)</f>
        <v>0</v>
      </c>
      <c r="E344" s="236">
        <f>IF(AND(D343&lt;&gt;"",F341-D343&gt;0),F341-D343,0)</f>
        <v>0</v>
      </c>
      <c r="F344" s="222">
        <f>F341+D344-E344</f>
        <v>583</v>
      </c>
    </row>
    <row r="345" spans="1:6">
      <c r="A345" s="178"/>
      <c r="B345" s="179"/>
      <c r="C345" s="180"/>
      <c r="D345" s="181"/>
      <c r="E345" s="179"/>
      <c r="F345" s="218" t="str">
        <f t="shared" ref="F345:F390" si="6">IF(OR(D345&lt;&gt;"",E345&lt;&gt;""),F344+D345-E345,"")</f>
        <v/>
      </c>
    </row>
    <row r="346" spans="1:6">
      <c r="A346" s="178"/>
      <c r="B346" s="179"/>
      <c r="C346" s="180"/>
      <c r="D346" s="181"/>
      <c r="E346" s="179"/>
      <c r="F346" s="218" t="str">
        <f t="shared" si="6"/>
        <v/>
      </c>
    </row>
    <row r="347" spans="1:6">
      <c r="A347" s="178"/>
      <c r="B347" s="179"/>
      <c r="C347" s="180"/>
      <c r="D347" s="181"/>
      <c r="E347" s="179"/>
      <c r="F347" s="218" t="str">
        <f t="shared" si="6"/>
        <v/>
      </c>
    </row>
    <row r="348" spans="1:6">
      <c r="A348" s="178"/>
      <c r="B348" s="179"/>
      <c r="C348" s="180"/>
      <c r="D348" s="181"/>
      <c r="E348" s="179"/>
      <c r="F348" s="218" t="str">
        <f t="shared" si="6"/>
        <v/>
      </c>
    </row>
    <row r="349" spans="1:6">
      <c r="A349" s="178"/>
      <c r="B349" s="179"/>
      <c r="C349" s="180"/>
      <c r="D349" s="181"/>
      <c r="E349" s="179"/>
      <c r="F349" s="218" t="str">
        <f t="shared" si="6"/>
        <v/>
      </c>
    </row>
    <row r="350" spans="1:6">
      <c r="A350" s="178"/>
      <c r="B350" s="179"/>
      <c r="C350" s="180"/>
      <c r="D350" s="181"/>
      <c r="E350" s="179"/>
      <c r="F350" s="218" t="str">
        <f t="shared" si="6"/>
        <v/>
      </c>
    </row>
    <row r="351" spans="1:6">
      <c r="A351" s="178"/>
      <c r="B351" s="179"/>
      <c r="C351" s="180"/>
      <c r="D351" s="181"/>
      <c r="E351" s="179"/>
      <c r="F351" s="218" t="str">
        <f t="shared" si="6"/>
        <v/>
      </c>
    </row>
    <row r="352" spans="1:6">
      <c r="A352" s="178"/>
      <c r="B352" s="179"/>
      <c r="C352" s="180"/>
      <c r="D352" s="181"/>
      <c r="E352" s="179"/>
      <c r="F352" s="218" t="str">
        <f t="shared" si="6"/>
        <v/>
      </c>
    </row>
    <row r="353" spans="1:6">
      <c r="A353" s="178"/>
      <c r="B353" s="179"/>
      <c r="C353" s="180"/>
      <c r="D353" s="181"/>
      <c r="E353" s="179"/>
      <c r="F353" s="218" t="str">
        <f t="shared" si="6"/>
        <v/>
      </c>
    </row>
    <row r="354" spans="1:6">
      <c r="A354" s="178"/>
      <c r="B354" s="179"/>
      <c r="C354" s="180"/>
      <c r="D354" s="181"/>
      <c r="E354" s="179"/>
      <c r="F354" s="218" t="str">
        <f t="shared" si="6"/>
        <v/>
      </c>
    </row>
    <row r="355" spans="1:6">
      <c r="A355" s="178"/>
      <c r="B355" s="179"/>
      <c r="C355" s="180"/>
      <c r="D355" s="181"/>
      <c r="E355" s="179"/>
      <c r="F355" s="218" t="str">
        <f t="shared" si="6"/>
        <v/>
      </c>
    </row>
    <row r="356" spans="1:6">
      <c r="A356" s="178"/>
      <c r="B356" s="179"/>
      <c r="C356" s="180"/>
      <c r="D356" s="181"/>
      <c r="E356" s="179"/>
      <c r="F356" s="218" t="str">
        <f t="shared" si="6"/>
        <v/>
      </c>
    </row>
    <row r="357" spans="1:6">
      <c r="A357" s="178"/>
      <c r="B357" s="179"/>
      <c r="C357" s="180"/>
      <c r="D357" s="181"/>
      <c r="E357" s="179"/>
      <c r="F357" s="218" t="str">
        <f t="shared" si="6"/>
        <v/>
      </c>
    </row>
    <row r="358" spans="1:6">
      <c r="A358" s="178"/>
      <c r="B358" s="179"/>
      <c r="C358" s="180"/>
      <c r="D358" s="181"/>
      <c r="E358" s="179"/>
      <c r="F358" s="218" t="str">
        <f t="shared" si="6"/>
        <v/>
      </c>
    </row>
    <row r="359" spans="1:6">
      <c r="A359" s="178"/>
      <c r="B359" s="179"/>
      <c r="C359" s="180"/>
      <c r="D359" s="181"/>
      <c r="E359" s="179"/>
      <c r="F359" s="218" t="str">
        <f t="shared" si="6"/>
        <v/>
      </c>
    </row>
    <row r="360" spans="1:6">
      <c r="A360" s="178"/>
      <c r="B360" s="179"/>
      <c r="C360" s="180"/>
      <c r="D360" s="181"/>
      <c r="E360" s="179"/>
      <c r="F360" s="218" t="str">
        <f t="shared" si="6"/>
        <v/>
      </c>
    </row>
    <row r="361" spans="1:6">
      <c r="A361" s="178"/>
      <c r="B361" s="179"/>
      <c r="C361" s="180"/>
      <c r="D361" s="181"/>
      <c r="E361" s="179"/>
      <c r="F361" s="218" t="str">
        <f t="shared" si="6"/>
        <v/>
      </c>
    </row>
    <row r="362" spans="1:6">
      <c r="A362" s="178"/>
      <c r="B362" s="179"/>
      <c r="C362" s="180"/>
      <c r="D362" s="181"/>
      <c r="E362" s="179"/>
      <c r="F362" s="218" t="str">
        <f t="shared" si="6"/>
        <v/>
      </c>
    </row>
    <row r="363" spans="1:6">
      <c r="A363" s="178"/>
      <c r="B363" s="179"/>
      <c r="C363" s="180"/>
      <c r="D363" s="181"/>
      <c r="E363" s="179"/>
      <c r="F363" s="218" t="str">
        <f t="shared" si="6"/>
        <v/>
      </c>
    </row>
    <row r="364" spans="1:6">
      <c r="A364" s="178"/>
      <c r="B364" s="179"/>
      <c r="C364" s="180"/>
      <c r="D364" s="181"/>
      <c r="E364" s="179"/>
      <c r="F364" s="218" t="str">
        <f t="shared" si="6"/>
        <v/>
      </c>
    </row>
    <row r="365" spans="1:6">
      <c r="A365" s="178"/>
      <c r="B365" s="179"/>
      <c r="C365" s="180"/>
      <c r="D365" s="181"/>
      <c r="E365" s="179"/>
      <c r="F365" s="218" t="str">
        <f t="shared" si="6"/>
        <v/>
      </c>
    </row>
    <row r="366" spans="1:6">
      <c r="A366" s="178"/>
      <c r="B366" s="179"/>
      <c r="C366" s="180"/>
      <c r="D366" s="181"/>
      <c r="E366" s="179"/>
      <c r="F366" s="218" t="str">
        <f t="shared" si="6"/>
        <v/>
      </c>
    </row>
    <row r="367" spans="1:6">
      <c r="A367" s="178"/>
      <c r="B367" s="179"/>
      <c r="C367" s="180"/>
      <c r="D367" s="181"/>
      <c r="E367" s="179"/>
      <c r="F367" s="218" t="str">
        <f t="shared" si="6"/>
        <v/>
      </c>
    </row>
    <row r="368" spans="1:6">
      <c r="A368" s="178"/>
      <c r="B368" s="179"/>
      <c r="C368" s="180"/>
      <c r="D368" s="181"/>
      <c r="E368" s="179"/>
      <c r="F368" s="218" t="str">
        <f t="shared" si="6"/>
        <v/>
      </c>
    </row>
    <row r="369" spans="1:6">
      <c r="A369" s="178"/>
      <c r="B369" s="179"/>
      <c r="C369" s="180"/>
      <c r="D369" s="181"/>
      <c r="E369" s="179"/>
      <c r="F369" s="218" t="str">
        <f t="shared" si="6"/>
        <v/>
      </c>
    </row>
    <row r="370" spans="1:6">
      <c r="A370" s="178"/>
      <c r="B370" s="179"/>
      <c r="C370" s="180"/>
      <c r="D370" s="181"/>
      <c r="E370" s="179"/>
      <c r="F370" s="218" t="str">
        <f t="shared" si="6"/>
        <v/>
      </c>
    </row>
    <row r="371" spans="1:6">
      <c r="A371" s="178"/>
      <c r="B371" s="179"/>
      <c r="C371" s="180"/>
      <c r="D371" s="181"/>
      <c r="E371" s="179"/>
      <c r="F371" s="218" t="str">
        <f t="shared" si="6"/>
        <v/>
      </c>
    </row>
    <row r="372" spans="1:6">
      <c r="A372" s="178"/>
      <c r="B372" s="179"/>
      <c r="C372" s="180"/>
      <c r="D372" s="181"/>
      <c r="E372" s="179"/>
      <c r="F372" s="218" t="str">
        <f t="shared" si="6"/>
        <v/>
      </c>
    </row>
    <row r="373" spans="1:6">
      <c r="A373" s="178"/>
      <c r="B373" s="179"/>
      <c r="C373" s="180"/>
      <c r="D373" s="181"/>
      <c r="E373" s="179"/>
      <c r="F373" s="218" t="str">
        <f t="shared" si="6"/>
        <v/>
      </c>
    </row>
    <row r="374" spans="1:6">
      <c r="A374" s="178"/>
      <c r="B374" s="179"/>
      <c r="C374" s="180"/>
      <c r="D374" s="181"/>
      <c r="E374" s="179"/>
      <c r="F374" s="218" t="str">
        <f t="shared" si="6"/>
        <v/>
      </c>
    </row>
    <row r="375" spans="1:6">
      <c r="A375" s="178"/>
      <c r="B375" s="179"/>
      <c r="C375" s="180"/>
      <c r="D375" s="181"/>
      <c r="E375" s="179"/>
      <c r="F375" s="218" t="str">
        <f t="shared" si="6"/>
        <v/>
      </c>
    </row>
    <row r="376" spans="1:6">
      <c r="A376" s="178"/>
      <c r="B376" s="179"/>
      <c r="C376" s="180"/>
      <c r="D376" s="181"/>
      <c r="E376" s="179"/>
      <c r="F376" s="218" t="str">
        <f t="shared" si="6"/>
        <v/>
      </c>
    </row>
    <row r="377" spans="1:6">
      <c r="A377" s="178"/>
      <c r="B377" s="179"/>
      <c r="C377" s="180"/>
      <c r="D377" s="181"/>
      <c r="E377" s="179"/>
      <c r="F377" s="218" t="str">
        <f t="shared" si="6"/>
        <v/>
      </c>
    </row>
    <row r="378" spans="1:6">
      <c r="A378" s="178"/>
      <c r="B378" s="179"/>
      <c r="C378" s="180"/>
      <c r="D378" s="181"/>
      <c r="E378" s="179"/>
      <c r="F378" s="218" t="str">
        <f t="shared" si="6"/>
        <v/>
      </c>
    </row>
    <row r="379" spans="1:6">
      <c r="A379" s="178"/>
      <c r="B379" s="179"/>
      <c r="C379" s="180"/>
      <c r="D379" s="181"/>
      <c r="E379" s="179"/>
      <c r="F379" s="218" t="str">
        <f t="shared" si="6"/>
        <v/>
      </c>
    </row>
    <row r="380" spans="1:6">
      <c r="A380" s="178"/>
      <c r="B380" s="179"/>
      <c r="C380" s="180"/>
      <c r="D380" s="181"/>
      <c r="E380" s="179"/>
      <c r="F380" s="218" t="str">
        <f t="shared" si="6"/>
        <v/>
      </c>
    </row>
    <row r="381" spans="1:6">
      <c r="A381" s="178"/>
      <c r="B381" s="179"/>
      <c r="C381" s="180"/>
      <c r="D381" s="181"/>
      <c r="E381" s="179"/>
      <c r="F381" s="218" t="str">
        <f t="shared" si="6"/>
        <v/>
      </c>
    </row>
    <row r="382" spans="1:6">
      <c r="A382" s="178"/>
      <c r="B382" s="179"/>
      <c r="C382" s="180"/>
      <c r="D382" s="181"/>
      <c r="E382" s="179"/>
      <c r="F382" s="218" t="str">
        <f t="shared" si="6"/>
        <v/>
      </c>
    </row>
    <row r="383" spans="1:6">
      <c r="A383" s="178"/>
      <c r="B383" s="179"/>
      <c r="C383" s="180"/>
      <c r="D383" s="181"/>
      <c r="E383" s="179"/>
      <c r="F383" s="218" t="str">
        <f t="shared" si="6"/>
        <v/>
      </c>
    </row>
    <row r="384" spans="1:6">
      <c r="A384" s="178"/>
      <c r="B384" s="179"/>
      <c r="C384" s="180"/>
      <c r="D384" s="181"/>
      <c r="E384" s="179"/>
      <c r="F384" s="218" t="str">
        <f t="shared" si="6"/>
        <v/>
      </c>
    </row>
    <row r="385" spans="1:6">
      <c r="A385" s="178"/>
      <c r="B385" s="179"/>
      <c r="C385" s="180"/>
      <c r="D385" s="181"/>
      <c r="E385" s="179"/>
      <c r="F385" s="218" t="str">
        <f t="shared" si="6"/>
        <v/>
      </c>
    </row>
    <row r="386" spans="1:6">
      <c r="A386" s="178"/>
      <c r="B386" s="179"/>
      <c r="C386" s="180"/>
      <c r="D386" s="181"/>
      <c r="E386" s="179"/>
      <c r="F386" s="218" t="str">
        <f t="shared" si="6"/>
        <v/>
      </c>
    </row>
    <row r="387" spans="1:6">
      <c r="A387" s="178"/>
      <c r="B387" s="179"/>
      <c r="C387" s="180"/>
      <c r="D387" s="181"/>
      <c r="E387" s="179"/>
      <c r="F387" s="218" t="str">
        <f t="shared" si="6"/>
        <v/>
      </c>
    </row>
    <row r="388" spans="1:6">
      <c r="A388" s="178"/>
      <c r="B388" s="179"/>
      <c r="C388" s="180"/>
      <c r="D388" s="181"/>
      <c r="E388" s="179"/>
      <c r="F388" s="218" t="str">
        <f t="shared" si="6"/>
        <v/>
      </c>
    </row>
    <row r="389" spans="1:6">
      <c r="A389" s="178"/>
      <c r="B389" s="179"/>
      <c r="C389" s="180"/>
      <c r="D389" s="181"/>
      <c r="E389" s="179"/>
      <c r="F389" s="218" t="str">
        <f t="shared" si="6"/>
        <v/>
      </c>
    </row>
    <row r="390" spans="1:6">
      <c r="A390" s="178"/>
      <c r="B390" s="179"/>
      <c r="C390" s="180"/>
      <c r="D390" s="181"/>
      <c r="E390" s="179"/>
      <c r="F390" s="218" t="str">
        <f t="shared" si="6"/>
        <v/>
      </c>
    </row>
    <row r="391" spans="1:6" ht="13.8" thickBot="1">
      <c r="A391" s="676">
        <v>7</v>
      </c>
      <c r="B391" s="677">
        <v>31</v>
      </c>
      <c r="C391" s="682" t="s">
        <v>1350</v>
      </c>
      <c r="D391" s="678">
        <f>SUM(D344:D390)</f>
        <v>0</v>
      </c>
      <c r="E391" s="679">
        <f>SUM(E344:E390)</f>
        <v>0</v>
      </c>
      <c r="F391" s="680">
        <f>D391-E391</f>
        <v>0</v>
      </c>
    </row>
    <row r="392" spans="1:6" ht="13.8" thickTop="1">
      <c r="A392" s="683"/>
      <c r="B392" s="683"/>
      <c r="C392" s="684"/>
      <c r="D392" s="685"/>
      <c r="E392" s="685"/>
      <c r="F392" s="685"/>
    </row>
    <row r="393" spans="1:6">
      <c r="A393" s="686"/>
      <c r="B393" s="686"/>
      <c r="C393" s="686" t="s">
        <v>1337</v>
      </c>
      <c r="D393" s="687">
        <f>D341+D391</f>
        <v>583</v>
      </c>
      <c r="E393" s="687">
        <f>E341+E391</f>
        <v>0</v>
      </c>
      <c r="F393" s="687">
        <f>D393-E393</f>
        <v>583</v>
      </c>
    </row>
    <row r="394" spans="1:6" ht="25.8" customHeight="1">
      <c r="A394" s="3"/>
      <c r="B394" s="3"/>
      <c r="C394" s="3"/>
      <c r="D394" s="3"/>
      <c r="E394" s="3"/>
      <c r="F394" s="3"/>
    </row>
    <row r="395" spans="1:6" ht="25.8" customHeight="1">
      <c r="A395" s="6"/>
      <c r="B395" s="6"/>
    </row>
    <row r="396" spans="1:6" ht="33" customHeight="1">
      <c r="A396" s="872" t="s">
        <v>3</v>
      </c>
      <c r="B396" s="874"/>
      <c r="C396" s="172" t="s">
        <v>0</v>
      </c>
      <c r="D396" s="171" t="s">
        <v>1</v>
      </c>
      <c r="E396" s="233" t="s">
        <v>2</v>
      </c>
      <c r="F396" s="234" t="s">
        <v>17</v>
      </c>
    </row>
    <row r="397" spans="1:6">
      <c r="A397" s="173">
        <v>8</v>
      </c>
      <c r="B397" s="174">
        <v>1</v>
      </c>
      <c r="C397" s="175" t="s">
        <v>7</v>
      </c>
      <c r="D397" s="176">
        <f>F393</f>
        <v>583</v>
      </c>
      <c r="E397" s="174"/>
      <c r="F397" s="175">
        <f>D397</f>
        <v>583</v>
      </c>
    </row>
    <row r="398" spans="1:6">
      <c r="A398" s="229"/>
      <c r="B398" s="236">
        <v>1</v>
      </c>
      <c r="C398" s="237" t="s">
        <v>1062</v>
      </c>
      <c r="D398" s="238"/>
      <c r="E398" s="239"/>
      <c r="F398" s="240"/>
    </row>
    <row r="399" spans="1:6">
      <c r="A399" s="229"/>
      <c r="B399" s="236">
        <v>1</v>
      </c>
      <c r="C399" s="235" t="s">
        <v>1323</v>
      </c>
      <c r="D399" s="241"/>
      <c r="E399" s="239"/>
      <c r="F399" s="240"/>
    </row>
    <row r="400" spans="1:6">
      <c r="A400" s="229"/>
      <c r="B400" s="236">
        <v>1</v>
      </c>
      <c r="C400" s="235" t="s">
        <v>1063</v>
      </c>
      <c r="D400" s="242">
        <f>IF(AND(D399&lt;&gt;"",D399-F397&gt;=0),D399-F397,0)</f>
        <v>0</v>
      </c>
      <c r="E400" s="236">
        <f>IF(AND(D399&lt;&gt;"",F397-D399&gt;0),F397-D399,0)</f>
        <v>0</v>
      </c>
      <c r="F400" s="222">
        <f>F397+D400-E400</f>
        <v>583</v>
      </c>
    </row>
    <row r="401" spans="1:6">
      <c r="A401" s="178"/>
      <c r="B401" s="179"/>
      <c r="C401" s="180"/>
      <c r="D401" s="181"/>
      <c r="E401" s="179"/>
      <c r="F401" s="218" t="str">
        <f t="shared" ref="F401:F446" si="7">IF(OR(D401&lt;&gt;"",E401&lt;&gt;""),F400+D401-E401,"")</f>
        <v/>
      </c>
    </row>
    <row r="402" spans="1:6">
      <c r="A402" s="178"/>
      <c r="B402" s="179"/>
      <c r="C402" s="180"/>
      <c r="D402" s="181"/>
      <c r="E402" s="179"/>
      <c r="F402" s="218" t="str">
        <f t="shared" si="7"/>
        <v/>
      </c>
    </row>
    <row r="403" spans="1:6">
      <c r="A403" s="178"/>
      <c r="B403" s="179"/>
      <c r="C403" s="180"/>
      <c r="D403" s="181"/>
      <c r="E403" s="179"/>
      <c r="F403" s="218" t="str">
        <f t="shared" si="7"/>
        <v/>
      </c>
    </row>
    <row r="404" spans="1:6">
      <c r="A404" s="178"/>
      <c r="B404" s="179"/>
      <c r="C404" s="180"/>
      <c r="D404" s="181"/>
      <c r="E404" s="179"/>
      <c r="F404" s="218" t="str">
        <f t="shared" si="7"/>
        <v/>
      </c>
    </row>
    <row r="405" spans="1:6">
      <c r="A405" s="178"/>
      <c r="B405" s="179"/>
      <c r="C405" s="180"/>
      <c r="D405" s="181"/>
      <c r="E405" s="179"/>
      <c r="F405" s="218" t="str">
        <f t="shared" si="7"/>
        <v/>
      </c>
    </row>
    <row r="406" spans="1:6">
      <c r="A406" s="178"/>
      <c r="B406" s="179"/>
      <c r="C406" s="180"/>
      <c r="D406" s="181"/>
      <c r="E406" s="179"/>
      <c r="F406" s="218" t="str">
        <f t="shared" si="7"/>
        <v/>
      </c>
    </row>
    <row r="407" spans="1:6">
      <c r="A407" s="178"/>
      <c r="B407" s="179"/>
      <c r="C407" s="180"/>
      <c r="D407" s="181"/>
      <c r="E407" s="179"/>
      <c r="F407" s="218" t="str">
        <f t="shared" si="7"/>
        <v/>
      </c>
    </row>
    <row r="408" spans="1:6">
      <c r="A408" s="178"/>
      <c r="B408" s="179"/>
      <c r="C408" s="180"/>
      <c r="D408" s="181"/>
      <c r="E408" s="179"/>
      <c r="F408" s="218" t="str">
        <f t="shared" si="7"/>
        <v/>
      </c>
    </row>
    <row r="409" spans="1:6">
      <c r="A409" s="178"/>
      <c r="B409" s="179"/>
      <c r="C409" s="180"/>
      <c r="D409" s="181"/>
      <c r="E409" s="179"/>
      <c r="F409" s="218" t="str">
        <f t="shared" si="7"/>
        <v/>
      </c>
    </row>
    <row r="410" spans="1:6">
      <c r="A410" s="178"/>
      <c r="B410" s="179"/>
      <c r="C410" s="180"/>
      <c r="D410" s="181"/>
      <c r="E410" s="179"/>
      <c r="F410" s="218" t="str">
        <f t="shared" si="7"/>
        <v/>
      </c>
    </row>
    <row r="411" spans="1:6">
      <c r="A411" s="178"/>
      <c r="B411" s="179"/>
      <c r="C411" s="180"/>
      <c r="D411" s="181"/>
      <c r="E411" s="179"/>
      <c r="F411" s="218" t="str">
        <f t="shared" si="7"/>
        <v/>
      </c>
    </row>
    <row r="412" spans="1:6">
      <c r="A412" s="178"/>
      <c r="B412" s="179"/>
      <c r="C412" s="180"/>
      <c r="D412" s="181"/>
      <c r="E412" s="179"/>
      <c r="F412" s="218" t="str">
        <f t="shared" si="7"/>
        <v/>
      </c>
    </row>
    <row r="413" spans="1:6">
      <c r="A413" s="178"/>
      <c r="B413" s="179"/>
      <c r="C413" s="180"/>
      <c r="D413" s="181"/>
      <c r="E413" s="179"/>
      <c r="F413" s="218" t="str">
        <f t="shared" si="7"/>
        <v/>
      </c>
    </row>
    <row r="414" spans="1:6">
      <c r="A414" s="178"/>
      <c r="B414" s="179"/>
      <c r="C414" s="180"/>
      <c r="D414" s="181"/>
      <c r="E414" s="179"/>
      <c r="F414" s="218" t="str">
        <f t="shared" si="7"/>
        <v/>
      </c>
    </row>
    <row r="415" spans="1:6">
      <c r="A415" s="178"/>
      <c r="B415" s="179"/>
      <c r="C415" s="180"/>
      <c r="D415" s="181"/>
      <c r="E415" s="179"/>
      <c r="F415" s="218" t="str">
        <f t="shared" si="7"/>
        <v/>
      </c>
    </row>
    <row r="416" spans="1:6">
      <c r="A416" s="178"/>
      <c r="B416" s="179"/>
      <c r="C416" s="180"/>
      <c r="D416" s="181"/>
      <c r="E416" s="179"/>
      <c r="F416" s="218" t="str">
        <f t="shared" si="7"/>
        <v/>
      </c>
    </row>
    <row r="417" spans="1:6">
      <c r="A417" s="178"/>
      <c r="B417" s="179"/>
      <c r="C417" s="180"/>
      <c r="D417" s="181"/>
      <c r="E417" s="179"/>
      <c r="F417" s="218" t="str">
        <f t="shared" si="7"/>
        <v/>
      </c>
    </row>
    <row r="418" spans="1:6">
      <c r="A418" s="178"/>
      <c r="B418" s="179"/>
      <c r="C418" s="180"/>
      <c r="D418" s="181"/>
      <c r="E418" s="179"/>
      <c r="F418" s="218" t="str">
        <f t="shared" si="7"/>
        <v/>
      </c>
    </row>
    <row r="419" spans="1:6">
      <c r="A419" s="178"/>
      <c r="B419" s="179"/>
      <c r="C419" s="180"/>
      <c r="D419" s="181"/>
      <c r="E419" s="179"/>
      <c r="F419" s="218" t="str">
        <f t="shared" si="7"/>
        <v/>
      </c>
    </row>
    <row r="420" spans="1:6">
      <c r="A420" s="178"/>
      <c r="B420" s="179"/>
      <c r="C420" s="180"/>
      <c r="D420" s="181"/>
      <c r="E420" s="179"/>
      <c r="F420" s="218" t="str">
        <f t="shared" si="7"/>
        <v/>
      </c>
    </row>
    <row r="421" spans="1:6">
      <c r="A421" s="178"/>
      <c r="B421" s="179"/>
      <c r="C421" s="180"/>
      <c r="D421" s="181"/>
      <c r="E421" s="179"/>
      <c r="F421" s="218" t="str">
        <f t="shared" si="7"/>
        <v/>
      </c>
    </row>
    <row r="422" spans="1:6">
      <c r="A422" s="178"/>
      <c r="B422" s="179"/>
      <c r="C422" s="180"/>
      <c r="D422" s="181"/>
      <c r="E422" s="179"/>
      <c r="F422" s="218" t="str">
        <f t="shared" si="7"/>
        <v/>
      </c>
    </row>
    <row r="423" spans="1:6">
      <c r="A423" s="178"/>
      <c r="B423" s="179"/>
      <c r="C423" s="180"/>
      <c r="D423" s="181"/>
      <c r="E423" s="179"/>
      <c r="F423" s="218" t="str">
        <f t="shared" si="7"/>
        <v/>
      </c>
    </row>
    <row r="424" spans="1:6">
      <c r="A424" s="178"/>
      <c r="B424" s="179"/>
      <c r="C424" s="180"/>
      <c r="D424" s="181"/>
      <c r="E424" s="179"/>
      <c r="F424" s="218" t="str">
        <f t="shared" si="7"/>
        <v/>
      </c>
    </row>
    <row r="425" spans="1:6">
      <c r="A425" s="178"/>
      <c r="B425" s="179"/>
      <c r="C425" s="180"/>
      <c r="D425" s="181"/>
      <c r="E425" s="179"/>
      <c r="F425" s="218" t="str">
        <f t="shared" si="7"/>
        <v/>
      </c>
    </row>
    <row r="426" spans="1:6">
      <c r="A426" s="178"/>
      <c r="B426" s="179"/>
      <c r="C426" s="180"/>
      <c r="D426" s="181"/>
      <c r="E426" s="179"/>
      <c r="F426" s="218" t="str">
        <f t="shared" si="7"/>
        <v/>
      </c>
    </row>
    <row r="427" spans="1:6">
      <c r="A427" s="178"/>
      <c r="B427" s="179"/>
      <c r="C427" s="180"/>
      <c r="D427" s="181"/>
      <c r="E427" s="179"/>
      <c r="F427" s="218" t="str">
        <f t="shared" si="7"/>
        <v/>
      </c>
    </row>
    <row r="428" spans="1:6">
      <c r="A428" s="178"/>
      <c r="B428" s="179"/>
      <c r="C428" s="180"/>
      <c r="D428" s="181"/>
      <c r="E428" s="179"/>
      <c r="F428" s="218" t="str">
        <f t="shared" si="7"/>
        <v/>
      </c>
    </row>
    <row r="429" spans="1:6">
      <c r="A429" s="178"/>
      <c r="B429" s="179"/>
      <c r="C429" s="180"/>
      <c r="D429" s="181"/>
      <c r="E429" s="179"/>
      <c r="F429" s="218" t="str">
        <f t="shared" si="7"/>
        <v/>
      </c>
    </row>
    <row r="430" spans="1:6">
      <c r="A430" s="178"/>
      <c r="B430" s="179"/>
      <c r="C430" s="180"/>
      <c r="D430" s="181"/>
      <c r="E430" s="179"/>
      <c r="F430" s="218" t="str">
        <f t="shared" si="7"/>
        <v/>
      </c>
    </row>
    <row r="431" spans="1:6">
      <c r="A431" s="178"/>
      <c r="B431" s="179"/>
      <c r="C431" s="180"/>
      <c r="D431" s="181"/>
      <c r="E431" s="179"/>
      <c r="F431" s="218" t="str">
        <f t="shared" si="7"/>
        <v/>
      </c>
    </row>
    <row r="432" spans="1:6">
      <c r="A432" s="178"/>
      <c r="B432" s="179"/>
      <c r="C432" s="180"/>
      <c r="D432" s="181"/>
      <c r="E432" s="179"/>
      <c r="F432" s="218" t="str">
        <f t="shared" si="7"/>
        <v/>
      </c>
    </row>
    <row r="433" spans="1:6">
      <c r="A433" s="178"/>
      <c r="B433" s="179"/>
      <c r="C433" s="180"/>
      <c r="D433" s="181"/>
      <c r="E433" s="179"/>
      <c r="F433" s="218" t="str">
        <f t="shared" si="7"/>
        <v/>
      </c>
    </row>
    <row r="434" spans="1:6">
      <c r="A434" s="178"/>
      <c r="B434" s="179"/>
      <c r="C434" s="180"/>
      <c r="D434" s="181"/>
      <c r="E434" s="179"/>
      <c r="F434" s="218" t="str">
        <f t="shared" si="7"/>
        <v/>
      </c>
    </row>
    <row r="435" spans="1:6">
      <c r="A435" s="178"/>
      <c r="B435" s="179"/>
      <c r="C435" s="180"/>
      <c r="D435" s="181"/>
      <c r="E435" s="179"/>
      <c r="F435" s="218" t="str">
        <f t="shared" si="7"/>
        <v/>
      </c>
    </row>
    <row r="436" spans="1:6">
      <c r="A436" s="178"/>
      <c r="B436" s="179"/>
      <c r="C436" s="180"/>
      <c r="D436" s="181"/>
      <c r="E436" s="179"/>
      <c r="F436" s="218" t="str">
        <f t="shared" si="7"/>
        <v/>
      </c>
    </row>
    <row r="437" spans="1:6">
      <c r="A437" s="178"/>
      <c r="B437" s="179"/>
      <c r="C437" s="180"/>
      <c r="D437" s="181"/>
      <c r="E437" s="179"/>
      <c r="F437" s="218" t="str">
        <f t="shared" si="7"/>
        <v/>
      </c>
    </row>
    <row r="438" spans="1:6">
      <c r="A438" s="178"/>
      <c r="B438" s="179"/>
      <c r="C438" s="180"/>
      <c r="D438" s="181"/>
      <c r="E438" s="179"/>
      <c r="F438" s="218" t="str">
        <f t="shared" si="7"/>
        <v/>
      </c>
    </row>
    <row r="439" spans="1:6">
      <c r="A439" s="178"/>
      <c r="B439" s="179"/>
      <c r="C439" s="180"/>
      <c r="D439" s="181"/>
      <c r="E439" s="179"/>
      <c r="F439" s="218" t="str">
        <f t="shared" si="7"/>
        <v/>
      </c>
    </row>
    <row r="440" spans="1:6">
      <c r="A440" s="178"/>
      <c r="B440" s="179"/>
      <c r="C440" s="180"/>
      <c r="D440" s="181"/>
      <c r="E440" s="179"/>
      <c r="F440" s="218" t="str">
        <f t="shared" si="7"/>
        <v/>
      </c>
    </row>
    <row r="441" spans="1:6">
      <c r="A441" s="178"/>
      <c r="B441" s="179"/>
      <c r="C441" s="180"/>
      <c r="D441" s="181"/>
      <c r="E441" s="179"/>
      <c r="F441" s="218" t="str">
        <f t="shared" si="7"/>
        <v/>
      </c>
    </row>
    <row r="442" spans="1:6">
      <c r="A442" s="178"/>
      <c r="B442" s="179"/>
      <c r="C442" s="180"/>
      <c r="D442" s="181"/>
      <c r="E442" s="179"/>
      <c r="F442" s="218" t="str">
        <f t="shared" si="7"/>
        <v/>
      </c>
    </row>
    <row r="443" spans="1:6">
      <c r="A443" s="178"/>
      <c r="B443" s="179"/>
      <c r="C443" s="180"/>
      <c r="D443" s="181"/>
      <c r="E443" s="179"/>
      <c r="F443" s="218" t="str">
        <f t="shared" si="7"/>
        <v/>
      </c>
    </row>
    <row r="444" spans="1:6">
      <c r="A444" s="178"/>
      <c r="B444" s="179"/>
      <c r="C444" s="180"/>
      <c r="D444" s="181"/>
      <c r="E444" s="179"/>
      <c r="F444" s="218" t="str">
        <f t="shared" si="7"/>
        <v/>
      </c>
    </row>
    <row r="445" spans="1:6">
      <c r="A445" s="178"/>
      <c r="B445" s="179"/>
      <c r="C445" s="180"/>
      <c r="D445" s="181"/>
      <c r="E445" s="179"/>
      <c r="F445" s="218" t="str">
        <f t="shared" si="7"/>
        <v/>
      </c>
    </row>
    <row r="446" spans="1:6">
      <c r="A446" s="178"/>
      <c r="B446" s="179"/>
      <c r="C446" s="180"/>
      <c r="D446" s="181"/>
      <c r="E446" s="179"/>
      <c r="F446" s="218" t="str">
        <f t="shared" si="7"/>
        <v/>
      </c>
    </row>
    <row r="447" spans="1:6" ht="13.8" thickBot="1">
      <c r="A447" s="676">
        <v>8</v>
      </c>
      <c r="B447" s="677">
        <v>31</v>
      </c>
      <c r="C447" s="682" t="s">
        <v>1349</v>
      </c>
      <c r="D447" s="678">
        <f>SUM(D400:D446)</f>
        <v>0</v>
      </c>
      <c r="E447" s="679">
        <f>SUM(E400:E446)</f>
        <v>0</v>
      </c>
      <c r="F447" s="680">
        <f>D447-E447</f>
        <v>0</v>
      </c>
    </row>
    <row r="448" spans="1:6" ht="13.8" thickTop="1">
      <c r="A448" s="683"/>
      <c r="B448" s="683"/>
      <c r="C448" s="684"/>
      <c r="D448" s="685"/>
      <c r="E448" s="685"/>
      <c r="F448" s="685"/>
    </row>
    <row r="449" spans="1:6">
      <c r="A449" s="686"/>
      <c r="B449" s="686"/>
      <c r="C449" s="686" t="s">
        <v>1339</v>
      </c>
      <c r="D449" s="687">
        <f>D397+D447</f>
        <v>583</v>
      </c>
      <c r="E449" s="687">
        <f>E397+E447</f>
        <v>0</v>
      </c>
      <c r="F449" s="687">
        <f>D449-E449</f>
        <v>583</v>
      </c>
    </row>
    <row r="450" spans="1:6" ht="25.8" customHeight="1">
      <c r="A450" s="3"/>
      <c r="B450" s="3"/>
      <c r="C450" s="3"/>
      <c r="D450" s="3"/>
      <c r="E450" s="3"/>
      <c r="F450" s="3"/>
    </row>
    <row r="451" spans="1:6" ht="25.8" customHeight="1">
      <c r="A451" s="6"/>
      <c r="B451" s="6"/>
    </row>
    <row r="452" spans="1:6" ht="33" customHeight="1">
      <c r="A452" s="872" t="s">
        <v>3</v>
      </c>
      <c r="B452" s="874"/>
      <c r="C452" s="172" t="s">
        <v>0</v>
      </c>
      <c r="D452" s="171" t="s">
        <v>1</v>
      </c>
      <c r="E452" s="233" t="s">
        <v>2</v>
      </c>
      <c r="F452" s="234" t="s">
        <v>17</v>
      </c>
    </row>
    <row r="453" spans="1:6">
      <c r="A453" s="173">
        <v>9</v>
      </c>
      <c r="B453" s="174">
        <v>1</v>
      </c>
      <c r="C453" s="175" t="s">
        <v>7</v>
      </c>
      <c r="D453" s="176">
        <f>F449</f>
        <v>583</v>
      </c>
      <c r="E453" s="174"/>
      <c r="F453" s="175">
        <f>D453</f>
        <v>583</v>
      </c>
    </row>
    <row r="454" spans="1:6">
      <c r="A454" s="229"/>
      <c r="B454" s="236">
        <v>1</v>
      </c>
      <c r="C454" s="237" t="s">
        <v>1062</v>
      </c>
      <c r="D454" s="238"/>
      <c r="E454" s="239"/>
      <c r="F454" s="240"/>
    </row>
    <row r="455" spans="1:6">
      <c r="A455" s="229"/>
      <c r="B455" s="236">
        <v>1</v>
      </c>
      <c r="C455" s="235" t="s">
        <v>1323</v>
      </c>
      <c r="D455" s="241"/>
      <c r="E455" s="239"/>
      <c r="F455" s="240"/>
    </row>
    <row r="456" spans="1:6">
      <c r="A456" s="229"/>
      <c r="B456" s="236">
        <v>1</v>
      </c>
      <c r="C456" s="235" t="s">
        <v>1063</v>
      </c>
      <c r="D456" s="242">
        <f>IF(AND(D455&lt;&gt;"",D455-F453&gt;=0),D455-F453,0)</f>
        <v>0</v>
      </c>
      <c r="E456" s="236">
        <f>IF(AND(D455&lt;&gt;"",F453-D455&gt;0),F453-D455,0)</f>
        <v>0</v>
      </c>
      <c r="F456" s="222">
        <f>F453+D456-E456</f>
        <v>583</v>
      </c>
    </row>
    <row r="457" spans="1:6">
      <c r="A457" s="178"/>
      <c r="B457" s="179"/>
      <c r="C457" s="180"/>
      <c r="D457" s="181"/>
      <c r="E457" s="179"/>
      <c r="F457" s="218" t="str">
        <f t="shared" ref="F457:F502" si="8">IF(OR(D457&lt;&gt;"",E457&lt;&gt;""),F456+D457-E457,"")</f>
        <v/>
      </c>
    </row>
    <row r="458" spans="1:6">
      <c r="A458" s="178"/>
      <c r="B458" s="179"/>
      <c r="C458" s="180"/>
      <c r="D458" s="181"/>
      <c r="E458" s="179"/>
      <c r="F458" s="218" t="str">
        <f t="shared" si="8"/>
        <v/>
      </c>
    </row>
    <row r="459" spans="1:6">
      <c r="A459" s="178"/>
      <c r="B459" s="179"/>
      <c r="C459" s="180"/>
      <c r="D459" s="181"/>
      <c r="E459" s="179"/>
      <c r="F459" s="218" t="str">
        <f t="shared" si="8"/>
        <v/>
      </c>
    </row>
    <row r="460" spans="1:6">
      <c r="A460" s="178"/>
      <c r="B460" s="179"/>
      <c r="C460" s="180"/>
      <c r="D460" s="181"/>
      <c r="E460" s="179"/>
      <c r="F460" s="218" t="str">
        <f t="shared" si="8"/>
        <v/>
      </c>
    </row>
    <row r="461" spans="1:6">
      <c r="A461" s="178"/>
      <c r="B461" s="179"/>
      <c r="C461" s="180"/>
      <c r="D461" s="181"/>
      <c r="E461" s="179"/>
      <c r="F461" s="218" t="str">
        <f t="shared" si="8"/>
        <v/>
      </c>
    </row>
    <row r="462" spans="1:6">
      <c r="A462" s="178"/>
      <c r="B462" s="179"/>
      <c r="C462" s="180"/>
      <c r="D462" s="181"/>
      <c r="E462" s="179"/>
      <c r="F462" s="218" t="str">
        <f t="shared" si="8"/>
        <v/>
      </c>
    </row>
    <row r="463" spans="1:6">
      <c r="A463" s="178"/>
      <c r="B463" s="179"/>
      <c r="C463" s="180"/>
      <c r="D463" s="181"/>
      <c r="E463" s="179"/>
      <c r="F463" s="218" t="str">
        <f t="shared" si="8"/>
        <v/>
      </c>
    </row>
    <row r="464" spans="1:6">
      <c r="A464" s="178"/>
      <c r="B464" s="179"/>
      <c r="C464" s="180"/>
      <c r="D464" s="181"/>
      <c r="E464" s="179"/>
      <c r="F464" s="218" t="str">
        <f t="shared" si="8"/>
        <v/>
      </c>
    </row>
    <row r="465" spans="1:6">
      <c r="A465" s="178"/>
      <c r="B465" s="179"/>
      <c r="C465" s="180"/>
      <c r="D465" s="181"/>
      <c r="E465" s="179"/>
      <c r="F465" s="218" t="str">
        <f t="shared" si="8"/>
        <v/>
      </c>
    </row>
    <row r="466" spans="1:6">
      <c r="A466" s="178"/>
      <c r="B466" s="179"/>
      <c r="C466" s="180"/>
      <c r="D466" s="181"/>
      <c r="E466" s="179"/>
      <c r="F466" s="218" t="str">
        <f t="shared" si="8"/>
        <v/>
      </c>
    </row>
    <row r="467" spans="1:6">
      <c r="A467" s="178"/>
      <c r="B467" s="179"/>
      <c r="C467" s="180"/>
      <c r="D467" s="181"/>
      <c r="E467" s="179"/>
      <c r="F467" s="218" t="str">
        <f t="shared" si="8"/>
        <v/>
      </c>
    </row>
    <row r="468" spans="1:6">
      <c r="A468" s="178"/>
      <c r="B468" s="179"/>
      <c r="C468" s="180"/>
      <c r="D468" s="181"/>
      <c r="E468" s="179"/>
      <c r="F468" s="218" t="str">
        <f t="shared" si="8"/>
        <v/>
      </c>
    </row>
    <row r="469" spans="1:6">
      <c r="A469" s="178"/>
      <c r="B469" s="179"/>
      <c r="C469" s="180"/>
      <c r="D469" s="181"/>
      <c r="E469" s="179"/>
      <c r="F469" s="218" t="str">
        <f t="shared" si="8"/>
        <v/>
      </c>
    </row>
    <row r="470" spans="1:6">
      <c r="A470" s="178"/>
      <c r="B470" s="179"/>
      <c r="C470" s="180"/>
      <c r="D470" s="181"/>
      <c r="E470" s="179"/>
      <c r="F470" s="218" t="str">
        <f t="shared" si="8"/>
        <v/>
      </c>
    </row>
    <row r="471" spans="1:6">
      <c r="A471" s="178"/>
      <c r="B471" s="179"/>
      <c r="C471" s="180"/>
      <c r="D471" s="181"/>
      <c r="E471" s="179"/>
      <c r="F471" s="218" t="str">
        <f t="shared" si="8"/>
        <v/>
      </c>
    </row>
    <row r="472" spans="1:6">
      <c r="A472" s="178"/>
      <c r="B472" s="179"/>
      <c r="C472" s="180"/>
      <c r="D472" s="181"/>
      <c r="E472" s="179"/>
      <c r="F472" s="218" t="str">
        <f t="shared" si="8"/>
        <v/>
      </c>
    </row>
    <row r="473" spans="1:6">
      <c r="A473" s="178"/>
      <c r="B473" s="179"/>
      <c r="C473" s="180"/>
      <c r="D473" s="181"/>
      <c r="E473" s="179"/>
      <c r="F473" s="218" t="str">
        <f t="shared" si="8"/>
        <v/>
      </c>
    </row>
    <row r="474" spans="1:6">
      <c r="A474" s="178"/>
      <c r="B474" s="179"/>
      <c r="C474" s="180"/>
      <c r="D474" s="181"/>
      <c r="E474" s="179"/>
      <c r="F474" s="218" t="str">
        <f t="shared" si="8"/>
        <v/>
      </c>
    </row>
    <row r="475" spans="1:6">
      <c r="A475" s="178"/>
      <c r="B475" s="179"/>
      <c r="C475" s="180"/>
      <c r="D475" s="181"/>
      <c r="E475" s="179"/>
      <c r="F475" s="218" t="str">
        <f t="shared" si="8"/>
        <v/>
      </c>
    </row>
    <row r="476" spans="1:6">
      <c r="A476" s="178"/>
      <c r="B476" s="179"/>
      <c r="C476" s="180"/>
      <c r="D476" s="181"/>
      <c r="E476" s="179"/>
      <c r="F476" s="218" t="str">
        <f t="shared" si="8"/>
        <v/>
      </c>
    </row>
    <row r="477" spans="1:6">
      <c r="A477" s="178"/>
      <c r="B477" s="179"/>
      <c r="C477" s="180"/>
      <c r="D477" s="181"/>
      <c r="E477" s="179"/>
      <c r="F477" s="218" t="str">
        <f t="shared" si="8"/>
        <v/>
      </c>
    </row>
    <row r="478" spans="1:6">
      <c r="A478" s="178"/>
      <c r="B478" s="179"/>
      <c r="C478" s="180"/>
      <c r="D478" s="181"/>
      <c r="E478" s="179"/>
      <c r="F478" s="218" t="str">
        <f t="shared" si="8"/>
        <v/>
      </c>
    </row>
    <row r="479" spans="1:6">
      <c r="A479" s="178"/>
      <c r="B479" s="179"/>
      <c r="C479" s="180"/>
      <c r="D479" s="181"/>
      <c r="E479" s="179"/>
      <c r="F479" s="218" t="str">
        <f t="shared" si="8"/>
        <v/>
      </c>
    </row>
    <row r="480" spans="1:6">
      <c r="A480" s="178"/>
      <c r="B480" s="179"/>
      <c r="C480" s="180"/>
      <c r="D480" s="181"/>
      <c r="E480" s="179"/>
      <c r="F480" s="218" t="str">
        <f t="shared" si="8"/>
        <v/>
      </c>
    </row>
    <row r="481" spans="1:6">
      <c r="A481" s="178"/>
      <c r="B481" s="179"/>
      <c r="C481" s="180"/>
      <c r="D481" s="181"/>
      <c r="E481" s="179"/>
      <c r="F481" s="218" t="str">
        <f t="shared" si="8"/>
        <v/>
      </c>
    </row>
    <row r="482" spans="1:6">
      <c r="A482" s="178"/>
      <c r="B482" s="179"/>
      <c r="C482" s="180"/>
      <c r="D482" s="181"/>
      <c r="E482" s="179"/>
      <c r="F482" s="218" t="str">
        <f t="shared" si="8"/>
        <v/>
      </c>
    </row>
    <row r="483" spans="1:6">
      <c r="A483" s="178"/>
      <c r="B483" s="179"/>
      <c r="C483" s="180"/>
      <c r="D483" s="181"/>
      <c r="E483" s="179"/>
      <c r="F483" s="218" t="str">
        <f t="shared" si="8"/>
        <v/>
      </c>
    </row>
    <row r="484" spans="1:6">
      <c r="A484" s="178"/>
      <c r="B484" s="179"/>
      <c r="C484" s="180"/>
      <c r="D484" s="181"/>
      <c r="E484" s="179"/>
      <c r="F484" s="218" t="str">
        <f t="shared" si="8"/>
        <v/>
      </c>
    </row>
    <row r="485" spans="1:6">
      <c r="A485" s="178"/>
      <c r="B485" s="179"/>
      <c r="C485" s="180"/>
      <c r="D485" s="181"/>
      <c r="E485" s="179"/>
      <c r="F485" s="218" t="str">
        <f t="shared" si="8"/>
        <v/>
      </c>
    </row>
    <row r="486" spans="1:6">
      <c r="A486" s="178"/>
      <c r="B486" s="179"/>
      <c r="C486" s="180"/>
      <c r="D486" s="181"/>
      <c r="E486" s="179"/>
      <c r="F486" s="218" t="str">
        <f t="shared" si="8"/>
        <v/>
      </c>
    </row>
    <row r="487" spans="1:6">
      <c r="A487" s="178"/>
      <c r="B487" s="179"/>
      <c r="C487" s="180"/>
      <c r="D487" s="181"/>
      <c r="E487" s="179"/>
      <c r="F487" s="218" t="str">
        <f t="shared" si="8"/>
        <v/>
      </c>
    </row>
    <row r="488" spans="1:6">
      <c r="A488" s="178"/>
      <c r="B488" s="179"/>
      <c r="C488" s="180"/>
      <c r="D488" s="181"/>
      <c r="E488" s="179"/>
      <c r="F488" s="218" t="str">
        <f t="shared" si="8"/>
        <v/>
      </c>
    </row>
    <row r="489" spans="1:6">
      <c r="A489" s="178"/>
      <c r="B489" s="179"/>
      <c r="C489" s="180"/>
      <c r="D489" s="181"/>
      <c r="E489" s="179"/>
      <c r="F489" s="218" t="str">
        <f t="shared" si="8"/>
        <v/>
      </c>
    </row>
    <row r="490" spans="1:6">
      <c r="A490" s="178"/>
      <c r="B490" s="179"/>
      <c r="C490" s="180"/>
      <c r="D490" s="181"/>
      <c r="E490" s="179"/>
      <c r="F490" s="218" t="str">
        <f t="shared" si="8"/>
        <v/>
      </c>
    </row>
    <row r="491" spans="1:6">
      <c r="A491" s="178"/>
      <c r="B491" s="179"/>
      <c r="C491" s="180"/>
      <c r="D491" s="181"/>
      <c r="E491" s="179"/>
      <c r="F491" s="218" t="str">
        <f t="shared" si="8"/>
        <v/>
      </c>
    </row>
    <row r="492" spans="1:6">
      <c r="A492" s="178"/>
      <c r="B492" s="179"/>
      <c r="C492" s="180"/>
      <c r="D492" s="181"/>
      <c r="E492" s="179"/>
      <c r="F492" s="218" t="str">
        <f t="shared" si="8"/>
        <v/>
      </c>
    </row>
    <row r="493" spans="1:6">
      <c r="A493" s="178"/>
      <c r="B493" s="179"/>
      <c r="C493" s="180"/>
      <c r="D493" s="181"/>
      <c r="E493" s="179"/>
      <c r="F493" s="218" t="str">
        <f t="shared" si="8"/>
        <v/>
      </c>
    </row>
    <row r="494" spans="1:6">
      <c r="A494" s="178"/>
      <c r="B494" s="179"/>
      <c r="C494" s="180"/>
      <c r="D494" s="181"/>
      <c r="E494" s="179"/>
      <c r="F494" s="218" t="str">
        <f t="shared" si="8"/>
        <v/>
      </c>
    </row>
    <row r="495" spans="1:6">
      <c r="A495" s="178"/>
      <c r="B495" s="179"/>
      <c r="C495" s="180"/>
      <c r="D495" s="181"/>
      <c r="E495" s="179"/>
      <c r="F495" s="218" t="str">
        <f t="shared" si="8"/>
        <v/>
      </c>
    </row>
    <row r="496" spans="1:6">
      <c r="A496" s="178"/>
      <c r="B496" s="179"/>
      <c r="C496" s="180"/>
      <c r="D496" s="181"/>
      <c r="E496" s="179"/>
      <c r="F496" s="218" t="str">
        <f t="shared" si="8"/>
        <v/>
      </c>
    </row>
    <row r="497" spans="1:6">
      <c r="A497" s="178"/>
      <c r="B497" s="179"/>
      <c r="C497" s="180"/>
      <c r="D497" s="181"/>
      <c r="E497" s="179"/>
      <c r="F497" s="218" t="str">
        <f t="shared" si="8"/>
        <v/>
      </c>
    </row>
    <row r="498" spans="1:6">
      <c r="A498" s="178"/>
      <c r="B498" s="179"/>
      <c r="C498" s="180"/>
      <c r="D498" s="181"/>
      <c r="E498" s="179"/>
      <c r="F498" s="218" t="str">
        <f t="shared" si="8"/>
        <v/>
      </c>
    </row>
    <row r="499" spans="1:6">
      <c r="A499" s="178"/>
      <c r="B499" s="179"/>
      <c r="C499" s="180"/>
      <c r="D499" s="181"/>
      <c r="E499" s="179"/>
      <c r="F499" s="218" t="str">
        <f t="shared" si="8"/>
        <v/>
      </c>
    </row>
    <row r="500" spans="1:6">
      <c r="A500" s="178"/>
      <c r="B500" s="179"/>
      <c r="C500" s="180"/>
      <c r="D500" s="181"/>
      <c r="E500" s="179"/>
      <c r="F500" s="218" t="str">
        <f t="shared" si="8"/>
        <v/>
      </c>
    </row>
    <row r="501" spans="1:6">
      <c r="A501" s="178"/>
      <c r="B501" s="179"/>
      <c r="C501" s="180"/>
      <c r="D501" s="181"/>
      <c r="E501" s="179"/>
      <c r="F501" s="218" t="str">
        <f t="shared" si="8"/>
        <v/>
      </c>
    </row>
    <row r="502" spans="1:6">
      <c r="A502" s="178"/>
      <c r="B502" s="179"/>
      <c r="C502" s="180"/>
      <c r="D502" s="181"/>
      <c r="E502" s="179"/>
      <c r="F502" s="218" t="str">
        <f t="shared" si="8"/>
        <v/>
      </c>
    </row>
    <row r="503" spans="1:6" ht="13.8" thickBot="1">
      <c r="A503" s="676">
        <v>9</v>
      </c>
      <c r="B503" s="677">
        <v>30</v>
      </c>
      <c r="C503" s="682" t="s">
        <v>1348</v>
      </c>
      <c r="D503" s="678">
        <f>SUM(D456:D502)</f>
        <v>0</v>
      </c>
      <c r="E503" s="679">
        <f>SUM(E456:E502)</f>
        <v>0</v>
      </c>
      <c r="F503" s="680">
        <f>D503-E503</f>
        <v>0</v>
      </c>
    </row>
    <row r="504" spans="1:6" ht="13.8" thickTop="1">
      <c r="A504" s="683"/>
      <c r="B504" s="683"/>
      <c r="C504" s="684"/>
      <c r="D504" s="685"/>
      <c r="E504" s="685"/>
      <c r="F504" s="685"/>
    </row>
    <row r="505" spans="1:6">
      <c r="A505" s="686"/>
      <c r="B505" s="686"/>
      <c r="C505" s="686" t="s">
        <v>1341</v>
      </c>
      <c r="D505" s="687">
        <f>D453+D503</f>
        <v>583</v>
      </c>
      <c r="E505" s="687">
        <f>E453+E503</f>
        <v>0</v>
      </c>
      <c r="F505" s="687">
        <f>D505-E505</f>
        <v>583</v>
      </c>
    </row>
    <row r="506" spans="1:6" ht="25.8" customHeight="1">
      <c r="A506" s="3"/>
      <c r="B506" s="3"/>
      <c r="C506" s="3"/>
      <c r="D506" s="3"/>
      <c r="E506" s="3"/>
      <c r="F506" s="3"/>
    </row>
    <row r="507" spans="1:6" ht="25.8" customHeight="1">
      <c r="A507" s="6"/>
      <c r="B507" s="6"/>
    </row>
    <row r="508" spans="1:6" ht="33" customHeight="1">
      <c r="A508" s="872" t="s">
        <v>3</v>
      </c>
      <c r="B508" s="874"/>
      <c r="C508" s="172" t="s">
        <v>0</v>
      </c>
      <c r="D508" s="171" t="s">
        <v>1</v>
      </c>
      <c r="E508" s="233" t="s">
        <v>2</v>
      </c>
      <c r="F508" s="234" t="s">
        <v>17</v>
      </c>
    </row>
    <row r="509" spans="1:6">
      <c r="A509" s="173">
        <v>10</v>
      </c>
      <c r="B509" s="174">
        <v>1</v>
      </c>
      <c r="C509" s="175" t="s">
        <v>7</v>
      </c>
      <c r="D509" s="176">
        <f>F505</f>
        <v>583</v>
      </c>
      <c r="E509" s="174"/>
      <c r="F509" s="175">
        <f>D509</f>
        <v>583</v>
      </c>
    </row>
    <row r="510" spans="1:6">
      <c r="A510" s="229"/>
      <c r="B510" s="236">
        <v>1</v>
      </c>
      <c r="C510" s="237" t="s">
        <v>1062</v>
      </c>
      <c r="D510" s="238"/>
      <c r="E510" s="239"/>
      <c r="F510" s="240"/>
    </row>
    <row r="511" spans="1:6">
      <c r="A511" s="229"/>
      <c r="B511" s="236">
        <v>1</v>
      </c>
      <c r="C511" s="235" t="s">
        <v>1323</v>
      </c>
      <c r="D511" s="241"/>
      <c r="E511" s="239"/>
      <c r="F511" s="240"/>
    </row>
    <row r="512" spans="1:6">
      <c r="A512" s="229"/>
      <c r="B512" s="236">
        <v>1</v>
      </c>
      <c r="C512" s="235" t="s">
        <v>1063</v>
      </c>
      <c r="D512" s="242">
        <f>IF(AND(D511&lt;&gt;"",D511-F509&gt;=0),D511-F509,0)</f>
        <v>0</v>
      </c>
      <c r="E512" s="236">
        <f>IF(AND(D511&lt;&gt;"",F509-D511&gt;0),F509-D511,0)</f>
        <v>0</v>
      </c>
      <c r="F512" s="222">
        <f>F509+D512-E512</f>
        <v>583</v>
      </c>
    </row>
    <row r="513" spans="1:6">
      <c r="A513" s="178"/>
      <c r="B513" s="179"/>
      <c r="C513" s="180"/>
      <c r="D513" s="181"/>
      <c r="E513" s="179"/>
      <c r="F513" s="218" t="str">
        <f t="shared" ref="F513:F558" si="9">IF(OR(D513&lt;&gt;"",E513&lt;&gt;""),F512+D513-E513,"")</f>
        <v/>
      </c>
    </row>
    <row r="514" spans="1:6">
      <c r="A514" s="178"/>
      <c r="B514" s="179"/>
      <c r="C514" s="180"/>
      <c r="D514" s="181"/>
      <c r="E514" s="179"/>
      <c r="F514" s="218" t="str">
        <f t="shared" si="9"/>
        <v/>
      </c>
    </row>
    <row r="515" spans="1:6">
      <c r="A515" s="178"/>
      <c r="B515" s="179"/>
      <c r="C515" s="180"/>
      <c r="D515" s="181"/>
      <c r="E515" s="179"/>
      <c r="F515" s="218" t="str">
        <f t="shared" si="9"/>
        <v/>
      </c>
    </row>
    <row r="516" spans="1:6">
      <c r="A516" s="178"/>
      <c r="B516" s="179"/>
      <c r="C516" s="180"/>
      <c r="D516" s="181"/>
      <c r="E516" s="179"/>
      <c r="F516" s="218" t="str">
        <f t="shared" si="9"/>
        <v/>
      </c>
    </row>
    <row r="517" spans="1:6">
      <c r="A517" s="178"/>
      <c r="B517" s="179"/>
      <c r="C517" s="180"/>
      <c r="D517" s="181"/>
      <c r="E517" s="179"/>
      <c r="F517" s="218" t="str">
        <f t="shared" si="9"/>
        <v/>
      </c>
    </row>
    <row r="518" spans="1:6">
      <c r="A518" s="178"/>
      <c r="B518" s="179"/>
      <c r="C518" s="180"/>
      <c r="D518" s="181"/>
      <c r="E518" s="179"/>
      <c r="F518" s="218" t="str">
        <f t="shared" si="9"/>
        <v/>
      </c>
    </row>
    <row r="519" spans="1:6">
      <c r="A519" s="178"/>
      <c r="B519" s="179"/>
      <c r="C519" s="180"/>
      <c r="D519" s="181"/>
      <c r="E519" s="179"/>
      <c r="F519" s="218" t="str">
        <f t="shared" si="9"/>
        <v/>
      </c>
    </row>
    <row r="520" spans="1:6">
      <c r="A520" s="178"/>
      <c r="B520" s="179"/>
      <c r="C520" s="180"/>
      <c r="D520" s="181"/>
      <c r="E520" s="179"/>
      <c r="F520" s="218" t="str">
        <f t="shared" si="9"/>
        <v/>
      </c>
    </row>
    <row r="521" spans="1:6">
      <c r="A521" s="178"/>
      <c r="B521" s="179"/>
      <c r="C521" s="180"/>
      <c r="D521" s="181"/>
      <c r="E521" s="179"/>
      <c r="F521" s="218" t="str">
        <f t="shared" si="9"/>
        <v/>
      </c>
    </row>
    <row r="522" spans="1:6">
      <c r="A522" s="178"/>
      <c r="B522" s="179"/>
      <c r="C522" s="180"/>
      <c r="D522" s="181"/>
      <c r="E522" s="179"/>
      <c r="F522" s="218" t="str">
        <f t="shared" si="9"/>
        <v/>
      </c>
    </row>
    <row r="523" spans="1:6">
      <c r="A523" s="178"/>
      <c r="B523" s="179"/>
      <c r="C523" s="180"/>
      <c r="D523" s="181"/>
      <c r="E523" s="179"/>
      <c r="F523" s="218" t="str">
        <f t="shared" si="9"/>
        <v/>
      </c>
    </row>
    <row r="524" spans="1:6">
      <c r="A524" s="178"/>
      <c r="B524" s="179"/>
      <c r="C524" s="180"/>
      <c r="D524" s="181"/>
      <c r="E524" s="179"/>
      <c r="F524" s="218" t="str">
        <f t="shared" si="9"/>
        <v/>
      </c>
    </row>
    <row r="525" spans="1:6">
      <c r="A525" s="178"/>
      <c r="B525" s="179"/>
      <c r="C525" s="180"/>
      <c r="D525" s="181"/>
      <c r="E525" s="179"/>
      <c r="F525" s="218" t="str">
        <f t="shared" si="9"/>
        <v/>
      </c>
    </row>
    <row r="526" spans="1:6">
      <c r="A526" s="178"/>
      <c r="B526" s="179"/>
      <c r="C526" s="180"/>
      <c r="D526" s="181"/>
      <c r="E526" s="179"/>
      <c r="F526" s="218" t="str">
        <f t="shared" si="9"/>
        <v/>
      </c>
    </row>
    <row r="527" spans="1:6">
      <c r="A527" s="178"/>
      <c r="B527" s="179"/>
      <c r="C527" s="180"/>
      <c r="D527" s="181"/>
      <c r="E527" s="179"/>
      <c r="F527" s="218" t="str">
        <f t="shared" si="9"/>
        <v/>
      </c>
    </row>
    <row r="528" spans="1:6">
      <c r="A528" s="178"/>
      <c r="B528" s="179"/>
      <c r="C528" s="180"/>
      <c r="D528" s="181"/>
      <c r="E528" s="179"/>
      <c r="F528" s="218" t="str">
        <f t="shared" si="9"/>
        <v/>
      </c>
    </row>
    <row r="529" spans="1:6">
      <c r="A529" s="178"/>
      <c r="B529" s="179"/>
      <c r="C529" s="180"/>
      <c r="D529" s="181"/>
      <c r="E529" s="179"/>
      <c r="F529" s="218" t="str">
        <f t="shared" si="9"/>
        <v/>
      </c>
    </row>
    <row r="530" spans="1:6">
      <c r="A530" s="178"/>
      <c r="B530" s="179"/>
      <c r="C530" s="180"/>
      <c r="D530" s="181"/>
      <c r="E530" s="179"/>
      <c r="F530" s="218" t="str">
        <f t="shared" si="9"/>
        <v/>
      </c>
    </row>
    <row r="531" spans="1:6">
      <c r="A531" s="178"/>
      <c r="B531" s="179"/>
      <c r="C531" s="180"/>
      <c r="D531" s="181"/>
      <c r="E531" s="179"/>
      <c r="F531" s="218" t="str">
        <f t="shared" si="9"/>
        <v/>
      </c>
    </row>
    <row r="532" spans="1:6">
      <c r="A532" s="178"/>
      <c r="B532" s="179"/>
      <c r="C532" s="180"/>
      <c r="D532" s="181"/>
      <c r="E532" s="179"/>
      <c r="F532" s="218" t="str">
        <f t="shared" si="9"/>
        <v/>
      </c>
    </row>
    <row r="533" spans="1:6">
      <c r="A533" s="178"/>
      <c r="B533" s="179"/>
      <c r="C533" s="180"/>
      <c r="D533" s="181"/>
      <c r="E533" s="179"/>
      <c r="F533" s="218" t="str">
        <f t="shared" si="9"/>
        <v/>
      </c>
    </row>
    <row r="534" spans="1:6">
      <c r="A534" s="178"/>
      <c r="B534" s="179"/>
      <c r="C534" s="180"/>
      <c r="D534" s="181"/>
      <c r="E534" s="179"/>
      <c r="F534" s="218" t="str">
        <f t="shared" si="9"/>
        <v/>
      </c>
    </row>
    <row r="535" spans="1:6">
      <c r="A535" s="178"/>
      <c r="B535" s="179"/>
      <c r="C535" s="180"/>
      <c r="D535" s="181"/>
      <c r="E535" s="179"/>
      <c r="F535" s="218" t="str">
        <f t="shared" si="9"/>
        <v/>
      </c>
    </row>
    <row r="536" spans="1:6">
      <c r="A536" s="178"/>
      <c r="B536" s="179"/>
      <c r="C536" s="180"/>
      <c r="D536" s="181"/>
      <c r="E536" s="179"/>
      <c r="F536" s="218" t="str">
        <f t="shared" si="9"/>
        <v/>
      </c>
    </row>
    <row r="537" spans="1:6">
      <c r="A537" s="178"/>
      <c r="B537" s="179"/>
      <c r="C537" s="180"/>
      <c r="D537" s="181"/>
      <c r="E537" s="179"/>
      <c r="F537" s="218" t="str">
        <f t="shared" si="9"/>
        <v/>
      </c>
    </row>
    <row r="538" spans="1:6">
      <c r="A538" s="178"/>
      <c r="B538" s="179"/>
      <c r="C538" s="180"/>
      <c r="D538" s="181"/>
      <c r="E538" s="179"/>
      <c r="F538" s="218" t="str">
        <f t="shared" si="9"/>
        <v/>
      </c>
    </row>
    <row r="539" spans="1:6">
      <c r="A539" s="178"/>
      <c r="B539" s="179"/>
      <c r="C539" s="180"/>
      <c r="D539" s="181"/>
      <c r="E539" s="179"/>
      <c r="F539" s="218" t="str">
        <f t="shared" si="9"/>
        <v/>
      </c>
    </row>
    <row r="540" spans="1:6">
      <c r="A540" s="178"/>
      <c r="B540" s="179"/>
      <c r="C540" s="180"/>
      <c r="D540" s="181"/>
      <c r="E540" s="179"/>
      <c r="F540" s="218" t="str">
        <f t="shared" si="9"/>
        <v/>
      </c>
    </row>
    <row r="541" spans="1:6">
      <c r="A541" s="178"/>
      <c r="B541" s="179"/>
      <c r="C541" s="180"/>
      <c r="D541" s="181"/>
      <c r="E541" s="179"/>
      <c r="F541" s="218" t="str">
        <f t="shared" si="9"/>
        <v/>
      </c>
    </row>
    <row r="542" spans="1:6">
      <c r="A542" s="178"/>
      <c r="B542" s="179"/>
      <c r="C542" s="180"/>
      <c r="D542" s="181"/>
      <c r="E542" s="179"/>
      <c r="F542" s="218" t="str">
        <f t="shared" si="9"/>
        <v/>
      </c>
    </row>
    <row r="543" spans="1:6">
      <c r="A543" s="178"/>
      <c r="B543" s="179"/>
      <c r="C543" s="180"/>
      <c r="D543" s="181"/>
      <c r="E543" s="179"/>
      <c r="F543" s="218" t="str">
        <f t="shared" si="9"/>
        <v/>
      </c>
    </row>
    <row r="544" spans="1:6">
      <c r="A544" s="178"/>
      <c r="B544" s="179"/>
      <c r="C544" s="180"/>
      <c r="D544" s="181"/>
      <c r="E544" s="179"/>
      <c r="F544" s="218" t="str">
        <f t="shared" si="9"/>
        <v/>
      </c>
    </row>
    <row r="545" spans="1:6">
      <c r="A545" s="178"/>
      <c r="B545" s="179"/>
      <c r="C545" s="180"/>
      <c r="D545" s="181"/>
      <c r="E545" s="179"/>
      <c r="F545" s="218" t="str">
        <f t="shared" si="9"/>
        <v/>
      </c>
    </row>
    <row r="546" spans="1:6">
      <c r="A546" s="178"/>
      <c r="B546" s="179"/>
      <c r="C546" s="180"/>
      <c r="D546" s="181"/>
      <c r="E546" s="179"/>
      <c r="F546" s="218" t="str">
        <f t="shared" si="9"/>
        <v/>
      </c>
    </row>
    <row r="547" spans="1:6">
      <c r="A547" s="178"/>
      <c r="B547" s="179"/>
      <c r="C547" s="180"/>
      <c r="D547" s="181"/>
      <c r="E547" s="179"/>
      <c r="F547" s="218" t="str">
        <f t="shared" si="9"/>
        <v/>
      </c>
    </row>
    <row r="548" spans="1:6">
      <c r="A548" s="178"/>
      <c r="B548" s="179"/>
      <c r="C548" s="180"/>
      <c r="D548" s="181"/>
      <c r="E548" s="179"/>
      <c r="F548" s="218" t="str">
        <f t="shared" si="9"/>
        <v/>
      </c>
    </row>
    <row r="549" spans="1:6">
      <c r="A549" s="178"/>
      <c r="B549" s="179"/>
      <c r="C549" s="180"/>
      <c r="D549" s="181"/>
      <c r="E549" s="179"/>
      <c r="F549" s="218" t="str">
        <f t="shared" si="9"/>
        <v/>
      </c>
    </row>
    <row r="550" spans="1:6">
      <c r="A550" s="178"/>
      <c r="B550" s="179"/>
      <c r="C550" s="180"/>
      <c r="D550" s="181"/>
      <c r="E550" s="179"/>
      <c r="F550" s="218" t="str">
        <f t="shared" si="9"/>
        <v/>
      </c>
    </row>
    <row r="551" spans="1:6">
      <c r="A551" s="178"/>
      <c r="B551" s="179"/>
      <c r="C551" s="180"/>
      <c r="D551" s="181"/>
      <c r="E551" s="179"/>
      <c r="F551" s="218" t="str">
        <f t="shared" si="9"/>
        <v/>
      </c>
    </row>
    <row r="552" spans="1:6">
      <c r="A552" s="178"/>
      <c r="B552" s="179"/>
      <c r="C552" s="180"/>
      <c r="D552" s="181"/>
      <c r="E552" s="179"/>
      <c r="F552" s="218" t="str">
        <f t="shared" si="9"/>
        <v/>
      </c>
    </row>
    <row r="553" spans="1:6">
      <c r="A553" s="178"/>
      <c r="B553" s="179"/>
      <c r="C553" s="180"/>
      <c r="D553" s="181"/>
      <c r="E553" s="179"/>
      <c r="F553" s="218" t="str">
        <f t="shared" si="9"/>
        <v/>
      </c>
    </row>
    <row r="554" spans="1:6">
      <c r="A554" s="178"/>
      <c r="B554" s="179"/>
      <c r="C554" s="180"/>
      <c r="D554" s="181"/>
      <c r="E554" s="179"/>
      <c r="F554" s="218" t="str">
        <f t="shared" si="9"/>
        <v/>
      </c>
    </row>
    <row r="555" spans="1:6">
      <c r="A555" s="178"/>
      <c r="B555" s="179"/>
      <c r="C555" s="180"/>
      <c r="D555" s="181"/>
      <c r="E555" s="179"/>
      <c r="F555" s="218" t="str">
        <f t="shared" si="9"/>
        <v/>
      </c>
    </row>
    <row r="556" spans="1:6">
      <c r="A556" s="178"/>
      <c r="B556" s="179"/>
      <c r="C556" s="180"/>
      <c r="D556" s="181"/>
      <c r="E556" s="179"/>
      <c r="F556" s="218" t="str">
        <f t="shared" si="9"/>
        <v/>
      </c>
    </row>
    <row r="557" spans="1:6">
      <c r="A557" s="178"/>
      <c r="B557" s="179"/>
      <c r="C557" s="180"/>
      <c r="D557" s="181"/>
      <c r="E557" s="179"/>
      <c r="F557" s="218" t="str">
        <f t="shared" si="9"/>
        <v/>
      </c>
    </row>
    <row r="558" spans="1:6">
      <c r="A558" s="178"/>
      <c r="B558" s="179"/>
      <c r="C558" s="180"/>
      <c r="D558" s="181"/>
      <c r="E558" s="179"/>
      <c r="F558" s="218" t="str">
        <f t="shared" si="9"/>
        <v/>
      </c>
    </row>
    <row r="559" spans="1:6" ht="13.8" thickBot="1">
      <c r="A559" s="676">
        <v>10</v>
      </c>
      <c r="B559" s="677">
        <v>31</v>
      </c>
      <c r="C559" s="682" t="s">
        <v>1347</v>
      </c>
      <c r="D559" s="678">
        <f>SUM(D512:D558)</f>
        <v>0</v>
      </c>
      <c r="E559" s="679">
        <f>SUM(E512:E558)</f>
        <v>0</v>
      </c>
      <c r="F559" s="680">
        <f>D559-E559</f>
        <v>0</v>
      </c>
    </row>
    <row r="560" spans="1:6" ht="13.8" thickTop="1">
      <c r="A560" s="683"/>
      <c r="B560" s="683"/>
      <c r="C560" s="684"/>
      <c r="D560" s="685"/>
      <c r="E560" s="685"/>
      <c r="F560" s="685"/>
    </row>
    <row r="561" spans="1:6">
      <c r="A561" s="686"/>
      <c r="B561" s="686"/>
      <c r="C561" s="686" t="s">
        <v>1343</v>
      </c>
      <c r="D561" s="687">
        <f>D509+D559</f>
        <v>583</v>
      </c>
      <c r="E561" s="687">
        <f>E509+E559</f>
        <v>0</v>
      </c>
      <c r="F561" s="687">
        <f>D561-E561</f>
        <v>583</v>
      </c>
    </row>
    <row r="562" spans="1:6" ht="25.8" customHeight="1">
      <c r="A562" s="3"/>
      <c r="B562" s="3"/>
      <c r="C562" s="3"/>
      <c r="D562" s="3"/>
      <c r="E562" s="3"/>
      <c r="F562" s="3"/>
    </row>
    <row r="563" spans="1:6" ht="25.8" customHeight="1">
      <c r="A563" s="6"/>
      <c r="B563" s="6"/>
    </row>
    <row r="564" spans="1:6" ht="33" customHeight="1">
      <c r="A564" s="872" t="s">
        <v>3</v>
      </c>
      <c r="B564" s="874"/>
      <c r="C564" s="172" t="s">
        <v>0</v>
      </c>
      <c r="D564" s="171" t="s">
        <v>1</v>
      </c>
      <c r="E564" s="233" t="s">
        <v>2</v>
      </c>
      <c r="F564" s="234" t="s">
        <v>17</v>
      </c>
    </row>
    <row r="565" spans="1:6">
      <c r="A565" s="173">
        <v>11</v>
      </c>
      <c r="B565" s="174">
        <v>1</v>
      </c>
      <c r="C565" s="175" t="s">
        <v>7</v>
      </c>
      <c r="D565" s="176">
        <f>F561</f>
        <v>583</v>
      </c>
      <c r="E565" s="174"/>
      <c r="F565" s="175">
        <f>D565</f>
        <v>583</v>
      </c>
    </row>
    <row r="566" spans="1:6">
      <c r="A566" s="229"/>
      <c r="B566" s="236">
        <v>1</v>
      </c>
      <c r="C566" s="237" t="s">
        <v>1062</v>
      </c>
      <c r="D566" s="238"/>
      <c r="E566" s="239"/>
      <c r="F566" s="240"/>
    </row>
    <row r="567" spans="1:6">
      <c r="A567" s="229"/>
      <c r="B567" s="236">
        <v>1</v>
      </c>
      <c r="C567" s="235" t="s">
        <v>1323</v>
      </c>
      <c r="D567" s="241"/>
      <c r="E567" s="239"/>
      <c r="F567" s="240"/>
    </row>
    <row r="568" spans="1:6">
      <c r="A568" s="229"/>
      <c r="B568" s="236">
        <v>1</v>
      </c>
      <c r="C568" s="235" t="s">
        <v>1063</v>
      </c>
      <c r="D568" s="242">
        <f>IF(AND(D567&lt;&gt;"",D567-F565&gt;=0),D567-F565,0)</f>
        <v>0</v>
      </c>
      <c r="E568" s="236">
        <f>IF(AND(D567&lt;&gt;"",F565-D567&gt;0),F565-D567,0)</f>
        <v>0</v>
      </c>
      <c r="F568" s="222">
        <f>F565+D568-E568</f>
        <v>583</v>
      </c>
    </row>
    <row r="569" spans="1:6">
      <c r="A569" s="178"/>
      <c r="B569" s="179"/>
      <c r="C569" s="180"/>
      <c r="D569" s="181"/>
      <c r="E569" s="179"/>
      <c r="F569" s="218" t="str">
        <f t="shared" ref="F569:F614" si="10">IF(OR(D569&lt;&gt;"",E569&lt;&gt;""),F568+D569-E569,"")</f>
        <v/>
      </c>
    </row>
    <row r="570" spans="1:6">
      <c r="A570" s="178"/>
      <c r="B570" s="179"/>
      <c r="C570" s="180"/>
      <c r="D570" s="181"/>
      <c r="E570" s="179"/>
      <c r="F570" s="218" t="str">
        <f t="shared" si="10"/>
        <v/>
      </c>
    </row>
    <row r="571" spans="1:6">
      <c r="A571" s="178"/>
      <c r="B571" s="179"/>
      <c r="C571" s="180"/>
      <c r="D571" s="181"/>
      <c r="E571" s="179"/>
      <c r="F571" s="218" t="str">
        <f t="shared" si="10"/>
        <v/>
      </c>
    </row>
    <row r="572" spans="1:6">
      <c r="A572" s="178"/>
      <c r="B572" s="179"/>
      <c r="C572" s="180"/>
      <c r="D572" s="181"/>
      <c r="E572" s="179"/>
      <c r="F572" s="218" t="str">
        <f t="shared" si="10"/>
        <v/>
      </c>
    </row>
    <row r="573" spans="1:6">
      <c r="A573" s="178"/>
      <c r="B573" s="179"/>
      <c r="C573" s="180"/>
      <c r="D573" s="181"/>
      <c r="E573" s="179"/>
      <c r="F573" s="218" t="str">
        <f t="shared" si="10"/>
        <v/>
      </c>
    </row>
    <row r="574" spans="1:6">
      <c r="A574" s="178"/>
      <c r="B574" s="179"/>
      <c r="C574" s="180"/>
      <c r="D574" s="181"/>
      <c r="E574" s="179"/>
      <c r="F574" s="218" t="str">
        <f t="shared" si="10"/>
        <v/>
      </c>
    </row>
    <row r="575" spans="1:6">
      <c r="A575" s="178"/>
      <c r="B575" s="179"/>
      <c r="C575" s="180"/>
      <c r="D575" s="181"/>
      <c r="E575" s="179"/>
      <c r="F575" s="218" t="str">
        <f t="shared" si="10"/>
        <v/>
      </c>
    </row>
    <row r="576" spans="1:6">
      <c r="A576" s="178"/>
      <c r="B576" s="179"/>
      <c r="C576" s="180"/>
      <c r="D576" s="181"/>
      <c r="E576" s="179"/>
      <c r="F576" s="218" t="str">
        <f t="shared" si="10"/>
        <v/>
      </c>
    </row>
    <row r="577" spans="1:6">
      <c r="A577" s="178"/>
      <c r="B577" s="179"/>
      <c r="C577" s="180"/>
      <c r="D577" s="181"/>
      <c r="E577" s="179"/>
      <c r="F577" s="218" t="str">
        <f t="shared" si="10"/>
        <v/>
      </c>
    </row>
    <row r="578" spans="1:6">
      <c r="A578" s="178"/>
      <c r="B578" s="179"/>
      <c r="C578" s="180"/>
      <c r="D578" s="181"/>
      <c r="E578" s="179"/>
      <c r="F578" s="218" t="str">
        <f t="shared" si="10"/>
        <v/>
      </c>
    </row>
    <row r="579" spans="1:6">
      <c r="A579" s="178"/>
      <c r="B579" s="179"/>
      <c r="C579" s="180"/>
      <c r="D579" s="181"/>
      <c r="E579" s="179"/>
      <c r="F579" s="218" t="str">
        <f t="shared" si="10"/>
        <v/>
      </c>
    </row>
    <row r="580" spans="1:6">
      <c r="A580" s="178"/>
      <c r="B580" s="179"/>
      <c r="C580" s="180"/>
      <c r="D580" s="181"/>
      <c r="E580" s="179"/>
      <c r="F580" s="218" t="str">
        <f t="shared" si="10"/>
        <v/>
      </c>
    </row>
    <row r="581" spans="1:6">
      <c r="A581" s="178"/>
      <c r="B581" s="179"/>
      <c r="C581" s="180"/>
      <c r="D581" s="181"/>
      <c r="E581" s="179"/>
      <c r="F581" s="218" t="str">
        <f t="shared" si="10"/>
        <v/>
      </c>
    </row>
    <row r="582" spans="1:6">
      <c r="A582" s="178"/>
      <c r="B582" s="179"/>
      <c r="C582" s="180"/>
      <c r="D582" s="181"/>
      <c r="E582" s="179"/>
      <c r="F582" s="218" t="str">
        <f t="shared" si="10"/>
        <v/>
      </c>
    </row>
    <row r="583" spans="1:6">
      <c r="A583" s="178"/>
      <c r="B583" s="179"/>
      <c r="C583" s="180"/>
      <c r="D583" s="181"/>
      <c r="E583" s="179"/>
      <c r="F583" s="218" t="str">
        <f t="shared" si="10"/>
        <v/>
      </c>
    </row>
    <row r="584" spans="1:6">
      <c r="A584" s="178"/>
      <c r="B584" s="179"/>
      <c r="C584" s="180"/>
      <c r="D584" s="181"/>
      <c r="E584" s="179"/>
      <c r="F584" s="218" t="str">
        <f t="shared" si="10"/>
        <v/>
      </c>
    </row>
    <row r="585" spans="1:6">
      <c r="A585" s="178"/>
      <c r="B585" s="179"/>
      <c r="C585" s="180"/>
      <c r="D585" s="181"/>
      <c r="E585" s="179"/>
      <c r="F585" s="218" t="str">
        <f t="shared" si="10"/>
        <v/>
      </c>
    </row>
    <row r="586" spans="1:6">
      <c r="A586" s="178"/>
      <c r="B586" s="179"/>
      <c r="C586" s="180"/>
      <c r="D586" s="181"/>
      <c r="E586" s="179"/>
      <c r="F586" s="218" t="str">
        <f t="shared" si="10"/>
        <v/>
      </c>
    </row>
    <row r="587" spans="1:6">
      <c r="A587" s="178"/>
      <c r="B587" s="179"/>
      <c r="C587" s="180"/>
      <c r="D587" s="181"/>
      <c r="E587" s="179"/>
      <c r="F587" s="218" t="str">
        <f t="shared" si="10"/>
        <v/>
      </c>
    </row>
    <row r="588" spans="1:6">
      <c r="A588" s="178"/>
      <c r="B588" s="179"/>
      <c r="C588" s="180"/>
      <c r="D588" s="181"/>
      <c r="E588" s="179"/>
      <c r="F588" s="218" t="str">
        <f t="shared" si="10"/>
        <v/>
      </c>
    </row>
    <row r="589" spans="1:6">
      <c r="A589" s="178"/>
      <c r="B589" s="179"/>
      <c r="C589" s="180"/>
      <c r="D589" s="181"/>
      <c r="E589" s="179"/>
      <c r="F589" s="218" t="str">
        <f t="shared" si="10"/>
        <v/>
      </c>
    </row>
    <row r="590" spans="1:6">
      <c r="A590" s="178"/>
      <c r="B590" s="179"/>
      <c r="C590" s="180"/>
      <c r="D590" s="181"/>
      <c r="E590" s="179"/>
      <c r="F590" s="218" t="str">
        <f t="shared" si="10"/>
        <v/>
      </c>
    </row>
    <row r="591" spans="1:6">
      <c r="A591" s="178"/>
      <c r="B591" s="179"/>
      <c r="C591" s="180"/>
      <c r="D591" s="181"/>
      <c r="E591" s="179"/>
      <c r="F591" s="218" t="str">
        <f t="shared" si="10"/>
        <v/>
      </c>
    </row>
    <row r="592" spans="1:6">
      <c r="A592" s="178"/>
      <c r="B592" s="179"/>
      <c r="C592" s="180"/>
      <c r="D592" s="181"/>
      <c r="E592" s="179"/>
      <c r="F592" s="218" t="str">
        <f t="shared" si="10"/>
        <v/>
      </c>
    </row>
    <row r="593" spans="1:6">
      <c r="A593" s="178"/>
      <c r="B593" s="179"/>
      <c r="C593" s="180"/>
      <c r="D593" s="181"/>
      <c r="E593" s="179"/>
      <c r="F593" s="218" t="str">
        <f t="shared" si="10"/>
        <v/>
      </c>
    </row>
    <row r="594" spans="1:6">
      <c r="A594" s="178"/>
      <c r="B594" s="179"/>
      <c r="C594" s="180"/>
      <c r="D594" s="181"/>
      <c r="E594" s="179"/>
      <c r="F594" s="218" t="str">
        <f t="shared" si="10"/>
        <v/>
      </c>
    </row>
    <row r="595" spans="1:6">
      <c r="A595" s="178"/>
      <c r="B595" s="179"/>
      <c r="C595" s="180"/>
      <c r="D595" s="181"/>
      <c r="E595" s="179"/>
      <c r="F595" s="218" t="str">
        <f t="shared" si="10"/>
        <v/>
      </c>
    </row>
    <row r="596" spans="1:6">
      <c r="A596" s="178"/>
      <c r="B596" s="179"/>
      <c r="C596" s="180"/>
      <c r="D596" s="181"/>
      <c r="E596" s="179"/>
      <c r="F596" s="218" t="str">
        <f t="shared" si="10"/>
        <v/>
      </c>
    </row>
    <row r="597" spans="1:6">
      <c r="A597" s="178"/>
      <c r="B597" s="179"/>
      <c r="C597" s="180"/>
      <c r="D597" s="181"/>
      <c r="E597" s="179"/>
      <c r="F597" s="218" t="str">
        <f t="shared" si="10"/>
        <v/>
      </c>
    </row>
    <row r="598" spans="1:6">
      <c r="A598" s="178"/>
      <c r="B598" s="179"/>
      <c r="C598" s="180"/>
      <c r="D598" s="181"/>
      <c r="E598" s="179"/>
      <c r="F598" s="218" t="str">
        <f t="shared" si="10"/>
        <v/>
      </c>
    </row>
    <row r="599" spans="1:6">
      <c r="A599" s="178"/>
      <c r="B599" s="179"/>
      <c r="C599" s="180"/>
      <c r="D599" s="181"/>
      <c r="E599" s="179"/>
      <c r="F599" s="218" t="str">
        <f t="shared" si="10"/>
        <v/>
      </c>
    </row>
    <row r="600" spans="1:6">
      <c r="A600" s="178"/>
      <c r="B600" s="179"/>
      <c r="C600" s="180"/>
      <c r="D600" s="181"/>
      <c r="E600" s="179"/>
      <c r="F600" s="218" t="str">
        <f t="shared" si="10"/>
        <v/>
      </c>
    </row>
    <row r="601" spans="1:6">
      <c r="A601" s="178"/>
      <c r="B601" s="179"/>
      <c r="C601" s="180"/>
      <c r="D601" s="181"/>
      <c r="E601" s="179"/>
      <c r="F601" s="218" t="str">
        <f t="shared" si="10"/>
        <v/>
      </c>
    </row>
    <row r="602" spans="1:6">
      <c r="A602" s="178"/>
      <c r="B602" s="179"/>
      <c r="C602" s="180"/>
      <c r="D602" s="181"/>
      <c r="E602" s="179"/>
      <c r="F602" s="218" t="str">
        <f t="shared" si="10"/>
        <v/>
      </c>
    </row>
    <row r="603" spans="1:6">
      <c r="A603" s="178"/>
      <c r="B603" s="179"/>
      <c r="C603" s="180"/>
      <c r="D603" s="181"/>
      <c r="E603" s="179"/>
      <c r="F603" s="218" t="str">
        <f t="shared" si="10"/>
        <v/>
      </c>
    </row>
    <row r="604" spans="1:6">
      <c r="A604" s="178"/>
      <c r="B604" s="179"/>
      <c r="C604" s="180"/>
      <c r="D604" s="181"/>
      <c r="E604" s="179"/>
      <c r="F604" s="218" t="str">
        <f t="shared" si="10"/>
        <v/>
      </c>
    </row>
    <row r="605" spans="1:6">
      <c r="A605" s="178"/>
      <c r="B605" s="179"/>
      <c r="C605" s="180"/>
      <c r="D605" s="181"/>
      <c r="E605" s="179"/>
      <c r="F605" s="218" t="str">
        <f t="shared" si="10"/>
        <v/>
      </c>
    </row>
    <row r="606" spans="1:6">
      <c r="A606" s="178"/>
      <c r="B606" s="179"/>
      <c r="C606" s="180"/>
      <c r="D606" s="181"/>
      <c r="E606" s="179"/>
      <c r="F606" s="218" t="str">
        <f t="shared" si="10"/>
        <v/>
      </c>
    </row>
    <row r="607" spans="1:6">
      <c r="A607" s="178"/>
      <c r="B607" s="179"/>
      <c r="C607" s="180"/>
      <c r="D607" s="181"/>
      <c r="E607" s="179"/>
      <c r="F607" s="218" t="str">
        <f t="shared" si="10"/>
        <v/>
      </c>
    </row>
    <row r="608" spans="1:6">
      <c r="A608" s="178"/>
      <c r="B608" s="179"/>
      <c r="C608" s="180"/>
      <c r="D608" s="181"/>
      <c r="E608" s="179"/>
      <c r="F608" s="218" t="str">
        <f t="shared" si="10"/>
        <v/>
      </c>
    </row>
    <row r="609" spans="1:6">
      <c r="A609" s="178"/>
      <c r="B609" s="179"/>
      <c r="C609" s="180"/>
      <c r="D609" s="181"/>
      <c r="E609" s="179"/>
      <c r="F609" s="218" t="str">
        <f t="shared" si="10"/>
        <v/>
      </c>
    </row>
    <row r="610" spans="1:6">
      <c r="A610" s="178"/>
      <c r="B610" s="179"/>
      <c r="C610" s="180"/>
      <c r="D610" s="181"/>
      <c r="E610" s="179"/>
      <c r="F610" s="218" t="str">
        <f t="shared" si="10"/>
        <v/>
      </c>
    </row>
    <row r="611" spans="1:6">
      <c r="A611" s="178"/>
      <c r="B611" s="179"/>
      <c r="C611" s="180"/>
      <c r="D611" s="181"/>
      <c r="E611" s="179"/>
      <c r="F611" s="218" t="str">
        <f t="shared" si="10"/>
        <v/>
      </c>
    </row>
    <row r="612" spans="1:6">
      <c r="A612" s="178"/>
      <c r="B612" s="179"/>
      <c r="C612" s="180"/>
      <c r="D612" s="181"/>
      <c r="E612" s="179"/>
      <c r="F612" s="218" t="str">
        <f t="shared" si="10"/>
        <v/>
      </c>
    </row>
    <row r="613" spans="1:6">
      <c r="A613" s="178"/>
      <c r="B613" s="179"/>
      <c r="C613" s="180"/>
      <c r="D613" s="181"/>
      <c r="E613" s="179"/>
      <c r="F613" s="218" t="str">
        <f t="shared" si="10"/>
        <v/>
      </c>
    </row>
    <row r="614" spans="1:6">
      <c r="A614" s="178"/>
      <c r="B614" s="179"/>
      <c r="C614" s="180"/>
      <c r="D614" s="181"/>
      <c r="E614" s="179"/>
      <c r="F614" s="218" t="str">
        <f t="shared" si="10"/>
        <v/>
      </c>
    </row>
    <row r="615" spans="1:6" ht="13.8" thickBot="1">
      <c r="A615" s="676">
        <v>11</v>
      </c>
      <c r="B615" s="677">
        <v>30</v>
      </c>
      <c r="C615" s="682" t="s">
        <v>1346</v>
      </c>
      <c r="D615" s="678">
        <f>SUM(D568:D614)</f>
        <v>0</v>
      </c>
      <c r="E615" s="679">
        <f>SUM(E568:E614)</f>
        <v>0</v>
      </c>
      <c r="F615" s="680">
        <f>D615-E615</f>
        <v>0</v>
      </c>
    </row>
    <row r="616" spans="1:6" ht="13.8" thickTop="1">
      <c r="A616" s="683"/>
      <c r="B616" s="683"/>
      <c r="C616" s="684"/>
      <c r="D616" s="685"/>
      <c r="E616" s="685"/>
      <c r="F616" s="685"/>
    </row>
    <row r="617" spans="1:6">
      <c r="A617" s="686"/>
      <c r="B617" s="686"/>
      <c r="C617" s="686" t="s">
        <v>1345</v>
      </c>
      <c r="D617" s="687">
        <f>D565+D615</f>
        <v>583</v>
      </c>
      <c r="E617" s="687">
        <f>E565+E615</f>
        <v>0</v>
      </c>
      <c r="F617" s="687">
        <f>D617-E617</f>
        <v>583</v>
      </c>
    </row>
    <row r="618" spans="1:6" ht="25.8" customHeight="1">
      <c r="A618" s="3"/>
      <c r="B618" s="3"/>
      <c r="C618" s="3"/>
      <c r="D618" s="3"/>
      <c r="E618" s="3"/>
      <c r="F618" s="3"/>
    </row>
    <row r="619" spans="1:6" ht="25.8" customHeight="1">
      <c r="A619" s="6"/>
      <c r="B619" s="6"/>
    </row>
    <row r="620" spans="1:6" ht="33" customHeight="1">
      <c r="A620" s="872" t="s">
        <v>3</v>
      </c>
      <c r="B620" s="874"/>
      <c r="C620" s="172" t="s">
        <v>0</v>
      </c>
      <c r="D620" s="171" t="s">
        <v>1</v>
      </c>
      <c r="E620" s="233" t="s">
        <v>2</v>
      </c>
      <c r="F620" s="234" t="s">
        <v>17</v>
      </c>
    </row>
    <row r="621" spans="1:6">
      <c r="A621" s="173">
        <v>12</v>
      </c>
      <c r="B621" s="174">
        <v>1</v>
      </c>
      <c r="C621" s="175" t="s">
        <v>7</v>
      </c>
      <c r="D621" s="176">
        <f>F617</f>
        <v>583</v>
      </c>
      <c r="E621" s="174"/>
      <c r="F621" s="175">
        <f>D621</f>
        <v>583</v>
      </c>
    </row>
    <row r="622" spans="1:6">
      <c r="A622" s="229"/>
      <c r="B622" s="236">
        <v>1</v>
      </c>
      <c r="C622" s="237" t="s">
        <v>1062</v>
      </c>
      <c r="D622" s="238"/>
      <c r="E622" s="239"/>
      <c r="F622" s="240"/>
    </row>
    <row r="623" spans="1:6">
      <c r="A623" s="229"/>
      <c r="B623" s="236">
        <v>1</v>
      </c>
      <c r="C623" s="235" t="s">
        <v>1323</v>
      </c>
      <c r="D623" s="241"/>
      <c r="E623" s="239"/>
      <c r="F623" s="240"/>
    </row>
    <row r="624" spans="1:6">
      <c r="A624" s="229"/>
      <c r="B624" s="236">
        <v>1</v>
      </c>
      <c r="C624" s="235" t="s">
        <v>1063</v>
      </c>
      <c r="D624" s="242">
        <f>IF(AND(D623&lt;&gt;"",D623-F621&gt;=0),D623-F621,0)</f>
        <v>0</v>
      </c>
      <c r="E624" s="236">
        <f>IF(AND(D623&lt;&gt;"",F621-D623&gt;0),F621-D623,0)</f>
        <v>0</v>
      </c>
      <c r="F624" s="222">
        <f>F621+D624-E624</f>
        <v>583</v>
      </c>
    </row>
    <row r="625" spans="1:6">
      <c r="A625" s="178"/>
      <c r="B625" s="179"/>
      <c r="C625" s="180"/>
      <c r="D625" s="181"/>
      <c r="E625" s="179"/>
      <c r="F625" s="218" t="str">
        <f t="shared" ref="F625:F672" si="11">IF(OR(D625&lt;&gt;"",E625&lt;&gt;""),F624+D625-E625,"")</f>
        <v/>
      </c>
    </row>
    <row r="626" spans="1:6">
      <c r="A626" s="178"/>
      <c r="B626" s="179"/>
      <c r="C626" s="180"/>
      <c r="D626" s="181"/>
      <c r="E626" s="179"/>
      <c r="F626" s="218" t="str">
        <f t="shared" si="11"/>
        <v/>
      </c>
    </row>
    <row r="627" spans="1:6">
      <c r="A627" s="178"/>
      <c r="B627" s="179"/>
      <c r="C627" s="180"/>
      <c r="D627" s="181"/>
      <c r="E627" s="179"/>
      <c r="F627" s="218" t="str">
        <f t="shared" si="11"/>
        <v/>
      </c>
    </row>
    <row r="628" spans="1:6">
      <c r="A628" s="178"/>
      <c r="B628" s="179"/>
      <c r="C628" s="180"/>
      <c r="D628" s="181"/>
      <c r="E628" s="179"/>
      <c r="F628" s="218" t="str">
        <f t="shared" si="11"/>
        <v/>
      </c>
    </row>
    <row r="629" spans="1:6">
      <c r="A629" s="178"/>
      <c r="B629" s="179"/>
      <c r="C629" s="180"/>
      <c r="D629" s="181"/>
      <c r="E629" s="179"/>
      <c r="F629" s="218" t="str">
        <f t="shared" si="11"/>
        <v/>
      </c>
    </row>
    <row r="630" spans="1:6">
      <c r="A630" s="178"/>
      <c r="B630" s="179"/>
      <c r="C630" s="180"/>
      <c r="D630" s="181"/>
      <c r="E630" s="179"/>
      <c r="F630" s="218" t="str">
        <f t="shared" si="11"/>
        <v/>
      </c>
    </row>
    <row r="631" spans="1:6">
      <c r="A631" s="178"/>
      <c r="B631" s="179"/>
      <c r="C631" s="180"/>
      <c r="D631" s="181"/>
      <c r="E631" s="179"/>
      <c r="F631" s="218" t="str">
        <f t="shared" si="11"/>
        <v/>
      </c>
    </row>
    <row r="632" spans="1:6">
      <c r="A632" s="178"/>
      <c r="B632" s="179"/>
      <c r="C632" s="180"/>
      <c r="D632" s="181"/>
      <c r="E632" s="179"/>
      <c r="F632" s="218" t="str">
        <f t="shared" si="11"/>
        <v/>
      </c>
    </row>
    <row r="633" spans="1:6">
      <c r="A633" s="178"/>
      <c r="B633" s="179"/>
      <c r="C633" s="180"/>
      <c r="D633" s="181"/>
      <c r="E633" s="179"/>
      <c r="F633" s="218" t="str">
        <f t="shared" si="11"/>
        <v/>
      </c>
    </row>
    <row r="634" spans="1:6">
      <c r="A634" s="178"/>
      <c r="B634" s="179"/>
      <c r="C634" s="180"/>
      <c r="D634" s="181"/>
      <c r="E634" s="179"/>
      <c r="F634" s="218" t="str">
        <f t="shared" si="11"/>
        <v/>
      </c>
    </row>
    <row r="635" spans="1:6">
      <c r="A635" s="178"/>
      <c r="B635" s="179"/>
      <c r="C635" s="180"/>
      <c r="D635" s="181"/>
      <c r="E635" s="179"/>
      <c r="F635" s="218" t="str">
        <f t="shared" si="11"/>
        <v/>
      </c>
    </row>
    <row r="636" spans="1:6">
      <c r="A636" s="178"/>
      <c r="B636" s="179"/>
      <c r="C636" s="180"/>
      <c r="D636" s="181"/>
      <c r="E636" s="179"/>
      <c r="F636" s="218" t="str">
        <f t="shared" si="11"/>
        <v/>
      </c>
    </row>
    <row r="637" spans="1:6">
      <c r="A637" s="178"/>
      <c r="B637" s="179"/>
      <c r="C637" s="180"/>
      <c r="D637" s="181"/>
      <c r="E637" s="179"/>
      <c r="F637" s="218" t="str">
        <f t="shared" si="11"/>
        <v/>
      </c>
    </row>
    <row r="638" spans="1:6">
      <c r="A638" s="178"/>
      <c r="B638" s="179"/>
      <c r="C638" s="180"/>
      <c r="D638" s="181"/>
      <c r="E638" s="179"/>
      <c r="F638" s="218" t="str">
        <f t="shared" si="11"/>
        <v/>
      </c>
    </row>
    <row r="639" spans="1:6">
      <c r="A639" s="178"/>
      <c r="B639" s="179"/>
      <c r="C639" s="180"/>
      <c r="D639" s="181"/>
      <c r="E639" s="179"/>
      <c r="F639" s="218" t="str">
        <f t="shared" si="11"/>
        <v/>
      </c>
    </row>
    <row r="640" spans="1:6">
      <c r="A640" s="178"/>
      <c r="B640" s="179"/>
      <c r="C640" s="180"/>
      <c r="D640" s="181"/>
      <c r="E640" s="179"/>
      <c r="F640" s="218" t="str">
        <f t="shared" si="11"/>
        <v/>
      </c>
    </row>
    <row r="641" spans="1:6">
      <c r="A641" s="178"/>
      <c r="B641" s="179"/>
      <c r="C641" s="180"/>
      <c r="D641" s="181"/>
      <c r="E641" s="179"/>
      <c r="F641" s="218" t="str">
        <f t="shared" si="11"/>
        <v/>
      </c>
    </row>
    <row r="642" spans="1:6">
      <c r="A642" s="178"/>
      <c r="B642" s="179"/>
      <c r="C642" s="180"/>
      <c r="D642" s="181"/>
      <c r="E642" s="179"/>
      <c r="F642" s="218" t="str">
        <f t="shared" si="11"/>
        <v/>
      </c>
    </row>
    <row r="643" spans="1:6">
      <c r="A643" s="178"/>
      <c r="B643" s="179"/>
      <c r="C643" s="180"/>
      <c r="D643" s="181"/>
      <c r="E643" s="179"/>
      <c r="F643" s="218" t="str">
        <f t="shared" si="11"/>
        <v/>
      </c>
    </row>
    <row r="644" spans="1:6">
      <c r="A644" s="178"/>
      <c r="B644" s="179"/>
      <c r="C644" s="180"/>
      <c r="D644" s="181"/>
      <c r="E644" s="179"/>
      <c r="F644" s="218" t="str">
        <f t="shared" si="11"/>
        <v/>
      </c>
    </row>
    <row r="645" spans="1:6">
      <c r="A645" s="178"/>
      <c r="B645" s="179"/>
      <c r="C645" s="180"/>
      <c r="D645" s="181"/>
      <c r="E645" s="179"/>
      <c r="F645" s="218" t="str">
        <f t="shared" si="11"/>
        <v/>
      </c>
    </row>
    <row r="646" spans="1:6">
      <c r="A646" s="178"/>
      <c r="B646" s="179"/>
      <c r="C646" s="180"/>
      <c r="D646" s="181"/>
      <c r="E646" s="179"/>
      <c r="F646" s="218" t="str">
        <f t="shared" si="11"/>
        <v/>
      </c>
    </row>
    <row r="647" spans="1:6">
      <c r="A647" s="178"/>
      <c r="B647" s="179"/>
      <c r="C647" s="180"/>
      <c r="D647" s="181"/>
      <c r="E647" s="179"/>
      <c r="F647" s="218" t="str">
        <f t="shared" si="11"/>
        <v/>
      </c>
    </row>
    <row r="648" spans="1:6">
      <c r="A648" s="178"/>
      <c r="B648" s="179"/>
      <c r="C648" s="180"/>
      <c r="D648" s="181"/>
      <c r="E648" s="179"/>
      <c r="F648" s="218" t="str">
        <f t="shared" si="11"/>
        <v/>
      </c>
    </row>
    <row r="649" spans="1:6">
      <c r="A649" s="178"/>
      <c r="B649" s="179"/>
      <c r="C649" s="180"/>
      <c r="D649" s="181"/>
      <c r="E649" s="179"/>
      <c r="F649" s="218" t="str">
        <f t="shared" si="11"/>
        <v/>
      </c>
    </row>
    <row r="650" spans="1:6">
      <c r="A650" s="178"/>
      <c r="B650" s="179"/>
      <c r="C650" s="180"/>
      <c r="D650" s="181"/>
      <c r="E650" s="179"/>
      <c r="F650" s="218" t="str">
        <f t="shared" si="11"/>
        <v/>
      </c>
    </row>
    <row r="651" spans="1:6">
      <c r="A651" s="178"/>
      <c r="B651" s="179"/>
      <c r="C651" s="180"/>
      <c r="D651" s="181"/>
      <c r="E651" s="179"/>
      <c r="F651" s="218" t="str">
        <f t="shared" si="11"/>
        <v/>
      </c>
    </row>
    <row r="652" spans="1:6">
      <c r="A652" s="178"/>
      <c r="B652" s="179"/>
      <c r="C652" s="180"/>
      <c r="D652" s="181"/>
      <c r="E652" s="179"/>
      <c r="F652" s="218" t="str">
        <f t="shared" si="11"/>
        <v/>
      </c>
    </row>
    <row r="653" spans="1:6">
      <c r="A653" s="178"/>
      <c r="B653" s="179"/>
      <c r="C653" s="180"/>
      <c r="D653" s="181"/>
      <c r="E653" s="179"/>
      <c r="F653" s="218" t="str">
        <f t="shared" si="11"/>
        <v/>
      </c>
    </row>
    <row r="654" spans="1:6">
      <c r="A654" s="178"/>
      <c r="B654" s="179"/>
      <c r="C654" s="180"/>
      <c r="D654" s="181"/>
      <c r="E654" s="179"/>
      <c r="F654" s="218" t="str">
        <f t="shared" si="11"/>
        <v/>
      </c>
    </row>
    <row r="655" spans="1:6">
      <c r="A655" s="178"/>
      <c r="B655" s="179"/>
      <c r="C655" s="180"/>
      <c r="D655" s="181"/>
      <c r="E655" s="179"/>
      <c r="F655" s="218" t="str">
        <f t="shared" si="11"/>
        <v/>
      </c>
    </row>
    <row r="656" spans="1:6">
      <c r="A656" s="178"/>
      <c r="B656" s="179"/>
      <c r="C656" s="180"/>
      <c r="D656" s="181"/>
      <c r="E656" s="179"/>
      <c r="F656" s="218" t="str">
        <f t="shared" si="11"/>
        <v/>
      </c>
    </row>
    <row r="657" spans="1:6">
      <c r="A657" s="178"/>
      <c r="B657" s="179"/>
      <c r="C657" s="180"/>
      <c r="D657" s="181"/>
      <c r="E657" s="179"/>
      <c r="F657" s="218" t="str">
        <f t="shared" si="11"/>
        <v/>
      </c>
    </row>
    <row r="658" spans="1:6">
      <c r="A658" s="178"/>
      <c r="B658" s="179"/>
      <c r="C658" s="180"/>
      <c r="D658" s="181"/>
      <c r="E658" s="179"/>
      <c r="F658" s="218" t="str">
        <f t="shared" si="11"/>
        <v/>
      </c>
    </row>
    <row r="659" spans="1:6">
      <c r="A659" s="178"/>
      <c r="B659" s="179"/>
      <c r="C659" s="180"/>
      <c r="D659" s="181"/>
      <c r="E659" s="179"/>
      <c r="F659" s="218" t="str">
        <f t="shared" si="11"/>
        <v/>
      </c>
    </row>
    <row r="660" spans="1:6">
      <c r="A660" s="178"/>
      <c r="B660" s="179"/>
      <c r="C660" s="180"/>
      <c r="D660" s="181"/>
      <c r="E660" s="179"/>
      <c r="F660" s="218" t="str">
        <f t="shared" si="11"/>
        <v/>
      </c>
    </row>
    <row r="661" spans="1:6">
      <c r="A661" s="178"/>
      <c r="B661" s="179"/>
      <c r="C661" s="180"/>
      <c r="D661" s="181"/>
      <c r="E661" s="179"/>
      <c r="F661" s="218" t="str">
        <f t="shared" si="11"/>
        <v/>
      </c>
    </row>
    <row r="662" spans="1:6">
      <c r="A662" s="178"/>
      <c r="B662" s="179"/>
      <c r="C662" s="180"/>
      <c r="D662" s="181"/>
      <c r="E662" s="179"/>
      <c r="F662" s="218" t="str">
        <f t="shared" si="11"/>
        <v/>
      </c>
    </row>
    <row r="663" spans="1:6">
      <c r="A663" s="178"/>
      <c r="B663" s="179"/>
      <c r="C663" s="180"/>
      <c r="D663" s="181"/>
      <c r="E663" s="179"/>
      <c r="F663" s="218" t="str">
        <f t="shared" si="11"/>
        <v/>
      </c>
    </row>
    <row r="664" spans="1:6">
      <c r="A664" s="178"/>
      <c r="B664" s="179"/>
      <c r="C664" s="180"/>
      <c r="D664" s="181"/>
      <c r="E664" s="179"/>
      <c r="F664" s="218" t="str">
        <f t="shared" si="11"/>
        <v/>
      </c>
    </row>
    <row r="665" spans="1:6">
      <c r="A665" s="178"/>
      <c r="B665" s="179"/>
      <c r="C665" s="180"/>
      <c r="D665" s="181"/>
      <c r="E665" s="179"/>
      <c r="F665" s="218" t="str">
        <f t="shared" si="11"/>
        <v/>
      </c>
    </row>
    <row r="666" spans="1:6">
      <c r="A666" s="178"/>
      <c r="B666" s="179"/>
      <c r="C666" s="180"/>
      <c r="D666" s="181"/>
      <c r="E666" s="179"/>
      <c r="F666" s="218" t="str">
        <f t="shared" si="11"/>
        <v/>
      </c>
    </row>
    <row r="667" spans="1:6">
      <c r="A667" s="178"/>
      <c r="B667" s="179"/>
      <c r="C667" s="180"/>
      <c r="D667" s="181"/>
      <c r="E667" s="179"/>
      <c r="F667" s="218" t="str">
        <f t="shared" si="11"/>
        <v/>
      </c>
    </row>
    <row r="668" spans="1:6">
      <c r="A668" s="178"/>
      <c r="B668" s="179"/>
      <c r="C668" s="180"/>
      <c r="D668" s="181"/>
      <c r="E668" s="179"/>
      <c r="F668" s="218" t="str">
        <f t="shared" si="11"/>
        <v/>
      </c>
    </row>
    <row r="669" spans="1:6">
      <c r="A669" s="178"/>
      <c r="B669" s="179"/>
      <c r="C669" s="180"/>
      <c r="D669" s="181"/>
      <c r="E669" s="179"/>
      <c r="F669" s="218" t="str">
        <f t="shared" si="11"/>
        <v/>
      </c>
    </row>
    <row r="670" spans="1:6">
      <c r="A670" s="178"/>
      <c r="B670" s="179"/>
      <c r="C670" s="180"/>
      <c r="D670" s="181"/>
      <c r="E670" s="179"/>
      <c r="F670" s="218" t="str">
        <f t="shared" si="11"/>
        <v/>
      </c>
    </row>
    <row r="671" spans="1:6">
      <c r="A671" s="178"/>
      <c r="B671" s="179"/>
      <c r="C671" s="180"/>
      <c r="D671" s="181"/>
      <c r="E671" s="179"/>
      <c r="F671" s="218" t="str">
        <f t="shared" si="11"/>
        <v/>
      </c>
    </row>
    <row r="672" spans="1:6">
      <c r="A672" s="183"/>
      <c r="B672" s="179"/>
      <c r="C672" s="180"/>
      <c r="D672" s="181"/>
      <c r="E672" s="179"/>
      <c r="F672" s="224" t="str">
        <f t="shared" si="11"/>
        <v/>
      </c>
    </row>
    <row r="673" spans="1:6" ht="13.8" thickBot="1">
      <c r="A673" s="187"/>
      <c r="B673" s="188"/>
      <c r="C673" s="189" t="s">
        <v>1113</v>
      </c>
      <c r="D673" s="190">
        <f>SUM(D624:D672)</f>
        <v>0</v>
      </c>
      <c r="E673" s="188">
        <f>SUM(E624:E672)</f>
        <v>0</v>
      </c>
      <c r="F673" s="189">
        <f>F621+D673-E673</f>
        <v>583</v>
      </c>
    </row>
    <row r="674" spans="1:6" ht="13.8" customHeight="1" thickTop="1">
      <c r="A674" s="689"/>
      <c r="B674" s="689"/>
      <c r="C674" s="689"/>
      <c r="D674" s="689"/>
      <c r="E674" s="689"/>
      <c r="F674" s="689"/>
    </row>
    <row r="675" spans="1:6" ht="13.8" thickBot="1">
      <c r="A675" s="690">
        <v>12</v>
      </c>
      <c r="B675" s="690">
        <v>31</v>
      </c>
      <c r="C675" s="690" t="s">
        <v>1064</v>
      </c>
      <c r="D675" s="690">
        <f>D3+D55+D111+D167+D223+D279+D335+D391+D447+D503+D559+D615+D673</f>
        <v>583</v>
      </c>
      <c r="E675" s="690">
        <f>E3+E55+E111+E167+E223+E279+E335+E391+E447+E503+E559+E615+E673</f>
        <v>0</v>
      </c>
      <c r="F675" s="690">
        <f>D675-E675</f>
        <v>583</v>
      </c>
    </row>
    <row r="676" spans="1:6" ht="13.8" thickTop="1"/>
    <row r="677" spans="1:6" ht="25.8" customHeight="1"/>
  </sheetData>
  <sheetProtection sheet="1" objects="1" scenarios="1"/>
  <mergeCells count="12">
    <mergeCell ref="A620:B620"/>
    <mergeCell ref="A2:B2"/>
    <mergeCell ref="A60:B60"/>
    <mergeCell ref="A116:B116"/>
    <mergeCell ref="A172:B172"/>
    <mergeCell ref="A228:B228"/>
    <mergeCell ref="A284:B284"/>
    <mergeCell ref="A340:B340"/>
    <mergeCell ref="A396:B396"/>
    <mergeCell ref="A452:B452"/>
    <mergeCell ref="A508:B508"/>
    <mergeCell ref="A564:B564"/>
  </mergeCells>
  <phoneticPr fontId="26"/>
  <pageMargins left="0.19685039370078741" right="0.19685039370078741" top="0.51666666666666672" bottom="0.51181102362204722" header="0.19685039370078741" footer="0.31496062992125984"/>
  <pageSetup paperSize="9" orientation="portrait" horizontalDpi="0" verticalDpi="0" r:id="rId1"/>
  <headerFooter>
    <oddHeader>&amp;C&amp;"HG丸ｺﾞｼｯｸM-PRO,標準"インターネット決済システム
（&amp;A）</oddHeader>
    <oddFooter>&amp;C&amp;"HG丸ｺﾞｼｯｸM-PRO,標準"&amp;P月</oddFooter>
  </headerFooter>
  <rowBreaks count="11" manualBreakCount="11">
    <brk id="58" max="16383" man="1"/>
    <brk id="114" max="16383" man="1"/>
    <brk id="170" max="16383" man="1"/>
    <brk id="226" max="16383" man="1"/>
    <brk id="282" max="16383" man="1"/>
    <brk id="338" max="16383" man="1"/>
    <brk id="394" max="16383" man="1"/>
    <brk id="450" max="16383" man="1"/>
    <brk id="506" max="16383" man="1"/>
    <brk id="562" max="16383" man="1"/>
    <brk id="618" max="16383" man="1"/>
  </rowBreaks>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F114"/>
  <sheetViews>
    <sheetView view="pageLayout" zoomScale="110" zoomScaleNormal="100" zoomScalePageLayoutView="110" workbookViewId="0"/>
  </sheetViews>
  <sheetFormatPr defaultRowHeight="13.2"/>
  <cols>
    <col min="1" max="2" width="4.77734375" style="1" customWidth="1"/>
    <col min="3" max="3" width="57" style="1" customWidth="1"/>
    <col min="4" max="5" width="13" style="1" customWidth="1"/>
    <col min="6" max="16384" width="8.88671875" style="1"/>
  </cols>
  <sheetData>
    <row r="1" spans="1:6" ht="25.8" customHeight="1"/>
    <row r="2" spans="1:6" ht="13.2" customHeight="1">
      <c r="A2" s="875" t="s">
        <v>3</v>
      </c>
      <c r="B2" s="878"/>
      <c r="C2" s="893" t="s">
        <v>0</v>
      </c>
      <c r="D2" s="895" t="s">
        <v>6</v>
      </c>
      <c r="E2" s="896"/>
      <c r="F2" s="2"/>
    </row>
    <row r="3" spans="1:6">
      <c r="A3" s="879"/>
      <c r="B3" s="880"/>
      <c r="C3" s="894"/>
      <c r="D3" s="292" t="s">
        <v>4</v>
      </c>
      <c r="E3" s="293" t="s">
        <v>312</v>
      </c>
    </row>
    <row r="4" spans="1:6">
      <c r="A4" s="210"/>
      <c r="B4" s="211"/>
      <c r="C4" s="212"/>
      <c r="D4" s="249"/>
      <c r="E4" s="295"/>
    </row>
    <row r="5" spans="1:6">
      <c r="A5" s="178"/>
      <c r="B5" s="179"/>
      <c r="C5" s="180"/>
      <c r="D5" s="181"/>
      <c r="E5" s="195"/>
    </row>
    <row r="6" spans="1:6">
      <c r="A6" s="178"/>
      <c r="B6" s="179"/>
      <c r="C6" s="180"/>
      <c r="D6" s="181"/>
      <c r="E6" s="195"/>
    </row>
    <row r="7" spans="1:6">
      <c r="A7" s="178"/>
      <c r="B7" s="179"/>
      <c r="C7" s="180"/>
      <c r="D7" s="181"/>
      <c r="E7" s="195"/>
    </row>
    <row r="8" spans="1:6">
      <c r="A8" s="178"/>
      <c r="B8" s="179"/>
      <c r="C8" s="180"/>
      <c r="D8" s="181"/>
      <c r="E8" s="195"/>
    </row>
    <row r="9" spans="1:6">
      <c r="A9" s="178"/>
      <c r="B9" s="179"/>
      <c r="C9" s="180"/>
      <c r="D9" s="181"/>
      <c r="E9" s="195"/>
    </row>
    <row r="10" spans="1:6">
      <c r="A10" s="178"/>
      <c r="B10" s="179"/>
      <c r="C10" s="228"/>
      <c r="D10" s="181"/>
      <c r="E10" s="195"/>
    </row>
    <row r="11" spans="1:6">
      <c r="A11" s="178"/>
      <c r="B11" s="179"/>
      <c r="C11" s="180"/>
      <c r="D11" s="181"/>
      <c r="E11" s="195"/>
    </row>
    <row r="12" spans="1:6">
      <c r="A12" s="178"/>
      <c r="B12" s="179"/>
      <c r="C12" s="180"/>
      <c r="D12" s="181"/>
      <c r="E12" s="195"/>
    </row>
    <row r="13" spans="1:6">
      <c r="A13" s="178"/>
      <c r="B13" s="179"/>
      <c r="C13" s="180"/>
      <c r="D13" s="181"/>
      <c r="E13" s="195"/>
    </row>
    <row r="14" spans="1:6">
      <c r="A14" s="178"/>
      <c r="B14" s="179"/>
      <c r="C14" s="180"/>
      <c r="D14" s="181"/>
      <c r="E14" s="195"/>
    </row>
    <row r="15" spans="1:6">
      <c r="A15" s="178"/>
      <c r="B15" s="179"/>
      <c r="C15" s="180"/>
      <c r="D15" s="181"/>
      <c r="E15" s="195"/>
    </row>
    <row r="16" spans="1:6">
      <c r="A16" s="178"/>
      <c r="B16" s="179"/>
      <c r="C16" s="180"/>
      <c r="D16" s="181"/>
      <c r="E16" s="195"/>
    </row>
    <row r="17" spans="1:5">
      <c r="A17" s="178"/>
      <c r="B17" s="179"/>
      <c r="C17" s="180"/>
      <c r="D17" s="181"/>
      <c r="E17" s="195"/>
    </row>
    <row r="18" spans="1:5">
      <c r="A18" s="178"/>
      <c r="B18" s="179"/>
      <c r="C18" s="180"/>
      <c r="D18" s="181"/>
      <c r="E18" s="195"/>
    </row>
    <row r="19" spans="1:5">
      <c r="A19" s="178"/>
      <c r="B19" s="179"/>
      <c r="C19" s="180"/>
      <c r="D19" s="181"/>
      <c r="E19" s="195"/>
    </row>
    <row r="20" spans="1:5">
      <c r="A20" s="178"/>
      <c r="B20" s="179"/>
      <c r="C20" s="180"/>
      <c r="D20" s="181"/>
      <c r="E20" s="195"/>
    </row>
    <row r="21" spans="1:5">
      <c r="A21" s="178"/>
      <c r="B21" s="179"/>
      <c r="C21" s="180"/>
      <c r="D21" s="181"/>
      <c r="E21" s="195"/>
    </row>
    <row r="22" spans="1:5">
      <c r="A22" s="178"/>
      <c r="B22" s="179"/>
      <c r="C22" s="180"/>
      <c r="D22" s="181"/>
      <c r="E22" s="195"/>
    </row>
    <row r="23" spans="1:5">
      <c r="A23" s="178"/>
      <c r="B23" s="179"/>
      <c r="C23" s="180"/>
      <c r="D23" s="181"/>
      <c r="E23" s="195"/>
    </row>
    <row r="24" spans="1:5">
      <c r="A24" s="178"/>
      <c r="B24" s="179"/>
      <c r="C24" s="180"/>
      <c r="D24" s="181"/>
      <c r="E24" s="195"/>
    </row>
    <row r="25" spans="1:5">
      <c r="A25" s="178"/>
      <c r="B25" s="179"/>
      <c r="C25" s="180"/>
      <c r="D25" s="181"/>
      <c r="E25" s="195"/>
    </row>
    <row r="26" spans="1:5">
      <c r="A26" s="178"/>
      <c r="B26" s="179"/>
      <c r="C26" s="180"/>
      <c r="D26" s="181"/>
      <c r="E26" s="195"/>
    </row>
    <row r="27" spans="1:5">
      <c r="A27" s="178"/>
      <c r="B27" s="179"/>
      <c r="C27" s="180"/>
      <c r="D27" s="181"/>
      <c r="E27" s="195"/>
    </row>
    <row r="28" spans="1:5">
      <c r="A28" s="178"/>
      <c r="B28" s="179"/>
      <c r="C28" s="180"/>
      <c r="D28" s="181"/>
      <c r="E28" s="195"/>
    </row>
    <row r="29" spans="1:5">
      <c r="A29" s="178"/>
      <c r="B29" s="179"/>
      <c r="C29" s="180"/>
      <c r="D29" s="181"/>
      <c r="E29" s="195"/>
    </row>
    <row r="30" spans="1:5">
      <c r="A30" s="178"/>
      <c r="B30" s="179"/>
      <c r="C30" s="180"/>
      <c r="D30" s="181"/>
      <c r="E30" s="195"/>
    </row>
    <row r="31" spans="1:5">
      <c r="A31" s="178"/>
      <c r="B31" s="179"/>
      <c r="C31" s="180"/>
      <c r="D31" s="181"/>
      <c r="E31" s="195"/>
    </row>
    <row r="32" spans="1:5">
      <c r="A32" s="178"/>
      <c r="B32" s="179"/>
      <c r="C32" s="180"/>
      <c r="D32" s="181"/>
      <c r="E32" s="195"/>
    </row>
    <row r="33" spans="1:5">
      <c r="A33" s="178"/>
      <c r="B33" s="179"/>
      <c r="C33" s="180"/>
      <c r="D33" s="181"/>
      <c r="E33" s="195"/>
    </row>
    <row r="34" spans="1:5">
      <c r="A34" s="178"/>
      <c r="B34" s="179"/>
      <c r="C34" s="180"/>
      <c r="D34" s="181"/>
      <c r="E34" s="195"/>
    </row>
    <row r="35" spans="1:5">
      <c r="A35" s="178"/>
      <c r="B35" s="179"/>
      <c r="C35" s="180"/>
      <c r="D35" s="181"/>
      <c r="E35" s="195"/>
    </row>
    <row r="36" spans="1:5">
      <c r="A36" s="178"/>
      <c r="B36" s="179"/>
      <c r="C36" s="180"/>
      <c r="D36" s="181"/>
      <c r="E36" s="195"/>
    </row>
    <row r="37" spans="1:5">
      <c r="A37" s="178"/>
      <c r="B37" s="179"/>
      <c r="C37" s="180"/>
      <c r="D37" s="181"/>
      <c r="E37" s="195"/>
    </row>
    <row r="38" spans="1:5">
      <c r="A38" s="178"/>
      <c r="B38" s="179"/>
      <c r="C38" s="180"/>
      <c r="D38" s="181"/>
      <c r="E38" s="195"/>
    </row>
    <row r="39" spans="1:5">
      <c r="A39" s="178"/>
      <c r="B39" s="179"/>
      <c r="C39" s="180"/>
      <c r="D39" s="181"/>
      <c r="E39" s="195"/>
    </row>
    <row r="40" spans="1:5">
      <c r="A40" s="178"/>
      <c r="B40" s="179"/>
      <c r="C40" s="180"/>
      <c r="D40" s="181"/>
      <c r="E40" s="195"/>
    </row>
    <row r="41" spans="1:5">
      <c r="A41" s="178"/>
      <c r="B41" s="179"/>
      <c r="C41" s="180"/>
      <c r="D41" s="181"/>
      <c r="E41" s="195"/>
    </row>
    <row r="42" spans="1:5">
      <c r="A42" s="178"/>
      <c r="B42" s="179"/>
      <c r="C42" s="180"/>
      <c r="D42" s="181"/>
      <c r="E42" s="195"/>
    </row>
    <row r="43" spans="1:5">
      <c r="A43" s="178"/>
      <c r="B43" s="179"/>
      <c r="C43" s="180"/>
      <c r="D43" s="181"/>
      <c r="E43" s="195"/>
    </row>
    <row r="44" spans="1:5">
      <c r="A44" s="178"/>
      <c r="B44" s="179"/>
      <c r="C44" s="180"/>
      <c r="D44" s="181"/>
      <c r="E44" s="195"/>
    </row>
    <row r="45" spans="1:5">
      <c r="A45" s="178"/>
      <c r="B45" s="179"/>
      <c r="C45" s="180"/>
      <c r="D45" s="181"/>
      <c r="E45" s="195"/>
    </row>
    <row r="46" spans="1:5">
      <c r="A46" s="178"/>
      <c r="B46" s="179"/>
      <c r="C46" s="180"/>
      <c r="D46" s="181"/>
      <c r="E46" s="195"/>
    </row>
    <row r="47" spans="1:5">
      <c r="A47" s="178"/>
      <c r="B47" s="179"/>
      <c r="C47" s="180"/>
      <c r="D47" s="181"/>
      <c r="E47" s="195"/>
    </row>
    <row r="48" spans="1:5">
      <c r="A48" s="178"/>
      <c r="B48" s="179"/>
      <c r="C48" s="180"/>
      <c r="D48" s="181"/>
      <c r="E48" s="195"/>
    </row>
    <row r="49" spans="1:5">
      <c r="A49" s="178"/>
      <c r="B49" s="179"/>
      <c r="C49" s="180"/>
      <c r="D49" s="181"/>
      <c r="E49" s="195"/>
    </row>
    <row r="50" spans="1:5">
      <c r="A50" s="178"/>
      <c r="B50" s="179"/>
      <c r="C50" s="180"/>
      <c r="D50" s="181"/>
      <c r="E50" s="195"/>
    </row>
    <row r="51" spans="1:5">
      <c r="A51" s="178"/>
      <c r="B51" s="179"/>
      <c r="C51" s="180"/>
      <c r="D51" s="181"/>
      <c r="E51" s="195"/>
    </row>
    <row r="52" spans="1:5">
      <c r="A52" s="178"/>
      <c r="B52" s="179"/>
      <c r="C52" s="180"/>
      <c r="D52" s="181"/>
      <c r="E52" s="195"/>
    </row>
    <row r="53" spans="1:5">
      <c r="A53" s="183"/>
      <c r="B53" s="184"/>
      <c r="C53" s="185"/>
      <c r="D53" s="186"/>
      <c r="E53" s="196"/>
    </row>
    <row r="54" spans="1:5" ht="13.8" thickBot="1">
      <c r="A54" s="187"/>
      <c r="B54" s="188"/>
      <c r="C54" s="189"/>
      <c r="D54" s="190">
        <f>SUM(D4:D53)</f>
        <v>0</v>
      </c>
      <c r="E54" s="191">
        <f>SUM(E4:E53)</f>
        <v>0</v>
      </c>
    </row>
    <row r="55" spans="1:5" ht="13.8" thickTop="1">
      <c r="A55" s="373"/>
      <c r="B55" s="373"/>
      <c r="C55" s="528" t="s">
        <v>14</v>
      </c>
      <c r="D55" s="967">
        <f>D54+E54</f>
        <v>0</v>
      </c>
      <c r="E55" s="967"/>
    </row>
    <row r="56" spans="1:5">
      <c r="C56" s="3"/>
      <c r="D56" s="3"/>
      <c r="E56" s="3"/>
    </row>
    <row r="57" spans="1:5">
      <c r="C57" s="3"/>
      <c r="D57" s="3"/>
      <c r="E57" s="3"/>
    </row>
    <row r="58" spans="1:5">
      <c r="C58" s="3"/>
      <c r="D58" s="3"/>
      <c r="E58" s="3"/>
    </row>
    <row r="59" spans="1:5" ht="25.8" customHeight="1">
      <c r="D59" s="3"/>
      <c r="E59" s="3"/>
    </row>
    <row r="60" spans="1:5" ht="13.2" customHeight="1">
      <c r="A60" s="946" t="s">
        <v>3</v>
      </c>
      <c r="B60" s="1104"/>
      <c r="C60" s="893" t="s">
        <v>0</v>
      </c>
      <c r="D60" s="895" t="s">
        <v>6</v>
      </c>
      <c r="E60" s="896"/>
    </row>
    <row r="61" spans="1:5">
      <c r="A61" s="948"/>
      <c r="B61" s="1105"/>
      <c r="C61" s="894"/>
      <c r="D61" s="292" t="s">
        <v>4</v>
      </c>
      <c r="E61" s="293" t="s">
        <v>312</v>
      </c>
    </row>
    <row r="62" spans="1:5">
      <c r="A62" s="210"/>
      <c r="B62" s="211"/>
      <c r="C62" s="220" t="s">
        <v>8</v>
      </c>
      <c r="D62" s="294">
        <f>D54</f>
        <v>0</v>
      </c>
      <c r="E62" s="213">
        <f>E54</f>
        <v>0</v>
      </c>
    </row>
    <row r="63" spans="1:5">
      <c r="A63" s="178"/>
      <c r="B63" s="179"/>
      <c r="C63" s="180"/>
      <c r="D63" s="181"/>
      <c r="E63" s="195"/>
    </row>
    <row r="64" spans="1:5">
      <c r="A64" s="178"/>
      <c r="B64" s="179"/>
      <c r="C64" s="180"/>
      <c r="D64" s="181"/>
      <c r="E64" s="195"/>
    </row>
    <row r="65" spans="1:5">
      <c r="A65" s="178"/>
      <c r="B65" s="179"/>
      <c r="C65" s="180"/>
      <c r="D65" s="181"/>
      <c r="E65" s="195"/>
    </row>
    <row r="66" spans="1:5">
      <c r="A66" s="178"/>
      <c r="B66" s="179"/>
      <c r="C66" s="180"/>
      <c r="D66" s="181"/>
      <c r="E66" s="195"/>
    </row>
    <row r="67" spans="1:5">
      <c r="A67" s="178"/>
      <c r="B67" s="179"/>
      <c r="C67" s="180"/>
      <c r="D67" s="181"/>
      <c r="E67" s="195"/>
    </row>
    <row r="68" spans="1:5">
      <c r="A68" s="178"/>
      <c r="B68" s="179"/>
      <c r="C68" s="180"/>
      <c r="D68" s="181"/>
      <c r="E68" s="195"/>
    </row>
    <row r="69" spans="1:5">
      <c r="A69" s="178"/>
      <c r="B69" s="179"/>
      <c r="C69" s="180"/>
      <c r="D69" s="181"/>
      <c r="E69" s="195"/>
    </row>
    <row r="70" spans="1:5">
      <c r="A70" s="178"/>
      <c r="B70" s="179"/>
      <c r="C70" s="180"/>
      <c r="D70" s="181"/>
      <c r="E70" s="195"/>
    </row>
    <row r="71" spans="1:5">
      <c r="A71" s="178"/>
      <c r="B71" s="179"/>
      <c r="C71" s="180"/>
      <c r="D71" s="181"/>
      <c r="E71" s="195"/>
    </row>
    <row r="72" spans="1:5">
      <c r="A72" s="178"/>
      <c r="B72" s="179"/>
      <c r="C72" s="180"/>
      <c r="D72" s="181"/>
      <c r="E72" s="195"/>
    </row>
    <row r="73" spans="1:5">
      <c r="A73" s="178"/>
      <c r="B73" s="179"/>
      <c r="C73" s="180"/>
      <c r="D73" s="181"/>
      <c r="E73" s="195"/>
    </row>
    <row r="74" spans="1:5">
      <c r="A74" s="178"/>
      <c r="B74" s="179"/>
      <c r="C74" s="180"/>
      <c r="D74" s="181"/>
      <c r="E74" s="195"/>
    </row>
    <row r="75" spans="1:5">
      <c r="A75" s="178"/>
      <c r="B75" s="179"/>
      <c r="C75" s="180"/>
      <c r="D75" s="181"/>
      <c r="E75" s="195"/>
    </row>
    <row r="76" spans="1:5">
      <c r="A76" s="178"/>
      <c r="B76" s="179"/>
      <c r="C76" s="180"/>
      <c r="D76" s="181"/>
      <c r="E76" s="195"/>
    </row>
    <row r="77" spans="1:5">
      <c r="A77" s="178"/>
      <c r="B77" s="179"/>
      <c r="C77" s="180"/>
      <c r="D77" s="181"/>
      <c r="E77" s="195"/>
    </row>
    <row r="78" spans="1:5">
      <c r="A78" s="178"/>
      <c r="B78" s="179"/>
      <c r="C78" s="180"/>
      <c r="D78" s="181"/>
      <c r="E78" s="195"/>
    </row>
    <row r="79" spans="1:5">
      <c r="A79" s="178"/>
      <c r="B79" s="179"/>
      <c r="C79" s="180"/>
      <c r="D79" s="181"/>
      <c r="E79" s="195"/>
    </row>
    <row r="80" spans="1:5">
      <c r="A80" s="178"/>
      <c r="B80" s="179"/>
      <c r="C80" s="180"/>
      <c r="D80" s="181"/>
      <c r="E80" s="195"/>
    </row>
    <row r="81" spans="1:5">
      <c r="A81" s="178"/>
      <c r="B81" s="179"/>
      <c r="C81" s="180"/>
      <c r="D81" s="181"/>
      <c r="E81" s="195"/>
    </row>
    <row r="82" spans="1:5">
      <c r="A82" s="178"/>
      <c r="B82" s="179"/>
      <c r="C82" s="180"/>
      <c r="D82" s="181"/>
      <c r="E82" s="195"/>
    </row>
    <row r="83" spans="1:5">
      <c r="A83" s="178"/>
      <c r="B83" s="179"/>
      <c r="C83" s="180"/>
      <c r="D83" s="181"/>
      <c r="E83" s="195"/>
    </row>
    <row r="84" spans="1:5">
      <c r="A84" s="178"/>
      <c r="B84" s="179"/>
      <c r="C84" s="180"/>
      <c r="D84" s="181"/>
      <c r="E84" s="195"/>
    </row>
    <row r="85" spans="1:5">
      <c r="A85" s="178"/>
      <c r="B85" s="179"/>
      <c r="C85" s="180"/>
      <c r="D85" s="181"/>
      <c r="E85" s="195"/>
    </row>
    <row r="86" spans="1:5">
      <c r="A86" s="178"/>
      <c r="B86" s="179"/>
      <c r="C86" s="180"/>
      <c r="D86" s="181"/>
      <c r="E86" s="195"/>
    </row>
    <row r="87" spans="1:5">
      <c r="A87" s="178"/>
      <c r="B87" s="179"/>
      <c r="C87" s="180"/>
      <c r="D87" s="181"/>
      <c r="E87" s="195"/>
    </row>
    <row r="88" spans="1:5">
      <c r="A88" s="178"/>
      <c r="B88" s="179"/>
      <c r="C88" s="180"/>
      <c r="D88" s="181"/>
      <c r="E88" s="195"/>
    </row>
    <row r="89" spans="1:5">
      <c r="A89" s="178"/>
      <c r="B89" s="179"/>
      <c r="C89" s="180"/>
      <c r="D89" s="181"/>
      <c r="E89" s="195"/>
    </row>
    <row r="90" spans="1:5">
      <c r="A90" s="178"/>
      <c r="B90" s="179"/>
      <c r="C90" s="180"/>
      <c r="D90" s="181"/>
      <c r="E90" s="195"/>
    </row>
    <row r="91" spans="1:5">
      <c r="A91" s="178"/>
      <c r="B91" s="179"/>
      <c r="C91" s="180"/>
      <c r="D91" s="181"/>
      <c r="E91" s="195"/>
    </row>
    <row r="92" spans="1:5">
      <c r="A92" s="178"/>
      <c r="B92" s="179"/>
      <c r="C92" s="180"/>
      <c r="D92" s="181"/>
      <c r="E92" s="195"/>
    </row>
    <row r="93" spans="1:5">
      <c r="A93" s="178"/>
      <c r="B93" s="179"/>
      <c r="C93" s="180"/>
      <c r="D93" s="181"/>
      <c r="E93" s="195"/>
    </row>
    <row r="94" spans="1:5">
      <c r="A94" s="178"/>
      <c r="B94" s="179"/>
      <c r="C94" s="180"/>
      <c r="D94" s="181"/>
      <c r="E94" s="195"/>
    </row>
    <row r="95" spans="1:5">
      <c r="A95" s="178"/>
      <c r="B95" s="179"/>
      <c r="C95" s="180"/>
      <c r="D95" s="181"/>
      <c r="E95" s="195"/>
    </row>
    <row r="96" spans="1:5">
      <c r="A96" s="178"/>
      <c r="B96" s="179"/>
      <c r="C96" s="180"/>
      <c r="D96" s="181"/>
      <c r="E96" s="195"/>
    </row>
    <row r="97" spans="1:5">
      <c r="A97" s="178"/>
      <c r="B97" s="179"/>
      <c r="C97" s="180"/>
      <c r="D97" s="181"/>
      <c r="E97" s="195"/>
    </row>
    <row r="98" spans="1:5">
      <c r="A98" s="178"/>
      <c r="B98" s="179"/>
      <c r="C98" s="180"/>
      <c r="D98" s="181"/>
      <c r="E98" s="195"/>
    </row>
    <row r="99" spans="1:5">
      <c r="A99" s="178"/>
      <c r="B99" s="179"/>
      <c r="C99" s="180"/>
      <c r="D99" s="181"/>
      <c r="E99" s="195"/>
    </row>
    <row r="100" spans="1:5">
      <c r="A100" s="178"/>
      <c r="B100" s="179"/>
      <c r="C100" s="180"/>
      <c r="D100" s="181"/>
      <c r="E100" s="195"/>
    </row>
    <row r="101" spans="1:5">
      <c r="A101" s="178"/>
      <c r="B101" s="179"/>
      <c r="C101" s="180"/>
      <c r="D101" s="181"/>
      <c r="E101" s="195"/>
    </row>
    <row r="102" spans="1:5">
      <c r="A102" s="178"/>
      <c r="B102" s="179"/>
      <c r="C102" s="180"/>
      <c r="D102" s="181"/>
      <c r="E102" s="195"/>
    </row>
    <row r="103" spans="1:5">
      <c r="A103" s="178"/>
      <c r="B103" s="179"/>
      <c r="C103" s="180"/>
      <c r="D103" s="181"/>
      <c r="E103" s="195"/>
    </row>
    <row r="104" spans="1:5">
      <c r="A104" s="178"/>
      <c r="B104" s="179"/>
      <c r="C104" s="180"/>
      <c r="D104" s="181"/>
      <c r="E104" s="195"/>
    </row>
    <row r="105" spans="1:5">
      <c r="A105" s="178"/>
      <c r="B105" s="179"/>
      <c r="C105" s="180"/>
      <c r="D105" s="181"/>
      <c r="E105" s="195"/>
    </row>
    <row r="106" spans="1:5">
      <c r="A106" s="178"/>
      <c r="B106" s="179"/>
      <c r="C106" s="180"/>
      <c r="D106" s="181"/>
      <c r="E106" s="195"/>
    </row>
    <row r="107" spans="1:5">
      <c r="A107" s="178"/>
      <c r="B107" s="179"/>
      <c r="C107" s="180"/>
      <c r="D107" s="181"/>
      <c r="E107" s="195"/>
    </row>
    <row r="108" spans="1:5">
      <c r="A108" s="178"/>
      <c r="B108" s="179"/>
      <c r="C108" s="180"/>
      <c r="D108" s="181"/>
      <c r="E108" s="195"/>
    </row>
    <row r="109" spans="1:5">
      <c r="A109" s="178"/>
      <c r="B109" s="179"/>
      <c r="C109" s="180"/>
      <c r="D109" s="181"/>
      <c r="E109" s="195"/>
    </row>
    <row r="110" spans="1:5">
      <c r="A110" s="178"/>
      <c r="B110" s="179"/>
      <c r="C110" s="180"/>
      <c r="D110" s="181"/>
      <c r="E110" s="195"/>
    </row>
    <row r="111" spans="1:5">
      <c r="A111" s="178"/>
      <c r="B111" s="179"/>
      <c r="C111" s="180"/>
      <c r="D111" s="181"/>
      <c r="E111" s="195"/>
    </row>
    <row r="112" spans="1:5">
      <c r="A112" s="183"/>
      <c r="B112" s="184"/>
      <c r="C112" s="185"/>
      <c r="D112" s="186"/>
      <c r="E112" s="196"/>
    </row>
    <row r="113" spans="1:5" ht="13.8" thickBot="1">
      <c r="A113" s="187"/>
      <c r="B113" s="188"/>
      <c r="C113" s="189"/>
      <c r="D113" s="190">
        <f>SUM(D62:D112)</f>
        <v>0</v>
      </c>
      <c r="E113" s="191">
        <f>SUM(E62:E112)</f>
        <v>0</v>
      </c>
    </row>
    <row r="114" spans="1:5" ht="13.8" thickTop="1">
      <c r="A114" s="373"/>
      <c r="B114" s="373"/>
      <c r="C114" s="528" t="s">
        <v>15</v>
      </c>
      <c r="D114" s="967">
        <f>D113+E113</f>
        <v>0</v>
      </c>
      <c r="E114" s="967"/>
    </row>
  </sheetData>
  <sheetProtection sheet="1" objects="1" scenarios="1"/>
  <mergeCells count="8">
    <mergeCell ref="D114:E114"/>
    <mergeCell ref="A2:B3"/>
    <mergeCell ref="C2:C3"/>
    <mergeCell ref="D2:E2"/>
    <mergeCell ref="D55:E55"/>
    <mergeCell ref="A60:B61"/>
    <mergeCell ref="C60:C61"/>
    <mergeCell ref="D60:E60"/>
  </mergeCells>
  <phoneticPr fontId="13"/>
  <pageMargins left="0.625" right="0.40833333333333333" top="0.75" bottom="0.75" header="0.3" footer="0.3"/>
  <pageSetup paperSize="9" orientation="portrait" horizontalDpi="0" verticalDpi="0" r:id="rId1"/>
  <headerFooter>
    <oddHeader>&amp;C&amp;"HG丸ｺﾞｼｯｸM-PRO,標準"&amp;A</oddHeader>
    <oddFooter>&amp;C&amp;"HG丸ｺﾞｼｯｸM-PRO,標準"（&amp;P）</oddFooter>
  </headerFooter>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F113"/>
  <sheetViews>
    <sheetView view="pageLayout" topLeftCell="A59" zoomScale="110" zoomScaleNormal="100" zoomScalePageLayoutView="110" workbookViewId="0"/>
  </sheetViews>
  <sheetFormatPr defaultRowHeight="13.2"/>
  <cols>
    <col min="1" max="2" width="4.77734375" style="1" customWidth="1"/>
    <col min="3" max="3" width="57" style="1" customWidth="1"/>
    <col min="4" max="5" width="13" style="1" customWidth="1"/>
    <col min="6" max="16384" width="8.88671875" style="1"/>
  </cols>
  <sheetData>
    <row r="1" spans="1:6" ht="25.8" customHeight="1"/>
    <row r="2" spans="1:6" ht="13.2" customHeight="1">
      <c r="A2" s="875" t="s">
        <v>3</v>
      </c>
      <c r="B2" s="878"/>
      <c r="C2" s="893" t="s">
        <v>0</v>
      </c>
      <c r="D2" s="895" t="s">
        <v>6</v>
      </c>
      <c r="E2" s="896"/>
      <c r="F2" s="2"/>
    </row>
    <row r="3" spans="1:6">
      <c r="A3" s="879"/>
      <c r="B3" s="880"/>
      <c r="C3" s="894"/>
      <c r="D3" s="292" t="s">
        <v>4</v>
      </c>
      <c r="E3" s="293" t="s">
        <v>312</v>
      </c>
    </row>
    <row r="4" spans="1:6">
      <c r="A4" s="210"/>
      <c r="B4" s="211"/>
      <c r="C4" s="212"/>
      <c r="D4" s="249"/>
      <c r="E4" s="295"/>
    </row>
    <row r="5" spans="1:6">
      <c r="A5" s="178"/>
      <c r="B5" s="179"/>
      <c r="C5" s="180"/>
      <c r="D5" s="181"/>
      <c r="E5" s="195"/>
    </row>
    <row r="6" spans="1:6">
      <c r="A6" s="178"/>
      <c r="B6" s="179"/>
      <c r="C6" s="180"/>
      <c r="D6" s="181"/>
      <c r="E6" s="195"/>
    </row>
    <row r="7" spans="1:6">
      <c r="A7" s="178"/>
      <c r="B7" s="179"/>
      <c r="C7" s="180"/>
      <c r="D7" s="181"/>
      <c r="E7" s="195"/>
    </row>
    <row r="8" spans="1:6">
      <c r="A8" s="178"/>
      <c r="B8" s="179"/>
      <c r="C8" s="180"/>
      <c r="D8" s="181"/>
      <c r="E8" s="195"/>
    </row>
    <row r="9" spans="1:6">
      <c r="A9" s="178"/>
      <c r="B9" s="179"/>
      <c r="C9" s="180"/>
      <c r="D9" s="181"/>
      <c r="E9" s="195"/>
    </row>
    <row r="10" spans="1:6">
      <c r="A10" s="178"/>
      <c r="B10" s="179"/>
      <c r="C10" s="228"/>
      <c r="D10" s="181"/>
      <c r="E10" s="195"/>
    </row>
    <row r="11" spans="1:6">
      <c r="A11" s="178"/>
      <c r="B11" s="179"/>
      <c r="C11" s="180"/>
      <c r="D11" s="181"/>
      <c r="E11" s="195"/>
    </row>
    <row r="12" spans="1:6">
      <c r="A12" s="178"/>
      <c r="B12" s="179"/>
      <c r="C12" s="180"/>
      <c r="D12" s="181"/>
      <c r="E12" s="195"/>
    </row>
    <row r="13" spans="1:6">
      <c r="A13" s="178"/>
      <c r="B13" s="179"/>
      <c r="C13" s="180"/>
      <c r="D13" s="181"/>
      <c r="E13" s="195"/>
    </row>
    <row r="14" spans="1:6">
      <c r="A14" s="178"/>
      <c r="B14" s="179"/>
      <c r="C14" s="180"/>
      <c r="D14" s="181"/>
      <c r="E14" s="195"/>
    </row>
    <row r="15" spans="1:6">
      <c r="A15" s="178"/>
      <c r="B15" s="179"/>
      <c r="C15" s="180"/>
      <c r="D15" s="181"/>
      <c r="E15" s="195"/>
    </row>
    <row r="16" spans="1:6">
      <c r="A16" s="178"/>
      <c r="B16" s="179"/>
      <c r="C16" s="180"/>
      <c r="D16" s="181"/>
      <c r="E16" s="195"/>
    </row>
    <row r="17" spans="1:5">
      <c r="A17" s="178"/>
      <c r="B17" s="179"/>
      <c r="C17" s="180"/>
      <c r="D17" s="181"/>
      <c r="E17" s="195"/>
    </row>
    <row r="18" spans="1:5">
      <c r="A18" s="178"/>
      <c r="B18" s="179"/>
      <c r="C18" s="180"/>
      <c r="D18" s="181"/>
      <c r="E18" s="195"/>
    </row>
    <row r="19" spans="1:5">
      <c r="A19" s="178"/>
      <c r="B19" s="179"/>
      <c r="C19" s="180"/>
      <c r="D19" s="181"/>
      <c r="E19" s="195"/>
    </row>
    <row r="20" spans="1:5">
      <c r="A20" s="178"/>
      <c r="B20" s="179"/>
      <c r="C20" s="180"/>
      <c r="D20" s="181"/>
      <c r="E20" s="195"/>
    </row>
    <row r="21" spans="1:5">
      <c r="A21" s="178"/>
      <c r="B21" s="179"/>
      <c r="C21" s="180"/>
      <c r="D21" s="181"/>
      <c r="E21" s="195"/>
    </row>
    <row r="22" spans="1:5">
      <c r="A22" s="178"/>
      <c r="B22" s="179"/>
      <c r="C22" s="180"/>
      <c r="D22" s="181"/>
      <c r="E22" s="195"/>
    </row>
    <row r="23" spans="1:5">
      <c r="A23" s="178"/>
      <c r="B23" s="179"/>
      <c r="C23" s="180"/>
      <c r="D23" s="181"/>
      <c r="E23" s="195"/>
    </row>
    <row r="24" spans="1:5">
      <c r="A24" s="178"/>
      <c r="B24" s="179"/>
      <c r="C24" s="180"/>
      <c r="D24" s="181"/>
      <c r="E24" s="195"/>
    </row>
    <row r="25" spans="1:5">
      <c r="A25" s="178"/>
      <c r="B25" s="179"/>
      <c r="C25" s="180"/>
      <c r="D25" s="181"/>
      <c r="E25" s="195"/>
    </row>
    <row r="26" spans="1:5">
      <c r="A26" s="178"/>
      <c r="B26" s="179"/>
      <c r="C26" s="180"/>
      <c r="D26" s="181"/>
      <c r="E26" s="195"/>
    </row>
    <row r="27" spans="1:5">
      <c r="A27" s="178"/>
      <c r="B27" s="179"/>
      <c r="C27" s="180"/>
      <c r="D27" s="181"/>
      <c r="E27" s="195"/>
    </row>
    <row r="28" spans="1:5">
      <c r="A28" s="178"/>
      <c r="B28" s="179"/>
      <c r="C28" s="180"/>
      <c r="D28" s="181"/>
      <c r="E28" s="195"/>
    </row>
    <row r="29" spans="1:5">
      <c r="A29" s="178"/>
      <c r="B29" s="179"/>
      <c r="C29" s="180"/>
      <c r="D29" s="181"/>
      <c r="E29" s="195"/>
    </row>
    <row r="30" spans="1:5">
      <c r="A30" s="178"/>
      <c r="B30" s="179"/>
      <c r="C30" s="180"/>
      <c r="D30" s="181"/>
      <c r="E30" s="195"/>
    </row>
    <row r="31" spans="1:5">
      <c r="A31" s="178"/>
      <c r="B31" s="179"/>
      <c r="C31" s="180"/>
      <c r="D31" s="181"/>
      <c r="E31" s="195"/>
    </row>
    <row r="32" spans="1:5">
      <c r="A32" s="178"/>
      <c r="B32" s="179"/>
      <c r="C32" s="180"/>
      <c r="D32" s="181"/>
      <c r="E32" s="195"/>
    </row>
    <row r="33" spans="1:5">
      <c r="A33" s="178"/>
      <c r="B33" s="179"/>
      <c r="C33" s="180"/>
      <c r="D33" s="181"/>
      <c r="E33" s="195"/>
    </row>
    <row r="34" spans="1:5">
      <c r="A34" s="178"/>
      <c r="B34" s="179"/>
      <c r="C34" s="180"/>
      <c r="D34" s="181"/>
      <c r="E34" s="195"/>
    </row>
    <row r="35" spans="1:5">
      <c r="A35" s="178"/>
      <c r="B35" s="179"/>
      <c r="C35" s="180"/>
      <c r="D35" s="181"/>
      <c r="E35" s="195"/>
    </row>
    <row r="36" spans="1:5">
      <c r="A36" s="178"/>
      <c r="B36" s="179"/>
      <c r="C36" s="180"/>
      <c r="D36" s="181"/>
      <c r="E36" s="195"/>
    </row>
    <row r="37" spans="1:5">
      <c r="A37" s="178"/>
      <c r="B37" s="179"/>
      <c r="C37" s="180"/>
      <c r="D37" s="181"/>
      <c r="E37" s="195"/>
    </row>
    <row r="38" spans="1:5">
      <c r="A38" s="178"/>
      <c r="B38" s="179"/>
      <c r="C38" s="180"/>
      <c r="D38" s="181"/>
      <c r="E38" s="195"/>
    </row>
    <row r="39" spans="1:5">
      <c r="A39" s="178"/>
      <c r="B39" s="179"/>
      <c r="C39" s="180"/>
      <c r="D39" s="181"/>
      <c r="E39" s="195"/>
    </row>
    <row r="40" spans="1:5">
      <c r="A40" s="178"/>
      <c r="B40" s="179"/>
      <c r="C40" s="180"/>
      <c r="D40" s="181"/>
      <c r="E40" s="195"/>
    </row>
    <row r="41" spans="1:5">
      <c r="A41" s="178"/>
      <c r="B41" s="179"/>
      <c r="C41" s="180"/>
      <c r="D41" s="181"/>
      <c r="E41" s="195"/>
    </row>
    <row r="42" spans="1:5">
      <c r="A42" s="178"/>
      <c r="B42" s="179"/>
      <c r="C42" s="180"/>
      <c r="D42" s="181"/>
      <c r="E42" s="195"/>
    </row>
    <row r="43" spans="1:5">
      <c r="A43" s="178"/>
      <c r="B43" s="179"/>
      <c r="C43" s="180"/>
      <c r="D43" s="181"/>
      <c r="E43" s="195"/>
    </row>
    <row r="44" spans="1:5">
      <c r="A44" s="178"/>
      <c r="B44" s="179"/>
      <c r="C44" s="180"/>
      <c r="D44" s="181"/>
      <c r="E44" s="195"/>
    </row>
    <row r="45" spans="1:5">
      <c r="A45" s="178"/>
      <c r="B45" s="179"/>
      <c r="C45" s="180"/>
      <c r="D45" s="181"/>
      <c r="E45" s="195"/>
    </row>
    <row r="46" spans="1:5">
      <c r="A46" s="178"/>
      <c r="B46" s="179"/>
      <c r="C46" s="180"/>
      <c r="D46" s="181"/>
      <c r="E46" s="195"/>
    </row>
    <row r="47" spans="1:5">
      <c r="A47" s="178"/>
      <c r="B47" s="179"/>
      <c r="C47" s="180"/>
      <c r="D47" s="181"/>
      <c r="E47" s="195"/>
    </row>
    <row r="48" spans="1:5">
      <c r="A48" s="178"/>
      <c r="B48" s="179"/>
      <c r="C48" s="180"/>
      <c r="D48" s="181"/>
      <c r="E48" s="195"/>
    </row>
    <row r="49" spans="1:5">
      <c r="A49" s="178"/>
      <c r="B49" s="179"/>
      <c r="C49" s="180"/>
      <c r="D49" s="181"/>
      <c r="E49" s="195"/>
    </row>
    <row r="50" spans="1:5">
      <c r="A50" s="178"/>
      <c r="B50" s="179"/>
      <c r="C50" s="180"/>
      <c r="D50" s="181"/>
      <c r="E50" s="195"/>
    </row>
    <row r="51" spans="1:5">
      <c r="A51" s="178"/>
      <c r="B51" s="179"/>
      <c r="C51" s="180"/>
      <c r="D51" s="181"/>
      <c r="E51" s="195"/>
    </row>
    <row r="52" spans="1:5">
      <c r="A52" s="178"/>
      <c r="B52" s="179"/>
      <c r="C52" s="180"/>
      <c r="D52" s="181"/>
      <c r="E52" s="195"/>
    </row>
    <row r="53" spans="1:5">
      <c r="A53" s="183"/>
      <c r="B53" s="184"/>
      <c r="C53" s="185"/>
      <c r="D53" s="186"/>
      <c r="E53" s="196"/>
    </row>
    <row r="54" spans="1:5" ht="13.8" thickBot="1">
      <c r="A54" s="187"/>
      <c r="B54" s="188"/>
      <c r="C54" s="189"/>
      <c r="D54" s="190">
        <f>SUM(D4:D53)</f>
        <v>0</v>
      </c>
      <c r="E54" s="191">
        <f>SUM(E4:E53)</f>
        <v>0</v>
      </c>
    </row>
    <row r="55" spans="1:5" ht="13.8" thickTop="1">
      <c r="A55" s="373"/>
      <c r="B55" s="373"/>
      <c r="C55" s="528" t="s">
        <v>14</v>
      </c>
      <c r="D55" s="967">
        <f>D54+E54</f>
        <v>0</v>
      </c>
      <c r="E55" s="967"/>
    </row>
    <row r="56" spans="1:5">
      <c r="C56" s="3"/>
      <c r="D56" s="3"/>
      <c r="E56" s="3"/>
    </row>
    <row r="57" spans="1:5">
      <c r="C57" s="3"/>
      <c r="D57" s="3"/>
      <c r="E57" s="3"/>
    </row>
    <row r="58" spans="1:5">
      <c r="C58" s="3"/>
      <c r="D58" s="3"/>
      <c r="E58" s="3"/>
    </row>
    <row r="59" spans="1:5" ht="25.8" customHeight="1">
      <c r="D59" s="3"/>
      <c r="E59" s="3"/>
    </row>
    <row r="60" spans="1:5" ht="13.2" customHeight="1">
      <c r="A60" s="946" t="s">
        <v>3</v>
      </c>
      <c r="B60" s="1104"/>
      <c r="C60" s="893" t="s">
        <v>0</v>
      </c>
      <c r="D60" s="895" t="s">
        <v>6</v>
      </c>
      <c r="E60" s="896"/>
    </row>
    <row r="61" spans="1:5">
      <c r="A61" s="948"/>
      <c r="B61" s="1105"/>
      <c r="C61" s="894"/>
      <c r="D61" s="292" t="s">
        <v>4</v>
      </c>
      <c r="E61" s="293" t="s">
        <v>312</v>
      </c>
    </row>
    <row r="62" spans="1:5">
      <c r="A62" s="210"/>
      <c r="B62" s="211"/>
      <c r="C62" s="220" t="s">
        <v>8</v>
      </c>
      <c r="D62" s="294">
        <f>D54</f>
        <v>0</v>
      </c>
      <c r="E62" s="213">
        <f>E54</f>
        <v>0</v>
      </c>
    </row>
    <row r="63" spans="1:5">
      <c r="A63" s="178"/>
      <c r="B63" s="179"/>
      <c r="C63" s="180"/>
      <c r="D63" s="181"/>
      <c r="E63" s="195"/>
    </row>
    <row r="64" spans="1:5">
      <c r="A64" s="178"/>
      <c r="B64" s="179"/>
      <c r="C64" s="180"/>
      <c r="D64" s="181"/>
      <c r="E64" s="195"/>
    </row>
    <row r="65" spans="1:5">
      <c r="A65" s="178"/>
      <c r="B65" s="179"/>
      <c r="C65" s="180"/>
      <c r="D65" s="181"/>
      <c r="E65" s="195"/>
    </row>
    <row r="66" spans="1:5">
      <c r="A66" s="178"/>
      <c r="B66" s="179"/>
      <c r="C66" s="180"/>
      <c r="D66" s="181"/>
      <c r="E66" s="195"/>
    </row>
    <row r="67" spans="1:5">
      <c r="A67" s="178"/>
      <c r="B67" s="179"/>
      <c r="C67" s="180"/>
      <c r="D67" s="181"/>
      <c r="E67" s="195"/>
    </row>
    <row r="68" spans="1:5">
      <c r="A68" s="178"/>
      <c r="B68" s="179"/>
      <c r="C68" s="228"/>
      <c r="D68" s="181"/>
      <c r="E68" s="195"/>
    </row>
    <row r="69" spans="1:5">
      <c r="A69" s="178"/>
      <c r="B69" s="179"/>
      <c r="C69" s="180"/>
      <c r="D69" s="181"/>
      <c r="E69" s="195"/>
    </row>
    <row r="70" spans="1:5">
      <c r="A70" s="178"/>
      <c r="B70" s="179"/>
      <c r="C70" s="180"/>
      <c r="D70" s="181"/>
      <c r="E70" s="195"/>
    </row>
    <row r="71" spans="1:5">
      <c r="A71" s="178"/>
      <c r="B71" s="179"/>
      <c r="C71" s="180"/>
      <c r="D71" s="181"/>
      <c r="E71" s="195"/>
    </row>
    <row r="72" spans="1:5">
      <c r="A72" s="178"/>
      <c r="B72" s="179"/>
      <c r="C72" s="180"/>
      <c r="D72" s="181"/>
      <c r="E72" s="195"/>
    </row>
    <row r="73" spans="1:5">
      <c r="A73" s="178"/>
      <c r="B73" s="179"/>
      <c r="C73" s="180"/>
      <c r="D73" s="181"/>
      <c r="E73" s="195"/>
    </row>
    <row r="74" spans="1:5">
      <c r="A74" s="178"/>
      <c r="B74" s="179"/>
      <c r="C74" s="180"/>
      <c r="D74" s="181"/>
      <c r="E74" s="195"/>
    </row>
    <row r="75" spans="1:5">
      <c r="A75" s="178"/>
      <c r="B75" s="179"/>
      <c r="C75" s="180"/>
      <c r="D75" s="181"/>
      <c r="E75" s="195"/>
    </row>
    <row r="76" spans="1:5">
      <c r="A76" s="178"/>
      <c r="B76" s="179"/>
      <c r="C76" s="180"/>
      <c r="D76" s="181"/>
      <c r="E76" s="195"/>
    </row>
    <row r="77" spans="1:5">
      <c r="A77" s="178"/>
      <c r="B77" s="179"/>
      <c r="C77" s="180"/>
      <c r="D77" s="181"/>
      <c r="E77" s="195"/>
    </row>
    <row r="78" spans="1:5">
      <c r="A78" s="178"/>
      <c r="B78" s="179"/>
      <c r="C78" s="180"/>
      <c r="D78" s="181"/>
      <c r="E78" s="195"/>
    </row>
    <row r="79" spans="1:5">
      <c r="A79" s="178"/>
      <c r="B79" s="179"/>
      <c r="C79" s="180"/>
      <c r="D79" s="181"/>
      <c r="E79" s="195"/>
    </row>
    <row r="80" spans="1:5">
      <c r="A80" s="178"/>
      <c r="B80" s="179"/>
      <c r="C80" s="180"/>
      <c r="D80" s="181"/>
      <c r="E80" s="195"/>
    </row>
    <row r="81" spans="1:5">
      <c r="A81" s="178"/>
      <c r="B81" s="179"/>
      <c r="C81" s="180"/>
      <c r="D81" s="181"/>
      <c r="E81" s="195"/>
    </row>
    <row r="82" spans="1:5">
      <c r="A82" s="178"/>
      <c r="B82" s="179"/>
      <c r="C82" s="180"/>
      <c r="D82" s="181"/>
      <c r="E82" s="195"/>
    </row>
    <row r="83" spans="1:5">
      <c r="A83" s="178"/>
      <c r="B83" s="179"/>
      <c r="C83" s="180"/>
      <c r="D83" s="181"/>
      <c r="E83" s="195"/>
    </row>
    <row r="84" spans="1:5">
      <c r="A84" s="178"/>
      <c r="B84" s="179"/>
      <c r="C84" s="180"/>
      <c r="D84" s="181"/>
      <c r="E84" s="195"/>
    </row>
    <row r="85" spans="1:5">
      <c r="A85" s="178"/>
      <c r="B85" s="179"/>
      <c r="C85" s="180"/>
      <c r="D85" s="181"/>
      <c r="E85" s="195"/>
    </row>
    <row r="86" spans="1:5">
      <c r="A86" s="178"/>
      <c r="B86" s="179"/>
      <c r="C86" s="180"/>
      <c r="D86" s="181"/>
      <c r="E86" s="195"/>
    </row>
    <row r="87" spans="1:5">
      <c r="A87" s="178"/>
      <c r="B87" s="179"/>
      <c r="C87" s="180"/>
      <c r="D87" s="181"/>
      <c r="E87" s="195"/>
    </row>
    <row r="88" spans="1:5">
      <c r="A88" s="178"/>
      <c r="B88" s="179"/>
      <c r="C88" s="180"/>
      <c r="D88" s="181"/>
      <c r="E88" s="195"/>
    </row>
    <row r="89" spans="1:5">
      <c r="A89" s="178"/>
      <c r="B89" s="179"/>
      <c r="C89" s="180"/>
      <c r="D89" s="181"/>
      <c r="E89" s="195"/>
    </row>
    <row r="90" spans="1:5">
      <c r="A90" s="178"/>
      <c r="B90" s="179"/>
      <c r="C90" s="180"/>
      <c r="D90" s="181"/>
      <c r="E90" s="195"/>
    </row>
    <row r="91" spans="1:5">
      <c r="A91" s="178"/>
      <c r="B91" s="179"/>
      <c r="C91" s="180"/>
      <c r="D91" s="181"/>
      <c r="E91" s="195"/>
    </row>
    <row r="92" spans="1:5">
      <c r="A92" s="178"/>
      <c r="B92" s="179"/>
      <c r="C92" s="180"/>
      <c r="D92" s="181"/>
      <c r="E92" s="195"/>
    </row>
    <row r="93" spans="1:5">
      <c r="A93" s="178"/>
      <c r="B93" s="179"/>
      <c r="C93" s="180"/>
      <c r="D93" s="181"/>
      <c r="E93" s="195"/>
    </row>
    <row r="94" spans="1:5">
      <c r="A94" s="178"/>
      <c r="B94" s="179"/>
      <c r="C94" s="180"/>
      <c r="D94" s="181"/>
      <c r="E94" s="195"/>
    </row>
    <row r="95" spans="1:5">
      <c r="A95" s="178"/>
      <c r="B95" s="179"/>
      <c r="C95" s="180"/>
      <c r="D95" s="181"/>
      <c r="E95" s="195"/>
    </row>
    <row r="96" spans="1:5">
      <c r="A96" s="178"/>
      <c r="B96" s="179"/>
      <c r="C96" s="180"/>
      <c r="D96" s="181"/>
      <c r="E96" s="195"/>
    </row>
    <row r="97" spans="1:5">
      <c r="A97" s="178"/>
      <c r="B97" s="179"/>
      <c r="C97" s="180"/>
      <c r="D97" s="181"/>
      <c r="E97" s="195"/>
    </row>
    <row r="98" spans="1:5">
      <c r="A98" s="178"/>
      <c r="B98" s="179"/>
      <c r="C98" s="180"/>
      <c r="D98" s="181"/>
      <c r="E98" s="195"/>
    </row>
    <row r="99" spans="1:5">
      <c r="A99" s="178"/>
      <c r="B99" s="179"/>
      <c r="C99" s="180"/>
      <c r="D99" s="181"/>
      <c r="E99" s="195"/>
    </row>
    <row r="100" spans="1:5">
      <c r="A100" s="178"/>
      <c r="B100" s="179"/>
      <c r="C100" s="180"/>
      <c r="D100" s="181"/>
      <c r="E100" s="195"/>
    </row>
    <row r="101" spans="1:5">
      <c r="A101" s="178"/>
      <c r="B101" s="179"/>
      <c r="C101" s="180"/>
      <c r="D101" s="181"/>
      <c r="E101" s="195"/>
    </row>
    <row r="102" spans="1:5">
      <c r="A102" s="178"/>
      <c r="B102" s="179"/>
      <c r="C102" s="180"/>
      <c r="D102" s="181"/>
      <c r="E102" s="195"/>
    </row>
    <row r="103" spans="1:5">
      <c r="A103" s="178"/>
      <c r="B103" s="179"/>
      <c r="C103" s="180"/>
      <c r="D103" s="181"/>
      <c r="E103" s="195"/>
    </row>
    <row r="104" spans="1:5">
      <c r="A104" s="178"/>
      <c r="B104" s="179"/>
      <c r="C104" s="180"/>
      <c r="D104" s="181"/>
      <c r="E104" s="195"/>
    </row>
    <row r="105" spans="1:5">
      <c r="A105" s="178"/>
      <c r="B105" s="179"/>
      <c r="C105" s="180"/>
      <c r="D105" s="181"/>
      <c r="E105" s="195"/>
    </row>
    <row r="106" spans="1:5">
      <c r="A106" s="178"/>
      <c r="B106" s="179"/>
      <c r="C106" s="180"/>
      <c r="D106" s="181"/>
      <c r="E106" s="195"/>
    </row>
    <row r="107" spans="1:5">
      <c r="A107" s="178"/>
      <c r="B107" s="179"/>
      <c r="C107" s="180"/>
      <c r="D107" s="181"/>
      <c r="E107" s="195"/>
    </row>
    <row r="108" spans="1:5">
      <c r="A108" s="178"/>
      <c r="B108" s="179"/>
      <c r="C108" s="180"/>
      <c r="D108" s="181"/>
      <c r="E108" s="195"/>
    </row>
    <row r="109" spans="1:5">
      <c r="A109" s="178"/>
      <c r="B109" s="179"/>
      <c r="C109" s="180"/>
      <c r="D109" s="181"/>
      <c r="E109" s="195"/>
    </row>
    <row r="110" spans="1:5">
      <c r="A110" s="178"/>
      <c r="B110" s="179"/>
      <c r="C110" s="180"/>
      <c r="D110" s="181"/>
      <c r="E110" s="195"/>
    </row>
    <row r="111" spans="1:5">
      <c r="A111" s="183"/>
      <c r="B111" s="184"/>
      <c r="C111" s="185"/>
      <c r="D111" s="186"/>
      <c r="E111" s="196"/>
    </row>
    <row r="112" spans="1:5" ht="13.8" thickBot="1">
      <c r="A112" s="187"/>
      <c r="B112" s="188"/>
      <c r="C112" s="189"/>
      <c r="D112" s="190">
        <f>SUM(D62:D111)</f>
        <v>0</v>
      </c>
      <c r="E112" s="191">
        <f>SUM(E62:E111)</f>
        <v>0</v>
      </c>
    </row>
    <row r="113" spans="1:5" ht="13.8" thickTop="1">
      <c r="A113" s="373"/>
      <c r="B113" s="373"/>
      <c r="C113" s="528" t="s">
        <v>15</v>
      </c>
      <c r="D113" s="967">
        <f>D112+E112</f>
        <v>0</v>
      </c>
      <c r="E113" s="967"/>
    </row>
  </sheetData>
  <sheetProtection sheet="1" objects="1" scenarios="1"/>
  <mergeCells count="8">
    <mergeCell ref="D113:E113"/>
    <mergeCell ref="A2:B3"/>
    <mergeCell ref="C2:C3"/>
    <mergeCell ref="D2:E2"/>
    <mergeCell ref="D55:E55"/>
    <mergeCell ref="A60:B61"/>
    <mergeCell ref="C60:C61"/>
    <mergeCell ref="D60:E60"/>
  </mergeCells>
  <phoneticPr fontId="13"/>
  <pageMargins left="0.625" right="0.40833333333333333" top="0.75" bottom="0.75" header="0.3" footer="0.3"/>
  <pageSetup paperSize="9" orientation="portrait" horizontalDpi="0" verticalDpi="0" r:id="rId1"/>
  <headerFooter>
    <oddHeader>&amp;C&amp;"HG丸ｺﾞｼｯｸM-PRO,標準"&amp;A</oddHeader>
    <oddFooter>&amp;C&amp;"HG丸ｺﾞｼｯｸM-PRO,標準"（&amp;P）</oddFooter>
  </headerFooter>
  <rowBreaks count="1" manualBreakCount="1">
    <brk id="58" max="16383" man="1"/>
  </rowBreaks>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F113"/>
  <sheetViews>
    <sheetView view="pageLayout" zoomScale="110" zoomScaleNormal="100" zoomScalePageLayoutView="110" workbookViewId="0"/>
  </sheetViews>
  <sheetFormatPr defaultRowHeight="13.2"/>
  <cols>
    <col min="1" max="2" width="4.77734375" style="1" customWidth="1"/>
    <col min="3" max="3" width="57" style="1" customWidth="1"/>
    <col min="4" max="5" width="13" style="1" customWidth="1"/>
    <col min="6" max="16384" width="8.88671875" style="1"/>
  </cols>
  <sheetData>
    <row r="1" spans="1:6" ht="25.8" customHeight="1"/>
    <row r="2" spans="1:6" ht="13.2" customHeight="1">
      <c r="A2" s="875" t="s">
        <v>3</v>
      </c>
      <c r="B2" s="878"/>
      <c r="C2" s="893" t="s">
        <v>0</v>
      </c>
      <c r="D2" s="895" t="s">
        <v>6</v>
      </c>
      <c r="E2" s="896"/>
      <c r="F2" s="2"/>
    </row>
    <row r="3" spans="1:6">
      <c r="A3" s="879"/>
      <c r="B3" s="880"/>
      <c r="C3" s="894"/>
      <c r="D3" s="292" t="s">
        <v>4</v>
      </c>
      <c r="E3" s="293" t="s">
        <v>312</v>
      </c>
    </row>
    <row r="4" spans="1:6">
      <c r="A4" s="210"/>
      <c r="B4" s="211"/>
      <c r="C4" s="212"/>
      <c r="D4" s="249"/>
      <c r="E4" s="295"/>
    </row>
    <row r="5" spans="1:6">
      <c r="A5" s="178"/>
      <c r="B5" s="179"/>
      <c r="C5" s="180"/>
      <c r="D5" s="181"/>
      <c r="E5" s="195"/>
    </row>
    <row r="6" spans="1:6">
      <c r="A6" s="178"/>
      <c r="B6" s="179"/>
      <c r="C6" s="180"/>
      <c r="D6" s="181"/>
      <c r="E6" s="195"/>
    </row>
    <row r="7" spans="1:6">
      <c r="A7" s="178"/>
      <c r="B7" s="179"/>
      <c r="C7" s="180"/>
      <c r="D7" s="181"/>
      <c r="E7" s="195"/>
    </row>
    <row r="8" spans="1:6">
      <c r="A8" s="178"/>
      <c r="B8" s="179"/>
      <c r="C8" s="180"/>
      <c r="D8" s="181"/>
      <c r="E8" s="195"/>
    </row>
    <row r="9" spans="1:6">
      <c r="A9" s="178"/>
      <c r="B9" s="179"/>
      <c r="C9" s="180"/>
      <c r="D9" s="181"/>
      <c r="E9" s="195"/>
    </row>
    <row r="10" spans="1:6">
      <c r="A10" s="178"/>
      <c r="B10" s="179"/>
      <c r="C10" s="228"/>
      <c r="D10" s="181"/>
      <c r="E10" s="195"/>
    </row>
    <row r="11" spans="1:6">
      <c r="A11" s="178"/>
      <c r="B11" s="179"/>
      <c r="C11" s="180"/>
      <c r="D11" s="181"/>
      <c r="E11" s="195"/>
    </row>
    <row r="12" spans="1:6">
      <c r="A12" s="178"/>
      <c r="B12" s="179"/>
      <c r="C12" s="180"/>
      <c r="D12" s="181"/>
      <c r="E12" s="195"/>
    </row>
    <row r="13" spans="1:6">
      <c r="A13" s="178"/>
      <c r="B13" s="179"/>
      <c r="C13" s="180"/>
      <c r="D13" s="181"/>
      <c r="E13" s="195"/>
    </row>
    <row r="14" spans="1:6">
      <c r="A14" s="178"/>
      <c r="B14" s="179"/>
      <c r="C14" s="180"/>
      <c r="D14" s="181"/>
      <c r="E14" s="195"/>
    </row>
    <row r="15" spans="1:6">
      <c r="A15" s="178"/>
      <c r="B15" s="179"/>
      <c r="C15" s="180"/>
      <c r="D15" s="181"/>
      <c r="E15" s="195"/>
    </row>
    <row r="16" spans="1:6">
      <c r="A16" s="178"/>
      <c r="B16" s="179"/>
      <c r="C16" s="180"/>
      <c r="D16" s="181"/>
      <c r="E16" s="195"/>
    </row>
    <row r="17" spans="1:5">
      <c r="A17" s="178"/>
      <c r="B17" s="179"/>
      <c r="C17" s="180"/>
      <c r="D17" s="181"/>
      <c r="E17" s="195"/>
    </row>
    <row r="18" spans="1:5">
      <c r="A18" s="178"/>
      <c r="B18" s="179"/>
      <c r="C18" s="180"/>
      <c r="D18" s="181"/>
      <c r="E18" s="195"/>
    </row>
    <row r="19" spans="1:5">
      <c r="A19" s="178"/>
      <c r="B19" s="179"/>
      <c r="C19" s="180"/>
      <c r="D19" s="181"/>
      <c r="E19" s="195"/>
    </row>
    <row r="20" spans="1:5">
      <c r="A20" s="178"/>
      <c r="B20" s="179"/>
      <c r="C20" s="180"/>
      <c r="D20" s="181"/>
      <c r="E20" s="195"/>
    </row>
    <row r="21" spans="1:5">
      <c r="A21" s="178"/>
      <c r="B21" s="179"/>
      <c r="C21" s="180"/>
      <c r="D21" s="181"/>
      <c r="E21" s="195"/>
    </row>
    <row r="22" spans="1:5">
      <c r="A22" s="178"/>
      <c r="B22" s="179"/>
      <c r="C22" s="180"/>
      <c r="D22" s="181"/>
      <c r="E22" s="195"/>
    </row>
    <row r="23" spans="1:5">
      <c r="A23" s="178"/>
      <c r="B23" s="179"/>
      <c r="C23" s="180"/>
      <c r="D23" s="181"/>
      <c r="E23" s="195"/>
    </row>
    <row r="24" spans="1:5">
      <c r="A24" s="178"/>
      <c r="B24" s="179"/>
      <c r="C24" s="180"/>
      <c r="D24" s="181"/>
      <c r="E24" s="195"/>
    </row>
    <row r="25" spans="1:5">
      <c r="A25" s="178"/>
      <c r="B25" s="179"/>
      <c r="C25" s="180"/>
      <c r="D25" s="181"/>
      <c r="E25" s="195"/>
    </row>
    <row r="26" spans="1:5">
      <c r="A26" s="178"/>
      <c r="B26" s="179"/>
      <c r="C26" s="180"/>
      <c r="D26" s="181"/>
      <c r="E26" s="195"/>
    </row>
    <row r="27" spans="1:5">
      <c r="A27" s="178"/>
      <c r="B27" s="179"/>
      <c r="C27" s="180"/>
      <c r="D27" s="181"/>
      <c r="E27" s="195"/>
    </row>
    <row r="28" spans="1:5">
      <c r="A28" s="178"/>
      <c r="B28" s="179"/>
      <c r="C28" s="180"/>
      <c r="D28" s="181"/>
      <c r="E28" s="195"/>
    </row>
    <row r="29" spans="1:5">
      <c r="A29" s="178"/>
      <c r="B29" s="179"/>
      <c r="C29" s="180"/>
      <c r="D29" s="181"/>
      <c r="E29" s="195"/>
    </row>
    <row r="30" spans="1:5">
      <c r="A30" s="178"/>
      <c r="B30" s="179"/>
      <c r="C30" s="180"/>
      <c r="D30" s="181"/>
      <c r="E30" s="195"/>
    </row>
    <row r="31" spans="1:5">
      <c r="A31" s="178"/>
      <c r="B31" s="179"/>
      <c r="C31" s="180"/>
      <c r="D31" s="181"/>
      <c r="E31" s="195"/>
    </row>
    <row r="32" spans="1:5">
      <c r="A32" s="178"/>
      <c r="B32" s="179"/>
      <c r="C32" s="180"/>
      <c r="D32" s="181"/>
      <c r="E32" s="195"/>
    </row>
    <row r="33" spans="1:5">
      <c r="A33" s="178"/>
      <c r="B33" s="179"/>
      <c r="C33" s="180"/>
      <c r="D33" s="181"/>
      <c r="E33" s="195"/>
    </row>
    <row r="34" spans="1:5">
      <c r="A34" s="178"/>
      <c r="B34" s="179"/>
      <c r="C34" s="180"/>
      <c r="D34" s="181"/>
      <c r="E34" s="195"/>
    </row>
    <row r="35" spans="1:5">
      <c r="A35" s="178"/>
      <c r="B35" s="179"/>
      <c r="C35" s="180"/>
      <c r="D35" s="181"/>
      <c r="E35" s="195"/>
    </row>
    <row r="36" spans="1:5">
      <c r="A36" s="178"/>
      <c r="B36" s="179"/>
      <c r="C36" s="180"/>
      <c r="D36" s="181"/>
      <c r="E36" s="195"/>
    </row>
    <row r="37" spans="1:5">
      <c r="A37" s="178"/>
      <c r="B37" s="179"/>
      <c r="C37" s="180"/>
      <c r="D37" s="181"/>
      <c r="E37" s="195"/>
    </row>
    <row r="38" spans="1:5">
      <c r="A38" s="178"/>
      <c r="B38" s="179"/>
      <c r="C38" s="180"/>
      <c r="D38" s="181"/>
      <c r="E38" s="195"/>
    </row>
    <row r="39" spans="1:5">
      <c r="A39" s="178"/>
      <c r="B39" s="179"/>
      <c r="C39" s="180"/>
      <c r="D39" s="181"/>
      <c r="E39" s="195"/>
    </row>
    <row r="40" spans="1:5">
      <c r="A40" s="178"/>
      <c r="B40" s="179"/>
      <c r="C40" s="180"/>
      <c r="D40" s="181"/>
      <c r="E40" s="195"/>
    </row>
    <row r="41" spans="1:5">
      <c r="A41" s="178"/>
      <c r="B41" s="179"/>
      <c r="C41" s="180"/>
      <c r="D41" s="181"/>
      <c r="E41" s="195"/>
    </row>
    <row r="42" spans="1:5">
      <c r="A42" s="178"/>
      <c r="B42" s="179"/>
      <c r="C42" s="180"/>
      <c r="D42" s="181"/>
      <c r="E42" s="195"/>
    </row>
    <row r="43" spans="1:5">
      <c r="A43" s="178"/>
      <c r="B43" s="179"/>
      <c r="C43" s="180"/>
      <c r="D43" s="181"/>
      <c r="E43" s="195"/>
    </row>
    <row r="44" spans="1:5">
      <c r="A44" s="178"/>
      <c r="B44" s="179"/>
      <c r="C44" s="180"/>
      <c r="D44" s="181"/>
      <c r="E44" s="195"/>
    </row>
    <row r="45" spans="1:5">
      <c r="A45" s="178"/>
      <c r="B45" s="179"/>
      <c r="C45" s="180"/>
      <c r="D45" s="181"/>
      <c r="E45" s="195"/>
    </row>
    <row r="46" spans="1:5">
      <c r="A46" s="178"/>
      <c r="B46" s="179"/>
      <c r="C46" s="180"/>
      <c r="D46" s="181"/>
      <c r="E46" s="195"/>
    </row>
    <row r="47" spans="1:5">
      <c r="A47" s="178"/>
      <c r="B47" s="179"/>
      <c r="C47" s="180"/>
      <c r="D47" s="181"/>
      <c r="E47" s="195"/>
    </row>
    <row r="48" spans="1:5">
      <c r="A48" s="178"/>
      <c r="B48" s="179"/>
      <c r="C48" s="180"/>
      <c r="D48" s="181"/>
      <c r="E48" s="195"/>
    </row>
    <row r="49" spans="1:5">
      <c r="A49" s="178"/>
      <c r="B49" s="179"/>
      <c r="C49" s="180"/>
      <c r="D49" s="181"/>
      <c r="E49" s="195"/>
    </row>
    <row r="50" spans="1:5">
      <c r="A50" s="178"/>
      <c r="B50" s="179"/>
      <c r="C50" s="180"/>
      <c r="D50" s="181"/>
      <c r="E50" s="195"/>
    </row>
    <row r="51" spans="1:5">
      <c r="A51" s="178"/>
      <c r="B51" s="179"/>
      <c r="C51" s="180"/>
      <c r="D51" s="181"/>
      <c r="E51" s="195"/>
    </row>
    <row r="52" spans="1:5">
      <c r="A52" s="178"/>
      <c r="B52" s="179"/>
      <c r="C52" s="180"/>
      <c r="D52" s="181"/>
      <c r="E52" s="195"/>
    </row>
    <row r="53" spans="1:5">
      <c r="A53" s="183"/>
      <c r="B53" s="184"/>
      <c r="C53" s="185"/>
      <c r="D53" s="186"/>
      <c r="E53" s="196"/>
    </row>
    <row r="54" spans="1:5" ht="13.8" thickBot="1">
      <c r="A54" s="187"/>
      <c r="B54" s="188"/>
      <c r="C54" s="189"/>
      <c r="D54" s="190">
        <f>SUM(D4:D53)</f>
        <v>0</v>
      </c>
      <c r="E54" s="191">
        <f>SUM(E4:E53)</f>
        <v>0</v>
      </c>
    </row>
    <row r="55" spans="1:5" ht="13.8" thickTop="1">
      <c r="A55" s="373"/>
      <c r="B55" s="373"/>
      <c r="C55" s="528" t="s">
        <v>14</v>
      </c>
      <c r="D55" s="967">
        <f>D54+E54</f>
        <v>0</v>
      </c>
      <c r="E55" s="967"/>
    </row>
    <row r="56" spans="1:5">
      <c r="C56" s="3"/>
      <c r="D56" s="3"/>
      <c r="E56" s="3"/>
    </row>
    <row r="57" spans="1:5">
      <c r="C57" s="3"/>
      <c r="D57" s="3"/>
      <c r="E57" s="3"/>
    </row>
    <row r="58" spans="1:5">
      <c r="C58" s="3"/>
      <c r="D58" s="3"/>
      <c r="E58" s="3"/>
    </row>
    <row r="59" spans="1:5" ht="25.8" customHeight="1">
      <c r="D59" s="3"/>
      <c r="E59" s="3"/>
    </row>
    <row r="60" spans="1:5" ht="13.2" customHeight="1">
      <c r="A60" s="946" t="s">
        <v>3</v>
      </c>
      <c r="B60" s="1104"/>
      <c r="C60" s="893" t="s">
        <v>0</v>
      </c>
      <c r="D60" s="895" t="s">
        <v>6</v>
      </c>
      <c r="E60" s="896"/>
    </row>
    <row r="61" spans="1:5">
      <c r="A61" s="948"/>
      <c r="B61" s="1105"/>
      <c r="C61" s="894"/>
      <c r="D61" s="292" t="s">
        <v>4</v>
      </c>
      <c r="E61" s="293" t="s">
        <v>312</v>
      </c>
    </row>
    <row r="62" spans="1:5">
      <c r="A62" s="210"/>
      <c r="B62" s="211"/>
      <c r="C62" s="220" t="s">
        <v>8</v>
      </c>
      <c r="D62" s="294">
        <f>D54</f>
        <v>0</v>
      </c>
      <c r="E62" s="213">
        <f>E54</f>
        <v>0</v>
      </c>
    </row>
    <row r="63" spans="1:5">
      <c r="A63" s="178"/>
      <c r="B63" s="179"/>
      <c r="C63" s="180"/>
      <c r="D63" s="181"/>
      <c r="E63" s="195"/>
    </row>
    <row r="64" spans="1:5">
      <c r="A64" s="178"/>
      <c r="B64" s="179"/>
      <c r="C64" s="180"/>
      <c r="D64" s="181"/>
      <c r="E64" s="195"/>
    </row>
    <row r="65" spans="1:5">
      <c r="A65" s="178"/>
      <c r="B65" s="179"/>
      <c r="C65" s="180"/>
      <c r="D65" s="181"/>
      <c r="E65" s="195"/>
    </row>
    <row r="66" spans="1:5">
      <c r="A66" s="178"/>
      <c r="B66" s="179"/>
      <c r="C66" s="180"/>
      <c r="D66" s="181"/>
      <c r="E66" s="195"/>
    </row>
    <row r="67" spans="1:5">
      <c r="A67" s="178"/>
      <c r="B67" s="179"/>
      <c r="C67" s="180"/>
      <c r="D67" s="181"/>
      <c r="E67" s="195"/>
    </row>
    <row r="68" spans="1:5">
      <c r="A68" s="178"/>
      <c r="B68" s="179"/>
      <c r="C68" s="228"/>
      <c r="D68" s="181"/>
      <c r="E68" s="195"/>
    </row>
    <row r="69" spans="1:5">
      <c r="A69" s="178"/>
      <c r="B69" s="179"/>
      <c r="C69" s="180"/>
      <c r="D69" s="181"/>
      <c r="E69" s="195"/>
    </row>
    <row r="70" spans="1:5">
      <c r="A70" s="178"/>
      <c r="B70" s="179"/>
      <c r="C70" s="180"/>
      <c r="D70" s="181"/>
      <c r="E70" s="195"/>
    </row>
    <row r="71" spans="1:5">
      <c r="A71" s="178"/>
      <c r="B71" s="179"/>
      <c r="C71" s="180"/>
      <c r="D71" s="181"/>
      <c r="E71" s="195"/>
    </row>
    <row r="72" spans="1:5">
      <c r="A72" s="178"/>
      <c r="B72" s="179"/>
      <c r="C72" s="180"/>
      <c r="D72" s="181"/>
      <c r="E72" s="195"/>
    </row>
    <row r="73" spans="1:5">
      <c r="A73" s="178"/>
      <c r="B73" s="179"/>
      <c r="C73" s="180"/>
      <c r="D73" s="181"/>
      <c r="E73" s="195"/>
    </row>
    <row r="74" spans="1:5">
      <c r="A74" s="178"/>
      <c r="B74" s="179"/>
      <c r="C74" s="180"/>
      <c r="D74" s="181"/>
      <c r="E74" s="195"/>
    </row>
    <row r="75" spans="1:5">
      <c r="A75" s="178"/>
      <c r="B75" s="179"/>
      <c r="C75" s="180"/>
      <c r="D75" s="181"/>
      <c r="E75" s="195"/>
    </row>
    <row r="76" spans="1:5">
      <c r="A76" s="178"/>
      <c r="B76" s="179"/>
      <c r="C76" s="180"/>
      <c r="D76" s="181"/>
      <c r="E76" s="195"/>
    </row>
    <row r="77" spans="1:5">
      <c r="A77" s="178"/>
      <c r="B77" s="179"/>
      <c r="C77" s="180"/>
      <c r="D77" s="181"/>
      <c r="E77" s="195"/>
    </row>
    <row r="78" spans="1:5">
      <c r="A78" s="178"/>
      <c r="B78" s="179"/>
      <c r="C78" s="180"/>
      <c r="D78" s="181"/>
      <c r="E78" s="195"/>
    </row>
    <row r="79" spans="1:5">
      <c r="A79" s="178"/>
      <c r="B79" s="179"/>
      <c r="C79" s="180"/>
      <c r="D79" s="181"/>
      <c r="E79" s="195"/>
    </row>
    <row r="80" spans="1:5">
      <c r="A80" s="178"/>
      <c r="B80" s="179"/>
      <c r="C80" s="180"/>
      <c r="D80" s="181"/>
      <c r="E80" s="195"/>
    </row>
    <row r="81" spans="1:5">
      <c r="A81" s="178"/>
      <c r="B81" s="179"/>
      <c r="C81" s="180"/>
      <c r="D81" s="181"/>
      <c r="E81" s="195"/>
    </row>
    <row r="82" spans="1:5">
      <c r="A82" s="178"/>
      <c r="B82" s="179"/>
      <c r="C82" s="180"/>
      <c r="D82" s="181"/>
      <c r="E82" s="195"/>
    </row>
    <row r="83" spans="1:5">
      <c r="A83" s="178"/>
      <c r="B83" s="179"/>
      <c r="C83" s="180"/>
      <c r="D83" s="181"/>
      <c r="E83" s="195"/>
    </row>
    <row r="84" spans="1:5">
      <c r="A84" s="178"/>
      <c r="B84" s="179"/>
      <c r="C84" s="180"/>
      <c r="D84" s="181"/>
      <c r="E84" s="195"/>
    </row>
    <row r="85" spans="1:5">
      <c r="A85" s="178"/>
      <c r="B85" s="179"/>
      <c r="C85" s="180"/>
      <c r="D85" s="181"/>
      <c r="E85" s="195"/>
    </row>
    <row r="86" spans="1:5">
      <c r="A86" s="178"/>
      <c r="B86" s="179"/>
      <c r="C86" s="180"/>
      <c r="D86" s="181"/>
      <c r="E86" s="195"/>
    </row>
    <row r="87" spans="1:5">
      <c r="A87" s="178"/>
      <c r="B87" s="179"/>
      <c r="C87" s="180"/>
      <c r="D87" s="181"/>
      <c r="E87" s="195"/>
    </row>
    <row r="88" spans="1:5">
      <c r="A88" s="178"/>
      <c r="B88" s="179"/>
      <c r="C88" s="180"/>
      <c r="D88" s="181"/>
      <c r="E88" s="195"/>
    </row>
    <row r="89" spans="1:5">
      <c r="A89" s="178"/>
      <c r="B89" s="179"/>
      <c r="C89" s="180"/>
      <c r="D89" s="181"/>
      <c r="E89" s="195"/>
    </row>
    <row r="90" spans="1:5">
      <c r="A90" s="178"/>
      <c r="B90" s="179"/>
      <c r="C90" s="180"/>
      <c r="D90" s="181"/>
      <c r="E90" s="195"/>
    </row>
    <row r="91" spans="1:5">
      <c r="A91" s="178"/>
      <c r="B91" s="179"/>
      <c r="C91" s="180"/>
      <c r="D91" s="181"/>
      <c r="E91" s="195"/>
    </row>
    <row r="92" spans="1:5">
      <c r="A92" s="178"/>
      <c r="B92" s="179"/>
      <c r="C92" s="180"/>
      <c r="D92" s="181"/>
      <c r="E92" s="195"/>
    </row>
    <row r="93" spans="1:5">
      <c r="A93" s="178"/>
      <c r="B93" s="179"/>
      <c r="C93" s="180"/>
      <c r="D93" s="181"/>
      <c r="E93" s="195"/>
    </row>
    <row r="94" spans="1:5">
      <c r="A94" s="178"/>
      <c r="B94" s="179"/>
      <c r="C94" s="180"/>
      <c r="D94" s="181"/>
      <c r="E94" s="195"/>
    </row>
    <row r="95" spans="1:5">
      <c r="A95" s="178"/>
      <c r="B95" s="179"/>
      <c r="C95" s="180"/>
      <c r="D95" s="181"/>
      <c r="E95" s="195"/>
    </row>
    <row r="96" spans="1:5">
      <c r="A96" s="178"/>
      <c r="B96" s="179"/>
      <c r="C96" s="180"/>
      <c r="D96" s="181"/>
      <c r="E96" s="195"/>
    </row>
    <row r="97" spans="1:5">
      <c r="A97" s="178"/>
      <c r="B97" s="179"/>
      <c r="C97" s="180"/>
      <c r="D97" s="181"/>
      <c r="E97" s="195"/>
    </row>
    <row r="98" spans="1:5">
      <c r="A98" s="178"/>
      <c r="B98" s="179"/>
      <c r="C98" s="180"/>
      <c r="D98" s="181"/>
      <c r="E98" s="195"/>
    </row>
    <row r="99" spans="1:5">
      <c r="A99" s="178"/>
      <c r="B99" s="179"/>
      <c r="C99" s="180"/>
      <c r="D99" s="181"/>
      <c r="E99" s="195"/>
    </row>
    <row r="100" spans="1:5">
      <c r="A100" s="178"/>
      <c r="B100" s="179"/>
      <c r="C100" s="180"/>
      <c r="D100" s="181"/>
      <c r="E100" s="195"/>
    </row>
    <row r="101" spans="1:5">
      <c r="A101" s="178"/>
      <c r="B101" s="179"/>
      <c r="C101" s="180"/>
      <c r="D101" s="181"/>
      <c r="E101" s="195"/>
    </row>
    <row r="102" spans="1:5">
      <c r="A102" s="178"/>
      <c r="B102" s="179"/>
      <c r="C102" s="180"/>
      <c r="D102" s="181"/>
      <c r="E102" s="195"/>
    </row>
    <row r="103" spans="1:5">
      <c r="A103" s="178"/>
      <c r="B103" s="179"/>
      <c r="C103" s="180"/>
      <c r="D103" s="181"/>
      <c r="E103" s="195"/>
    </row>
    <row r="104" spans="1:5">
      <c r="A104" s="178"/>
      <c r="B104" s="179"/>
      <c r="C104" s="180"/>
      <c r="D104" s="181"/>
      <c r="E104" s="195"/>
    </row>
    <row r="105" spans="1:5">
      <c r="A105" s="178"/>
      <c r="B105" s="179"/>
      <c r="C105" s="180"/>
      <c r="D105" s="181"/>
      <c r="E105" s="195"/>
    </row>
    <row r="106" spans="1:5">
      <c r="A106" s="178"/>
      <c r="B106" s="179"/>
      <c r="C106" s="180"/>
      <c r="D106" s="181"/>
      <c r="E106" s="195"/>
    </row>
    <row r="107" spans="1:5">
      <c r="A107" s="178"/>
      <c r="B107" s="179"/>
      <c r="C107" s="180"/>
      <c r="D107" s="181"/>
      <c r="E107" s="195"/>
    </row>
    <row r="108" spans="1:5">
      <c r="A108" s="178"/>
      <c r="B108" s="179"/>
      <c r="C108" s="180"/>
      <c r="D108" s="181"/>
      <c r="E108" s="195"/>
    </row>
    <row r="109" spans="1:5">
      <c r="A109" s="178"/>
      <c r="B109" s="179"/>
      <c r="C109" s="180"/>
      <c r="D109" s="181"/>
      <c r="E109" s="195"/>
    </row>
    <row r="110" spans="1:5">
      <c r="A110" s="178"/>
      <c r="B110" s="179"/>
      <c r="C110" s="180"/>
      <c r="D110" s="181"/>
      <c r="E110" s="195"/>
    </row>
    <row r="111" spans="1:5">
      <c r="A111" s="183"/>
      <c r="B111" s="184"/>
      <c r="C111" s="185"/>
      <c r="D111" s="186"/>
      <c r="E111" s="196"/>
    </row>
    <row r="112" spans="1:5" ht="13.8" thickBot="1">
      <c r="A112" s="187"/>
      <c r="B112" s="188"/>
      <c r="C112" s="189"/>
      <c r="D112" s="190">
        <f>SUM(D62:D111)</f>
        <v>0</v>
      </c>
      <c r="E112" s="191">
        <f>SUM(E62:E111)</f>
        <v>0</v>
      </c>
    </row>
    <row r="113" spans="1:5" ht="13.8" thickTop="1">
      <c r="A113" s="373"/>
      <c r="B113" s="373"/>
      <c r="C113" s="528" t="s">
        <v>15</v>
      </c>
      <c r="D113" s="967">
        <f>D112+E112</f>
        <v>0</v>
      </c>
      <c r="E113" s="967"/>
    </row>
  </sheetData>
  <sheetProtection sheet="1" objects="1" scenarios="1"/>
  <mergeCells count="8">
    <mergeCell ref="D113:E113"/>
    <mergeCell ref="A2:B3"/>
    <mergeCell ref="C2:C3"/>
    <mergeCell ref="D2:E2"/>
    <mergeCell ref="D55:E55"/>
    <mergeCell ref="A60:B61"/>
    <mergeCell ref="C60:C61"/>
    <mergeCell ref="D60:E60"/>
  </mergeCells>
  <phoneticPr fontId="13"/>
  <pageMargins left="0.625" right="0.40833333333333333" top="0.75" bottom="0.75" header="0.3" footer="0.3"/>
  <pageSetup paperSize="9" orientation="portrait" horizontalDpi="0" verticalDpi="0" r:id="rId1"/>
  <headerFooter>
    <oddHeader>&amp;C&amp;"HG丸ｺﾞｼｯｸM-PRO,標準"&amp;A</oddHeader>
    <oddFooter>&amp;C&amp;"HG丸ｺﾞｼｯｸM-PRO,標準"（&amp;P）</oddFooter>
  </headerFooter>
  <rowBreaks count="1" manualBreakCount="1">
    <brk id="58" max="16383" man="1"/>
  </rowBreaks>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7" tint="0.59999389629810485"/>
  </sheetPr>
  <dimension ref="A1:M63"/>
  <sheetViews>
    <sheetView showGridLines="0" view="pageLayout" zoomScale="80" zoomScaleNormal="100" zoomScalePageLayoutView="80" workbookViewId="0">
      <selection activeCell="E17" sqref="E17"/>
    </sheetView>
  </sheetViews>
  <sheetFormatPr defaultRowHeight="13.2"/>
  <cols>
    <col min="1" max="3" width="4.44140625" style="21" customWidth="1"/>
    <col min="4" max="4" width="40.77734375" style="21" customWidth="1"/>
    <col min="5" max="5" width="7.44140625" style="21" customWidth="1"/>
    <col min="6" max="6" width="10.88671875" style="21" customWidth="1"/>
    <col min="7" max="7" width="13" style="21" bestFit="1" customWidth="1"/>
    <col min="8" max="8" width="6.44140625" style="21" customWidth="1"/>
    <col min="9" max="9" width="10.88671875" style="21" customWidth="1"/>
    <col min="10" max="10" width="7.44140625" style="21" customWidth="1"/>
    <col min="11" max="11" width="10.88671875" style="21" customWidth="1"/>
    <col min="12" max="13" width="9.77734375" style="21" customWidth="1"/>
    <col min="14" max="16384" width="8.88671875" style="21"/>
  </cols>
  <sheetData>
    <row r="1" spans="1:13" ht="25.2" customHeight="1"/>
    <row r="2" spans="1:13">
      <c r="A2" s="1118" t="s">
        <v>57</v>
      </c>
      <c r="B2" s="1119"/>
      <c r="C2" s="1120"/>
      <c r="E2" s="1121" t="s">
        <v>1490</v>
      </c>
      <c r="F2" s="1122"/>
      <c r="G2" s="1122"/>
      <c r="I2" s="1117" t="s">
        <v>58</v>
      </c>
      <c r="J2" s="1117"/>
      <c r="K2" s="708" t="s">
        <v>1486</v>
      </c>
      <c r="L2" s="545" t="s">
        <v>59</v>
      </c>
      <c r="M2" s="708" t="s">
        <v>1488</v>
      </c>
    </row>
    <row r="3" spans="1:13">
      <c r="A3" s="1123">
        <v>1</v>
      </c>
      <c r="B3" s="1124"/>
      <c r="C3" s="1125"/>
      <c r="E3" s="543"/>
      <c r="F3" s="543"/>
      <c r="G3" s="543"/>
      <c r="I3" s="1117" t="s">
        <v>60</v>
      </c>
      <c r="J3" s="1117"/>
      <c r="K3" s="708" t="s">
        <v>1487</v>
      </c>
      <c r="L3" s="545" t="s">
        <v>61</v>
      </c>
      <c r="M3" s="709" t="s">
        <v>1489</v>
      </c>
    </row>
    <row r="4" spans="1:13">
      <c r="I4" s="1117" t="s">
        <v>62</v>
      </c>
      <c r="J4" s="1117"/>
      <c r="K4" s="546">
        <v>3</v>
      </c>
      <c r="L4" s="545" t="s">
        <v>51</v>
      </c>
      <c r="M4" s="710"/>
    </row>
    <row r="6" spans="1:13" ht="26.4" customHeight="1">
      <c r="A6" s="1128" t="s">
        <v>63</v>
      </c>
      <c r="B6" s="1129"/>
      <c r="C6" s="1130"/>
      <c r="D6" s="1134" t="s">
        <v>51</v>
      </c>
      <c r="E6" s="1126" t="s">
        <v>64</v>
      </c>
      <c r="F6" s="1129"/>
      <c r="G6" s="1130"/>
      <c r="H6" s="1136" t="s">
        <v>65</v>
      </c>
      <c r="I6" s="1134" t="s">
        <v>66</v>
      </c>
      <c r="J6" s="1128" t="s">
        <v>67</v>
      </c>
      <c r="K6" s="1127"/>
      <c r="L6" s="1126" t="s">
        <v>68</v>
      </c>
      <c r="M6" s="1127"/>
    </row>
    <row r="7" spans="1:13" ht="33" customHeight="1">
      <c r="A7" s="1131"/>
      <c r="B7" s="1132"/>
      <c r="C7" s="1133"/>
      <c r="D7" s="1135"/>
      <c r="E7" s="553" t="s">
        <v>48</v>
      </c>
      <c r="F7" s="550" t="s">
        <v>50</v>
      </c>
      <c r="G7" s="554" t="s">
        <v>6</v>
      </c>
      <c r="H7" s="1137"/>
      <c r="I7" s="1135"/>
      <c r="J7" s="556" t="s">
        <v>48</v>
      </c>
      <c r="K7" s="557" t="s">
        <v>6</v>
      </c>
      <c r="L7" s="555" t="s">
        <v>69</v>
      </c>
      <c r="M7" s="552" t="s">
        <v>70</v>
      </c>
    </row>
    <row r="8" spans="1:13" ht="26.25" customHeight="1">
      <c r="A8" s="711">
        <v>12</v>
      </c>
      <c r="B8" s="712">
        <v>1</v>
      </c>
      <c r="C8" s="713">
        <v>4</v>
      </c>
      <c r="D8" s="714" t="s">
        <v>1397</v>
      </c>
      <c r="E8" s="249">
        <v>1</v>
      </c>
      <c r="F8" s="529">
        <v>48000</v>
      </c>
      <c r="G8" s="211">
        <v>48000</v>
      </c>
      <c r="H8" s="212"/>
      <c r="I8" s="727"/>
      <c r="J8" s="210">
        <v>1</v>
      </c>
      <c r="K8" s="295">
        <v>48000</v>
      </c>
      <c r="L8" s="249"/>
      <c r="M8" s="295"/>
    </row>
    <row r="9" spans="1:13" ht="26.25" customHeight="1">
      <c r="A9" s="715"/>
      <c r="B9" s="710">
        <v>12</v>
      </c>
      <c r="C9" s="716">
        <v>31</v>
      </c>
      <c r="D9" s="717" t="s">
        <v>1485</v>
      </c>
      <c r="E9" s="181"/>
      <c r="F9" s="356"/>
      <c r="G9" s="179"/>
      <c r="H9" s="180">
        <v>5</v>
      </c>
      <c r="I9" s="728">
        <f>G8*0.25*H9/12</f>
        <v>5000</v>
      </c>
      <c r="J9" s="178">
        <v>1</v>
      </c>
      <c r="K9" s="195">
        <f>G8-I9</f>
        <v>43000</v>
      </c>
      <c r="L9" s="181">
        <v>50</v>
      </c>
      <c r="M9" s="195">
        <f>I9*0.5</f>
        <v>2500</v>
      </c>
    </row>
    <row r="10" spans="1:13" ht="26.25" customHeight="1">
      <c r="A10" s="715"/>
      <c r="B10" s="710"/>
      <c r="C10" s="716"/>
      <c r="D10" s="717"/>
      <c r="E10" s="181"/>
      <c r="F10" s="356"/>
      <c r="G10" s="179"/>
      <c r="H10" s="180"/>
      <c r="I10" s="728">
        <v>0</v>
      </c>
      <c r="J10" s="178"/>
      <c r="K10" s="195"/>
      <c r="L10" s="181"/>
      <c r="M10" s="195">
        <v>0</v>
      </c>
    </row>
    <row r="11" spans="1:13" ht="26.25" customHeight="1">
      <c r="A11" s="715"/>
      <c r="B11" s="710"/>
      <c r="C11" s="716"/>
      <c r="D11" s="717"/>
      <c r="E11" s="181"/>
      <c r="F11" s="356"/>
      <c r="G11" s="179"/>
      <c r="H11" s="180"/>
      <c r="I11" s="728"/>
      <c r="J11" s="178"/>
      <c r="K11" s="195"/>
      <c r="L11" s="181"/>
      <c r="M11" s="195"/>
    </row>
    <row r="12" spans="1:13" ht="26.25" customHeight="1">
      <c r="A12" s="715"/>
      <c r="B12" s="710"/>
      <c r="C12" s="716"/>
      <c r="D12" s="717"/>
      <c r="E12" s="181"/>
      <c r="F12" s="356"/>
      <c r="G12" s="179"/>
      <c r="H12" s="180"/>
      <c r="I12" s="728"/>
      <c r="J12" s="178"/>
      <c r="K12" s="195"/>
      <c r="L12" s="181"/>
      <c r="M12" s="195"/>
    </row>
    <row r="13" spans="1:13" ht="26.25" customHeight="1">
      <c r="A13" s="715"/>
      <c r="B13" s="710"/>
      <c r="C13" s="716"/>
      <c r="D13" s="717"/>
      <c r="E13" s="181"/>
      <c r="F13" s="356"/>
      <c r="G13" s="179"/>
      <c r="H13" s="180"/>
      <c r="I13" s="728"/>
      <c r="J13" s="178"/>
      <c r="K13" s="195"/>
      <c r="L13" s="181"/>
      <c r="M13" s="195"/>
    </row>
    <row r="14" spans="1:13" ht="26.25" customHeight="1">
      <c r="A14" s="715"/>
      <c r="B14" s="710"/>
      <c r="C14" s="716"/>
      <c r="D14" s="717"/>
      <c r="E14" s="181"/>
      <c r="F14" s="356"/>
      <c r="G14" s="179"/>
      <c r="H14" s="180"/>
      <c r="I14" s="728"/>
      <c r="J14" s="178"/>
      <c r="K14" s="195"/>
      <c r="L14" s="181"/>
      <c r="M14" s="195"/>
    </row>
    <row r="15" spans="1:13" ht="26.25" customHeight="1">
      <c r="A15" s="715"/>
      <c r="B15" s="710"/>
      <c r="C15" s="716"/>
      <c r="D15" s="717"/>
      <c r="E15" s="181"/>
      <c r="F15" s="356"/>
      <c r="G15" s="179"/>
      <c r="H15" s="180"/>
      <c r="I15" s="728"/>
      <c r="J15" s="178"/>
      <c r="K15" s="195"/>
      <c r="L15" s="181"/>
      <c r="M15" s="195"/>
    </row>
    <row r="16" spans="1:13" ht="26.25" customHeight="1">
      <c r="A16" s="715"/>
      <c r="B16" s="710"/>
      <c r="C16" s="716"/>
      <c r="D16" s="717"/>
      <c r="E16" s="181"/>
      <c r="F16" s="356"/>
      <c r="G16" s="179"/>
      <c r="H16" s="180"/>
      <c r="I16" s="728"/>
      <c r="J16" s="178"/>
      <c r="K16" s="195"/>
      <c r="L16" s="181"/>
      <c r="M16" s="195"/>
    </row>
    <row r="17" spans="1:13" ht="26.25" customHeight="1">
      <c r="A17" s="715"/>
      <c r="B17" s="710"/>
      <c r="C17" s="716"/>
      <c r="D17" s="717"/>
      <c r="E17" s="181"/>
      <c r="F17" s="356"/>
      <c r="G17" s="179"/>
      <c r="H17" s="180"/>
      <c r="I17" s="728"/>
      <c r="J17" s="178"/>
      <c r="K17" s="195"/>
      <c r="L17" s="181"/>
      <c r="M17" s="195"/>
    </row>
    <row r="18" spans="1:13" ht="26.25" customHeight="1">
      <c r="A18" s="715"/>
      <c r="B18" s="710"/>
      <c r="C18" s="716"/>
      <c r="D18" s="717"/>
      <c r="E18" s="181"/>
      <c r="F18" s="356"/>
      <c r="G18" s="179"/>
      <c r="H18" s="180"/>
      <c r="I18" s="728"/>
      <c r="J18" s="178"/>
      <c r="K18" s="195"/>
      <c r="L18" s="181"/>
      <c r="M18" s="195"/>
    </row>
    <row r="19" spans="1:13" ht="26.25" customHeight="1">
      <c r="A19" s="715"/>
      <c r="B19" s="710"/>
      <c r="C19" s="716"/>
      <c r="D19" s="717"/>
      <c r="E19" s="181"/>
      <c r="F19" s="356"/>
      <c r="G19" s="179"/>
      <c r="H19" s="180"/>
      <c r="I19" s="728"/>
      <c r="J19" s="178"/>
      <c r="K19" s="195"/>
      <c r="L19" s="181"/>
      <c r="M19" s="195"/>
    </row>
    <row r="20" spans="1:13" ht="26.25" customHeight="1">
      <c r="A20" s="715"/>
      <c r="B20" s="710"/>
      <c r="C20" s="716"/>
      <c r="D20" s="717"/>
      <c r="E20" s="181"/>
      <c r="F20" s="356"/>
      <c r="G20" s="179"/>
      <c r="H20" s="180"/>
      <c r="I20" s="728"/>
      <c r="J20" s="178"/>
      <c r="K20" s="195"/>
      <c r="L20" s="181"/>
      <c r="M20" s="195"/>
    </row>
    <row r="21" spans="1:13" ht="26.25" customHeight="1">
      <c r="A21" s="715"/>
      <c r="B21" s="710"/>
      <c r="C21" s="716"/>
      <c r="D21" s="717"/>
      <c r="E21" s="181"/>
      <c r="F21" s="356"/>
      <c r="G21" s="179"/>
      <c r="H21" s="180"/>
      <c r="I21" s="728"/>
      <c r="J21" s="178"/>
      <c r="K21" s="195"/>
      <c r="L21" s="181"/>
      <c r="M21" s="195"/>
    </row>
    <row r="22" spans="1:13" ht="26.25" customHeight="1">
      <c r="A22" s="715"/>
      <c r="B22" s="710"/>
      <c r="C22" s="716"/>
      <c r="D22" s="717"/>
      <c r="E22" s="181"/>
      <c r="F22" s="356"/>
      <c r="G22" s="179"/>
      <c r="H22" s="180"/>
      <c r="I22" s="728"/>
      <c r="J22" s="178"/>
      <c r="K22" s="195"/>
      <c r="L22" s="181"/>
      <c r="M22" s="195"/>
    </row>
    <row r="23" spans="1:13" ht="26.25" customHeight="1">
      <c r="A23" s="715"/>
      <c r="B23" s="710"/>
      <c r="C23" s="716"/>
      <c r="D23" s="717"/>
      <c r="E23" s="181"/>
      <c r="F23" s="356"/>
      <c r="G23" s="179"/>
      <c r="H23" s="180"/>
      <c r="I23" s="728"/>
      <c r="J23" s="181"/>
      <c r="K23" s="195"/>
      <c r="L23" s="181"/>
      <c r="M23" s="195"/>
    </row>
    <row r="24" spans="1:13" ht="26.25" customHeight="1">
      <c r="A24" s="715"/>
      <c r="B24" s="710"/>
      <c r="C24" s="716"/>
      <c r="D24" s="717"/>
      <c r="E24" s="181"/>
      <c r="F24" s="356"/>
      <c r="G24" s="179"/>
      <c r="H24" s="180"/>
      <c r="I24" s="728"/>
      <c r="J24" s="181"/>
      <c r="K24" s="195"/>
      <c r="L24" s="181"/>
      <c r="M24" s="195"/>
    </row>
    <row r="25" spans="1:13" ht="26.25" customHeight="1">
      <c r="A25" s="715"/>
      <c r="B25" s="710"/>
      <c r="C25" s="716"/>
      <c r="D25" s="717"/>
      <c r="E25" s="181"/>
      <c r="F25" s="356"/>
      <c r="G25" s="179"/>
      <c r="H25" s="180"/>
      <c r="I25" s="728"/>
      <c r="J25" s="181"/>
      <c r="K25" s="195"/>
      <c r="L25" s="181"/>
      <c r="M25" s="195"/>
    </row>
    <row r="26" spans="1:13" ht="26.25" customHeight="1">
      <c r="A26" s="715"/>
      <c r="B26" s="710"/>
      <c r="C26" s="716"/>
      <c r="D26" s="717"/>
      <c r="E26" s="181"/>
      <c r="F26" s="356"/>
      <c r="G26" s="179"/>
      <c r="H26" s="180"/>
      <c r="I26" s="728"/>
      <c r="J26" s="181"/>
      <c r="K26" s="195"/>
      <c r="L26" s="181"/>
      <c r="M26" s="195"/>
    </row>
    <row r="27" spans="1:13" ht="26.25" customHeight="1">
      <c r="A27" s="715"/>
      <c r="B27" s="710"/>
      <c r="C27" s="716"/>
      <c r="D27" s="717"/>
      <c r="E27" s="181"/>
      <c r="F27" s="356"/>
      <c r="G27" s="179"/>
      <c r="H27" s="180"/>
      <c r="I27" s="728"/>
      <c r="J27" s="181"/>
      <c r="K27" s="195"/>
      <c r="L27" s="181"/>
      <c r="M27" s="195"/>
    </row>
    <row r="28" spans="1:13" ht="26.25" customHeight="1">
      <c r="A28" s="715"/>
      <c r="B28" s="710"/>
      <c r="C28" s="716"/>
      <c r="D28" s="717"/>
      <c r="E28" s="181"/>
      <c r="F28" s="356"/>
      <c r="G28" s="179"/>
      <c r="H28" s="180"/>
      <c r="I28" s="728"/>
      <c r="J28" s="181"/>
      <c r="K28" s="195"/>
      <c r="L28" s="181"/>
      <c r="M28" s="195"/>
    </row>
    <row r="29" spans="1:13" ht="26.25" customHeight="1">
      <c r="A29" s="715"/>
      <c r="B29" s="710"/>
      <c r="C29" s="716"/>
      <c r="D29" s="717"/>
      <c r="E29" s="181"/>
      <c r="F29" s="356"/>
      <c r="G29" s="179"/>
      <c r="H29" s="180"/>
      <c r="I29" s="728"/>
      <c r="J29" s="181"/>
      <c r="K29" s="195"/>
      <c r="L29" s="181"/>
      <c r="M29" s="195"/>
    </row>
    <row r="30" spans="1:13" ht="26.25" customHeight="1">
      <c r="A30" s="715"/>
      <c r="B30" s="710"/>
      <c r="C30" s="716"/>
      <c r="D30" s="717"/>
      <c r="E30" s="181"/>
      <c r="F30" s="356"/>
      <c r="G30" s="179"/>
      <c r="H30" s="180"/>
      <c r="I30" s="728"/>
      <c r="J30" s="181"/>
      <c r="K30" s="195"/>
      <c r="L30" s="181"/>
      <c r="M30" s="195"/>
    </row>
    <row r="31" spans="1:13" ht="26.25" customHeight="1">
      <c r="A31" s="715"/>
      <c r="B31" s="710"/>
      <c r="C31" s="716"/>
      <c r="D31" s="717"/>
      <c r="E31" s="181"/>
      <c r="F31" s="356"/>
      <c r="G31" s="179"/>
      <c r="H31" s="180"/>
      <c r="I31" s="728"/>
      <c r="J31" s="181"/>
      <c r="K31" s="195"/>
      <c r="L31" s="181"/>
      <c r="M31" s="195"/>
    </row>
    <row r="32" spans="1:13" ht="26.25" customHeight="1">
      <c r="A32" s="715"/>
      <c r="B32" s="710"/>
      <c r="C32" s="716"/>
      <c r="D32" s="717"/>
      <c r="E32" s="181"/>
      <c r="F32" s="356"/>
      <c r="G32" s="179"/>
      <c r="H32" s="180"/>
      <c r="I32" s="728"/>
      <c r="J32" s="181"/>
      <c r="K32" s="195"/>
      <c r="L32" s="181"/>
      <c r="M32" s="195"/>
    </row>
    <row r="33" spans="1:13" ht="26.25" customHeight="1">
      <c r="A33" s="715"/>
      <c r="B33" s="710"/>
      <c r="C33" s="716"/>
      <c r="D33" s="717"/>
      <c r="E33" s="181"/>
      <c r="F33" s="356"/>
      <c r="G33" s="179"/>
      <c r="H33" s="180"/>
      <c r="I33" s="728"/>
      <c r="J33" s="181"/>
      <c r="K33" s="195"/>
      <c r="L33" s="181"/>
      <c r="M33" s="195"/>
    </row>
    <row r="34" spans="1:13" ht="26.25" customHeight="1">
      <c r="A34" s="715"/>
      <c r="B34" s="710"/>
      <c r="C34" s="716"/>
      <c r="D34" s="717"/>
      <c r="E34" s="181"/>
      <c r="F34" s="356"/>
      <c r="G34" s="179"/>
      <c r="H34" s="180"/>
      <c r="I34" s="728"/>
      <c r="J34" s="181"/>
      <c r="K34" s="195"/>
      <c r="L34" s="181"/>
      <c r="M34" s="195"/>
    </row>
    <row r="35" spans="1:13" ht="26.25" customHeight="1">
      <c r="A35" s="715"/>
      <c r="B35" s="710"/>
      <c r="C35" s="716"/>
      <c r="D35" s="717"/>
      <c r="E35" s="181"/>
      <c r="F35" s="356"/>
      <c r="G35" s="179"/>
      <c r="H35" s="180"/>
      <c r="I35" s="728"/>
      <c r="J35" s="181"/>
      <c r="K35" s="195"/>
      <c r="L35" s="181"/>
      <c r="M35" s="195"/>
    </row>
    <row r="36" spans="1:13" ht="26.25" customHeight="1">
      <c r="A36" s="715"/>
      <c r="B36" s="710"/>
      <c r="C36" s="716"/>
      <c r="D36" s="717"/>
      <c r="E36" s="181"/>
      <c r="F36" s="356"/>
      <c r="G36" s="179"/>
      <c r="H36" s="180"/>
      <c r="I36" s="728"/>
      <c r="J36" s="181"/>
      <c r="K36" s="195"/>
      <c r="L36" s="181"/>
      <c r="M36" s="195"/>
    </row>
    <row r="37" spans="1:13" ht="26.25" customHeight="1">
      <c r="A37" s="715"/>
      <c r="B37" s="710"/>
      <c r="C37" s="716"/>
      <c r="D37" s="717"/>
      <c r="E37" s="181"/>
      <c r="F37" s="356"/>
      <c r="G37" s="179"/>
      <c r="H37" s="180"/>
      <c r="I37" s="728"/>
      <c r="J37" s="181"/>
      <c r="K37" s="195"/>
      <c r="L37" s="181"/>
      <c r="M37" s="195"/>
    </row>
    <row r="38" spans="1:13" ht="26.25" customHeight="1">
      <c r="A38" s="715"/>
      <c r="B38" s="710"/>
      <c r="C38" s="716"/>
      <c r="D38" s="717"/>
      <c r="E38" s="181"/>
      <c r="F38" s="356"/>
      <c r="G38" s="179"/>
      <c r="H38" s="180"/>
      <c r="I38" s="728"/>
      <c r="J38" s="181"/>
      <c r="K38" s="195"/>
      <c r="L38" s="181"/>
      <c r="M38" s="195"/>
    </row>
    <row r="39" spans="1:13" ht="25.65" customHeight="1">
      <c r="A39" s="715"/>
      <c r="B39" s="710"/>
      <c r="C39" s="716"/>
      <c r="D39" s="717"/>
      <c r="E39" s="181"/>
      <c r="F39" s="356"/>
      <c r="G39" s="179"/>
      <c r="H39" s="180"/>
      <c r="I39" s="728"/>
      <c r="J39" s="181"/>
      <c r="K39" s="195"/>
      <c r="L39" s="181"/>
      <c r="M39" s="195"/>
    </row>
    <row r="40" spans="1:13" ht="25.65" customHeight="1">
      <c r="A40" s="715"/>
      <c r="B40" s="710"/>
      <c r="C40" s="716"/>
      <c r="D40" s="717"/>
      <c r="E40" s="181"/>
      <c r="F40" s="356"/>
      <c r="G40" s="179"/>
      <c r="H40" s="180"/>
      <c r="I40" s="728"/>
      <c r="J40" s="181"/>
      <c r="K40" s="195"/>
      <c r="L40" s="181"/>
      <c r="M40" s="195"/>
    </row>
    <row r="41" spans="1:13" ht="25.65" customHeight="1">
      <c r="A41" s="718"/>
      <c r="B41" s="719"/>
      <c r="C41" s="720"/>
      <c r="D41" s="721"/>
      <c r="E41" s="186"/>
      <c r="F41" s="358"/>
      <c r="G41" s="184"/>
      <c r="H41" s="185"/>
      <c r="I41" s="729"/>
      <c r="J41" s="186"/>
      <c r="K41" s="196"/>
      <c r="L41" s="186"/>
      <c r="M41" s="196"/>
    </row>
    <row r="42" spans="1:13" ht="25.95" customHeight="1">
      <c r="A42" s="722"/>
      <c r="B42" s="723"/>
      <c r="C42" s="724"/>
      <c r="D42" s="725" t="s">
        <v>71</v>
      </c>
      <c r="E42" s="232"/>
      <c r="F42" s="359"/>
      <c r="G42" s="230">
        <f>IF(ISERROR(LOOKUP(10^16,G8:G41)),"",LOOKUP(10^16,G8:G41))</f>
        <v>48000</v>
      </c>
      <c r="H42" s="231">
        <f t="shared" ref="H42:M42" si="0">IF(ISERROR(LOOKUP(10^16,H8:H41)),"",LOOKUP(10^16,H8:H41))</f>
        <v>5</v>
      </c>
      <c r="I42" s="871">
        <f t="shared" si="0"/>
        <v>0</v>
      </c>
      <c r="J42" s="232">
        <f t="shared" si="0"/>
        <v>1</v>
      </c>
      <c r="K42" s="198">
        <f t="shared" si="0"/>
        <v>43000</v>
      </c>
      <c r="L42" s="231">
        <f t="shared" si="0"/>
        <v>50</v>
      </c>
      <c r="M42" s="726">
        <f t="shared" si="0"/>
        <v>0</v>
      </c>
    </row>
    <row r="43" spans="1:13" ht="25.65" customHeight="1">
      <c r="J43" s="59"/>
      <c r="K43" s="59"/>
      <c r="L43" s="59"/>
    </row>
    <row r="44" spans="1:13" ht="25.65" customHeight="1"/>
    <row r="45" spans="1:13" ht="25.65" customHeight="1"/>
    <row r="46" spans="1:13" ht="25.65" customHeight="1"/>
    <row r="47" spans="1:13" ht="25.65" customHeight="1"/>
    <row r="48" spans="1:13" ht="25.65" customHeight="1"/>
    <row r="49" ht="25.65" customHeight="1"/>
    <row r="50" ht="25.65" customHeight="1"/>
    <row r="51" ht="25.65" customHeight="1"/>
    <row r="52" ht="25.65" customHeight="1"/>
    <row r="53" ht="25.65" customHeight="1"/>
    <row r="54" ht="25.65" customHeight="1"/>
    <row r="55" ht="25.65" customHeight="1"/>
    <row r="56" ht="25.65" customHeight="1"/>
    <row r="57" ht="25.65" customHeight="1"/>
    <row r="58" ht="25.65" customHeight="1"/>
    <row r="59" ht="25.65" customHeight="1"/>
    <row r="60" ht="25.65" customHeight="1"/>
    <row r="61" ht="25.65" customHeight="1"/>
    <row r="62" ht="25.65" customHeight="1"/>
    <row r="63" ht="25.65" customHeight="1"/>
  </sheetData>
  <sheetProtection sheet="1" objects="1" scenarios="1"/>
  <mergeCells count="13">
    <mergeCell ref="L6:M6"/>
    <mergeCell ref="A6:C7"/>
    <mergeCell ref="D6:D7"/>
    <mergeCell ref="E6:G6"/>
    <mergeCell ref="H6:H7"/>
    <mergeCell ref="I6:I7"/>
    <mergeCell ref="J6:K6"/>
    <mergeCell ref="I4:J4"/>
    <mergeCell ref="A2:C2"/>
    <mergeCell ref="E2:G2"/>
    <mergeCell ref="I2:J2"/>
    <mergeCell ref="A3:C3"/>
    <mergeCell ref="I3:J3"/>
  </mergeCells>
  <phoneticPr fontId="2"/>
  <pageMargins left="0.33333333333333331" right="0.27777777777777779" top="0.75" bottom="0.57777777777777772" header="0.3" footer="0.3"/>
  <pageSetup paperSize="9" orientation="landscape" horizontalDpi="0" verticalDpi="0"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7" tint="0.59999389629810485"/>
  </sheetPr>
  <dimension ref="A1:M63"/>
  <sheetViews>
    <sheetView showGridLines="0" view="pageLayout" topLeftCell="A4" zoomScale="80" zoomScaleNormal="100" zoomScalePageLayoutView="80" workbookViewId="0">
      <selection activeCell="K10" sqref="K10"/>
    </sheetView>
  </sheetViews>
  <sheetFormatPr defaultRowHeight="13.2"/>
  <cols>
    <col min="1" max="3" width="4.44140625" style="21" customWidth="1"/>
    <col min="4" max="4" width="40.77734375" style="21" customWidth="1"/>
    <col min="5" max="5" width="7.44140625" style="21" customWidth="1"/>
    <col min="6" max="6" width="10.88671875" style="21" customWidth="1"/>
    <col min="7" max="7" width="13" style="21" bestFit="1" customWidth="1"/>
    <col min="8" max="8" width="6.44140625" style="21" customWidth="1"/>
    <col min="9" max="9" width="10.88671875" style="21" customWidth="1"/>
    <col min="10" max="10" width="7.44140625" style="21" customWidth="1"/>
    <col min="11" max="11" width="10.88671875" style="21" customWidth="1"/>
    <col min="12" max="13" width="9.77734375" style="21" customWidth="1"/>
    <col min="14" max="16384" width="8.88671875" style="21"/>
  </cols>
  <sheetData>
    <row r="1" spans="1:13" ht="25.2" customHeight="1"/>
    <row r="2" spans="1:13">
      <c r="A2" s="1118" t="s">
        <v>57</v>
      </c>
      <c r="B2" s="1119"/>
      <c r="C2" s="1120"/>
      <c r="E2" s="1138"/>
      <c r="F2" s="1138"/>
      <c r="G2" s="1138"/>
      <c r="I2" s="1117" t="s">
        <v>58</v>
      </c>
      <c r="J2" s="1117"/>
      <c r="K2" s="544"/>
      <c r="L2" s="545" t="s">
        <v>59</v>
      </c>
      <c r="M2" s="544"/>
    </row>
    <row r="3" spans="1:13">
      <c r="A3" s="1123">
        <v>2</v>
      </c>
      <c r="B3" s="1124"/>
      <c r="C3" s="1125"/>
      <c r="I3" s="1117" t="s">
        <v>60</v>
      </c>
      <c r="J3" s="1117"/>
      <c r="K3" s="544"/>
      <c r="L3" s="545" t="s">
        <v>61</v>
      </c>
      <c r="M3" s="546"/>
    </row>
    <row r="4" spans="1:13">
      <c r="I4" s="1117" t="s">
        <v>62</v>
      </c>
      <c r="J4" s="1117"/>
      <c r="K4" s="544"/>
      <c r="L4" s="545" t="s">
        <v>51</v>
      </c>
      <c r="M4" s="547"/>
    </row>
    <row r="6" spans="1:13" ht="26.4" customHeight="1">
      <c r="A6" s="1128" t="s">
        <v>63</v>
      </c>
      <c r="B6" s="1129"/>
      <c r="C6" s="1127"/>
      <c r="D6" s="1134" t="s">
        <v>51</v>
      </c>
      <c r="E6" s="1128" t="s">
        <v>64</v>
      </c>
      <c r="F6" s="1129"/>
      <c r="G6" s="1127"/>
      <c r="H6" s="1136" t="s">
        <v>65</v>
      </c>
      <c r="I6" s="1140" t="s">
        <v>66</v>
      </c>
      <c r="J6" s="1128" t="s">
        <v>67</v>
      </c>
      <c r="K6" s="1127"/>
      <c r="L6" s="1126" t="s">
        <v>68</v>
      </c>
      <c r="M6" s="1127"/>
    </row>
    <row r="7" spans="1:13" ht="33" customHeight="1">
      <c r="A7" s="1131"/>
      <c r="B7" s="1132"/>
      <c r="C7" s="1139"/>
      <c r="D7" s="1135"/>
      <c r="E7" s="556" t="s">
        <v>48</v>
      </c>
      <c r="F7" s="550" t="s">
        <v>50</v>
      </c>
      <c r="G7" s="557" t="s">
        <v>6</v>
      </c>
      <c r="H7" s="1137"/>
      <c r="I7" s="1141"/>
      <c r="J7" s="556" t="s">
        <v>48</v>
      </c>
      <c r="K7" s="557" t="s">
        <v>6</v>
      </c>
      <c r="L7" s="555" t="s">
        <v>69</v>
      </c>
      <c r="M7" s="552" t="s">
        <v>70</v>
      </c>
    </row>
    <row r="8" spans="1:13" ht="26.25" customHeight="1">
      <c r="A8" s="711"/>
      <c r="B8" s="712"/>
      <c r="C8" s="730"/>
      <c r="D8" s="714"/>
      <c r="E8" s="210">
        <v>1</v>
      </c>
      <c r="F8" s="529">
        <v>48000</v>
      </c>
      <c r="G8" s="295">
        <v>48000</v>
      </c>
      <c r="H8" s="212"/>
      <c r="I8" s="731"/>
      <c r="J8" s="210">
        <v>1</v>
      </c>
      <c r="K8" s="295">
        <v>48000</v>
      </c>
      <c r="L8" s="249"/>
      <c r="M8" s="295"/>
    </row>
    <row r="9" spans="1:13" ht="26.25" customHeight="1">
      <c r="A9" s="715"/>
      <c r="B9" s="710"/>
      <c r="C9" s="732"/>
      <c r="D9" s="717"/>
      <c r="E9" s="178"/>
      <c r="F9" s="356"/>
      <c r="G9" s="195"/>
      <c r="H9" s="180">
        <v>12</v>
      </c>
      <c r="I9" s="733">
        <f>G8*0.25</f>
        <v>12000</v>
      </c>
      <c r="J9" s="178">
        <v>1</v>
      </c>
      <c r="K9" s="195">
        <f>G8-I9</f>
        <v>36000</v>
      </c>
      <c r="L9" s="181">
        <v>100</v>
      </c>
      <c r="M9" s="195">
        <v>12000</v>
      </c>
    </row>
    <row r="10" spans="1:13" ht="26.25" customHeight="1">
      <c r="A10" s="715"/>
      <c r="B10" s="710"/>
      <c r="C10" s="732"/>
      <c r="D10" s="717"/>
      <c r="E10" s="178"/>
      <c r="F10" s="356"/>
      <c r="G10" s="195"/>
      <c r="H10" s="180"/>
      <c r="I10" s="733">
        <v>0</v>
      </c>
      <c r="J10" s="178"/>
      <c r="K10" s="195"/>
      <c r="L10" s="181"/>
      <c r="M10" s="195">
        <v>0</v>
      </c>
    </row>
    <row r="11" spans="1:13" ht="26.25" customHeight="1">
      <c r="A11" s="715"/>
      <c r="B11" s="710"/>
      <c r="C11" s="732"/>
      <c r="D11" s="717"/>
      <c r="E11" s="178"/>
      <c r="F11" s="356"/>
      <c r="G11" s="195"/>
      <c r="H11" s="180"/>
      <c r="I11" s="733"/>
      <c r="J11" s="178"/>
      <c r="K11" s="195"/>
      <c r="L11" s="181"/>
      <c r="M11" s="195"/>
    </row>
    <row r="12" spans="1:13" ht="26.25" customHeight="1">
      <c r="A12" s="715"/>
      <c r="B12" s="710"/>
      <c r="C12" s="732"/>
      <c r="D12" s="717"/>
      <c r="E12" s="178"/>
      <c r="F12" s="356"/>
      <c r="G12" s="195"/>
      <c r="H12" s="180"/>
      <c r="I12" s="733"/>
      <c r="J12" s="178"/>
      <c r="K12" s="195"/>
      <c r="L12" s="181"/>
      <c r="M12" s="195"/>
    </row>
    <row r="13" spans="1:13" ht="26.25" customHeight="1">
      <c r="A13" s="715"/>
      <c r="B13" s="710"/>
      <c r="C13" s="732"/>
      <c r="D13" s="717"/>
      <c r="E13" s="178"/>
      <c r="F13" s="356"/>
      <c r="G13" s="195"/>
      <c r="H13" s="180"/>
      <c r="I13" s="733"/>
      <c r="J13" s="178"/>
      <c r="K13" s="195"/>
      <c r="L13" s="181"/>
      <c r="M13" s="195"/>
    </row>
    <row r="14" spans="1:13" ht="26.25" customHeight="1">
      <c r="A14" s="715"/>
      <c r="B14" s="710"/>
      <c r="C14" s="732"/>
      <c r="D14" s="717"/>
      <c r="E14" s="178"/>
      <c r="F14" s="356"/>
      <c r="G14" s="195"/>
      <c r="H14" s="180"/>
      <c r="I14" s="733"/>
      <c r="J14" s="178"/>
      <c r="K14" s="195"/>
      <c r="L14" s="181"/>
      <c r="M14" s="195"/>
    </row>
    <row r="15" spans="1:13" ht="26.25" customHeight="1">
      <c r="A15" s="715"/>
      <c r="B15" s="710"/>
      <c r="C15" s="732"/>
      <c r="D15" s="717"/>
      <c r="E15" s="178"/>
      <c r="F15" s="356"/>
      <c r="G15" s="195"/>
      <c r="H15" s="180"/>
      <c r="I15" s="733"/>
      <c r="J15" s="178"/>
      <c r="K15" s="195"/>
      <c r="L15" s="181"/>
      <c r="M15" s="195"/>
    </row>
    <row r="16" spans="1:13" ht="26.25" customHeight="1">
      <c r="A16" s="715"/>
      <c r="B16" s="710"/>
      <c r="C16" s="732"/>
      <c r="D16" s="717"/>
      <c r="E16" s="178"/>
      <c r="F16" s="356"/>
      <c r="G16" s="195"/>
      <c r="H16" s="180"/>
      <c r="I16" s="733"/>
      <c r="J16" s="178"/>
      <c r="K16" s="195"/>
      <c r="L16" s="181"/>
      <c r="M16" s="195"/>
    </row>
    <row r="17" spans="1:13" ht="26.25" customHeight="1">
      <c r="A17" s="715"/>
      <c r="B17" s="710"/>
      <c r="C17" s="732"/>
      <c r="D17" s="717"/>
      <c r="E17" s="178"/>
      <c r="F17" s="356"/>
      <c r="G17" s="195"/>
      <c r="H17" s="180"/>
      <c r="I17" s="733"/>
      <c r="J17" s="178"/>
      <c r="K17" s="195"/>
      <c r="L17" s="181"/>
      <c r="M17" s="195"/>
    </row>
    <row r="18" spans="1:13" ht="26.25" customHeight="1">
      <c r="A18" s="715"/>
      <c r="B18" s="710"/>
      <c r="C18" s="732"/>
      <c r="D18" s="717"/>
      <c r="E18" s="178"/>
      <c r="F18" s="356"/>
      <c r="G18" s="195"/>
      <c r="H18" s="180"/>
      <c r="I18" s="733"/>
      <c r="J18" s="178"/>
      <c r="K18" s="195"/>
      <c r="L18" s="181"/>
      <c r="M18" s="195"/>
    </row>
    <row r="19" spans="1:13" ht="26.25" customHeight="1">
      <c r="A19" s="715"/>
      <c r="B19" s="710"/>
      <c r="C19" s="732"/>
      <c r="D19" s="717"/>
      <c r="E19" s="178"/>
      <c r="F19" s="356"/>
      <c r="G19" s="195"/>
      <c r="H19" s="180"/>
      <c r="I19" s="733"/>
      <c r="J19" s="178"/>
      <c r="K19" s="195"/>
      <c r="L19" s="181"/>
      <c r="M19" s="195"/>
    </row>
    <row r="20" spans="1:13" ht="26.25" customHeight="1">
      <c r="A20" s="715"/>
      <c r="B20" s="710"/>
      <c r="C20" s="732"/>
      <c r="D20" s="717"/>
      <c r="E20" s="178"/>
      <c r="F20" s="356"/>
      <c r="G20" s="195"/>
      <c r="H20" s="180"/>
      <c r="I20" s="733"/>
      <c r="J20" s="178"/>
      <c r="K20" s="195"/>
      <c r="L20" s="181"/>
      <c r="M20" s="195"/>
    </row>
    <row r="21" spans="1:13" ht="26.25" customHeight="1">
      <c r="A21" s="715"/>
      <c r="B21" s="710"/>
      <c r="C21" s="732"/>
      <c r="D21" s="717"/>
      <c r="E21" s="178"/>
      <c r="F21" s="356"/>
      <c r="G21" s="195"/>
      <c r="H21" s="180"/>
      <c r="I21" s="733"/>
      <c r="J21" s="178"/>
      <c r="K21" s="195"/>
      <c r="L21" s="181"/>
      <c r="M21" s="195"/>
    </row>
    <row r="22" spans="1:13" ht="26.25" customHeight="1">
      <c r="A22" s="715"/>
      <c r="B22" s="710"/>
      <c r="C22" s="732"/>
      <c r="D22" s="717"/>
      <c r="E22" s="178"/>
      <c r="F22" s="356"/>
      <c r="G22" s="195"/>
      <c r="H22" s="180"/>
      <c r="I22" s="733"/>
      <c r="J22" s="178"/>
      <c r="K22" s="195"/>
      <c r="L22" s="181"/>
      <c r="M22" s="195"/>
    </row>
    <row r="23" spans="1:13" ht="26.25" customHeight="1">
      <c r="A23" s="715"/>
      <c r="B23" s="710"/>
      <c r="C23" s="732"/>
      <c r="D23" s="734"/>
      <c r="E23" s="178"/>
      <c r="F23" s="356"/>
      <c r="G23" s="195"/>
      <c r="H23" s="180"/>
      <c r="I23" s="180"/>
      <c r="J23" s="178"/>
      <c r="K23" s="195"/>
      <c r="L23" s="181"/>
      <c r="M23" s="195"/>
    </row>
    <row r="24" spans="1:13" ht="26.25" customHeight="1">
      <c r="A24" s="715"/>
      <c r="B24" s="710"/>
      <c r="C24" s="732"/>
      <c r="D24" s="734"/>
      <c r="E24" s="178"/>
      <c r="F24" s="356"/>
      <c r="G24" s="195"/>
      <c r="H24" s="180"/>
      <c r="I24" s="180"/>
      <c r="J24" s="178"/>
      <c r="K24" s="195"/>
      <c r="L24" s="181"/>
      <c r="M24" s="195"/>
    </row>
    <row r="25" spans="1:13" ht="26.25" customHeight="1">
      <c r="A25" s="715"/>
      <c r="B25" s="710"/>
      <c r="C25" s="732"/>
      <c r="D25" s="734"/>
      <c r="E25" s="178"/>
      <c r="F25" s="356"/>
      <c r="G25" s="195"/>
      <c r="H25" s="180"/>
      <c r="I25" s="180"/>
      <c r="J25" s="178"/>
      <c r="K25" s="195"/>
      <c r="L25" s="181"/>
      <c r="M25" s="195"/>
    </row>
    <row r="26" spans="1:13" ht="26.25" customHeight="1">
      <c r="A26" s="715"/>
      <c r="B26" s="710"/>
      <c r="C26" s="732"/>
      <c r="D26" s="734"/>
      <c r="E26" s="178"/>
      <c r="F26" s="356"/>
      <c r="G26" s="195"/>
      <c r="H26" s="180"/>
      <c r="I26" s="180"/>
      <c r="J26" s="178"/>
      <c r="K26" s="195"/>
      <c r="L26" s="181"/>
      <c r="M26" s="195"/>
    </row>
    <row r="27" spans="1:13" ht="26.25" customHeight="1">
      <c r="A27" s="715"/>
      <c r="B27" s="710"/>
      <c r="C27" s="732"/>
      <c r="D27" s="734"/>
      <c r="E27" s="178"/>
      <c r="F27" s="356"/>
      <c r="G27" s="195"/>
      <c r="H27" s="180"/>
      <c r="I27" s="180"/>
      <c r="J27" s="178"/>
      <c r="K27" s="195"/>
      <c r="L27" s="181"/>
      <c r="M27" s="195"/>
    </row>
    <row r="28" spans="1:13" ht="26.25" customHeight="1">
      <c r="A28" s="715"/>
      <c r="B28" s="710"/>
      <c r="C28" s="732"/>
      <c r="D28" s="734"/>
      <c r="E28" s="178"/>
      <c r="F28" s="356"/>
      <c r="G28" s="195"/>
      <c r="H28" s="180"/>
      <c r="I28" s="180"/>
      <c r="J28" s="178"/>
      <c r="K28" s="195"/>
      <c r="L28" s="181"/>
      <c r="M28" s="195"/>
    </row>
    <row r="29" spans="1:13" ht="26.25" customHeight="1">
      <c r="A29" s="715"/>
      <c r="B29" s="710"/>
      <c r="C29" s="732"/>
      <c r="D29" s="734"/>
      <c r="E29" s="178"/>
      <c r="F29" s="356"/>
      <c r="G29" s="195"/>
      <c r="H29" s="180"/>
      <c r="I29" s="180"/>
      <c r="J29" s="178"/>
      <c r="K29" s="195"/>
      <c r="L29" s="181"/>
      <c r="M29" s="195"/>
    </row>
    <row r="30" spans="1:13" ht="26.25" customHeight="1">
      <c r="A30" s="715"/>
      <c r="B30" s="710"/>
      <c r="C30" s="732"/>
      <c r="D30" s="734"/>
      <c r="E30" s="178"/>
      <c r="F30" s="356"/>
      <c r="G30" s="195"/>
      <c r="H30" s="180"/>
      <c r="I30" s="180"/>
      <c r="J30" s="178"/>
      <c r="K30" s="195"/>
      <c r="L30" s="181"/>
      <c r="M30" s="195"/>
    </row>
    <row r="31" spans="1:13" ht="26.25" customHeight="1">
      <c r="A31" s="715"/>
      <c r="B31" s="710"/>
      <c r="C31" s="732"/>
      <c r="D31" s="734"/>
      <c r="E31" s="178"/>
      <c r="F31" s="356"/>
      <c r="G31" s="195"/>
      <c r="H31" s="180"/>
      <c r="I31" s="180"/>
      <c r="J31" s="178"/>
      <c r="K31" s="195"/>
      <c r="L31" s="181"/>
      <c r="M31" s="195"/>
    </row>
    <row r="32" spans="1:13" ht="26.25" customHeight="1">
      <c r="A32" s="715"/>
      <c r="B32" s="710"/>
      <c r="C32" s="732"/>
      <c r="D32" s="734"/>
      <c r="E32" s="178"/>
      <c r="F32" s="356"/>
      <c r="G32" s="195"/>
      <c r="H32" s="180"/>
      <c r="I32" s="180"/>
      <c r="J32" s="178"/>
      <c r="K32" s="195"/>
      <c r="L32" s="181"/>
      <c r="M32" s="195"/>
    </row>
    <row r="33" spans="1:13" ht="26.25" customHeight="1">
      <c r="A33" s="715"/>
      <c r="B33" s="710"/>
      <c r="C33" s="732"/>
      <c r="D33" s="734"/>
      <c r="E33" s="178"/>
      <c r="F33" s="356"/>
      <c r="G33" s="195"/>
      <c r="H33" s="180"/>
      <c r="I33" s="180"/>
      <c r="J33" s="178"/>
      <c r="K33" s="195"/>
      <c r="L33" s="181"/>
      <c r="M33" s="195"/>
    </row>
    <row r="34" spans="1:13" ht="26.25" customHeight="1">
      <c r="A34" s="715"/>
      <c r="B34" s="710"/>
      <c r="C34" s="732"/>
      <c r="D34" s="734"/>
      <c r="E34" s="178"/>
      <c r="F34" s="356"/>
      <c r="G34" s="195"/>
      <c r="H34" s="180"/>
      <c r="I34" s="180"/>
      <c r="J34" s="178"/>
      <c r="K34" s="195"/>
      <c r="L34" s="181"/>
      <c r="M34" s="195"/>
    </row>
    <row r="35" spans="1:13" ht="26.25" customHeight="1">
      <c r="A35" s="715"/>
      <c r="B35" s="710"/>
      <c r="C35" s="732"/>
      <c r="D35" s="734"/>
      <c r="E35" s="178"/>
      <c r="F35" s="356"/>
      <c r="G35" s="195"/>
      <c r="H35" s="180"/>
      <c r="I35" s="180"/>
      <c r="J35" s="178"/>
      <c r="K35" s="195"/>
      <c r="L35" s="181"/>
      <c r="M35" s="195"/>
    </row>
    <row r="36" spans="1:13" ht="26.25" customHeight="1">
      <c r="A36" s="715"/>
      <c r="B36" s="710"/>
      <c r="C36" s="732"/>
      <c r="D36" s="734"/>
      <c r="E36" s="178"/>
      <c r="F36" s="356"/>
      <c r="G36" s="195"/>
      <c r="H36" s="180"/>
      <c r="I36" s="180"/>
      <c r="J36" s="178"/>
      <c r="K36" s="195"/>
      <c r="L36" s="181"/>
      <c r="M36" s="195"/>
    </row>
    <row r="37" spans="1:13" ht="26.25" customHeight="1">
      <c r="A37" s="715"/>
      <c r="B37" s="710"/>
      <c r="C37" s="732"/>
      <c r="D37" s="734"/>
      <c r="E37" s="178"/>
      <c r="F37" s="356"/>
      <c r="G37" s="195"/>
      <c r="H37" s="180"/>
      <c r="I37" s="180"/>
      <c r="J37" s="178"/>
      <c r="K37" s="195"/>
      <c r="L37" s="181"/>
      <c r="M37" s="195"/>
    </row>
    <row r="38" spans="1:13" ht="25.65" customHeight="1">
      <c r="A38" s="715"/>
      <c r="B38" s="710"/>
      <c r="C38" s="732"/>
      <c r="D38" s="734"/>
      <c r="E38" s="178"/>
      <c r="F38" s="356"/>
      <c r="G38" s="195"/>
      <c r="H38" s="180"/>
      <c r="I38" s="180"/>
      <c r="J38" s="178"/>
      <c r="K38" s="195"/>
      <c r="L38" s="181"/>
      <c r="M38" s="195"/>
    </row>
    <row r="39" spans="1:13" ht="25.65" customHeight="1">
      <c r="A39" s="715"/>
      <c r="B39" s="710"/>
      <c r="C39" s="732"/>
      <c r="D39" s="734"/>
      <c r="E39" s="178"/>
      <c r="F39" s="356"/>
      <c r="G39" s="195"/>
      <c r="H39" s="180"/>
      <c r="I39" s="180"/>
      <c r="J39" s="178"/>
      <c r="K39" s="195"/>
      <c r="L39" s="181"/>
      <c r="M39" s="195"/>
    </row>
    <row r="40" spans="1:13" ht="25.65" customHeight="1">
      <c r="A40" s="715"/>
      <c r="B40" s="710"/>
      <c r="C40" s="732"/>
      <c r="D40" s="734"/>
      <c r="E40" s="178"/>
      <c r="F40" s="356"/>
      <c r="G40" s="195"/>
      <c r="H40" s="180"/>
      <c r="I40" s="180"/>
      <c r="J40" s="178"/>
      <c r="K40" s="195"/>
      <c r="L40" s="181"/>
      <c r="M40" s="195"/>
    </row>
    <row r="41" spans="1:13" ht="25.65" customHeight="1">
      <c r="A41" s="718"/>
      <c r="B41" s="719"/>
      <c r="C41" s="735"/>
      <c r="D41" s="736"/>
      <c r="E41" s="183"/>
      <c r="F41" s="358"/>
      <c r="G41" s="196"/>
      <c r="H41" s="185"/>
      <c r="I41" s="185"/>
      <c r="J41" s="183"/>
      <c r="K41" s="196"/>
      <c r="L41" s="186"/>
      <c r="M41" s="196"/>
    </row>
    <row r="42" spans="1:13" ht="25.95" customHeight="1">
      <c r="A42" s="722"/>
      <c r="B42" s="723"/>
      <c r="C42" s="737"/>
      <c r="D42" s="738" t="s">
        <v>72</v>
      </c>
      <c r="E42" s="197"/>
      <c r="F42" s="359"/>
      <c r="G42" s="198">
        <f>IF(ISERROR(LOOKUP(10^16,G8:G41)),"",LOOKUP(10^16,G8:G41))</f>
        <v>48000</v>
      </c>
      <c r="H42" s="231">
        <f t="shared" ref="H42:M42" si="0">IF(ISERROR(LOOKUP(10^16,H8:H41)),"",LOOKUP(10^16,H8:H41))</f>
        <v>12</v>
      </c>
      <c r="I42" s="231">
        <f t="shared" si="0"/>
        <v>0</v>
      </c>
      <c r="J42" s="197">
        <f t="shared" si="0"/>
        <v>1</v>
      </c>
      <c r="K42" s="198">
        <f t="shared" si="0"/>
        <v>36000</v>
      </c>
      <c r="L42" s="231">
        <f t="shared" si="0"/>
        <v>100</v>
      </c>
      <c r="M42" s="726">
        <f t="shared" si="0"/>
        <v>0</v>
      </c>
    </row>
    <row r="43" spans="1:13" ht="25.65" customHeight="1"/>
    <row r="44" spans="1:13" ht="25.65" customHeight="1"/>
    <row r="45" spans="1:13" ht="25.65" customHeight="1"/>
    <row r="46" spans="1:13" ht="25.65" customHeight="1"/>
    <row r="47" spans="1:13" ht="25.65" customHeight="1"/>
    <row r="48" spans="1:13" ht="25.65" customHeight="1"/>
    <row r="49" ht="25.65" customHeight="1"/>
    <row r="50" ht="25.65" customHeight="1"/>
    <row r="51" ht="25.65" customHeight="1"/>
    <row r="52" ht="25.65" customHeight="1"/>
    <row r="53" ht="25.65" customHeight="1"/>
    <row r="54" ht="25.65" customHeight="1"/>
    <row r="55" ht="25.65" customHeight="1"/>
    <row r="56" ht="25.65" customHeight="1"/>
    <row r="57" ht="25.65" customHeight="1"/>
    <row r="58" ht="25.65" customHeight="1"/>
    <row r="59" ht="25.65" customHeight="1"/>
    <row r="60" ht="25.65" customHeight="1"/>
    <row r="61" ht="25.65" customHeight="1"/>
    <row r="62" ht="25.65" customHeight="1"/>
    <row r="63" ht="25.65" customHeight="1"/>
  </sheetData>
  <sheetProtection sheet="1" objects="1" scenarios="1"/>
  <mergeCells count="13">
    <mergeCell ref="L6:M6"/>
    <mergeCell ref="A6:C7"/>
    <mergeCell ref="D6:D7"/>
    <mergeCell ref="E6:G6"/>
    <mergeCell ref="H6:H7"/>
    <mergeCell ref="I6:I7"/>
    <mergeCell ref="J6:K6"/>
    <mergeCell ref="I4:J4"/>
    <mergeCell ref="A2:C2"/>
    <mergeCell ref="E2:G2"/>
    <mergeCell ref="I2:J2"/>
    <mergeCell ref="A3:C3"/>
    <mergeCell ref="I3:J3"/>
  </mergeCells>
  <phoneticPr fontId="2"/>
  <pageMargins left="0.33333333333333331" right="0.27777777777777779" top="0.75" bottom="0.62222222222222223" header="0.3" footer="0.3"/>
  <pageSetup paperSize="9" orientation="landscape" horizontalDpi="0" verticalDpi="0"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7" tint="0.59999389629810485"/>
  </sheetPr>
  <dimension ref="A1:M63"/>
  <sheetViews>
    <sheetView showGridLines="0" view="pageLayout" topLeftCell="A4" zoomScale="80" zoomScaleNormal="100" zoomScalePageLayoutView="80" workbookViewId="0">
      <selection activeCell="K10" sqref="K10"/>
    </sheetView>
  </sheetViews>
  <sheetFormatPr defaultRowHeight="13.2"/>
  <cols>
    <col min="1" max="3" width="4.44140625" style="21" customWidth="1"/>
    <col min="4" max="4" width="40.77734375" style="21" customWidth="1"/>
    <col min="5" max="5" width="7.44140625" style="21" customWidth="1"/>
    <col min="6" max="6" width="10.88671875" style="21" customWidth="1"/>
    <col min="7" max="7" width="13" style="21" bestFit="1" customWidth="1"/>
    <col min="8" max="8" width="6.44140625" style="21" customWidth="1"/>
    <col min="9" max="9" width="10.88671875" style="21" customWidth="1"/>
    <col min="10" max="10" width="7.44140625" style="21" customWidth="1"/>
    <col min="11" max="11" width="10.88671875" style="21" customWidth="1"/>
    <col min="12" max="13" width="9.77734375" style="21" customWidth="1"/>
    <col min="14" max="16384" width="8.88671875" style="21"/>
  </cols>
  <sheetData>
    <row r="1" spans="1:13" ht="25.2" customHeight="1"/>
    <row r="2" spans="1:13">
      <c r="A2" s="1118" t="s">
        <v>57</v>
      </c>
      <c r="B2" s="1119"/>
      <c r="C2" s="1120"/>
      <c r="E2" s="1122"/>
      <c r="F2" s="1122"/>
      <c r="G2" s="1122"/>
      <c r="I2" s="1117" t="s">
        <v>58</v>
      </c>
      <c r="J2" s="1117"/>
      <c r="K2" s="544"/>
      <c r="L2" s="545" t="s">
        <v>59</v>
      </c>
      <c r="M2" s="544"/>
    </row>
    <row r="3" spans="1:13">
      <c r="A3" s="1123">
        <v>3</v>
      </c>
      <c r="B3" s="1124"/>
      <c r="C3" s="1125"/>
      <c r="I3" s="1117" t="s">
        <v>60</v>
      </c>
      <c r="J3" s="1117"/>
      <c r="K3" s="544"/>
      <c r="L3" s="545" t="s">
        <v>61</v>
      </c>
      <c r="M3" s="546"/>
    </row>
    <row r="4" spans="1:13">
      <c r="I4" s="1117" t="s">
        <v>62</v>
      </c>
      <c r="J4" s="1117"/>
      <c r="K4" s="544"/>
      <c r="L4" s="545" t="s">
        <v>51</v>
      </c>
      <c r="M4" s="547"/>
    </row>
    <row r="6" spans="1:13" ht="26.4" customHeight="1">
      <c r="A6" s="1128" t="s">
        <v>63</v>
      </c>
      <c r="B6" s="1129"/>
      <c r="C6" s="1130"/>
      <c r="D6" s="1134" t="s">
        <v>51</v>
      </c>
      <c r="E6" s="1126" t="s">
        <v>64</v>
      </c>
      <c r="F6" s="1129"/>
      <c r="G6" s="1130"/>
      <c r="H6" s="1136" t="s">
        <v>65</v>
      </c>
      <c r="I6" s="1140" t="s">
        <v>66</v>
      </c>
      <c r="J6" s="1128" t="s">
        <v>67</v>
      </c>
      <c r="K6" s="1127"/>
      <c r="L6" s="1126" t="s">
        <v>68</v>
      </c>
      <c r="M6" s="1127"/>
    </row>
    <row r="7" spans="1:13" ht="33" customHeight="1">
      <c r="A7" s="1131"/>
      <c r="B7" s="1132"/>
      <c r="C7" s="1133"/>
      <c r="D7" s="1135"/>
      <c r="E7" s="553" t="s">
        <v>48</v>
      </c>
      <c r="F7" s="550" t="s">
        <v>50</v>
      </c>
      <c r="G7" s="554" t="s">
        <v>6</v>
      </c>
      <c r="H7" s="1137"/>
      <c r="I7" s="1141"/>
      <c r="J7" s="556" t="s">
        <v>48</v>
      </c>
      <c r="K7" s="557" t="s">
        <v>6</v>
      </c>
      <c r="L7" s="555" t="s">
        <v>69</v>
      </c>
      <c r="M7" s="552" t="s">
        <v>70</v>
      </c>
    </row>
    <row r="8" spans="1:13" ht="26.25" customHeight="1">
      <c r="A8" s="711"/>
      <c r="B8" s="712"/>
      <c r="C8" s="713"/>
      <c r="D8" s="714"/>
      <c r="E8" s="249">
        <v>1</v>
      </c>
      <c r="F8" s="529">
        <v>48000</v>
      </c>
      <c r="G8" s="211">
        <v>48000</v>
      </c>
      <c r="H8" s="212"/>
      <c r="I8" s="731"/>
      <c r="J8" s="210">
        <v>1</v>
      </c>
      <c r="K8" s="295">
        <v>48000</v>
      </c>
      <c r="L8" s="249"/>
      <c r="M8" s="295"/>
    </row>
    <row r="9" spans="1:13" ht="26.25" customHeight="1">
      <c r="A9" s="715"/>
      <c r="B9" s="710"/>
      <c r="C9" s="716"/>
      <c r="D9" s="717"/>
      <c r="E9" s="181"/>
      <c r="F9" s="356"/>
      <c r="G9" s="179"/>
      <c r="H9" s="180">
        <v>10</v>
      </c>
      <c r="I9" s="733">
        <f>G8*0.25*10/12</f>
        <v>10000</v>
      </c>
      <c r="J9" s="178">
        <v>1</v>
      </c>
      <c r="K9" s="195">
        <f>G8-I9</f>
        <v>38000</v>
      </c>
      <c r="L9" s="181">
        <v>80</v>
      </c>
      <c r="M9" s="195">
        <f>I9*0.8</f>
        <v>8000</v>
      </c>
    </row>
    <row r="10" spans="1:13" ht="26.25" customHeight="1">
      <c r="A10" s="715"/>
      <c r="B10" s="710"/>
      <c r="C10" s="716"/>
      <c r="D10" s="717"/>
      <c r="E10" s="181"/>
      <c r="F10" s="356"/>
      <c r="G10" s="179"/>
      <c r="H10" s="180"/>
      <c r="I10" s="733">
        <v>0</v>
      </c>
      <c r="J10" s="178"/>
      <c r="K10" s="195"/>
      <c r="L10" s="181"/>
      <c r="M10" s="195">
        <v>0</v>
      </c>
    </row>
    <row r="11" spans="1:13" ht="26.25" customHeight="1">
      <c r="A11" s="715"/>
      <c r="B11" s="710"/>
      <c r="C11" s="716"/>
      <c r="D11" s="717"/>
      <c r="E11" s="181"/>
      <c r="F11" s="356"/>
      <c r="G11" s="179"/>
      <c r="H11" s="180"/>
      <c r="I11" s="733"/>
      <c r="J11" s="178"/>
      <c r="K11" s="195"/>
      <c r="L11" s="181"/>
      <c r="M11" s="195"/>
    </row>
    <row r="12" spans="1:13" ht="26.25" customHeight="1">
      <c r="A12" s="715"/>
      <c r="B12" s="710"/>
      <c r="C12" s="716"/>
      <c r="D12" s="717"/>
      <c r="E12" s="181"/>
      <c r="F12" s="356"/>
      <c r="G12" s="179"/>
      <c r="H12" s="180"/>
      <c r="I12" s="733"/>
      <c r="J12" s="178"/>
      <c r="K12" s="195"/>
      <c r="L12" s="181"/>
      <c r="M12" s="195"/>
    </row>
    <row r="13" spans="1:13" ht="26.25" customHeight="1">
      <c r="A13" s="715"/>
      <c r="B13" s="710"/>
      <c r="C13" s="716"/>
      <c r="D13" s="717"/>
      <c r="E13" s="181"/>
      <c r="F13" s="356"/>
      <c r="G13" s="179"/>
      <c r="H13" s="180"/>
      <c r="I13" s="733"/>
      <c r="J13" s="178"/>
      <c r="K13" s="195"/>
      <c r="L13" s="181"/>
      <c r="M13" s="195"/>
    </row>
    <row r="14" spans="1:13" ht="26.25" customHeight="1">
      <c r="A14" s="715"/>
      <c r="B14" s="710"/>
      <c r="C14" s="716"/>
      <c r="D14" s="717"/>
      <c r="E14" s="181"/>
      <c r="F14" s="356"/>
      <c r="G14" s="179"/>
      <c r="H14" s="180"/>
      <c r="I14" s="733"/>
      <c r="J14" s="178"/>
      <c r="K14" s="195"/>
      <c r="L14" s="181"/>
      <c r="M14" s="195"/>
    </row>
    <row r="15" spans="1:13" ht="26.25" customHeight="1">
      <c r="A15" s="715"/>
      <c r="B15" s="710"/>
      <c r="C15" s="716"/>
      <c r="D15" s="717"/>
      <c r="E15" s="181"/>
      <c r="F15" s="356"/>
      <c r="G15" s="179"/>
      <c r="H15" s="180"/>
      <c r="I15" s="733"/>
      <c r="J15" s="178"/>
      <c r="K15" s="195"/>
      <c r="L15" s="181"/>
      <c r="M15" s="195"/>
    </row>
    <row r="16" spans="1:13" ht="26.25" customHeight="1">
      <c r="A16" s="715"/>
      <c r="B16" s="710"/>
      <c r="C16" s="716"/>
      <c r="D16" s="717"/>
      <c r="E16" s="181"/>
      <c r="F16" s="356"/>
      <c r="G16" s="179"/>
      <c r="H16" s="180"/>
      <c r="I16" s="733"/>
      <c r="J16" s="178"/>
      <c r="K16" s="195"/>
      <c r="L16" s="181"/>
      <c r="M16" s="195"/>
    </row>
    <row r="17" spans="1:13" ht="26.25" customHeight="1">
      <c r="A17" s="715"/>
      <c r="B17" s="710"/>
      <c r="C17" s="716"/>
      <c r="D17" s="717"/>
      <c r="E17" s="181"/>
      <c r="F17" s="356"/>
      <c r="G17" s="179"/>
      <c r="H17" s="180"/>
      <c r="I17" s="733"/>
      <c r="J17" s="178"/>
      <c r="K17" s="195"/>
      <c r="L17" s="181"/>
      <c r="M17" s="195"/>
    </row>
    <row r="18" spans="1:13" ht="26.25" customHeight="1">
      <c r="A18" s="715"/>
      <c r="B18" s="710"/>
      <c r="C18" s="716"/>
      <c r="D18" s="717"/>
      <c r="E18" s="181"/>
      <c r="F18" s="356"/>
      <c r="G18" s="179"/>
      <c r="H18" s="180"/>
      <c r="I18" s="733"/>
      <c r="J18" s="178"/>
      <c r="K18" s="195"/>
      <c r="L18" s="181"/>
      <c r="M18" s="195"/>
    </row>
    <row r="19" spans="1:13" ht="26.25" customHeight="1">
      <c r="A19" s="715"/>
      <c r="B19" s="710"/>
      <c r="C19" s="716"/>
      <c r="D19" s="717"/>
      <c r="E19" s="181"/>
      <c r="F19" s="356"/>
      <c r="G19" s="179"/>
      <c r="H19" s="180"/>
      <c r="I19" s="733"/>
      <c r="J19" s="178"/>
      <c r="K19" s="195"/>
      <c r="L19" s="181"/>
      <c r="M19" s="195"/>
    </row>
    <row r="20" spans="1:13" ht="26.25" customHeight="1">
      <c r="A20" s="715"/>
      <c r="B20" s="710"/>
      <c r="C20" s="716"/>
      <c r="D20" s="717"/>
      <c r="E20" s="181"/>
      <c r="F20" s="356"/>
      <c r="G20" s="179"/>
      <c r="H20" s="180"/>
      <c r="I20" s="733"/>
      <c r="J20" s="178"/>
      <c r="K20" s="195"/>
      <c r="L20" s="181"/>
      <c r="M20" s="195"/>
    </row>
    <row r="21" spans="1:13" ht="26.25" customHeight="1">
      <c r="A21" s="715"/>
      <c r="B21" s="710"/>
      <c r="C21" s="716"/>
      <c r="D21" s="717"/>
      <c r="E21" s="181"/>
      <c r="F21" s="356"/>
      <c r="G21" s="179"/>
      <c r="H21" s="180"/>
      <c r="I21" s="733"/>
      <c r="J21" s="178"/>
      <c r="K21" s="195"/>
      <c r="L21" s="181"/>
      <c r="M21" s="195"/>
    </row>
    <row r="22" spans="1:13" ht="26.25" customHeight="1">
      <c r="A22" s="715"/>
      <c r="B22" s="710"/>
      <c r="C22" s="716"/>
      <c r="D22" s="717"/>
      <c r="E22" s="181"/>
      <c r="F22" s="356"/>
      <c r="G22" s="179"/>
      <c r="H22" s="180"/>
      <c r="I22" s="733"/>
      <c r="J22" s="178"/>
      <c r="K22" s="195"/>
      <c r="L22" s="181"/>
      <c r="M22" s="195"/>
    </row>
    <row r="23" spans="1:13" ht="26.25" customHeight="1">
      <c r="A23" s="715"/>
      <c r="B23" s="710"/>
      <c r="C23" s="716"/>
      <c r="D23" s="717"/>
      <c r="E23" s="181"/>
      <c r="F23" s="356"/>
      <c r="G23" s="179"/>
      <c r="H23" s="180"/>
      <c r="I23" s="733"/>
      <c r="J23" s="178"/>
      <c r="K23" s="195"/>
      <c r="L23" s="181"/>
      <c r="M23" s="195"/>
    </row>
    <row r="24" spans="1:13" ht="26.25" customHeight="1">
      <c r="A24" s="715"/>
      <c r="B24" s="710"/>
      <c r="C24" s="716"/>
      <c r="D24" s="717"/>
      <c r="E24" s="181"/>
      <c r="F24" s="356"/>
      <c r="G24" s="179"/>
      <c r="H24" s="180"/>
      <c r="I24" s="733"/>
      <c r="J24" s="178"/>
      <c r="K24" s="195"/>
      <c r="L24" s="181"/>
      <c r="M24" s="195"/>
    </row>
    <row r="25" spans="1:13" ht="26.25" customHeight="1">
      <c r="A25" s="715"/>
      <c r="B25" s="710"/>
      <c r="C25" s="716"/>
      <c r="D25" s="717"/>
      <c r="E25" s="181"/>
      <c r="F25" s="356"/>
      <c r="G25" s="179"/>
      <c r="H25" s="180"/>
      <c r="I25" s="733"/>
      <c r="J25" s="178"/>
      <c r="K25" s="195"/>
      <c r="L25" s="181"/>
      <c r="M25" s="195"/>
    </row>
    <row r="26" spans="1:13" ht="26.25" customHeight="1">
      <c r="A26" s="715"/>
      <c r="B26" s="710"/>
      <c r="C26" s="716"/>
      <c r="D26" s="717"/>
      <c r="E26" s="181"/>
      <c r="F26" s="356"/>
      <c r="G26" s="179"/>
      <c r="H26" s="180"/>
      <c r="I26" s="733"/>
      <c r="J26" s="178"/>
      <c r="K26" s="195"/>
      <c r="L26" s="181"/>
      <c r="M26" s="195"/>
    </row>
    <row r="27" spans="1:13" ht="26.25" customHeight="1">
      <c r="A27" s="715"/>
      <c r="B27" s="710"/>
      <c r="C27" s="716"/>
      <c r="D27" s="717"/>
      <c r="E27" s="181"/>
      <c r="F27" s="356"/>
      <c r="G27" s="179"/>
      <c r="H27" s="180"/>
      <c r="I27" s="733"/>
      <c r="J27" s="178"/>
      <c r="K27" s="195"/>
      <c r="L27" s="181"/>
      <c r="M27" s="195"/>
    </row>
    <row r="28" spans="1:13" ht="26.25" customHeight="1">
      <c r="A28" s="715"/>
      <c r="B28" s="710"/>
      <c r="C28" s="716"/>
      <c r="D28" s="717"/>
      <c r="E28" s="181"/>
      <c r="F28" s="356"/>
      <c r="G28" s="179"/>
      <c r="H28" s="180"/>
      <c r="I28" s="733"/>
      <c r="J28" s="178"/>
      <c r="K28" s="195"/>
      <c r="L28" s="181"/>
      <c r="M28" s="195"/>
    </row>
    <row r="29" spans="1:13" ht="26.25" customHeight="1">
      <c r="A29" s="715"/>
      <c r="B29" s="710"/>
      <c r="C29" s="716"/>
      <c r="D29" s="717"/>
      <c r="E29" s="181"/>
      <c r="F29" s="356"/>
      <c r="G29" s="179"/>
      <c r="H29" s="180"/>
      <c r="I29" s="733"/>
      <c r="J29" s="178"/>
      <c r="K29" s="195"/>
      <c r="L29" s="181"/>
      <c r="M29" s="195"/>
    </row>
    <row r="30" spans="1:13" ht="26.25" customHeight="1">
      <c r="A30" s="715"/>
      <c r="B30" s="710"/>
      <c r="C30" s="716"/>
      <c r="D30" s="717"/>
      <c r="E30" s="181"/>
      <c r="F30" s="356"/>
      <c r="G30" s="179"/>
      <c r="H30" s="180"/>
      <c r="I30" s="733"/>
      <c r="J30" s="178"/>
      <c r="K30" s="195"/>
      <c r="L30" s="181"/>
      <c r="M30" s="195"/>
    </row>
    <row r="31" spans="1:13" ht="26.25" customHeight="1">
      <c r="A31" s="715"/>
      <c r="B31" s="710"/>
      <c r="C31" s="716"/>
      <c r="D31" s="717"/>
      <c r="E31" s="181"/>
      <c r="F31" s="356"/>
      <c r="G31" s="179"/>
      <c r="H31" s="180"/>
      <c r="I31" s="733"/>
      <c r="J31" s="178"/>
      <c r="K31" s="195"/>
      <c r="L31" s="181"/>
      <c r="M31" s="195"/>
    </row>
    <row r="32" spans="1:13" ht="26.25" customHeight="1">
      <c r="A32" s="715"/>
      <c r="B32" s="710"/>
      <c r="C32" s="716"/>
      <c r="D32" s="717"/>
      <c r="E32" s="181"/>
      <c r="F32" s="356"/>
      <c r="G32" s="179"/>
      <c r="H32" s="180"/>
      <c r="I32" s="733"/>
      <c r="J32" s="178"/>
      <c r="K32" s="195"/>
      <c r="L32" s="181"/>
      <c r="M32" s="195"/>
    </row>
    <row r="33" spans="1:13" ht="26.25" customHeight="1">
      <c r="A33" s="715"/>
      <c r="B33" s="710"/>
      <c r="C33" s="716"/>
      <c r="D33" s="717"/>
      <c r="E33" s="181"/>
      <c r="F33" s="356"/>
      <c r="G33" s="179"/>
      <c r="H33" s="180"/>
      <c r="I33" s="733"/>
      <c r="J33" s="178"/>
      <c r="K33" s="195"/>
      <c r="L33" s="181"/>
      <c r="M33" s="195"/>
    </row>
    <row r="34" spans="1:13" ht="26.25" customHeight="1">
      <c r="A34" s="715"/>
      <c r="B34" s="710"/>
      <c r="C34" s="716"/>
      <c r="D34" s="717"/>
      <c r="E34" s="181"/>
      <c r="F34" s="356"/>
      <c r="G34" s="179"/>
      <c r="H34" s="180"/>
      <c r="I34" s="733"/>
      <c r="J34" s="178"/>
      <c r="K34" s="195"/>
      <c r="L34" s="181"/>
      <c r="M34" s="195"/>
    </row>
    <row r="35" spans="1:13" ht="26.25" customHeight="1">
      <c r="A35" s="715"/>
      <c r="B35" s="710"/>
      <c r="C35" s="716"/>
      <c r="D35" s="717"/>
      <c r="E35" s="181"/>
      <c r="F35" s="356"/>
      <c r="G35" s="179"/>
      <c r="H35" s="180"/>
      <c r="I35" s="733"/>
      <c r="J35" s="178"/>
      <c r="K35" s="195"/>
      <c r="L35" s="181"/>
      <c r="M35" s="195"/>
    </row>
    <row r="36" spans="1:13" ht="26.25" customHeight="1">
      <c r="A36" s="715"/>
      <c r="B36" s="710"/>
      <c r="C36" s="716"/>
      <c r="D36" s="717"/>
      <c r="E36" s="181"/>
      <c r="F36" s="356"/>
      <c r="G36" s="179"/>
      <c r="H36" s="180"/>
      <c r="I36" s="733"/>
      <c r="J36" s="178"/>
      <c r="K36" s="195"/>
      <c r="L36" s="181"/>
      <c r="M36" s="195"/>
    </row>
    <row r="37" spans="1:13" ht="25.65" customHeight="1">
      <c r="A37" s="715"/>
      <c r="B37" s="710"/>
      <c r="C37" s="716"/>
      <c r="D37" s="717"/>
      <c r="E37" s="181"/>
      <c r="F37" s="356"/>
      <c r="G37" s="179"/>
      <c r="H37" s="180"/>
      <c r="I37" s="733"/>
      <c r="J37" s="178"/>
      <c r="K37" s="195"/>
      <c r="L37" s="181"/>
      <c r="M37" s="195"/>
    </row>
    <row r="38" spans="1:13" ht="25.65" customHeight="1">
      <c r="A38" s="715"/>
      <c r="B38" s="710"/>
      <c r="C38" s="716"/>
      <c r="D38" s="717"/>
      <c r="E38" s="181"/>
      <c r="F38" s="356"/>
      <c r="G38" s="179"/>
      <c r="H38" s="180"/>
      <c r="I38" s="733"/>
      <c r="J38" s="178"/>
      <c r="K38" s="195"/>
      <c r="L38" s="181"/>
      <c r="M38" s="195"/>
    </row>
    <row r="39" spans="1:13" ht="25.65" customHeight="1">
      <c r="A39" s="715"/>
      <c r="B39" s="710"/>
      <c r="C39" s="716"/>
      <c r="D39" s="717"/>
      <c r="E39" s="181"/>
      <c r="F39" s="356"/>
      <c r="G39" s="179"/>
      <c r="H39" s="180"/>
      <c r="I39" s="733"/>
      <c r="J39" s="178"/>
      <c r="K39" s="195"/>
      <c r="L39" s="181"/>
      <c r="M39" s="195"/>
    </row>
    <row r="40" spans="1:13" ht="25.65" customHeight="1">
      <c r="A40" s="715"/>
      <c r="B40" s="710"/>
      <c r="C40" s="716"/>
      <c r="D40" s="717"/>
      <c r="E40" s="181"/>
      <c r="F40" s="356"/>
      <c r="G40" s="179"/>
      <c r="H40" s="180"/>
      <c r="I40" s="733"/>
      <c r="J40" s="178"/>
      <c r="K40" s="195"/>
      <c r="L40" s="181"/>
      <c r="M40" s="195"/>
    </row>
    <row r="41" spans="1:13" ht="25.65" customHeight="1">
      <c r="A41" s="718"/>
      <c r="B41" s="719"/>
      <c r="C41" s="720"/>
      <c r="D41" s="721"/>
      <c r="E41" s="186"/>
      <c r="F41" s="358"/>
      <c r="G41" s="184"/>
      <c r="H41" s="185"/>
      <c r="I41" s="739"/>
      <c r="J41" s="183"/>
      <c r="K41" s="196"/>
      <c r="L41" s="186"/>
      <c r="M41" s="196"/>
    </row>
    <row r="42" spans="1:13" ht="25.95" customHeight="1">
      <c r="A42" s="722"/>
      <c r="B42" s="723"/>
      <c r="C42" s="724"/>
      <c r="D42" s="725" t="s">
        <v>72</v>
      </c>
      <c r="E42" s="232"/>
      <c r="F42" s="359"/>
      <c r="G42" s="230">
        <f>IF(ISERROR(LOOKUP(10^16,G8:G41)),"",LOOKUP(10^16,G8:G41))</f>
        <v>48000</v>
      </c>
      <c r="H42" s="231">
        <f t="shared" ref="H42:M42" si="0">IF(ISERROR(LOOKUP(10^16,H8:H41)),"",LOOKUP(10^16,H8:H41))</f>
        <v>10</v>
      </c>
      <c r="I42" s="662">
        <f t="shared" si="0"/>
        <v>0</v>
      </c>
      <c r="J42" s="197">
        <f t="shared" si="0"/>
        <v>1</v>
      </c>
      <c r="K42" s="198">
        <f t="shared" si="0"/>
        <v>38000</v>
      </c>
      <c r="L42" s="231">
        <f t="shared" si="0"/>
        <v>80</v>
      </c>
      <c r="M42" s="726">
        <f t="shared" si="0"/>
        <v>0</v>
      </c>
    </row>
    <row r="43" spans="1:13" ht="25.65" customHeight="1"/>
    <row r="44" spans="1:13" ht="25.65" customHeight="1"/>
    <row r="45" spans="1:13" ht="25.65" customHeight="1"/>
    <row r="46" spans="1:13" ht="25.65" customHeight="1"/>
    <row r="47" spans="1:13" ht="25.65" customHeight="1"/>
    <row r="48" spans="1:13" ht="25.65" customHeight="1"/>
    <row r="49" ht="25.65" customHeight="1"/>
    <row r="50" ht="25.65" customHeight="1"/>
    <row r="51" ht="25.65" customHeight="1"/>
    <row r="52" ht="25.65" customHeight="1"/>
    <row r="53" ht="25.65" customHeight="1"/>
    <row r="54" ht="25.65" customHeight="1"/>
    <row r="55" ht="25.65" customHeight="1"/>
    <row r="56" ht="25.65" customHeight="1"/>
    <row r="57" ht="25.65" customHeight="1"/>
    <row r="58" ht="25.65" customHeight="1"/>
    <row r="59" ht="25.65" customHeight="1"/>
    <row r="60" ht="25.65" customHeight="1"/>
    <row r="61" ht="25.65" customHeight="1"/>
    <row r="62" ht="25.65" customHeight="1"/>
    <row r="63" ht="25.65" customHeight="1"/>
  </sheetData>
  <sheetProtection sheet="1" objects="1" scenarios="1"/>
  <mergeCells count="13">
    <mergeCell ref="L6:M6"/>
    <mergeCell ref="A6:C7"/>
    <mergeCell ref="D6:D7"/>
    <mergeCell ref="E6:G6"/>
    <mergeCell ref="H6:H7"/>
    <mergeCell ref="I6:I7"/>
    <mergeCell ref="J6:K6"/>
    <mergeCell ref="I4:J4"/>
    <mergeCell ref="A2:C2"/>
    <mergeCell ref="E2:G2"/>
    <mergeCell ref="I2:J2"/>
    <mergeCell ref="A3:C3"/>
    <mergeCell ref="I3:J3"/>
  </mergeCells>
  <phoneticPr fontId="2"/>
  <pageMargins left="0.33333333333333331" right="0.27777777777777779" top="0.75" bottom="0.5444444444444444" header="0.3" footer="0.3"/>
  <pageSetup paperSize="9" orientation="landscape" horizontalDpi="0" verticalDpi="0"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7" tint="0.59999389629810485"/>
  </sheetPr>
  <dimension ref="A1:M63"/>
  <sheetViews>
    <sheetView showGridLines="0" view="pageLayout" topLeftCell="A7" zoomScale="80" zoomScaleNormal="100" zoomScalePageLayoutView="80" workbookViewId="0">
      <selection activeCell="K10" sqref="K10"/>
    </sheetView>
  </sheetViews>
  <sheetFormatPr defaultRowHeight="13.2"/>
  <cols>
    <col min="1" max="3" width="4.44140625" style="21" customWidth="1"/>
    <col min="4" max="4" width="40.77734375" style="21" customWidth="1"/>
    <col min="5" max="5" width="7.44140625" style="21" customWidth="1"/>
    <col min="6" max="6" width="10.88671875" style="21" customWidth="1"/>
    <col min="7" max="7" width="13" style="21" bestFit="1" customWidth="1"/>
    <col min="8" max="8" width="6.44140625" style="21" customWidth="1"/>
    <col min="9" max="9" width="10.88671875" style="21" customWidth="1"/>
    <col min="10" max="10" width="7.44140625" style="21" customWidth="1"/>
    <col min="11" max="11" width="10.88671875" style="21" customWidth="1"/>
    <col min="12" max="13" width="9.77734375" style="21" customWidth="1"/>
    <col min="14" max="16384" width="8.88671875" style="21"/>
  </cols>
  <sheetData>
    <row r="1" spans="1:13" ht="25.2" customHeight="1"/>
    <row r="2" spans="1:13">
      <c r="A2" s="1118" t="s">
        <v>57</v>
      </c>
      <c r="B2" s="1119"/>
      <c r="C2" s="1120"/>
      <c r="E2" s="1138"/>
      <c r="F2" s="1138"/>
      <c r="G2" s="1138"/>
      <c r="I2" s="1117" t="s">
        <v>58</v>
      </c>
      <c r="J2" s="1117"/>
      <c r="K2" s="544"/>
      <c r="L2" s="545" t="s">
        <v>59</v>
      </c>
      <c r="M2" s="544"/>
    </row>
    <row r="3" spans="1:13">
      <c r="A3" s="1123">
        <v>4</v>
      </c>
      <c r="B3" s="1124"/>
      <c r="C3" s="1125"/>
      <c r="I3" s="1117" t="s">
        <v>60</v>
      </c>
      <c r="J3" s="1117"/>
      <c r="K3" s="544"/>
      <c r="L3" s="545" t="s">
        <v>61</v>
      </c>
      <c r="M3" s="546"/>
    </row>
    <row r="4" spans="1:13">
      <c r="I4" s="1117" t="s">
        <v>62</v>
      </c>
      <c r="J4" s="1117"/>
      <c r="K4" s="544"/>
      <c r="L4" s="545" t="s">
        <v>51</v>
      </c>
      <c r="M4" s="547"/>
    </row>
    <row r="6" spans="1:13" ht="26.4" customHeight="1">
      <c r="A6" s="1128" t="s">
        <v>63</v>
      </c>
      <c r="B6" s="1129"/>
      <c r="C6" s="1130"/>
      <c r="D6" s="1134" t="s">
        <v>51</v>
      </c>
      <c r="E6" s="1126" t="s">
        <v>64</v>
      </c>
      <c r="F6" s="1129"/>
      <c r="G6" s="1130"/>
      <c r="H6" s="1136" t="s">
        <v>65</v>
      </c>
      <c r="I6" s="1140" t="s">
        <v>66</v>
      </c>
      <c r="J6" s="1128" t="s">
        <v>67</v>
      </c>
      <c r="K6" s="1127"/>
      <c r="L6" s="1126" t="s">
        <v>68</v>
      </c>
      <c r="M6" s="1127"/>
    </row>
    <row r="7" spans="1:13" ht="33" customHeight="1">
      <c r="A7" s="1131"/>
      <c r="B7" s="1132"/>
      <c r="C7" s="1133"/>
      <c r="D7" s="1135"/>
      <c r="E7" s="553" t="s">
        <v>48</v>
      </c>
      <c r="F7" s="550" t="s">
        <v>50</v>
      </c>
      <c r="G7" s="554" t="s">
        <v>6</v>
      </c>
      <c r="H7" s="1137"/>
      <c r="I7" s="1141"/>
      <c r="J7" s="556" t="s">
        <v>48</v>
      </c>
      <c r="K7" s="557" t="s">
        <v>6</v>
      </c>
      <c r="L7" s="555" t="s">
        <v>69</v>
      </c>
      <c r="M7" s="552" t="s">
        <v>70</v>
      </c>
    </row>
    <row r="8" spans="1:13" ht="26.25" customHeight="1">
      <c r="A8" s="711"/>
      <c r="B8" s="712"/>
      <c r="C8" s="713"/>
      <c r="D8" s="714"/>
      <c r="E8" s="249">
        <v>1</v>
      </c>
      <c r="F8" s="529">
        <v>48000</v>
      </c>
      <c r="G8" s="211">
        <v>48000</v>
      </c>
      <c r="H8" s="212"/>
      <c r="I8" s="731"/>
      <c r="J8" s="210">
        <v>1</v>
      </c>
      <c r="K8" s="295">
        <v>48000</v>
      </c>
      <c r="L8" s="249"/>
      <c r="M8" s="295"/>
    </row>
    <row r="9" spans="1:13" ht="26.25" customHeight="1">
      <c r="A9" s="715"/>
      <c r="B9" s="710"/>
      <c r="C9" s="716"/>
      <c r="D9" s="717"/>
      <c r="E9" s="181"/>
      <c r="F9" s="356"/>
      <c r="G9" s="179"/>
      <c r="H9" s="180">
        <v>8</v>
      </c>
      <c r="I9" s="733">
        <f>G8*0.25*H9/12</f>
        <v>8000</v>
      </c>
      <c r="J9" s="178">
        <v>1</v>
      </c>
      <c r="K9" s="195">
        <f>G8-I9</f>
        <v>40000</v>
      </c>
      <c r="L9" s="181">
        <v>30</v>
      </c>
      <c r="M9" s="195">
        <f>I9*0.3</f>
        <v>2400</v>
      </c>
    </row>
    <row r="10" spans="1:13" ht="26.25" customHeight="1">
      <c r="A10" s="715"/>
      <c r="B10" s="710"/>
      <c r="C10" s="716"/>
      <c r="D10" s="717"/>
      <c r="E10" s="181"/>
      <c r="F10" s="356"/>
      <c r="G10" s="179"/>
      <c r="H10" s="180"/>
      <c r="I10" s="733">
        <v>0</v>
      </c>
      <c r="J10" s="178"/>
      <c r="K10" s="195"/>
      <c r="L10" s="181"/>
      <c r="M10" s="195">
        <v>0</v>
      </c>
    </row>
    <row r="11" spans="1:13" ht="26.25" customHeight="1">
      <c r="A11" s="715"/>
      <c r="B11" s="710"/>
      <c r="C11" s="716"/>
      <c r="D11" s="717"/>
      <c r="E11" s="181"/>
      <c r="F11" s="356"/>
      <c r="G11" s="179"/>
      <c r="H11" s="180"/>
      <c r="I11" s="733"/>
      <c r="J11" s="178"/>
      <c r="K11" s="195"/>
      <c r="L11" s="181"/>
      <c r="M11" s="195"/>
    </row>
    <row r="12" spans="1:13" ht="26.25" customHeight="1">
      <c r="A12" s="715"/>
      <c r="B12" s="710"/>
      <c r="C12" s="716"/>
      <c r="D12" s="717"/>
      <c r="E12" s="181"/>
      <c r="F12" s="356"/>
      <c r="G12" s="179"/>
      <c r="H12" s="180"/>
      <c r="I12" s="733"/>
      <c r="J12" s="178"/>
      <c r="K12" s="195"/>
      <c r="L12" s="181"/>
      <c r="M12" s="195"/>
    </row>
    <row r="13" spans="1:13" ht="26.25" customHeight="1">
      <c r="A13" s="715"/>
      <c r="B13" s="710"/>
      <c r="C13" s="716"/>
      <c r="D13" s="717"/>
      <c r="E13" s="181"/>
      <c r="F13" s="356"/>
      <c r="G13" s="179"/>
      <c r="H13" s="180"/>
      <c r="I13" s="733"/>
      <c r="J13" s="178"/>
      <c r="K13" s="195"/>
      <c r="L13" s="181"/>
      <c r="M13" s="195"/>
    </row>
    <row r="14" spans="1:13" ht="26.25" customHeight="1">
      <c r="A14" s="715"/>
      <c r="B14" s="710"/>
      <c r="C14" s="716"/>
      <c r="D14" s="717"/>
      <c r="E14" s="181"/>
      <c r="F14" s="356"/>
      <c r="G14" s="179"/>
      <c r="H14" s="180"/>
      <c r="I14" s="733"/>
      <c r="J14" s="178"/>
      <c r="K14" s="195"/>
      <c r="L14" s="181"/>
      <c r="M14" s="195"/>
    </row>
    <row r="15" spans="1:13" ht="26.25" customHeight="1">
      <c r="A15" s="715"/>
      <c r="B15" s="710"/>
      <c r="C15" s="716"/>
      <c r="D15" s="717"/>
      <c r="E15" s="181"/>
      <c r="F15" s="356"/>
      <c r="G15" s="179"/>
      <c r="H15" s="180"/>
      <c r="I15" s="733"/>
      <c r="J15" s="178"/>
      <c r="K15" s="195"/>
      <c r="L15" s="181"/>
      <c r="M15" s="195"/>
    </row>
    <row r="16" spans="1:13" ht="26.25" customHeight="1">
      <c r="A16" s="715"/>
      <c r="B16" s="710"/>
      <c r="C16" s="716"/>
      <c r="D16" s="717"/>
      <c r="E16" s="181"/>
      <c r="F16" s="356"/>
      <c r="G16" s="179"/>
      <c r="H16" s="180"/>
      <c r="I16" s="733"/>
      <c r="J16" s="178"/>
      <c r="K16" s="195"/>
      <c r="L16" s="181"/>
      <c r="M16" s="195"/>
    </row>
    <row r="17" spans="1:13" ht="26.25" customHeight="1">
      <c r="A17" s="715"/>
      <c r="B17" s="710"/>
      <c r="C17" s="716"/>
      <c r="D17" s="717"/>
      <c r="E17" s="181"/>
      <c r="F17" s="356"/>
      <c r="G17" s="179"/>
      <c r="H17" s="180"/>
      <c r="I17" s="733"/>
      <c r="J17" s="178"/>
      <c r="K17" s="195"/>
      <c r="L17" s="181"/>
      <c r="M17" s="195"/>
    </row>
    <row r="18" spans="1:13" ht="26.25" customHeight="1">
      <c r="A18" s="715"/>
      <c r="B18" s="710"/>
      <c r="C18" s="716"/>
      <c r="D18" s="717"/>
      <c r="E18" s="181"/>
      <c r="F18" s="356"/>
      <c r="G18" s="179"/>
      <c r="H18" s="180"/>
      <c r="I18" s="733"/>
      <c r="J18" s="178"/>
      <c r="K18" s="195"/>
      <c r="L18" s="181"/>
      <c r="M18" s="195"/>
    </row>
    <row r="19" spans="1:13" ht="26.25" customHeight="1">
      <c r="A19" s="715"/>
      <c r="B19" s="710"/>
      <c r="C19" s="716"/>
      <c r="D19" s="717"/>
      <c r="E19" s="181"/>
      <c r="F19" s="356"/>
      <c r="G19" s="179"/>
      <c r="H19" s="180"/>
      <c r="I19" s="733"/>
      <c r="J19" s="178"/>
      <c r="K19" s="195"/>
      <c r="L19" s="181"/>
      <c r="M19" s="195"/>
    </row>
    <row r="20" spans="1:13" ht="26.25" customHeight="1">
      <c r="A20" s="715"/>
      <c r="B20" s="710"/>
      <c r="C20" s="716"/>
      <c r="D20" s="717"/>
      <c r="E20" s="181"/>
      <c r="F20" s="356"/>
      <c r="G20" s="179"/>
      <c r="H20" s="180"/>
      <c r="I20" s="733"/>
      <c r="J20" s="178"/>
      <c r="K20" s="195"/>
      <c r="L20" s="181"/>
      <c r="M20" s="195"/>
    </row>
    <row r="21" spans="1:13" ht="26.25" customHeight="1">
      <c r="A21" s="715"/>
      <c r="B21" s="710"/>
      <c r="C21" s="716"/>
      <c r="D21" s="717"/>
      <c r="E21" s="181"/>
      <c r="F21" s="356"/>
      <c r="G21" s="179"/>
      <c r="H21" s="180"/>
      <c r="I21" s="733"/>
      <c r="J21" s="178"/>
      <c r="K21" s="195"/>
      <c r="L21" s="181"/>
      <c r="M21" s="195"/>
    </row>
    <row r="22" spans="1:13" ht="26.25" customHeight="1">
      <c r="A22" s="715"/>
      <c r="B22" s="710"/>
      <c r="C22" s="716"/>
      <c r="D22" s="717"/>
      <c r="E22" s="181"/>
      <c r="F22" s="356"/>
      <c r="G22" s="179"/>
      <c r="H22" s="180"/>
      <c r="I22" s="733"/>
      <c r="J22" s="178"/>
      <c r="K22" s="195"/>
      <c r="L22" s="181"/>
      <c r="M22" s="195"/>
    </row>
    <row r="23" spans="1:13" ht="26.25" customHeight="1">
      <c r="A23" s="715"/>
      <c r="B23" s="710"/>
      <c r="C23" s="716"/>
      <c r="D23" s="717"/>
      <c r="E23" s="181"/>
      <c r="F23" s="356"/>
      <c r="G23" s="179"/>
      <c r="H23" s="180"/>
      <c r="I23" s="733"/>
      <c r="J23" s="178"/>
      <c r="K23" s="195"/>
      <c r="L23" s="181"/>
      <c r="M23" s="195"/>
    </row>
    <row r="24" spans="1:13" ht="26.25" customHeight="1">
      <c r="A24" s="715"/>
      <c r="B24" s="710"/>
      <c r="C24" s="716"/>
      <c r="D24" s="717"/>
      <c r="E24" s="181"/>
      <c r="F24" s="356"/>
      <c r="G24" s="179"/>
      <c r="H24" s="180"/>
      <c r="I24" s="733"/>
      <c r="J24" s="178"/>
      <c r="K24" s="195"/>
      <c r="L24" s="181"/>
      <c r="M24" s="195"/>
    </row>
    <row r="25" spans="1:13" ht="26.25" customHeight="1">
      <c r="A25" s="715"/>
      <c r="B25" s="710"/>
      <c r="C25" s="716"/>
      <c r="D25" s="717"/>
      <c r="E25" s="181"/>
      <c r="F25" s="356"/>
      <c r="G25" s="179"/>
      <c r="H25" s="180"/>
      <c r="I25" s="733"/>
      <c r="J25" s="178"/>
      <c r="K25" s="195"/>
      <c r="L25" s="181"/>
      <c r="M25" s="195"/>
    </row>
    <row r="26" spans="1:13" ht="26.25" customHeight="1">
      <c r="A26" s="715"/>
      <c r="B26" s="710"/>
      <c r="C26" s="716"/>
      <c r="D26" s="717"/>
      <c r="E26" s="181"/>
      <c r="F26" s="356"/>
      <c r="G26" s="179"/>
      <c r="H26" s="180"/>
      <c r="I26" s="733"/>
      <c r="J26" s="178"/>
      <c r="K26" s="195"/>
      <c r="L26" s="181"/>
      <c r="M26" s="195"/>
    </row>
    <row r="27" spans="1:13" ht="26.25" customHeight="1">
      <c r="A27" s="715"/>
      <c r="B27" s="710"/>
      <c r="C27" s="716"/>
      <c r="D27" s="717"/>
      <c r="E27" s="181"/>
      <c r="F27" s="356"/>
      <c r="G27" s="179"/>
      <c r="H27" s="180"/>
      <c r="I27" s="733"/>
      <c r="J27" s="178"/>
      <c r="K27" s="195"/>
      <c r="L27" s="181"/>
      <c r="M27" s="195"/>
    </row>
    <row r="28" spans="1:13" ht="26.25" customHeight="1">
      <c r="A28" s="715"/>
      <c r="B28" s="710"/>
      <c r="C28" s="716"/>
      <c r="D28" s="717"/>
      <c r="E28" s="181"/>
      <c r="F28" s="356"/>
      <c r="G28" s="179"/>
      <c r="H28" s="180"/>
      <c r="I28" s="733"/>
      <c r="J28" s="178"/>
      <c r="K28" s="195"/>
      <c r="L28" s="181"/>
      <c r="M28" s="195"/>
    </row>
    <row r="29" spans="1:13" ht="26.25" customHeight="1">
      <c r="A29" s="715"/>
      <c r="B29" s="710"/>
      <c r="C29" s="716"/>
      <c r="D29" s="717"/>
      <c r="E29" s="181"/>
      <c r="F29" s="356"/>
      <c r="G29" s="179"/>
      <c r="H29" s="180"/>
      <c r="I29" s="733"/>
      <c r="J29" s="178"/>
      <c r="K29" s="195"/>
      <c r="L29" s="181"/>
      <c r="M29" s="195"/>
    </row>
    <row r="30" spans="1:13" ht="26.25" customHeight="1">
      <c r="A30" s="715"/>
      <c r="B30" s="710"/>
      <c r="C30" s="716"/>
      <c r="D30" s="717"/>
      <c r="E30" s="181"/>
      <c r="F30" s="356"/>
      <c r="G30" s="179"/>
      <c r="H30" s="180"/>
      <c r="I30" s="733"/>
      <c r="J30" s="178"/>
      <c r="K30" s="195"/>
      <c r="L30" s="181"/>
      <c r="M30" s="195"/>
    </row>
    <row r="31" spans="1:13" ht="26.25" customHeight="1">
      <c r="A31" s="715"/>
      <c r="B31" s="710"/>
      <c r="C31" s="716"/>
      <c r="D31" s="717"/>
      <c r="E31" s="181"/>
      <c r="F31" s="356"/>
      <c r="G31" s="179"/>
      <c r="H31" s="180"/>
      <c r="I31" s="733"/>
      <c r="J31" s="178"/>
      <c r="K31" s="195"/>
      <c r="L31" s="181"/>
      <c r="M31" s="195"/>
    </row>
    <row r="32" spans="1:13" ht="26.25" customHeight="1">
      <c r="A32" s="715"/>
      <c r="B32" s="710"/>
      <c r="C32" s="716"/>
      <c r="D32" s="717"/>
      <c r="E32" s="181"/>
      <c r="F32" s="356"/>
      <c r="G32" s="179"/>
      <c r="H32" s="180"/>
      <c r="I32" s="733"/>
      <c r="J32" s="178"/>
      <c r="K32" s="195"/>
      <c r="L32" s="181"/>
      <c r="M32" s="195"/>
    </row>
    <row r="33" spans="1:13" ht="26.25" customHeight="1">
      <c r="A33" s="715"/>
      <c r="B33" s="710"/>
      <c r="C33" s="716"/>
      <c r="D33" s="717"/>
      <c r="E33" s="181"/>
      <c r="F33" s="356"/>
      <c r="G33" s="179"/>
      <c r="H33" s="180"/>
      <c r="I33" s="733"/>
      <c r="J33" s="178"/>
      <c r="K33" s="195"/>
      <c r="L33" s="181"/>
      <c r="M33" s="195"/>
    </row>
    <row r="34" spans="1:13" ht="26.25" customHeight="1">
      <c r="A34" s="715"/>
      <c r="B34" s="710"/>
      <c r="C34" s="716"/>
      <c r="D34" s="717"/>
      <c r="E34" s="181"/>
      <c r="F34" s="356"/>
      <c r="G34" s="179"/>
      <c r="H34" s="180"/>
      <c r="I34" s="733"/>
      <c r="J34" s="178"/>
      <c r="K34" s="195"/>
      <c r="L34" s="181"/>
      <c r="M34" s="195"/>
    </row>
    <row r="35" spans="1:13" ht="26.25" customHeight="1">
      <c r="A35" s="715"/>
      <c r="B35" s="710"/>
      <c r="C35" s="716"/>
      <c r="D35" s="717"/>
      <c r="E35" s="181"/>
      <c r="F35" s="356"/>
      <c r="G35" s="179"/>
      <c r="H35" s="180"/>
      <c r="I35" s="733"/>
      <c r="J35" s="178"/>
      <c r="K35" s="195"/>
      <c r="L35" s="181"/>
      <c r="M35" s="195"/>
    </row>
    <row r="36" spans="1:13" ht="26.25" customHeight="1">
      <c r="A36" s="715"/>
      <c r="B36" s="710"/>
      <c r="C36" s="716"/>
      <c r="D36" s="717"/>
      <c r="E36" s="181"/>
      <c r="F36" s="356"/>
      <c r="G36" s="179"/>
      <c r="H36" s="180"/>
      <c r="I36" s="733"/>
      <c r="J36" s="178"/>
      <c r="K36" s="195"/>
      <c r="L36" s="181"/>
      <c r="M36" s="195"/>
    </row>
    <row r="37" spans="1:13" ht="25.65" customHeight="1">
      <c r="A37" s="715"/>
      <c r="B37" s="710"/>
      <c r="C37" s="716"/>
      <c r="D37" s="717"/>
      <c r="E37" s="181"/>
      <c r="F37" s="356"/>
      <c r="G37" s="179"/>
      <c r="H37" s="180"/>
      <c r="I37" s="733"/>
      <c r="J37" s="178"/>
      <c r="K37" s="195"/>
      <c r="L37" s="181"/>
      <c r="M37" s="195"/>
    </row>
    <row r="38" spans="1:13" ht="25.65" customHeight="1">
      <c r="A38" s="715"/>
      <c r="B38" s="710"/>
      <c r="C38" s="716"/>
      <c r="D38" s="717"/>
      <c r="E38" s="181"/>
      <c r="F38" s="356"/>
      <c r="G38" s="179"/>
      <c r="H38" s="180"/>
      <c r="I38" s="733"/>
      <c r="J38" s="178"/>
      <c r="K38" s="195"/>
      <c r="L38" s="181"/>
      <c r="M38" s="195"/>
    </row>
    <row r="39" spans="1:13" ht="25.65" customHeight="1">
      <c r="A39" s="715"/>
      <c r="B39" s="710"/>
      <c r="C39" s="716"/>
      <c r="D39" s="717"/>
      <c r="E39" s="181"/>
      <c r="F39" s="356"/>
      <c r="G39" s="179"/>
      <c r="H39" s="180"/>
      <c r="I39" s="733"/>
      <c r="J39" s="178"/>
      <c r="K39" s="195"/>
      <c r="L39" s="181"/>
      <c r="M39" s="195"/>
    </row>
    <row r="40" spans="1:13" ht="25.65" customHeight="1">
      <c r="A40" s="715"/>
      <c r="B40" s="710"/>
      <c r="C40" s="716"/>
      <c r="D40" s="717"/>
      <c r="E40" s="181"/>
      <c r="F40" s="356"/>
      <c r="G40" s="179"/>
      <c r="H40" s="180"/>
      <c r="I40" s="733"/>
      <c r="J40" s="178"/>
      <c r="K40" s="195"/>
      <c r="L40" s="181"/>
      <c r="M40" s="195"/>
    </row>
    <row r="41" spans="1:13" ht="25.65" customHeight="1">
      <c r="A41" s="718"/>
      <c r="B41" s="719"/>
      <c r="C41" s="720"/>
      <c r="D41" s="721"/>
      <c r="E41" s="186"/>
      <c r="F41" s="358"/>
      <c r="G41" s="184"/>
      <c r="H41" s="185"/>
      <c r="I41" s="739"/>
      <c r="J41" s="183"/>
      <c r="K41" s="196"/>
      <c r="L41" s="186"/>
      <c r="M41" s="196"/>
    </row>
    <row r="42" spans="1:13" ht="25.95" customHeight="1">
      <c r="A42" s="722"/>
      <c r="B42" s="723"/>
      <c r="C42" s="724"/>
      <c r="D42" s="725" t="s">
        <v>73</v>
      </c>
      <c r="E42" s="232"/>
      <c r="F42" s="359"/>
      <c r="G42" s="230">
        <f>IF(ISERROR(LOOKUP(10^16,G8:G41)),"",LOOKUP(10^16,G8:G41))</f>
        <v>48000</v>
      </c>
      <c r="H42" s="231">
        <f t="shared" ref="H42:M42" si="0">IF(ISERROR(LOOKUP(10^16,H8:H41)),"",LOOKUP(10^16,H8:H41))</f>
        <v>8</v>
      </c>
      <c r="I42" s="662">
        <f t="shared" si="0"/>
        <v>0</v>
      </c>
      <c r="J42" s="197">
        <f t="shared" si="0"/>
        <v>1</v>
      </c>
      <c r="K42" s="198">
        <f t="shared" si="0"/>
        <v>40000</v>
      </c>
      <c r="L42" s="231">
        <f t="shared" si="0"/>
        <v>30</v>
      </c>
      <c r="M42" s="726">
        <f t="shared" si="0"/>
        <v>0</v>
      </c>
    </row>
    <row r="43" spans="1:13" ht="25.65" customHeight="1"/>
    <row r="44" spans="1:13" ht="25.65" customHeight="1"/>
    <row r="45" spans="1:13" ht="25.65" customHeight="1"/>
    <row r="46" spans="1:13" ht="25.65" customHeight="1"/>
    <row r="47" spans="1:13" ht="25.65" customHeight="1"/>
    <row r="48" spans="1:13" ht="25.65" customHeight="1"/>
    <row r="49" ht="25.65" customHeight="1"/>
    <row r="50" ht="25.65" customHeight="1"/>
    <row r="51" ht="25.65" customHeight="1"/>
    <row r="52" ht="25.65" customHeight="1"/>
    <row r="53" ht="25.65" customHeight="1"/>
    <row r="54" ht="25.65" customHeight="1"/>
    <row r="55" ht="25.65" customHeight="1"/>
    <row r="56" ht="25.65" customHeight="1"/>
    <row r="57" ht="25.65" customHeight="1"/>
    <row r="58" ht="25.65" customHeight="1"/>
    <row r="59" ht="25.65" customHeight="1"/>
    <row r="60" ht="25.65" customHeight="1"/>
    <row r="61" ht="25.65" customHeight="1"/>
    <row r="62" ht="25.65" customHeight="1"/>
    <row r="63" ht="25.65" customHeight="1"/>
  </sheetData>
  <sheetProtection sheet="1" objects="1" scenarios="1"/>
  <mergeCells count="13">
    <mergeCell ref="L6:M6"/>
    <mergeCell ref="A6:C7"/>
    <mergeCell ref="D6:D7"/>
    <mergeCell ref="E6:G6"/>
    <mergeCell ref="H6:H7"/>
    <mergeCell ref="I6:I7"/>
    <mergeCell ref="J6:K6"/>
    <mergeCell ref="I4:J4"/>
    <mergeCell ref="A2:C2"/>
    <mergeCell ref="E2:G2"/>
    <mergeCell ref="I2:J2"/>
    <mergeCell ref="A3:C3"/>
    <mergeCell ref="I3:J3"/>
  </mergeCells>
  <phoneticPr fontId="2"/>
  <pageMargins left="0.33333333333333331" right="0.27777777777777779" top="0.75" bottom="0.62222222222222223" header="0.3" footer="0.3"/>
  <pageSetup paperSize="9" orientation="landscape" horizontalDpi="0" verticalDpi="0"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7" tint="0.59999389629810485"/>
  </sheetPr>
  <dimension ref="A1:M63"/>
  <sheetViews>
    <sheetView showGridLines="0" view="pageLayout" zoomScale="75" zoomScaleNormal="100" zoomScalePageLayoutView="75" workbookViewId="0">
      <selection activeCell="K10" sqref="K10"/>
    </sheetView>
  </sheetViews>
  <sheetFormatPr defaultRowHeight="13.2"/>
  <cols>
    <col min="1" max="3" width="4.44140625" style="21" customWidth="1"/>
    <col min="4" max="4" width="40.77734375" style="21" customWidth="1"/>
    <col min="5" max="5" width="7.44140625" style="21" customWidth="1"/>
    <col min="6" max="6" width="10.88671875" style="21" customWidth="1"/>
    <col min="7" max="7" width="13" style="21" bestFit="1" customWidth="1"/>
    <col min="8" max="8" width="6.44140625" style="21" customWidth="1"/>
    <col min="9" max="9" width="10.88671875" style="21" customWidth="1"/>
    <col min="10" max="10" width="7.44140625" style="21" customWidth="1"/>
    <col min="11" max="11" width="10.88671875" style="21" customWidth="1"/>
    <col min="12" max="13" width="9.77734375" style="21" customWidth="1"/>
    <col min="14" max="16384" width="8.88671875" style="21"/>
  </cols>
  <sheetData>
    <row r="1" spans="1:13" ht="25.2" customHeight="1"/>
    <row r="2" spans="1:13">
      <c r="A2" s="1117" t="s">
        <v>57</v>
      </c>
      <c r="B2" s="1117"/>
      <c r="C2" s="1117"/>
      <c r="E2" s="1122"/>
      <c r="F2" s="1122"/>
      <c r="G2" s="1122"/>
      <c r="I2" s="1117" t="s">
        <v>58</v>
      </c>
      <c r="J2" s="1117"/>
      <c r="K2" s="708"/>
      <c r="L2" s="545" t="s">
        <v>59</v>
      </c>
      <c r="M2" s="544"/>
    </row>
    <row r="3" spans="1:13">
      <c r="A3" s="1142">
        <v>5</v>
      </c>
      <c r="B3" s="1142"/>
      <c r="C3" s="1142"/>
      <c r="I3" s="1117" t="s">
        <v>60</v>
      </c>
      <c r="J3" s="1117"/>
      <c r="K3" s="544"/>
      <c r="L3" s="545" t="s">
        <v>61</v>
      </c>
      <c r="M3" s="709"/>
    </row>
    <row r="4" spans="1:13">
      <c r="I4" s="1117" t="s">
        <v>62</v>
      </c>
      <c r="J4" s="1117"/>
      <c r="K4" s="546"/>
      <c r="L4" s="545" t="s">
        <v>51</v>
      </c>
      <c r="M4" s="547"/>
    </row>
    <row r="6" spans="1:13" ht="26.4" customHeight="1">
      <c r="A6" s="1128" t="s">
        <v>63</v>
      </c>
      <c r="B6" s="1129"/>
      <c r="C6" s="1130"/>
      <c r="D6" s="1134" t="s">
        <v>51</v>
      </c>
      <c r="E6" s="1126" t="s">
        <v>64</v>
      </c>
      <c r="F6" s="1129"/>
      <c r="G6" s="1130"/>
      <c r="H6" s="1136" t="s">
        <v>65</v>
      </c>
      <c r="I6" s="1140" t="s">
        <v>66</v>
      </c>
      <c r="J6" s="1128" t="s">
        <v>67</v>
      </c>
      <c r="K6" s="1127"/>
      <c r="L6" s="1126" t="s">
        <v>68</v>
      </c>
      <c r="M6" s="1127"/>
    </row>
    <row r="7" spans="1:13" ht="33" customHeight="1">
      <c r="A7" s="1131"/>
      <c r="B7" s="1132"/>
      <c r="C7" s="1133"/>
      <c r="D7" s="1135"/>
      <c r="E7" s="553" t="s">
        <v>48</v>
      </c>
      <c r="F7" s="550" t="s">
        <v>50</v>
      </c>
      <c r="G7" s="554" t="s">
        <v>6</v>
      </c>
      <c r="H7" s="1137"/>
      <c r="I7" s="1141"/>
      <c r="J7" s="556" t="s">
        <v>48</v>
      </c>
      <c r="K7" s="557" t="s">
        <v>6</v>
      </c>
      <c r="L7" s="555" t="s">
        <v>69</v>
      </c>
      <c r="M7" s="552" t="s">
        <v>70</v>
      </c>
    </row>
    <row r="8" spans="1:13" ht="26.25" customHeight="1">
      <c r="A8" s="711">
        <v>13</v>
      </c>
      <c r="B8" s="712">
        <v>1</v>
      </c>
      <c r="C8" s="713">
        <v>3</v>
      </c>
      <c r="D8" s="714"/>
      <c r="E8" s="249">
        <v>1</v>
      </c>
      <c r="F8" s="529">
        <v>48000</v>
      </c>
      <c r="G8" s="211">
        <v>48000</v>
      </c>
      <c r="H8" s="212"/>
      <c r="I8" s="731"/>
      <c r="J8" s="210">
        <v>1</v>
      </c>
      <c r="K8" s="295">
        <v>48000</v>
      </c>
      <c r="L8" s="249"/>
      <c r="M8" s="295"/>
    </row>
    <row r="9" spans="1:13" ht="26.25" customHeight="1">
      <c r="A9" s="715"/>
      <c r="B9" s="710">
        <v>12</v>
      </c>
      <c r="C9" s="716">
        <v>31</v>
      </c>
      <c r="D9" s="717"/>
      <c r="E9" s="181"/>
      <c r="F9" s="356"/>
      <c r="G9" s="179"/>
      <c r="H9" s="180">
        <v>12</v>
      </c>
      <c r="I9" s="733">
        <v>12000</v>
      </c>
      <c r="J9" s="178">
        <v>1</v>
      </c>
      <c r="K9" s="195">
        <v>36000</v>
      </c>
      <c r="L9" s="181">
        <v>50</v>
      </c>
      <c r="M9" s="195">
        <v>6000</v>
      </c>
    </row>
    <row r="10" spans="1:13" ht="26.25" customHeight="1">
      <c r="A10" s="715"/>
      <c r="B10" s="710"/>
      <c r="C10" s="716"/>
      <c r="D10" s="717"/>
      <c r="E10" s="181"/>
      <c r="F10" s="356"/>
      <c r="G10" s="179"/>
      <c r="H10" s="180"/>
      <c r="I10" s="733">
        <v>0</v>
      </c>
      <c r="J10" s="178"/>
      <c r="K10" s="195"/>
      <c r="L10" s="181"/>
      <c r="M10" s="195">
        <v>0</v>
      </c>
    </row>
    <row r="11" spans="1:13" ht="26.25" customHeight="1">
      <c r="A11" s="715"/>
      <c r="B11" s="710"/>
      <c r="C11" s="716"/>
      <c r="D11" s="717"/>
      <c r="E11" s="181"/>
      <c r="F11" s="356"/>
      <c r="G11" s="179"/>
      <c r="H11" s="180"/>
      <c r="I11" s="733"/>
      <c r="J11" s="178"/>
      <c r="K11" s="195"/>
      <c r="L11" s="181"/>
      <c r="M11" s="195"/>
    </row>
    <row r="12" spans="1:13" ht="26.25" customHeight="1">
      <c r="A12" s="715"/>
      <c r="B12" s="710"/>
      <c r="C12" s="716"/>
      <c r="D12" s="717"/>
      <c r="E12" s="181"/>
      <c r="F12" s="356"/>
      <c r="G12" s="179"/>
      <c r="H12" s="180"/>
      <c r="I12" s="733"/>
      <c r="J12" s="178"/>
      <c r="K12" s="195"/>
      <c r="L12" s="181"/>
      <c r="M12" s="195"/>
    </row>
    <row r="13" spans="1:13" ht="26.25" customHeight="1">
      <c r="A13" s="715"/>
      <c r="B13" s="710"/>
      <c r="C13" s="716"/>
      <c r="D13" s="717"/>
      <c r="E13" s="181"/>
      <c r="F13" s="356"/>
      <c r="G13" s="179"/>
      <c r="H13" s="180"/>
      <c r="I13" s="733"/>
      <c r="J13" s="178"/>
      <c r="K13" s="195"/>
      <c r="L13" s="181"/>
      <c r="M13" s="195"/>
    </row>
    <row r="14" spans="1:13" ht="26.25" customHeight="1">
      <c r="A14" s="715"/>
      <c r="B14" s="710"/>
      <c r="C14" s="716"/>
      <c r="D14" s="717"/>
      <c r="E14" s="181"/>
      <c r="F14" s="356"/>
      <c r="G14" s="179"/>
      <c r="H14" s="180"/>
      <c r="I14" s="733"/>
      <c r="J14" s="178"/>
      <c r="K14" s="195"/>
      <c r="L14" s="181"/>
      <c r="M14" s="195"/>
    </row>
    <row r="15" spans="1:13" ht="26.25" customHeight="1">
      <c r="A15" s="715"/>
      <c r="B15" s="710"/>
      <c r="C15" s="716"/>
      <c r="D15" s="717"/>
      <c r="E15" s="181"/>
      <c r="F15" s="356"/>
      <c r="G15" s="179"/>
      <c r="H15" s="180"/>
      <c r="I15" s="733"/>
      <c r="J15" s="178"/>
      <c r="K15" s="195"/>
      <c r="L15" s="181"/>
      <c r="M15" s="195"/>
    </row>
    <row r="16" spans="1:13" ht="26.25" customHeight="1">
      <c r="A16" s="715"/>
      <c r="B16" s="710"/>
      <c r="C16" s="716"/>
      <c r="D16" s="717"/>
      <c r="E16" s="181"/>
      <c r="F16" s="356"/>
      <c r="G16" s="179"/>
      <c r="H16" s="180"/>
      <c r="I16" s="733"/>
      <c r="J16" s="178"/>
      <c r="K16" s="195"/>
      <c r="L16" s="181"/>
      <c r="M16" s="195"/>
    </row>
    <row r="17" spans="1:13" ht="26.25" customHeight="1">
      <c r="A17" s="715"/>
      <c r="B17" s="710"/>
      <c r="C17" s="716"/>
      <c r="D17" s="717"/>
      <c r="E17" s="181"/>
      <c r="F17" s="356"/>
      <c r="G17" s="179"/>
      <c r="H17" s="180"/>
      <c r="I17" s="733"/>
      <c r="J17" s="178"/>
      <c r="K17" s="195"/>
      <c r="L17" s="181"/>
      <c r="M17" s="195"/>
    </row>
    <row r="18" spans="1:13" ht="26.25" customHeight="1">
      <c r="A18" s="715"/>
      <c r="B18" s="710"/>
      <c r="C18" s="716"/>
      <c r="D18" s="717"/>
      <c r="E18" s="181"/>
      <c r="F18" s="356"/>
      <c r="G18" s="179"/>
      <c r="H18" s="180"/>
      <c r="I18" s="733"/>
      <c r="J18" s="178"/>
      <c r="K18" s="195"/>
      <c r="L18" s="181"/>
      <c r="M18" s="195"/>
    </row>
    <row r="19" spans="1:13" ht="26.25" customHeight="1">
      <c r="A19" s="715"/>
      <c r="B19" s="710"/>
      <c r="C19" s="716"/>
      <c r="D19" s="717"/>
      <c r="E19" s="181"/>
      <c r="F19" s="356"/>
      <c r="G19" s="179"/>
      <c r="H19" s="180"/>
      <c r="I19" s="733"/>
      <c r="J19" s="178"/>
      <c r="K19" s="195"/>
      <c r="L19" s="181"/>
      <c r="M19" s="195"/>
    </row>
    <row r="20" spans="1:13" ht="26.25" customHeight="1">
      <c r="A20" s="715"/>
      <c r="B20" s="710"/>
      <c r="C20" s="716"/>
      <c r="D20" s="717"/>
      <c r="E20" s="181"/>
      <c r="F20" s="356"/>
      <c r="G20" s="179"/>
      <c r="H20" s="180"/>
      <c r="I20" s="733"/>
      <c r="J20" s="178"/>
      <c r="K20" s="195"/>
      <c r="L20" s="181"/>
      <c r="M20" s="195"/>
    </row>
    <row r="21" spans="1:13" ht="26.25" customHeight="1">
      <c r="A21" s="715"/>
      <c r="B21" s="710"/>
      <c r="C21" s="716"/>
      <c r="D21" s="717"/>
      <c r="E21" s="181"/>
      <c r="F21" s="356"/>
      <c r="G21" s="179"/>
      <c r="H21" s="180"/>
      <c r="I21" s="733"/>
      <c r="J21" s="178"/>
      <c r="K21" s="195"/>
      <c r="L21" s="181"/>
      <c r="M21" s="195"/>
    </row>
    <row r="22" spans="1:13" ht="26.25" customHeight="1">
      <c r="A22" s="715"/>
      <c r="B22" s="710"/>
      <c r="C22" s="716"/>
      <c r="D22" s="717"/>
      <c r="E22" s="181"/>
      <c r="F22" s="356"/>
      <c r="G22" s="179"/>
      <c r="H22" s="180"/>
      <c r="I22" s="733"/>
      <c r="J22" s="178"/>
      <c r="K22" s="195"/>
      <c r="L22" s="181"/>
      <c r="M22" s="195"/>
    </row>
    <row r="23" spans="1:13" ht="26.25" customHeight="1">
      <c r="A23" s="715"/>
      <c r="B23" s="710"/>
      <c r="C23" s="716"/>
      <c r="D23" s="717"/>
      <c r="E23" s="181"/>
      <c r="F23" s="356"/>
      <c r="G23" s="179"/>
      <c r="H23" s="180"/>
      <c r="I23" s="733"/>
      <c r="J23" s="178"/>
      <c r="K23" s="195"/>
      <c r="L23" s="181"/>
      <c r="M23" s="195"/>
    </row>
    <row r="24" spans="1:13" ht="26.25" customHeight="1">
      <c r="A24" s="715"/>
      <c r="B24" s="710"/>
      <c r="C24" s="716"/>
      <c r="D24" s="717"/>
      <c r="E24" s="181"/>
      <c r="F24" s="356"/>
      <c r="G24" s="179"/>
      <c r="H24" s="180"/>
      <c r="I24" s="733"/>
      <c r="J24" s="178"/>
      <c r="K24" s="195"/>
      <c r="L24" s="181"/>
      <c r="M24" s="195"/>
    </row>
    <row r="25" spans="1:13" ht="26.25" customHeight="1">
      <c r="A25" s="715"/>
      <c r="B25" s="710"/>
      <c r="C25" s="716"/>
      <c r="D25" s="717"/>
      <c r="E25" s="181"/>
      <c r="F25" s="356"/>
      <c r="G25" s="179"/>
      <c r="H25" s="180"/>
      <c r="I25" s="733"/>
      <c r="J25" s="178"/>
      <c r="K25" s="195"/>
      <c r="L25" s="181"/>
      <c r="M25" s="195"/>
    </row>
    <row r="26" spans="1:13" ht="26.25" customHeight="1">
      <c r="A26" s="715"/>
      <c r="B26" s="710"/>
      <c r="C26" s="716"/>
      <c r="D26" s="717"/>
      <c r="E26" s="181"/>
      <c r="F26" s="356"/>
      <c r="G26" s="179"/>
      <c r="H26" s="180"/>
      <c r="I26" s="733"/>
      <c r="J26" s="178"/>
      <c r="K26" s="195"/>
      <c r="L26" s="181"/>
      <c r="M26" s="195"/>
    </row>
    <row r="27" spans="1:13" ht="26.25" customHeight="1">
      <c r="A27" s="715"/>
      <c r="B27" s="710"/>
      <c r="C27" s="716"/>
      <c r="D27" s="717"/>
      <c r="E27" s="181"/>
      <c r="F27" s="356"/>
      <c r="G27" s="179"/>
      <c r="H27" s="180"/>
      <c r="I27" s="733"/>
      <c r="J27" s="178"/>
      <c r="K27" s="195"/>
      <c r="L27" s="181"/>
      <c r="M27" s="195"/>
    </row>
    <row r="28" spans="1:13" ht="26.25" customHeight="1">
      <c r="A28" s="715"/>
      <c r="B28" s="710"/>
      <c r="C28" s="716"/>
      <c r="D28" s="717"/>
      <c r="E28" s="181"/>
      <c r="F28" s="356"/>
      <c r="G28" s="179"/>
      <c r="H28" s="180"/>
      <c r="I28" s="733"/>
      <c r="J28" s="178"/>
      <c r="K28" s="195"/>
      <c r="L28" s="181"/>
      <c r="M28" s="195"/>
    </row>
    <row r="29" spans="1:13" ht="26.25" customHeight="1">
      <c r="A29" s="715"/>
      <c r="B29" s="710"/>
      <c r="C29" s="716"/>
      <c r="D29" s="717"/>
      <c r="E29" s="181"/>
      <c r="F29" s="356"/>
      <c r="G29" s="179"/>
      <c r="H29" s="180"/>
      <c r="I29" s="733"/>
      <c r="J29" s="178"/>
      <c r="K29" s="195"/>
      <c r="L29" s="181"/>
      <c r="M29" s="195"/>
    </row>
    <row r="30" spans="1:13" ht="26.25" customHeight="1">
      <c r="A30" s="715"/>
      <c r="B30" s="710"/>
      <c r="C30" s="716"/>
      <c r="D30" s="717"/>
      <c r="E30" s="181"/>
      <c r="F30" s="356"/>
      <c r="G30" s="179"/>
      <c r="H30" s="180"/>
      <c r="I30" s="733"/>
      <c r="J30" s="178"/>
      <c r="K30" s="195"/>
      <c r="L30" s="181"/>
      <c r="M30" s="195"/>
    </row>
    <row r="31" spans="1:13" ht="26.25" customHeight="1">
      <c r="A31" s="715"/>
      <c r="B31" s="710"/>
      <c r="C31" s="716"/>
      <c r="D31" s="717"/>
      <c r="E31" s="181"/>
      <c r="F31" s="356"/>
      <c r="G31" s="179"/>
      <c r="H31" s="180"/>
      <c r="I31" s="733"/>
      <c r="J31" s="178"/>
      <c r="K31" s="195"/>
      <c r="L31" s="181"/>
      <c r="M31" s="195"/>
    </row>
    <row r="32" spans="1:13" ht="26.25" customHeight="1">
      <c r="A32" s="715"/>
      <c r="B32" s="710"/>
      <c r="C32" s="716"/>
      <c r="D32" s="717"/>
      <c r="E32" s="181"/>
      <c r="F32" s="356"/>
      <c r="G32" s="179"/>
      <c r="H32" s="180"/>
      <c r="I32" s="733"/>
      <c r="J32" s="178"/>
      <c r="K32" s="195"/>
      <c r="L32" s="181"/>
      <c r="M32" s="195"/>
    </row>
    <row r="33" spans="1:13" ht="26.25" customHeight="1">
      <c r="A33" s="715"/>
      <c r="B33" s="710"/>
      <c r="C33" s="716"/>
      <c r="D33" s="717"/>
      <c r="E33" s="181"/>
      <c r="F33" s="356"/>
      <c r="G33" s="179"/>
      <c r="H33" s="180"/>
      <c r="I33" s="733"/>
      <c r="J33" s="178"/>
      <c r="K33" s="195"/>
      <c r="L33" s="181"/>
      <c r="M33" s="195"/>
    </row>
    <row r="34" spans="1:13" ht="26.25" customHeight="1">
      <c r="A34" s="715"/>
      <c r="B34" s="710"/>
      <c r="C34" s="716"/>
      <c r="D34" s="717"/>
      <c r="E34" s="181"/>
      <c r="F34" s="356"/>
      <c r="G34" s="179"/>
      <c r="H34" s="180"/>
      <c r="I34" s="733"/>
      <c r="J34" s="178"/>
      <c r="K34" s="195"/>
      <c r="L34" s="181"/>
      <c r="M34" s="195"/>
    </row>
    <row r="35" spans="1:13" ht="26.25" customHeight="1">
      <c r="A35" s="715"/>
      <c r="B35" s="710"/>
      <c r="C35" s="716"/>
      <c r="D35" s="717"/>
      <c r="E35" s="181"/>
      <c r="F35" s="356"/>
      <c r="G35" s="179"/>
      <c r="H35" s="180"/>
      <c r="I35" s="733"/>
      <c r="J35" s="178"/>
      <c r="K35" s="195"/>
      <c r="L35" s="181"/>
      <c r="M35" s="195"/>
    </row>
    <row r="36" spans="1:13" ht="25.65" customHeight="1">
      <c r="A36" s="715"/>
      <c r="B36" s="710"/>
      <c r="C36" s="716"/>
      <c r="D36" s="717"/>
      <c r="E36" s="181"/>
      <c r="F36" s="356"/>
      <c r="G36" s="179"/>
      <c r="H36" s="180"/>
      <c r="I36" s="733"/>
      <c r="J36" s="178"/>
      <c r="K36" s="195"/>
      <c r="L36" s="181"/>
      <c r="M36" s="195"/>
    </row>
    <row r="37" spans="1:13" ht="25.65" customHeight="1">
      <c r="A37" s="715"/>
      <c r="B37" s="710"/>
      <c r="C37" s="716"/>
      <c r="D37" s="717"/>
      <c r="E37" s="181"/>
      <c r="F37" s="356"/>
      <c r="G37" s="179"/>
      <c r="H37" s="180"/>
      <c r="I37" s="733"/>
      <c r="J37" s="178"/>
      <c r="K37" s="195"/>
      <c r="L37" s="181"/>
      <c r="M37" s="195"/>
    </row>
    <row r="38" spans="1:13" ht="25.65" customHeight="1">
      <c r="A38" s="715"/>
      <c r="B38" s="710"/>
      <c r="C38" s="716"/>
      <c r="D38" s="717"/>
      <c r="E38" s="181"/>
      <c r="F38" s="356"/>
      <c r="G38" s="179"/>
      <c r="H38" s="180"/>
      <c r="I38" s="733"/>
      <c r="J38" s="178"/>
      <c r="K38" s="195"/>
      <c r="L38" s="181"/>
      <c r="M38" s="195"/>
    </row>
    <row r="39" spans="1:13" ht="25.65" customHeight="1">
      <c r="A39" s="715"/>
      <c r="B39" s="710"/>
      <c r="C39" s="716"/>
      <c r="D39" s="717"/>
      <c r="E39" s="181"/>
      <c r="F39" s="356"/>
      <c r="G39" s="179"/>
      <c r="H39" s="180"/>
      <c r="I39" s="733"/>
      <c r="J39" s="178"/>
      <c r="K39" s="195"/>
      <c r="L39" s="181"/>
      <c r="M39" s="195"/>
    </row>
    <row r="40" spans="1:13" ht="25.65" customHeight="1">
      <c r="A40" s="715"/>
      <c r="B40" s="710"/>
      <c r="C40" s="716"/>
      <c r="D40" s="717"/>
      <c r="E40" s="181"/>
      <c r="F40" s="356"/>
      <c r="G40" s="179"/>
      <c r="H40" s="180"/>
      <c r="I40" s="733"/>
      <c r="J40" s="178"/>
      <c r="K40" s="195"/>
      <c r="L40" s="181"/>
      <c r="M40" s="195"/>
    </row>
    <row r="41" spans="1:13" ht="25.65" customHeight="1">
      <c r="A41" s="718"/>
      <c r="B41" s="719"/>
      <c r="C41" s="720"/>
      <c r="D41" s="721"/>
      <c r="E41" s="186"/>
      <c r="F41" s="358"/>
      <c r="G41" s="184"/>
      <c r="H41" s="185"/>
      <c r="I41" s="739"/>
      <c r="J41" s="183"/>
      <c r="K41" s="196"/>
      <c r="L41" s="186"/>
      <c r="M41" s="196"/>
    </row>
    <row r="42" spans="1:13" ht="25.95" customHeight="1">
      <c r="A42" s="722"/>
      <c r="B42" s="723"/>
      <c r="C42" s="724"/>
      <c r="D42" s="725" t="s">
        <v>73</v>
      </c>
      <c r="E42" s="232"/>
      <c r="F42" s="359"/>
      <c r="G42" s="230">
        <f>IF(ISERROR(LOOKUP(10^16,G8:G41)),"",LOOKUP(10^16,G8:G41))</f>
        <v>48000</v>
      </c>
      <c r="H42" s="231">
        <f t="shared" ref="H42:M42" si="0">IF(ISERROR(LOOKUP(10^16,H8:H41)),"",LOOKUP(10^16,H8:H41))</f>
        <v>12</v>
      </c>
      <c r="I42" s="662">
        <f t="shared" si="0"/>
        <v>0</v>
      </c>
      <c r="J42" s="197">
        <f t="shared" si="0"/>
        <v>1</v>
      </c>
      <c r="K42" s="198">
        <f t="shared" si="0"/>
        <v>36000</v>
      </c>
      <c r="L42" s="231">
        <f t="shared" si="0"/>
        <v>50</v>
      </c>
      <c r="M42" s="726">
        <f t="shared" si="0"/>
        <v>0</v>
      </c>
    </row>
    <row r="43" spans="1:13" ht="25.65" customHeight="1"/>
    <row r="44" spans="1:13" ht="25.65" customHeight="1"/>
    <row r="45" spans="1:13" ht="25.65" customHeight="1"/>
    <row r="46" spans="1:13" ht="25.65" customHeight="1"/>
    <row r="47" spans="1:13" ht="25.65" customHeight="1"/>
    <row r="48" spans="1:13" ht="25.65" customHeight="1"/>
    <row r="49" ht="25.65" customHeight="1"/>
    <row r="50" ht="25.65" customHeight="1"/>
    <row r="51" ht="25.65" customHeight="1"/>
    <row r="52" ht="25.65" customHeight="1"/>
    <row r="53" ht="25.65" customHeight="1"/>
    <row r="54" ht="25.65" customHeight="1"/>
    <row r="55" ht="25.65" customHeight="1"/>
    <row r="56" ht="25.65" customHeight="1"/>
    <row r="57" ht="25.65" customHeight="1"/>
    <row r="58" ht="25.65" customHeight="1"/>
    <row r="59" ht="25.65" customHeight="1"/>
    <row r="60" ht="25.65" customHeight="1"/>
    <row r="61" ht="25.65" customHeight="1"/>
    <row r="62" ht="25.65" customHeight="1"/>
    <row r="63" ht="25.65" customHeight="1"/>
  </sheetData>
  <sheetProtection sheet="1" objects="1" scenarios="1"/>
  <mergeCells count="13">
    <mergeCell ref="L6:M6"/>
    <mergeCell ref="A6:C7"/>
    <mergeCell ref="D6:D7"/>
    <mergeCell ref="E6:G6"/>
    <mergeCell ref="H6:H7"/>
    <mergeCell ref="I6:I7"/>
    <mergeCell ref="J6:K6"/>
    <mergeCell ref="I4:J4"/>
    <mergeCell ref="A2:C2"/>
    <mergeCell ref="E2:G2"/>
    <mergeCell ref="I2:J2"/>
    <mergeCell ref="A3:C3"/>
    <mergeCell ref="I3:J3"/>
  </mergeCells>
  <phoneticPr fontId="2"/>
  <pageMargins left="0.33333333333333331" right="0.27777777777777779" top="0.75" bottom="0.55555555555555558" header="0.3" footer="0.3"/>
  <pageSetup paperSize="9" orientation="landscape" horizontalDpi="0" verticalDpi="0"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7" tint="0.59999389629810485"/>
  </sheetPr>
  <dimension ref="A1:M42"/>
  <sheetViews>
    <sheetView showGridLines="0" view="pageLayout" zoomScale="75" zoomScaleNormal="100" zoomScalePageLayoutView="75" workbookViewId="0"/>
  </sheetViews>
  <sheetFormatPr defaultRowHeight="13.2"/>
  <cols>
    <col min="1" max="3" width="4.44140625" style="21" customWidth="1"/>
    <col min="4" max="4" width="40.77734375" style="21" customWidth="1"/>
    <col min="5" max="5" width="7.44140625" style="21" customWidth="1"/>
    <col min="6" max="6" width="10.88671875" style="21" customWidth="1"/>
    <col min="7" max="7" width="13" style="21" bestFit="1" customWidth="1"/>
    <col min="8" max="8" width="6.44140625" style="21" customWidth="1"/>
    <col min="9" max="9" width="10.88671875" style="21" customWidth="1"/>
    <col min="10" max="10" width="7.44140625" style="21" customWidth="1"/>
    <col min="11" max="11" width="10.88671875" style="21" customWidth="1"/>
    <col min="12" max="13" width="9.77734375" style="21" customWidth="1"/>
    <col min="14" max="16384" width="8.88671875" style="21"/>
  </cols>
  <sheetData>
    <row r="1" spans="1:13" ht="27" customHeight="1"/>
    <row r="2" spans="1:13">
      <c r="A2" s="1117" t="s">
        <v>57</v>
      </c>
      <c r="B2" s="1117"/>
      <c r="C2" s="1117"/>
      <c r="E2" s="1122"/>
      <c r="F2" s="1122"/>
      <c r="G2" s="1122"/>
      <c r="I2" s="1117" t="s">
        <v>58</v>
      </c>
      <c r="J2" s="1117"/>
      <c r="K2" s="544"/>
      <c r="L2" s="545" t="s">
        <v>59</v>
      </c>
      <c r="M2" s="544"/>
    </row>
    <row r="3" spans="1:13">
      <c r="A3" s="1142"/>
      <c r="B3" s="1142"/>
      <c r="C3" s="1142"/>
      <c r="I3" s="1117" t="s">
        <v>60</v>
      </c>
      <c r="J3" s="1117"/>
      <c r="K3" s="544"/>
      <c r="L3" s="545" t="s">
        <v>61</v>
      </c>
      <c r="M3" s="546"/>
    </row>
    <row r="4" spans="1:13">
      <c r="I4" s="1117" t="s">
        <v>62</v>
      </c>
      <c r="J4" s="1117"/>
      <c r="K4" s="544"/>
      <c r="L4" s="545" t="s">
        <v>51</v>
      </c>
      <c r="M4" s="547"/>
    </row>
    <row r="6" spans="1:13" ht="26.4" customHeight="1">
      <c r="A6" s="1128" t="s">
        <v>63</v>
      </c>
      <c r="B6" s="1129"/>
      <c r="C6" s="1127"/>
      <c r="D6" s="1134" t="s">
        <v>51</v>
      </c>
      <c r="E6" s="1129" t="s">
        <v>64</v>
      </c>
      <c r="F6" s="1129"/>
      <c r="G6" s="1129"/>
      <c r="H6" s="1136" t="s">
        <v>65</v>
      </c>
      <c r="I6" s="1129" t="s">
        <v>66</v>
      </c>
      <c r="J6" s="1128" t="s">
        <v>67</v>
      </c>
      <c r="K6" s="1127"/>
      <c r="L6" s="1129" t="s">
        <v>68</v>
      </c>
      <c r="M6" s="1127"/>
    </row>
    <row r="7" spans="1:13" ht="33" customHeight="1">
      <c r="A7" s="1131"/>
      <c r="B7" s="1132"/>
      <c r="C7" s="1139"/>
      <c r="D7" s="1135"/>
      <c r="E7" s="550" t="s">
        <v>48</v>
      </c>
      <c r="F7" s="550" t="s">
        <v>50</v>
      </c>
      <c r="G7" s="550" t="s">
        <v>6</v>
      </c>
      <c r="H7" s="1137"/>
      <c r="I7" s="1132"/>
      <c r="J7" s="556" t="s">
        <v>48</v>
      </c>
      <c r="K7" s="557" t="s">
        <v>6</v>
      </c>
      <c r="L7" s="551" t="s">
        <v>69</v>
      </c>
      <c r="M7" s="552" t="s">
        <v>70</v>
      </c>
    </row>
    <row r="8" spans="1:13" ht="25.65" customHeight="1">
      <c r="A8" s="740"/>
      <c r="B8" s="741"/>
      <c r="C8" s="742"/>
      <c r="D8" s="743"/>
      <c r="E8" s="744"/>
      <c r="F8" s="741"/>
      <c r="G8" s="745"/>
      <c r="H8" s="746"/>
      <c r="I8" s="747"/>
      <c r="J8" s="740"/>
      <c r="K8" s="742"/>
      <c r="L8" s="748"/>
      <c r="M8" s="749"/>
    </row>
    <row r="9" spans="1:13" ht="25.65" customHeight="1">
      <c r="A9" s="750"/>
      <c r="B9" s="751"/>
      <c r="C9" s="752"/>
      <c r="D9" s="753"/>
      <c r="E9" s="674"/>
      <c r="F9" s="754"/>
      <c r="G9" s="675"/>
      <c r="H9" s="228"/>
      <c r="I9" s="755"/>
      <c r="J9" s="756"/>
      <c r="K9" s="757"/>
      <c r="L9" s="674"/>
      <c r="M9" s="757"/>
    </row>
    <row r="10" spans="1:13" ht="25.65" customHeight="1">
      <c r="A10" s="750"/>
      <c r="B10" s="751"/>
      <c r="C10" s="752"/>
      <c r="D10" s="753"/>
      <c r="E10" s="674"/>
      <c r="F10" s="754"/>
      <c r="G10" s="675"/>
      <c r="H10" s="228"/>
      <c r="I10" s="755"/>
      <c r="J10" s="756"/>
      <c r="K10" s="757"/>
      <c r="L10" s="674"/>
      <c r="M10" s="757"/>
    </row>
    <row r="11" spans="1:13" ht="25.65" customHeight="1">
      <c r="A11" s="750"/>
      <c r="B11" s="751"/>
      <c r="C11" s="752"/>
      <c r="D11" s="753"/>
      <c r="E11" s="674"/>
      <c r="F11" s="754"/>
      <c r="G11" s="675"/>
      <c r="H11" s="228"/>
      <c r="I11" s="755"/>
      <c r="J11" s="756"/>
      <c r="K11" s="757"/>
      <c r="L11" s="674"/>
      <c r="M11" s="757"/>
    </row>
    <row r="12" spans="1:13" ht="25.65" customHeight="1">
      <c r="A12" s="750"/>
      <c r="B12" s="751"/>
      <c r="C12" s="752"/>
      <c r="D12" s="753"/>
      <c r="E12" s="674"/>
      <c r="F12" s="754"/>
      <c r="G12" s="675"/>
      <c r="H12" s="228"/>
      <c r="I12" s="755"/>
      <c r="J12" s="756"/>
      <c r="K12" s="757"/>
      <c r="L12" s="674"/>
      <c r="M12" s="757"/>
    </row>
    <row r="13" spans="1:13" ht="25.65" customHeight="1">
      <c r="A13" s="750"/>
      <c r="B13" s="751"/>
      <c r="C13" s="752"/>
      <c r="D13" s="753"/>
      <c r="E13" s="674"/>
      <c r="F13" s="754"/>
      <c r="G13" s="675"/>
      <c r="H13" s="228"/>
      <c r="I13" s="755"/>
      <c r="J13" s="756"/>
      <c r="K13" s="757"/>
      <c r="L13" s="674"/>
      <c r="M13" s="757"/>
    </row>
    <row r="14" spans="1:13" ht="25.65" customHeight="1">
      <c r="A14" s="750"/>
      <c r="B14" s="751"/>
      <c r="C14" s="752"/>
      <c r="D14" s="753"/>
      <c r="E14" s="674"/>
      <c r="F14" s="754"/>
      <c r="G14" s="675"/>
      <c r="H14" s="228"/>
      <c r="I14" s="755"/>
      <c r="J14" s="756"/>
      <c r="K14" s="757"/>
      <c r="L14" s="674"/>
      <c r="M14" s="757"/>
    </row>
    <row r="15" spans="1:13" ht="25.65" customHeight="1">
      <c r="A15" s="750"/>
      <c r="B15" s="751"/>
      <c r="C15" s="752"/>
      <c r="D15" s="753"/>
      <c r="E15" s="674"/>
      <c r="F15" s="754"/>
      <c r="G15" s="675"/>
      <c r="H15" s="228"/>
      <c r="I15" s="755"/>
      <c r="J15" s="756"/>
      <c r="K15" s="757"/>
      <c r="L15" s="674"/>
      <c r="M15" s="757"/>
    </row>
    <row r="16" spans="1:13" ht="25.65" customHeight="1">
      <c r="A16" s="750"/>
      <c r="B16" s="751"/>
      <c r="C16" s="752"/>
      <c r="D16" s="753"/>
      <c r="E16" s="674"/>
      <c r="F16" s="754"/>
      <c r="G16" s="675"/>
      <c r="H16" s="228"/>
      <c r="I16" s="755"/>
      <c r="J16" s="756"/>
      <c r="K16" s="757"/>
      <c r="L16" s="674"/>
      <c r="M16" s="757"/>
    </row>
    <row r="17" spans="1:13" ht="25.65" customHeight="1">
      <c r="A17" s="750"/>
      <c r="B17" s="751"/>
      <c r="C17" s="752"/>
      <c r="D17" s="753"/>
      <c r="E17" s="674"/>
      <c r="F17" s="754"/>
      <c r="G17" s="675"/>
      <c r="H17" s="228"/>
      <c r="I17" s="755"/>
      <c r="J17" s="756"/>
      <c r="K17" s="757"/>
      <c r="L17" s="674"/>
      <c r="M17" s="757"/>
    </row>
    <row r="18" spans="1:13" ht="25.65" customHeight="1">
      <c r="A18" s="750"/>
      <c r="B18" s="751"/>
      <c r="C18" s="752"/>
      <c r="D18" s="753"/>
      <c r="E18" s="674"/>
      <c r="F18" s="754"/>
      <c r="G18" s="675"/>
      <c r="H18" s="228"/>
      <c r="I18" s="755"/>
      <c r="J18" s="756"/>
      <c r="K18" s="757"/>
      <c r="L18" s="674"/>
      <c r="M18" s="757"/>
    </row>
    <row r="19" spans="1:13" ht="25.65" customHeight="1">
      <c r="A19" s="750"/>
      <c r="B19" s="751"/>
      <c r="C19" s="752"/>
      <c r="D19" s="753"/>
      <c r="E19" s="674"/>
      <c r="F19" s="754"/>
      <c r="G19" s="675"/>
      <c r="H19" s="228"/>
      <c r="I19" s="755"/>
      <c r="J19" s="756"/>
      <c r="K19" s="757"/>
      <c r="L19" s="674"/>
      <c r="M19" s="757"/>
    </row>
    <row r="20" spans="1:13" ht="25.65" customHeight="1">
      <c r="A20" s="750"/>
      <c r="B20" s="751"/>
      <c r="C20" s="752"/>
      <c r="D20" s="753"/>
      <c r="E20" s="674"/>
      <c r="F20" s="754"/>
      <c r="G20" s="675"/>
      <c r="H20" s="228"/>
      <c r="I20" s="755"/>
      <c r="J20" s="756"/>
      <c r="K20" s="757"/>
      <c r="L20" s="674"/>
      <c r="M20" s="757"/>
    </row>
    <row r="21" spans="1:13" ht="25.65" customHeight="1">
      <c r="A21" s="750"/>
      <c r="B21" s="751"/>
      <c r="C21" s="752"/>
      <c r="D21" s="753"/>
      <c r="E21" s="674"/>
      <c r="F21" s="754"/>
      <c r="G21" s="675"/>
      <c r="H21" s="228"/>
      <c r="I21" s="755"/>
      <c r="J21" s="756"/>
      <c r="K21" s="757"/>
      <c r="L21" s="674"/>
      <c r="M21" s="757"/>
    </row>
    <row r="22" spans="1:13" ht="25.65" customHeight="1">
      <c r="A22" s="750"/>
      <c r="B22" s="751"/>
      <c r="C22" s="752"/>
      <c r="D22" s="753"/>
      <c r="E22" s="674"/>
      <c r="F22" s="754"/>
      <c r="G22" s="675"/>
      <c r="H22" s="228"/>
      <c r="I22" s="755"/>
      <c r="J22" s="756"/>
      <c r="K22" s="757"/>
      <c r="L22" s="674"/>
      <c r="M22" s="757"/>
    </row>
    <row r="23" spans="1:13" ht="25.65" customHeight="1">
      <c r="A23" s="750"/>
      <c r="B23" s="751"/>
      <c r="C23" s="752"/>
      <c r="D23" s="753"/>
      <c r="E23" s="674"/>
      <c r="F23" s="754"/>
      <c r="G23" s="675"/>
      <c r="H23" s="228"/>
      <c r="I23" s="755"/>
      <c r="J23" s="756"/>
      <c r="K23" s="757"/>
      <c r="L23" s="674"/>
      <c r="M23" s="757"/>
    </row>
    <row r="24" spans="1:13" ht="26.25" customHeight="1">
      <c r="A24" s="750"/>
      <c r="B24" s="751"/>
      <c r="C24" s="752"/>
      <c r="D24" s="753"/>
      <c r="E24" s="674"/>
      <c r="F24" s="754"/>
      <c r="G24" s="675"/>
      <c r="H24" s="228"/>
      <c r="I24" s="755"/>
      <c r="J24" s="756"/>
      <c r="K24" s="757"/>
      <c r="L24" s="674"/>
      <c r="M24" s="757"/>
    </row>
    <row r="25" spans="1:13" ht="26.25" customHeight="1">
      <c r="A25" s="750"/>
      <c r="B25" s="751"/>
      <c r="C25" s="752"/>
      <c r="D25" s="753"/>
      <c r="E25" s="674"/>
      <c r="F25" s="754"/>
      <c r="G25" s="675"/>
      <c r="H25" s="228"/>
      <c r="I25" s="755"/>
      <c r="J25" s="756"/>
      <c r="K25" s="757"/>
      <c r="L25" s="674"/>
      <c r="M25" s="757"/>
    </row>
    <row r="26" spans="1:13" ht="26.25" customHeight="1">
      <c r="A26" s="750"/>
      <c r="B26" s="751"/>
      <c r="C26" s="752"/>
      <c r="D26" s="753"/>
      <c r="E26" s="674"/>
      <c r="F26" s="754"/>
      <c r="G26" s="675"/>
      <c r="H26" s="228"/>
      <c r="I26" s="755"/>
      <c r="J26" s="756"/>
      <c r="K26" s="757"/>
      <c r="L26" s="674"/>
      <c r="M26" s="757"/>
    </row>
    <row r="27" spans="1:13" ht="26.25" customHeight="1">
      <c r="A27" s="750"/>
      <c r="B27" s="751"/>
      <c r="C27" s="752"/>
      <c r="D27" s="753"/>
      <c r="E27" s="674"/>
      <c r="F27" s="754"/>
      <c r="G27" s="675"/>
      <c r="H27" s="228"/>
      <c r="I27" s="755"/>
      <c r="J27" s="756"/>
      <c r="K27" s="757"/>
      <c r="L27" s="674"/>
      <c r="M27" s="757"/>
    </row>
    <row r="28" spans="1:13" ht="26.25" customHeight="1">
      <c r="A28" s="750"/>
      <c r="B28" s="751"/>
      <c r="C28" s="752"/>
      <c r="D28" s="753"/>
      <c r="E28" s="674"/>
      <c r="F28" s="754"/>
      <c r="G28" s="675"/>
      <c r="H28" s="228"/>
      <c r="I28" s="755"/>
      <c r="J28" s="756"/>
      <c r="K28" s="757"/>
      <c r="L28" s="674"/>
      <c r="M28" s="757"/>
    </row>
    <row r="29" spans="1:13" ht="26.25" customHeight="1">
      <c r="A29" s="750"/>
      <c r="B29" s="751"/>
      <c r="C29" s="752"/>
      <c r="D29" s="753"/>
      <c r="E29" s="674"/>
      <c r="F29" s="754"/>
      <c r="G29" s="675"/>
      <c r="H29" s="228"/>
      <c r="I29" s="755"/>
      <c r="J29" s="756"/>
      <c r="K29" s="757"/>
      <c r="L29" s="674"/>
      <c r="M29" s="757"/>
    </row>
    <row r="30" spans="1:13" ht="26.25" customHeight="1">
      <c r="A30" s="750"/>
      <c r="B30" s="751"/>
      <c r="C30" s="752"/>
      <c r="D30" s="753"/>
      <c r="E30" s="674"/>
      <c r="F30" s="754"/>
      <c r="G30" s="675"/>
      <c r="H30" s="228"/>
      <c r="I30" s="755"/>
      <c r="J30" s="756"/>
      <c r="K30" s="757"/>
      <c r="L30" s="674"/>
      <c r="M30" s="757"/>
    </row>
    <row r="31" spans="1:13" ht="26.25" customHeight="1">
      <c r="A31" s="750"/>
      <c r="B31" s="751"/>
      <c r="C31" s="752"/>
      <c r="D31" s="753"/>
      <c r="E31" s="674"/>
      <c r="F31" s="754"/>
      <c r="G31" s="675"/>
      <c r="H31" s="228"/>
      <c r="I31" s="755"/>
      <c r="J31" s="756"/>
      <c r="K31" s="757"/>
      <c r="L31" s="674"/>
      <c r="M31" s="757"/>
    </row>
    <row r="32" spans="1:13" ht="26.25" customHeight="1">
      <c r="A32" s="750"/>
      <c r="B32" s="751"/>
      <c r="C32" s="752"/>
      <c r="D32" s="753"/>
      <c r="E32" s="674"/>
      <c r="F32" s="754"/>
      <c r="G32" s="675"/>
      <c r="H32" s="228"/>
      <c r="I32" s="755"/>
      <c r="J32" s="756"/>
      <c r="K32" s="757"/>
      <c r="L32" s="674"/>
      <c r="M32" s="757"/>
    </row>
    <row r="33" spans="1:13" ht="26.25" customHeight="1">
      <c r="A33" s="750"/>
      <c r="B33" s="751"/>
      <c r="C33" s="752"/>
      <c r="D33" s="753"/>
      <c r="E33" s="674"/>
      <c r="F33" s="754"/>
      <c r="G33" s="675"/>
      <c r="H33" s="228"/>
      <c r="I33" s="755"/>
      <c r="J33" s="756"/>
      <c r="K33" s="757"/>
      <c r="L33" s="674"/>
      <c r="M33" s="757"/>
    </row>
    <row r="34" spans="1:13" ht="26.25" customHeight="1">
      <c r="A34" s="750"/>
      <c r="B34" s="751"/>
      <c r="C34" s="752"/>
      <c r="D34" s="753"/>
      <c r="E34" s="674"/>
      <c r="F34" s="754"/>
      <c r="G34" s="675"/>
      <c r="H34" s="228"/>
      <c r="I34" s="755"/>
      <c r="J34" s="756"/>
      <c r="K34" s="757"/>
      <c r="L34" s="674"/>
      <c r="M34" s="757"/>
    </row>
    <row r="35" spans="1:13" ht="26.25" customHeight="1">
      <c r="A35" s="750"/>
      <c r="B35" s="751"/>
      <c r="C35" s="752"/>
      <c r="D35" s="753"/>
      <c r="E35" s="674"/>
      <c r="F35" s="754"/>
      <c r="G35" s="675"/>
      <c r="H35" s="228"/>
      <c r="I35" s="755"/>
      <c r="J35" s="756"/>
      <c r="K35" s="757"/>
      <c r="L35" s="674"/>
      <c r="M35" s="757"/>
    </row>
    <row r="36" spans="1:13" ht="26.25" customHeight="1">
      <c r="A36" s="750"/>
      <c r="B36" s="751"/>
      <c r="C36" s="752"/>
      <c r="D36" s="753"/>
      <c r="E36" s="674"/>
      <c r="F36" s="754"/>
      <c r="G36" s="675"/>
      <c r="H36" s="228"/>
      <c r="I36" s="755"/>
      <c r="J36" s="756"/>
      <c r="K36" s="757"/>
      <c r="L36" s="674"/>
      <c r="M36" s="757"/>
    </row>
    <row r="37" spans="1:13" ht="26.25" customHeight="1">
      <c r="A37" s="750"/>
      <c r="B37" s="751"/>
      <c r="C37" s="752"/>
      <c r="D37" s="753"/>
      <c r="E37" s="674"/>
      <c r="F37" s="754"/>
      <c r="G37" s="675"/>
      <c r="H37" s="228"/>
      <c r="I37" s="755"/>
      <c r="J37" s="756"/>
      <c r="K37" s="757"/>
      <c r="L37" s="674"/>
      <c r="M37" s="757"/>
    </row>
    <row r="38" spans="1:13" ht="25.65" customHeight="1">
      <c r="A38" s="750"/>
      <c r="B38" s="751"/>
      <c r="C38" s="752"/>
      <c r="D38" s="753"/>
      <c r="E38" s="674"/>
      <c r="F38" s="754"/>
      <c r="G38" s="675"/>
      <c r="H38" s="228"/>
      <c r="I38" s="755"/>
      <c r="J38" s="756"/>
      <c r="K38" s="757"/>
      <c r="L38" s="674"/>
      <c r="M38" s="757"/>
    </row>
    <row r="39" spans="1:13" ht="25.65" customHeight="1">
      <c r="A39" s="750"/>
      <c r="B39" s="751"/>
      <c r="C39" s="752"/>
      <c r="D39" s="753"/>
      <c r="E39" s="674"/>
      <c r="F39" s="754"/>
      <c r="G39" s="675"/>
      <c r="H39" s="228"/>
      <c r="I39" s="755"/>
      <c r="J39" s="756"/>
      <c r="K39" s="757"/>
      <c r="L39" s="674"/>
      <c r="M39" s="757"/>
    </row>
    <row r="40" spans="1:13" ht="25.65" customHeight="1">
      <c r="A40" s="750"/>
      <c r="B40" s="751"/>
      <c r="C40" s="752"/>
      <c r="D40" s="753"/>
      <c r="E40" s="674"/>
      <c r="F40" s="754"/>
      <c r="G40" s="675"/>
      <c r="H40" s="228"/>
      <c r="I40" s="755"/>
      <c r="J40" s="756"/>
      <c r="K40" s="757"/>
      <c r="L40" s="674"/>
      <c r="M40" s="757"/>
    </row>
    <row r="41" spans="1:13" ht="25.65" customHeight="1">
      <c r="A41" s="758"/>
      <c r="B41" s="759"/>
      <c r="C41" s="760"/>
      <c r="D41" s="761"/>
      <c r="E41" s="762"/>
      <c r="F41" s="763"/>
      <c r="G41" s="764"/>
      <c r="H41" s="765"/>
      <c r="I41" s="766"/>
      <c r="J41" s="767"/>
      <c r="K41" s="768"/>
      <c r="L41" s="762"/>
      <c r="M41" s="768"/>
    </row>
    <row r="42" spans="1:13" ht="25.95" customHeight="1">
      <c r="A42" s="769"/>
      <c r="B42" s="770"/>
      <c r="C42" s="770"/>
      <c r="D42" s="771" t="s">
        <v>72</v>
      </c>
      <c r="E42" s="772"/>
      <c r="F42" s="772"/>
      <c r="G42" s="772" t="str">
        <f>IF(ISERROR(LOOKUP(10^16,G8:G41)),"",LOOKUP(10^16,G8:G41))</f>
        <v/>
      </c>
      <c r="H42" s="773" t="str">
        <f t="shared" ref="H42:M42" si="0">IF(ISERROR(LOOKUP(10^16,H8:H41)),"",LOOKUP(10^16,H8:H41))</f>
        <v/>
      </c>
      <c r="I42" s="772" t="str">
        <f t="shared" si="0"/>
        <v/>
      </c>
      <c r="J42" s="774" t="str">
        <f t="shared" si="0"/>
        <v/>
      </c>
      <c r="K42" s="775" t="str">
        <f t="shared" si="0"/>
        <v/>
      </c>
      <c r="L42" s="773" t="str">
        <f t="shared" si="0"/>
        <v/>
      </c>
      <c r="M42" s="775" t="str">
        <f t="shared" si="0"/>
        <v/>
      </c>
    </row>
  </sheetData>
  <sheetProtection sheet="1" objects="1" scenarios="1"/>
  <mergeCells count="13">
    <mergeCell ref="L6:M6"/>
    <mergeCell ref="A6:C7"/>
    <mergeCell ref="D6:D7"/>
    <mergeCell ref="E6:G6"/>
    <mergeCell ref="H6:H7"/>
    <mergeCell ref="I6:I7"/>
    <mergeCell ref="J6:K6"/>
    <mergeCell ref="I4:J4"/>
    <mergeCell ref="A2:C2"/>
    <mergeCell ref="E2:G2"/>
    <mergeCell ref="I2:J2"/>
    <mergeCell ref="A3:C3"/>
    <mergeCell ref="I3:J3"/>
  </mergeCells>
  <phoneticPr fontId="2"/>
  <pageMargins left="0.33333333333333331" right="0.27777777777777779" top="0.75" bottom="0.5444444444444444" header="0.3" footer="0.3"/>
  <pageSetup paperSize="9" orientation="landscape" horizontalDpi="0" verticalDpi="0"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M42"/>
  <sheetViews>
    <sheetView showGridLines="0" view="pageLayout" zoomScale="75" zoomScaleNormal="100" zoomScalePageLayoutView="75" workbookViewId="0"/>
  </sheetViews>
  <sheetFormatPr defaultRowHeight="13.2"/>
  <cols>
    <col min="1" max="3" width="4.44140625" style="21" customWidth="1"/>
    <col min="4" max="4" width="40.77734375" style="21" customWidth="1"/>
    <col min="5" max="5" width="7.44140625" style="21" customWidth="1"/>
    <col min="6" max="6" width="10.88671875" style="21" customWidth="1"/>
    <col min="7" max="7" width="13" style="21" bestFit="1" customWidth="1"/>
    <col min="8" max="8" width="6.44140625" style="21" customWidth="1"/>
    <col min="9" max="9" width="10.88671875" style="21" customWidth="1"/>
    <col min="10" max="10" width="7.44140625" style="21" customWidth="1"/>
    <col min="11" max="11" width="10.88671875" style="21" customWidth="1"/>
    <col min="12" max="13" width="9.77734375" style="21" customWidth="1"/>
    <col min="14" max="16384" width="8.88671875" style="21"/>
  </cols>
  <sheetData>
    <row r="1" spans="1:13" ht="27" customHeight="1">
      <c r="A1" s="43"/>
      <c r="B1" s="43"/>
      <c r="C1" s="43"/>
      <c r="D1" s="43"/>
      <c r="E1" s="1143" t="s">
        <v>1363</v>
      </c>
      <c r="F1" s="1144"/>
      <c r="G1" s="1144"/>
      <c r="H1" s="1150" t="s">
        <v>1366</v>
      </c>
      <c r="I1" s="1151"/>
      <c r="J1" s="1151"/>
      <c r="K1" s="1151"/>
      <c r="L1" s="1151"/>
      <c r="M1" s="1151"/>
    </row>
    <row r="2" spans="1:13">
      <c r="A2" s="1162" t="s">
        <v>57</v>
      </c>
      <c r="B2" s="1162"/>
      <c r="C2" s="1162"/>
      <c r="D2" s="43"/>
      <c r="E2" s="1163" t="s">
        <v>1362</v>
      </c>
      <c r="F2" s="1164"/>
      <c r="G2" s="1164"/>
      <c r="H2" s="43"/>
      <c r="I2" s="1162" t="s">
        <v>58</v>
      </c>
      <c r="J2" s="1162"/>
      <c r="K2" s="782" t="s">
        <v>1360</v>
      </c>
      <c r="L2" s="783" t="s">
        <v>59</v>
      </c>
      <c r="M2" s="782" t="s">
        <v>1358</v>
      </c>
    </row>
    <row r="3" spans="1:13">
      <c r="A3" s="1165"/>
      <c r="B3" s="1165"/>
      <c r="C3" s="1165"/>
      <c r="D3" s="1145" t="s">
        <v>1364</v>
      </c>
      <c r="E3" s="1146"/>
      <c r="F3" s="1146"/>
      <c r="G3" s="1146"/>
      <c r="H3" s="1147"/>
      <c r="I3" s="1162" t="s">
        <v>60</v>
      </c>
      <c r="J3" s="1162"/>
      <c r="K3" s="782" t="s">
        <v>1361</v>
      </c>
      <c r="L3" s="783" t="s">
        <v>61</v>
      </c>
      <c r="M3" s="784" t="s">
        <v>1359</v>
      </c>
    </row>
    <row r="4" spans="1:13">
      <c r="A4" s="43"/>
      <c r="B4" s="43"/>
      <c r="C4" s="43"/>
      <c r="D4" s="1148" t="s">
        <v>1365</v>
      </c>
      <c r="E4" s="1148"/>
      <c r="F4" s="1148"/>
      <c r="G4" s="1148"/>
      <c r="H4" s="1148"/>
      <c r="I4" s="1162" t="s">
        <v>62</v>
      </c>
      <c r="J4" s="1162"/>
      <c r="K4" s="784" t="s">
        <v>1370</v>
      </c>
      <c r="L4" s="783" t="s">
        <v>51</v>
      </c>
      <c r="M4" s="785"/>
    </row>
    <row r="5" spans="1:13">
      <c r="A5" s="43"/>
      <c r="B5" s="43"/>
      <c r="C5" s="43"/>
      <c r="D5" s="1149"/>
      <c r="E5" s="1149"/>
      <c r="F5" s="1149"/>
      <c r="G5" s="1149"/>
      <c r="H5" s="1149"/>
      <c r="I5" s="1166" t="s">
        <v>1367</v>
      </c>
      <c r="J5" s="1166"/>
      <c r="K5" s="1166"/>
      <c r="L5" s="1166"/>
      <c r="M5" s="1166"/>
    </row>
    <row r="6" spans="1:13" ht="26.4" customHeight="1">
      <c r="A6" s="1152" t="s">
        <v>63</v>
      </c>
      <c r="B6" s="1153"/>
      <c r="C6" s="1154"/>
      <c r="D6" s="1158" t="s">
        <v>51</v>
      </c>
      <c r="E6" s="1153" t="s">
        <v>64</v>
      </c>
      <c r="F6" s="1153"/>
      <c r="G6" s="1153"/>
      <c r="H6" s="1160" t="s">
        <v>65</v>
      </c>
      <c r="I6" s="1153" t="s">
        <v>66</v>
      </c>
      <c r="J6" s="1152" t="s">
        <v>67</v>
      </c>
      <c r="K6" s="1154"/>
      <c r="L6" s="1153" t="s">
        <v>68</v>
      </c>
      <c r="M6" s="1154"/>
    </row>
    <row r="7" spans="1:13" ht="33" customHeight="1">
      <c r="A7" s="1155"/>
      <c r="B7" s="1156"/>
      <c r="C7" s="1157"/>
      <c r="D7" s="1159"/>
      <c r="E7" s="786" t="s">
        <v>48</v>
      </c>
      <c r="F7" s="786" t="s">
        <v>50</v>
      </c>
      <c r="G7" s="786" t="s">
        <v>6</v>
      </c>
      <c r="H7" s="1161"/>
      <c r="I7" s="1156"/>
      <c r="J7" s="787" t="s">
        <v>48</v>
      </c>
      <c r="K7" s="788" t="s">
        <v>6</v>
      </c>
      <c r="L7" s="789" t="s">
        <v>69</v>
      </c>
      <c r="M7" s="790" t="s">
        <v>70</v>
      </c>
    </row>
    <row r="8" spans="1:13" ht="25.65" customHeight="1">
      <c r="A8" s="791">
        <v>12</v>
      </c>
      <c r="B8" s="792">
        <v>3</v>
      </c>
      <c r="C8" s="793">
        <v>4</v>
      </c>
      <c r="D8" s="794" t="s">
        <v>1355</v>
      </c>
      <c r="E8" s="795">
        <v>1</v>
      </c>
      <c r="F8" s="792">
        <v>200000</v>
      </c>
      <c r="G8" s="796">
        <f>IF(OR(E8&lt;&gt;"",F8&lt;&gt;""),E8*F8,"")</f>
        <v>200000</v>
      </c>
      <c r="H8" s="1167" t="s">
        <v>1372</v>
      </c>
      <c r="I8" s="1168"/>
      <c r="J8" s="791">
        <f>IF(E8="","",E8)</f>
        <v>1</v>
      </c>
      <c r="K8" s="797" t="s">
        <v>1371</v>
      </c>
      <c r="L8" s="1167" t="s">
        <v>1357</v>
      </c>
      <c r="M8" s="1168"/>
    </row>
    <row r="9" spans="1:13" ht="25.65" customHeight="1">
      <c r="A9" s="798"/>
      <c r="B9" s="799">
        <v>12</v>
      </c>
      <c r="C9" s="800">
        <v>31</v>
      </c>
      <c r="D9" s="801" t="s">
        <v>1368</v>
      </c>
      <c r="E9" s="1171" t="s">
        <v>1356</v>
      </c>
      <c r="F9" s="1172"/>
      <c r="G9" s="1173"/>
      <c r="H9" s="802">
        <v>10</v>
      </c>
      <c r="I9" s="780">
        <f>IF(OR(K4="",G8="",H9=""),"",G8/K4*H9/12)</f>
        <v>41666.666666666664</v>
      </c>
      <c r="J9" s="778">
        <f>IF(E8&lt;&gt;"",E8,"")</f>
        <v>1</v>
      </c>
      <c r="K9" s="779">
        <f>IF(OR(K4="",G8="",I9=""),"",G8-I9)</f>
        <v>158333.33333333334</v>
      </c>
      <c r="L9" s="803">
        <v>50</v>
      </c>
      <c r="M9" s="779">
        <f>IF(OR(K4="",L9=""),"",I9*L9/100)</f>
        <v>20833.333333333332</v>
      </c>
    </row>
    <row r="10" spans="1:13" ht="25.65" customHeight="1">
      <c r="A10" s="804">
        <v>13</v>
      </c>
      <c r="B10" s="799">
        <v>12</v>
      </c>
      <c r="C10" s="800">
        <v>31</v>
      </c>
      <c r="D10" s="805" t="s">
        <v>1369</v>
      </c>
      <c r="E10" s="806"/>
      <c r="F10" s="807"/>
      <c r="G10" s="808"/>
      <c r="H10" s="802">
        <v>12</v>
      </c>
      <c r="I10" s="780">
        <f>IF(OR(K4="",G8="",H10=""),"",G8/K4*H10/12)</f>
        <v>50000</v>
      </c>
      <c r="J10" s="778">
        <f>IF(E8&lt;&gt;"",E8,"")</f>
        <v>1</v>
      </c>
      <c r="K10" s="779">
        <f>IF(OR(K4="",G8="",I10=""),"",G8-I10)</f>
        <v>150000</v>
      </c>
      <c r="L10" s="803">
        <v>50</v>
      </c>
      <c r="M10" s="779">
        <f>IF(OR(K4="",I10="",L10=""),"",I10*L10/100)</f>
        <v>25000</v>
      </c>
    </row>
    <row r="11" spans="1:13" ht="25.65" customHeight="1">
      <c r="A11" s="798"/>
      <c r="B11" s="809"/>
      <c r="C11" s="810"/>
      <c r="D11" s="811"/>
      <c r="E11" s="806"/>
      <c r="F11" s="807"/>
      <c r="G11" s="808"/>
      <c r="H11" s="812"/>
      <c r="I11" s="813"/>
      <c r="J11" s="776"/>
      <c r="K11" s="814" t="s">
        <v>1373</v>
      </c>
      <c r="L11" s="1169" t="s">
        <v>1374</v>
      </c>
      <c r="M11" s="1170"/>
    </row>
    <row r="12" spans="1:13" ht="25.65" customHeight="1">
      <c r="A12" s="798"/>
      <c r="B12" s="809"/>
      <c r="C12" s="810"/>
      <c r="D12" s="811"/>
      <c r="E12" s="806"/>
      <c r="F12" s="807"/>
      <c r="G12" s="808"/>
      <c r="H12" s="812"/>
      <c r="I12" s="813"/>
      <c r="J12" s="776"/>
      <c r="K12" s="777"/>
      <c r="L12" s="806"/>
      <c r="M12" s="777"/>
    </row>
    <row r="13" spans="1:13" ht="25.65" customHeight="1">
      <c r="A13" s="798"/>
      <c r="B13" s="809"/>
      <c r="C13" s="810"/>
      <c r="D13" s="811"/>
      <c r="E13" s="806"/>
      <c r="F13" s="807"/>
      <c r="G13" s="808"/>
      <c r="H13" s="812"/>
      <c r="I13" s="813"/>
      <c r="J13" s="776"/>
      <c r="K13" s="777"/>
      <c r="L13" s="806"/>
      <c r="M13" s="777"/>
    </row>
    <row r="14" spans="1:13" ht="25.65" customHeight="1">
      <c r="A14" s="798"/>
      <c r="B14" s="809"/>
      <c r="C14" s="810"/>
      <c r="D14" s="811"/>
      <c r="E14" s="806"/>
      <c r="F14" s="807"/>
      <c r="G14" s="808"/>
      <c r="H14" s="812"/>
      <c r="I14" s="813"/>
      <c r="J14" s="776"/>
      <c r="K14" s="777"/>
      <c r="L14" s="806"/>
      <c r="M14" s="777"/>
    </row>
    <row r="15" spans="1:13" ht="25.65" customHeight="1">
      <c r="A15" s="798"/>
      <c r="B15" s="809"/>
      <c r="C15" s="810"/>
      <c r="D15" s="811"/>
      <c r="E15" s="806"/>
      <c r="F15" s="807"/>
      <c r="G15" s="808"/>
      <c r="H15" s="812"/>
      <c r="I15" s="813"/>
      <c r="J15" s="776"/>
      <c r="K15" s="777"/>
      <c r="L15" s="806"/>
      <c r="M15" s="777"/>
    </row>
    <row r="16" spans="1:13" ht="25.65" customHeight="1">
      <c r="A16" s="798"/>
      <c r="B16" s="809"/>
      <c r="C16" s="810"/>
      <c r="D16" s="811"/>
      <c r="E16" s="806"/>
      <c r="F16" s="807"/>
      <c r="G16" s="808"/>
      <c r="H16" s="812"/>
      <c r="I16" s="813"/>
      <c r="J16" s="776"/>
      <c r="K16" s="777"/>
      <c r="L16" s="806"/>
      <c r="M16" s="777"/>
    </row>
    <row r="17" spans="1:13" ht="25.65" customHeight="1">
      <c r="A17" s="798"/>
      <c r="B17" s="809"/>
      <c r="C17" s="810"/>
      <c r="D17" s="811"/>
      <c r="E17" s="806"/>
      <c r="F17" s="807"/>
      <c r="G17" s="808"/>
      <c r="H17" s="812"/>
      <c r="I17" s="813"/>
      <c r="J17" s="776"/>
      <c r="K17" s="777"/>
      <c r="L17" s="806"/>
      <c r="M17" s="777"/>
    </row>
    <row r="18" spans="1:13" ht="25.65" customHeight="1">
      <c r="A18" s="798"/>
      <c r="B18" s="809"/>
      <c r="C18" s="810"/>
      <c r="D18" s="811"/>
      <c r="E18" s="806"/>
      <c r="F18" s="807"/>
      <c r="G18" s="808"/>
      <c r="H18" s="812"/>
      <c r="I18" s="813"/>
      <c r="J18" s="776"/>
      <c r="K18" s="777"/>
      <c r="L18" s="806"/>
      <c r="M18" s="777"/>
    </row>
    <row r="19" spans="1:13" ht="25.65" customHeight="1">
      <c r="A19" s="798"/>
      <c r="B19" s="809"/>
      <c r="C19" s="810"/>
      <c r="D19" s="811"/>
      <c r="E19" s="806"/>
      <c r="F19" s="807"/>
      <c r="G19" s="808"/>
      <c r="H19" s="812"/>
      <c r="I19" s="813"/>
      <c r="J19" s="776"/>
      <c r="K19" s="777"/>
      <c r="L19" s="806"/>
      <c r="M19" s="777"/>
    </row>
    <row r="20" spans="1:13" ht="25.65" customHeight="1">
      <c r="A20" s="798"/>
      <c r="B20" s="809"/>
      <c r="C20" s="810"/>
      <c r="D20" s="811"/>
      <c r="E20" s="806"/>
      <c r="F20" s="807"/>
      <c r="G20" s="808"/>
      <c r="H20" s="812"/>
      <c r="I20" s="813"/>
      <c r="J20" s="776"/>
      <c r="K20" s="777"/>
      <c r="L20" s="806"/>
      <c r="M20" s="777"/>
    </row>
    <row r="21" spans="1:13" ht="25.65" customHeight="1">
      <c r="A21" s="798"/>
      <c r="B21" s="809"/>
      <c r="C21" s="810"/>
      <c r="D21" s="811"/>
      <c r="E21" s="806"/>
      <c r="F21" s="807"/>
      <c r="G21" s="808"/>
      <c r="H21" s="812"/>
      <c r="I21" s="813"/>
      <c r="J21" s="776"/>
      <c r="K21" s="777"/>
      <c r="L21" s="806"/>
      <c r="M21" s="777"/>
    </row>
    <row r="22" spans="1:13" ht="25.65" customHeight="1">
      <c r="A22" s="798"/>
      <c r="B22" s="809"/>
      <c r="C22" s="810"/>
      <c r="D22" s="811"/>
      <c r="E22" s="806"/>
      <c r="F22" s="807"/>
      <c r="G22" s="808"/>
      <c r="H22" s="812"/>
      <c r="I22" s="813"/>
      <c r="J22" s="776"/>
      <c r="K22" s="777"/>
      <c r="L22" s="806"/>
      <c r="M22" s="777"/>
    </row>
    <row r="23" spans="1:13" ht="25.65" customHeight="1">
      <c r="A23" s="798"/>
      <c r="B23" s="809"/>
      <c r="C23" s="810"/>
      <c r="D23" s="811"/>
      <c r="E23" s="806"/>
      <c r="F23" s="807"/>
      <c r="G23" s="808"/>
      <c r="H23" s="812"/>
      <c r="I23" s="813"/>
      <c r="J23" s="776"/>
      <c r="K23" s="777"/>
      <c r="L23" s="806"/>
      <c r="M23" s="777"/>
    </row>
    <row r="24" spans="1:13" ht="26.25" customHeight="1">
      <c r="A24" s="798"/>
      <c r="B24" s="809"/>
      <c r="C24" s="810"/>
      <c r="D24" s="811"/>
      <c r="E24" s="806"/>
      <c r="F24" s="807"/>
      <c r="G24" s="808"/>
      <c r="H24" s="812"/>
      <c r="I24" s="813"/>
      <c r="J24" s="776"/>
      <c r="K24" s="777"/>
      <c r="L24" s="806"/>
      <c r="M24" s="777"/>
    </row>
    <row r="25" spans="1:13" ht="26.25" customHeight="1">
      <c r="A25" s="798"/>
      <c r="B25" s="809"/>
      <c r="C25" s="810"/>
      <c r="D25" s="811"/>
      <c r="E25" s="806"/>
      <c r="F25" s="807"/>
      <c r="G25" s="808"/>
      <c r="H25" s="812"/>
      <c r="I25" s="813"/>
      <c r="J25" s="776"/>
      <c r="K25" s="777"/>
      <c r="L25" s="806"/>
      <c r="M25" s="777"/>
    </row>
    <row r="26" spans="1:13" ht="26.25" customHeight="1">
      <c r="A26" s="798"/>
      <c r="B26" s="809"/>
      <c r="C26" s="810"/>
      <c r="D26" s="811"/>
      <c r="E26" s="806"/>
      <c r="F26" s="807"/>
      <c r="G26" s="808"/>
      <c r="H26" s="812"/>
      <c r="I26" s="813"/>
      <c r="J26" s="776"/>
      <c r="K26" s="777"/>
      <c r="L26" s="806"/>
      <c r="M26" s="777"/>
    </row>
    <row r="27" spans="1:13" ht="26.25" customHeight="1">
      <c r="A27" s="798"/>
      <c r="B27" s="809"/>
      <c r="C27" s="810"/>
      <c r="D27" s="811"/>
      <c r="E27" s="806"/>
      <c r="F27" s="807"/>
      <c r="G27" s="808"/>
      <c r="H27" s="812"/>
      <c r="I27" s="813"/>
      <c r="J27" s="776"/>
      <c r="K27" s="777"/>
      <c r="L27" s="806"/>
      <c r="M27" s="777"/>
    </row>
    <row r="28" spans="1:13" ht="26.25" customHeight="1">
      <c r="A28" s="798"/>
      <c r="B28" s="809"/>
      <c r="C28" s="810"/>
      <c r="D28" s="811"/>
      <c r="E28" s="806"/>
      <c r="F28" s="807"/>
      <c r="G28" s="808"/>
      <c r="H28" s="812"/>
      <c r="I28" s="813"/>
      <c r="J28" s="776"/>
      <c r="K28" s="777"/>
      <c r="L28" s="806"/>
      <c r="M28" s="777"/>
    </row>
    <row r="29" spans="1:13" ht="26.25" customHeight="1">
      <c r="A29" s="798"/>
      <c r="B29" s="809"/>
      <c r="C29" s="810"/>
      <c r="D29" s="811"/>
      <c r="E29" s="806"/>
      <c r="F29" s="807"/>
      <c r="G29" s="808"/>
      <c r="H29" s="812"/>
      <c r="I29" s="813"/>
      <c r="J29" s="776"/>
      <c r="K29" s="777"/>
      <c r="L29" s="806"/>
      <c r="M29" s="777"/>
    </row>
    <row r="30" spans="1:13" ht="26.25" customHeight="1">
      <c r="A30" s="798"/>
      <c r="B30" s="809"/>
      <c r="C30" s="810"/>
      <c r="D30" s="811"/>
      <c r="E30" s="806"/>
      <c r="F30" s="807"/>
      <c r="G30" s="808"/>
      <c r="H30" s="812"/>
      <c r="I30" s="813"/>
      <c r="J30" s="776"/>
      <c r="K30" s="777"/>
      <c r="L30" s="806"/>
      <c r="M30" s="777"/>
    </row>
    <row r="31" spans="1:13" ht="26.25" customHeight="1">
      <c r="A31" s="798"/>
      <c r="B31" s="809"/>
      <c r="C31" s="810"/>
      <c r="D31" s="811"/>
      <c r="E31" s="806"/>
      <c r="F31" s="807"/>
      <c r="G31" s="808"/>
      <c r="H31" s="812"/>
      <c r="I31" s="813"/>
      <c r="J31" s="776"/>
      <c r="K31" s="777"/>
      <c r="L31" s="806"/>
      <c r="M31" s="777"/>
    </row>
    <row r="32" spans="1:13" ht="26.25" customHeight="1">
      <c r="A32" s="798"/>
      <c r="B32" s="809"/>
      <c r="C32" s="810"/>
      <c r="D32" s="811"/>
      <c r="E32" s="806"/>
      <c r="F32" s="807"/>
      <c r="G32" s="808"/>
      <c r="H32" s="812"/>
      <c r="I32" s="813"/>
      <c r="J32" s="776"/>
      <c r="K32" s="777"/>
      <c r="L32" s="806"/>
      <c r="M32" s="777"/>
    </row>
    <row r="33" spans="1:13" ht="26.25" customHeight="1">
      <c r="A33" s="798"/>
      <c r="B33" s="809"/>
      <c r="C33" s="810"/>
      <c r="D33" s="811"/>
      <c r="E33" s="806"/>
      <c r="F33" s="807"/>
      <c r="G33" s="808"/>
      <c r="H33" s="812"/>
      <c r="I33" s="813"/>
      <c r="J33" s="776"/>
      <c r="K33" s="777"/>
      <c r="L33" s="806"/>
      <c r="M33" s="777"/>
    </row>
    <row r="34" spans="1:13" ht="26.25" customHeight="1">
      <c r="A34" s="798"/>
      <c r="B34" s="809"/>
      <c r="C34" s="810"/>
      <c r="D34" s="811"/>
      <c r="E34" s="806"/>
      <c r="F34" s="807"/>
      <c r="G34" s="808"/>
      <c r="H34" s="812"/>
      <c r="I34" s="813"/>
      <c r="J34" s="776"/>
      <c r="K34" s="777"/>
      <c r="L34" s="806"/>
      <c r="M34" s="777"/>
    </row>
    <row r="35" spans="1:13" ht="26.25" customHeight="1">
      <c r="A35" s="798"/>
      <c r="B35" s="809"/>
      <c r="C35" s="810"/>
      <c r="D35" s="811"/>
      <c r="E35" s="806"/>
      <c r="F35" s="807"/>
      <c r="G35" s="808"/>
      <c r="H35" s="812"/>
      <c r="I35" s="813"/>
      <c r="J35" s="776"/>
      <c r="K35" s="777"/>
      <c r="L35" s="806"/>
      <c r="M35" s="777"/>
    </row>
    <row r="36" spans="1:13" ht="26.25" customHeight="1">
      <c r="A36" s="798"/>
      <c r="B36" s="809"/>
      <c r="C36" s="810"/>
      <c r="D36" s="811"/>
      <c r="E36" s="806"/>
      <c r="F36" s="807"/>
      <c r="G36" s="808"/>
      <c r="H36" s="812"/>
      <c r="I36" s="813"/>
      <c r="J36" s="776"/>
      <c r="K36" s="777"/>
      <c r="L36" s="806"/>
      <c r="M36" s="777"/>
    </row>
    <row r="37" spans="1:13" ht="26.25" customHeight="1">
      <c r="A37" s="798"/>
      <c r="B37" s="809"/>
      <c r="C37" s="810"/>
      <c r="D37" s="811"/>
      <c r="E37" s="806"/>
      <c r="F37" s="807"/>
      <c r="G37" s="808"/>
      <c r="H37" s="812"/>
      <c r="I37" s="813"/>
      <c r="J37" s="776"/>
      <c r="K37" s="777"/>
      <c r="L37" s="806"/>
      <c r="M37" s="777"/>
    </row>
    <row r="38" spans="1:13" ht="25.65" customHeight="1">
      <c r="A38" s="798"/>
      <c r="B38" s="809"/>
      <c r="C38" s="810"/>
      <c r="D38" s="811"/>
      <c r="E38" s="806"/>
      <c r="F38" s="807"/>
      <c r="G38" s="808"/>
      <c r="H38" s="812"/>
      <c r="I38" s="813"/>
      <c r="J38" s="776"/>
      <c r="K38" s="777"/>
      <c r="L38" s="806"/>
      <c r="M38" s="777"/>
    </row>
    <row r="39" spans="1:13" ht="25.65" customHeight="1">
      <c r="A39" s="798"/>
      <c r="B39" s="809"/>
      <c r="C39" s="810"/>
      <c r="D39" s="811"/>
      <c r="E39" s="806"/>
      <c r="F39" s="807"/>
      <c r="G39" s="808"/>
      <c r="H39" s="812"/>
      <c r="I39" s="813"/>
      <c r="J39" s="776"/>
      <c r="K39" s="777"/>
      <c r="L39" s="806"/>
      <c r="M39" s="777"/>
    </row>
    <row r="40" spans="1:13" ht="25.65" customHeight="1">
      <c r="A40" s="798"/>
      <c r="B40" s="809"/>
      <c r="C40" s="810"/>
      <c r="D40" s="811"/>
      <c r="E40" s="806"/>
      <c r="F40" s="807"/>
      <c r="G40" s="808"/>
      <c r="H40" s="812"/>
      <c r="I40" s="813"/>
      <c r="J40" s="776"/>
      <c r="K40" s="777"/>
      <c r="L40" s="806"/>
      <c r="M40" s="777"/>
    </row>
    <row r="41" spans="1:13" ht="25.65" customHeight="1">
      <c r="A41" s="815"/>
      <c r="B41" s="816"/>
      <c r="C41" s="817"/>
      <c r="D41" s="818"/>
      <c r="E41" s="819"/>
      <c r="F41" s="820"/>
      <c r="G41" s="821"/>
      <c r="H41" s="822"/>
      <c r="I41" s="823"/>
      <c r="J41" s="824"/>
      <c r="K41" s="825"/>
      <c r="L41" s="819"/>
      <c r="M41" s="825"/>
    </row>
    <row r="42" spans="1:13" ht="25.95" customHeight="1">
      <c r="A42" s="826"/>
      <c r="B42" s="827"/>
      <c r="C42" s="827"/>
      <c r="D42" s="828" t="s">
        <v>72</v>
      </c>
      <c r="E42" s="829"/>
      <c r="F42" s="829"/>
      <c r="G42" s="829">
        <f>IF(ISERROR(LOOKUP(10^16,G8:G41)),"",LOOKUP(10^16,G8:G41))</f>
        <v>200000</v>
      </c>
      <c r="H42" s="830">
        <f t="shared" ref="H42:M42" si="0">IF(ISERROR(LOOKUP(10^16,H8:H41)),"",LOOKUP(10^16,H8:H41))</f>
        <v>12</v>
      </c>
      <c r="I42" s="829">
        <f t="shared" si="0"/>
        <v>50000</v>
      </c>
      <c r="J42" s="831">
        <f t="shared" si="0"/>
        <v>1</v>
      </c>
      <c r="K42" s="832">
        <f t="shared" si="0"/>
        <v>150000</v>
      </c>
      <c r="L42" s="830">
        <f t="shared" si="0"/>
        <v>50</v>
      </c>
      <c r="M42" s="832">
        <f t="shared" si="0"/>
        <v>25000</v>
      </c>
    </row>
  </sheetData>
  <sheetProtection sheet="1" objects="1" scenarios="1"/>
  <mergeCells count="22">
    <mergeCell ref="I5:M5"/>
    <mergeCell ref="H8:I8"/>
    <mergeCell ref="L11:M11"/>
    <mergeCell ref="L6:M6"/>
    <mergeCell ref="E9:G9"/>
    <mergeCell ref="L8:M8"/>
    <mergeCell ref="E1:G1"/>
    <mergeCell ref="D3:H3"/>
    <mergeCell ref="D4:H5"/>
    <mergeCell ref="H1:M1"/>
    <mergeCell ref="A6:C7"/>
    <mergeCell ref="D6:D7"/>
    <mergeCell ref="E6:G6"/>
    <mergeCell ref="H6:H7"/>
    <mergeCell ref="I6:I7"/>
    <mergeCell ref="J6:K6"/>
    <mergeCell ref="A2:C2"/>
    <mergeCell ref="E2:G2"/>
    <mergeCell ref="I2:J2"/>
    <mergeCell ref="A3:C3"/>
    <mergeCell ref="I3:J3"/>
    <mergeCell ref="I4:J4"/>
  </mergeCells>
  <phoneticPr fontId="26"/>
  <pageMargins left="0.33333333333333331" right="0.27777777777777779" top="0.75" bottom="0.5444444444444444" header="0.3" footer="0.3"/>
  <pageSetup paperSize="9" orientation="landscape" horizontalDpi="0" verticalDpi="0" r:id="rId1"/>
  <ignoredErrors>
    <ignoredError sqref="M3 K4"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H112"/>
  <sheetViews>
    <sheetView view="pageLayout" zoomScaleNormal="100" workbookViewId="0">
      <pane ySplit="1980"/>
      <selection activeCell="C1" sqref="C1"/>
      <selection pane="bottomLeft"/>
    </sheetView>
  </sheetViews>
  <sheetFormatPr defaultRowHeight="13.2"/>
  <cols>
    <col min="1" max="2" width="5.109375" style="1" customWidth="1"/>
    <col min="3" max="3" width="7" style="1" customWidth="1"/>
    <col min="4" max="4" width="23.5546875" style="1" customWidth="1"/>
    <col min="5" max="7" width="15.33203125" style="1" customWidth="1"/>
    <col min="8" max="8" width="6.21875" style="1" customWidth="1"/>
    <col min="9" max="16384" width="8.88671875" style="1"/>
  </cols>
  <sheetData>
    <row r="1" spans="1:8" ht="27.6" customHeight="1"/>
    <row r="2" spans="1:8" ht="13.2" customHeight="1">
      <c r="A2" s="875" t="s">
        <v>3</v>
      </c>
      <c r="B2" s="878"/>
      <c r="C2" s="883" t="s">
        <v>0</v>
      </c>
      <c r="D2" s="884"/>
      <c r="E2" s="885" t="s">
        <v>569</v>
      </c>
      <c r="F2" s="887" t="s">
        <v>570</v>
      </c>
      <c r="G2" s="881" t="s">
        <v>568</v>
      </c>
      <c r="H2" s="2"/>
    </row>
    <row r="3" spans="1:8">
      <c r="A3" s="879"/>
      <c r="B3" s="880"/>
      <c r="C3" s="165" t="s">
        <v>566</v>
      </c>
      <c r="D3" s="246" t="s">
        <v>567</v>
      </c>
      <c r="E3" s="886"/>
      <c r="F3" s="888"/>
      <c r="G3" s="882"/>
    </row>
    <row r="4" spans="1:8">
      <c r="A4" s="210"/>
      <c r="B4" s="211"/>
      <c r="C4" s="210"/>
      <c r="D4" s="177" t="str">
        <f>IF(C4=1,"為替差益",IF(C4=2,"為替差損",""))</f>
        <v/>
      </c>
      <c r="E4" s="249"/>
      <c r="F4" s="211"/>
      <c r="G4" s="175" t="str">
        <f>IF(OR(E4&lt;&gt;"",F4&lt;&gt;""),G3+E4-F4,"")</f>
        <v/>
      </c>
    </row>
    <row r="5" spans="1:8">
      <c r="A5" s="178"/>
      <c r="B5" s="179"/>
      <c r="C5" s="178"/>
      <c r="D5" s="247" t="str">
        <f t="shared" ref="D5:D54" si="0">IF(C5=1,"為替差益",IF(C5=2,"為替差損",""))</f>
        <v/>
      </c>
      <c r="E5" s="181"/>
      <c r="F5" s="179"/>
      <c r="G5" s="222" t="str">
        <f t="shared" ref="G5:G54" si="1">IF(OR(E5&lt;&gt;"",F5&lt;&gt;""),G4+E5-F5,"")</f>
        <v/>
      </c>
    </row>
    <row r="6" spans="1:8">
      <c r="A6" s="178"/>
      <c r="B6" s="179"/>
      <c r="C6" s="178"/>
      <c r="D6" s="247" t="str">
        <f t="shared" si="0"/>
        <v/>
      </c>
      <c r="E6" s="181"/>
      <c r="F6" s="179"/>
      <c r="G6" s="222" t="str">
        <f t="shared" si="1"/>
        <v/>
      </c>
    </row>
    <row r="7" spans="1:8">
      <c r="A7" s="178"/>
      <c r="B7" s="179"/>
      <c r="C7" s="178"/>
      <c r="D7" s="247" t="str">
        <f t="shared" si="0"/>
        <v/>
      </c>
      <c r="E7" s="181"/>
      <c r="F7" s="179"/>
      <c r="G7" s="222" t="str">
        <f t="shared" si="1"/>
        <v/>
      </c>
    </row>
    <row r="8" spans="1:8">
      <c r="A8" s="178"/>
      <c r="B8" s="179"/>
      <c r="C8" s="178"/>
      <c r="D8" s="247" t="str">
        <f t="shared" si="0"/>
        <v/>
      </c>
      <c r="E8" s="181"/>
      <c r="F8" s="179"/>
      <c r="G8" s="222" t="str">
        <f t="shared" si="1"/>
        <v/>
      </c>
    </row>
    <row r="9" spans="1:8">
      <c r="A9" s="178"/>
      <c r="B9" s="179"/>
      <c r="C9" s="178"/>
      <c r="D9" s="247" t="str">
        <f t="shared" si="0"/>
        <v/>
      </c>
      <c r="E9" s="181"/>
      <c r="F9" s="179"/>
      <c r="G9" s="222" t="str">
        <f t="shared" si="1"/>
        <v/>
      </c>
    </row>
    <row r="10" spans="1:8">
      <c r="A10" s="178"/>
      <c r="B10" s="179"/>
      <c r="C10" s="178"/>
      <c r="D10" s="247" t="str">
        <f t="shared" si="0"/>
        <v/>
      </c>
      <c r="E10" s="674"/>
      <c r="F10" s="675"/>
      <c r="G10" s="222" t="str">
        <f t="shared" si="1"/>
        <v/>
      </c>
    </row>
    <row r="11" spans="1:8">
      <c r="A11" s="178"/>
      <c r="B11" s="179"/>
      <c r="C11" s="178"/>
      <c r="D11" s="247" t="str">
        <f t="shared" si="0"/>
        <v/>
      </c>
      <c r="E11" s="181"/>
      <c r="F11" s="179"/>
      <c r="G11" s="222" t="str">
        <f t="shared" si="1"/>
        <v/>
      </c>
    </row>
    <row r="12" spans="1:8">
      <c r="A12" s="178"/>
      <c r="B12" s="179"/>
      <c r="C12" s="178"/>
      <c r="D12" s="247" t="str">
        <f t="shared" si="0"/>
        <v/>
      </c>
      <c r="E12" s="181"/>
      <c r="F12" s="179"/>
      <c r="G12" s="222" t="str">
        <f t="shared" si="1"/>
        <v/>
      </c>
    </row>
    <row r="13" spans="1:8">
      <c r="A13" s="178"/>
      <c r="B13" s="179"/>
      <c r="C13" s="178"/>
      <c r="D13" s="247" t="str">
        <f t="shared" si="0"/>
        <v/>
      </c>
      <c r="E13" s="181"/>
      <c r="F13" s="179"/>
      <c r="G13" s="222" t="str">
        <f t="shared" si="1"/>
        <v/>
      </c>
    </row>
    <row r="14" spans="1:8">
      <c r="A14" s="178"/>
      <c r="B14" s="179"/>
      <c r="C14" s="178"/>
      <c r="D14" s="247" t="str">
        <f t="shared" si="0"/>
        <v/>
      </c>
      <c r="E14" s="181"/>
      <c r="F14" s="179"/>
      <c r="G14" s="222" t="str">
        <f t="shared" si="1"/>
        <v/>
      </c>
    </row>
    <row r="15" spans="1:8">
      <c r="A15" s="178"/>
      <c r="B15" s="179"/>
      <c r="C15" s="178"/>
      <c r="D15" s="247" t="str">
        <f t="shared" si="0"/>
        <v/>
      </c>
      <c r="E15" s="181"/>
      <c r="F15" s="179"/>
      <c r="G15" s="222" t="str">
        <f t="shared" si="1"/>
        <v/>
      </c>
    </row>
    <row r="16" spans="1:8">
      <c r="A16" s="178"/>
      <c r="B16" s="179"/>
      <c r="C16" s="178"/>
      <c r="D16" s="247" t="str">
        <f t="shared" si="0"/>
        <v/>
      </c>
      <c r="E16" s="181"/>
      <c r="F16" s="179"/>
      <c r="G16" s="222" t="str">
        <f t="shared" si="1"/>
        <v/>
      </c>
    </row>
    <row r="17" spans="1:7">
      <c r="A17" s="178"/>
      <c r="B17" s="179"/>
      <c r="C17" s="178"/>
      <c r="D17" s="247" t="str">
        <f t="shared" si="0"/>
        <v/>
      </c>
      <c r="E17" s="181"/>
      <c r="F17" s="179"/>
      <c r="G17" s="222" t="str">
        <f t="shared" si="1"/>
        <v/>
      </c>
    </row>
    <row r="18" spans="1:7">
      <c r="A18" s="178"/>
      <c r="B18" s="179"/>
      <c r="C18" s="178"/>
      <c r="D18" s="247" t="str">
        <f t="shared" si="0"/>
        <v/>
      </c>
      <c r="E18" s="181"/>
      <c r="F18" s="179"/>
      <c r="G18" s="222" t="str">
        <f t="shared" si="1"/>
        <v/>
      </c>
    </row>
    <row r="19" spans="1:7">
      <c r="A19" s="178"/>
      <c r="B19" s="179"/>
      <c r="C19" s="178"/>
      <c r="D19" s="247" t="str">
        <f t="shared" si="0"/>
        <v/>
      </c>
      <c r="E19" s="181"/>
      <c r="F19" s="179"/>
      <c r="G19" s="222" t="str">
        <f t="shared" si="1"/>
        <v/>
      </c>
    </row>
    <row r="20" spans="1:7">
      <c r="A20" s="178"/>
      <c r="B20" s="179"/>
      <c r="C20" s="178"/>
      <c r="D20" s="247" t="str">
        <f t="shared" si="0"/>
        <v/>
      </c>
      <c r="E20" s="181"/>
      <c r="F20" s="179"/>
      <c r="G20" s="222" t="str">
        <f t="shared" si="1"/>
        <v/>
      </c>
    </row>
    <row r="21" spans="1:7">
      <c r="A21" s="178"/>
      <c r="B21" s="179"/>
      <c r="C21" s="178"/>
      <c r="D21" s="247" t="str">
        <f t="shared" si="0"/>
        <v/>
      </c>
      <c r="E21" s="181"/>
      <c r="F21" s="179"/>
      <c r="G21" s="222" t="str">
        <f t="shared" si="1"/>
        <v/>
      </c>
    </row>
    <row r="22" spans="1:7">
      <c r="A22" s="178"/>
      <c r="B22" s="179"/>
      <c r="C22" s="178"/>
      <c r="D22" s="247" t="str">
        <f t="shared" si="0"/>
        <v/>
      </c>
      <c r="E22" s="181"/>
      <c r="F22" s="179"/>
      <c r="G22" s="222" t="str">
        <f t="shared" si="1"/>
        <v/>
      </c>
    </row>
    <row r="23" spans="1:7">
      <c r="A23" s="178"/>
      <c r="B23" s="179"/>
      <c r="C23" s="178"/>
      <c r="D23" s="247" t="str">
        <f t="shared" si="0"/>
        <v/>
      </c>
      <c r="E23" s="181"/>
      <c r="F23" s="179"/>
      <c r="G23" s="222" t="str">
        <f t="shared" si="1"/>
        <v/>
      </c>
    </row>
    <row r="24" spans="1:7">
      <c r="A24" s="178"/>
      <c r="B24" s="179"/>
      <c r="C24" s="178"/>
      <c r="D24" s="247" t="str">
        <f t="shared" si="0"/>
        <v/>
      </c>
      <c r="E24" s="181"/>
      <c r="F24" s="179"/>
      <c r="G24" s="222" t="str">
        <f t="shared" si="1"/>
        <v/>
      </c>
    </row>
    <row r="25" spans="1:7">
      <c r="A25" s="178"/>
      <c r="B25" s="179"/>
      <c r="C25" s="178"/>
      <c r="D25" s="247" t="str">
        <f t="shared" si="0"/>
        <v/>
      </c>
      <c r="E25" s="181"/>
      <c r="F25" s="179"/>
      <c r="G25" s="222" t="str">
        <f t="shared" si="1"/>
        <v/>
      </c>
    </row>
    <row r="26" spans="1:7">
      <c r="A26" s="178"/>
      <c r="B26" s="179"/>
      <c r="C26" s="178"/>
      <c r="D26" s="247" t="str">
        <f t="shared" si="0"/>
        <v/>
      </c>
      <c r="E26" s="181"/>
      <c r="F26" s="179"/>
      <c r="G26" s="222" t="str">
        <f t="shared" si="1"/>
        <v/>
      </c>
    </row>
    <row r="27" spans="1:7">
      <c r="A27" s="178"/>
      <c r="B27" s="179"/>
      <c r="C27" s="178"/>
      <c r="D27" s="247" t="str">
        <f t="shared" si="0"/>
        <v/>
      </c>
      <c r="E27" s="181"/>
      <c r="F27" s="179"/>
      <c r="G27" s="222" t="str">
        <f t="shared" si="1"/>
        <v/>
      </c>
    </row>
    <row r="28" spans="1:7">
      <c r="A28" s="178"/>
      <c r="B28" s="179"/>
      <c r="C28" s="178"/>
      <c r="D28" s="247" t="str">
        <f t="shared" si="0"/>
        <v/>
      </c>
      <c r="E28" s="181"/>
      <c r="F28" s="179"/>
      <c r="G28" s="222" t="str">
        <f t="shared" si="1"/>
        <v/>
      </c>
    </row>
    <row r="29" spans="1:7">
      <c r="A29" s="178"/>
      <c r="B29" s="179"/>
      <c r="C29" s="178"/>
      <c r="D29" s="247" t="str">
        <f t="shared" si="0"/>
        <v/>
      </c>
      <c r="E29" s="181"/>
      <c r="F29" s="179"/>
      <c r="G29" s="222" t="str">
        <f t="shared" si="1"/>
        <v/>
      </c>
    </row>
    <row r="30" spans="1:7">
      <c r="A30" s="178"/>
      <c r="B30" s="179"/>
      <c r="C30" s="178"/>
      <c r="D30" s="247" t="str">
        <f t="shared" si="0"/>
        <v/>
      </c>
      <c r="E30" s="181"/>
      <c r="F30" s="179"/>
      <c r="G30" s="222" t="str">
        <f t="shared" si="1"/>
        <v/>
      </c>
    </row>
    <row r="31" spans="1:7">
      <c r="A31" s="178"/>
      <c r="B31" s="179"/>
      <c r="C31" s="178"/>
      <c r="D31" s="247" t="str">
        <f t="shared" si="0"/>
        <v/>
      </c>
      <c r="E31" s="181"/>
      <c r="F31" s="179"/>
      <c r="G31" s="222" t="str">
        <f t="shared" si="1"/>
        <v/>
      </c>
    </row>
    <row r="32" spans="1:7">
      <c r="A32" s="178"/>
      <c r="B32" s="179"/>
      <c r="C32" s="178"/>
      <c r="D32" s="247" t="str">
        <f t="shared" si="0"/>
        <v/>
      </c>
      <c r="E32" s="181"/>
      <c r="F32" s="179"/>
      <c r="G32" s="222" t="str">
        <f t="shared" si="1"/>
        <v/>
      </c>
    </row>
    <row r="33" spans="1:7">
      <c r="A33" s="178"/>
      <c r="B33" s="179"/>
      <c r="C33" s="178"/>
      <c r="D33" s="247" t="str">
        <f t="shared" si="0"/>
        <v/>
      </c>
      <c r="E33" s="181"/>
      <c r="F33" s="179"/>
      <c r="G33" s="222" t="str">
        <f t="shared" si="1"/>
        <v/>
      </c>
    </row>
    <row r="34" spans="1:7">
      <c r="A34" s="178"/>
      <c r="B34" s="179"/>
      <c r="C34" s="178"/>
      <c r="D34" s="247" t="str">
        <f t="shared" si="0"/>
        <v/>
      </c>
      <c r="E34" s="181"/>
      <c r="F34" s="179"/>
      <c r="G34" s="222" t="str">
        <f t="shared" si="1"/>
        <v/>
      </c>
    </row>
    <row r="35" spans="1:7">
      <c r="A35" s="178"/>
      <c r="B35" s="179"/>
      <c r="C35" s="178"/>
      <c r="D35" s="247" t="str">
        <f t="shared" si="0"/>
        <v/>
      </c>
      <c r="E35" s="181"/>
      <c r="F35" s="179"/>
      <c r="G35" s="222" t="str">
        <f t="shared" si="1"/>
        <v/>
      </c>
    </row>
    <row r="36" spans="1:7">
      <c r="A36" s="178"/>
      <c r="B36" s="179"/>
      <c r="C36" s="178"/>
      <c r="D36" s="247" t="str">
        <f t="shared" si="0"/>
        <v/>
      </c>
      <c r="E36" s="181"/>
      <c r="F36" s="179"/>
      <c r="G36" s="222" t="str">
        <f t="shared" si="1"/>
        <v/>
      </c>
    </row>
    <row r="37" spans="1:7">
      <c r="A37" s="178"/>
      <c r="B37" s="179"/>
      <c r="C37" s="178"/>
      <c r="D37" s="247" t="str">
        <f t="shared" si="0"/>
        <v/>
      </c>
      <c r="E37" s="181"/>
      <c r="F37" s="179"/>
      <c r="G37" s="222" t="str">
        <f t="shared" si="1"/>
        <v/>
      </c>
    </row>
    <row r="38" spans="1:7">
      <c r="A38" s="178"/>
      <c r="B38" s="179"/>
      <c r="C38" s="178"/>
      <c r="D38" s="247" t="str">
        <f t="shared" si="0"/>
        <v/>
      </c>
      <c r="E38" s="181"/>
      <c r="F38" s="179"/>
      <c r="G38" s="222" t="str">
        <f t="shared" si="1"/>
        <v/>
      </c>
    </row>
    <row r="39" spans="1:7">
      <c r="A39" s="178"/>
      <c r="B39" s="179"/>
      <c r="C39" s="178"/>
      <c r="D39" s="247" t="str">
        <f t="shared" si="0"/>
        <v/>
      </c>
      <c r="E39" s="181"/>
      <c r="F39" s="179"/>
      <c r="G39" s="222" t="str">
        <f t="shared" si="1"/>
        <v/>
      </c>
    </row>
    <row r="40" spans="1:7">
      <c r="A40" s="178"/>
      <c r="B40" s="179"/>
      <c r="C40" s="178"/>
      <c r="D40" s="247" t="str">
        <f t="shared" si="0"/>
        <v/>
      </c>
      <c r="E40" s="181"/>
      <c r="F40" s="179"/>
      <c r="G40" s="222" t="str">
        <f t="shared" si="1"/>
        <v/>
      </c>
    </row>
    <row r="41" spans="1:7">
      <c r="A41" s="178"/>
      <c r="B41" s="179"/>
      <c r="C41" s="178"/>
      <c r="D41" s="247" t="str">
        <f t="shared" si="0"/>
        <v/>
      </c>
      <c r="E41" s="181"/>
      <c r="F41" s="179"/>
      <c r="G41" s="222" t="str">
        <f t="shared" si="1"/>
        <v/>
      </c>
    </row>
    <row r="42" spans="1:7">
      <c r="A42" s="178"/>
      <c r="B42" s="179"/>
      <c r="C42" s="178"/>
      <c r="D42" s="247" t="str">
        <f t="shared" si="0"/>
        <v/>
      </c>
      <c r="E42" s="181"/>
      <c r="F42" s="179"/>
      <c r="G42" s="222" t="str">
        <f t="shared" si="1"/>
        <v/>
      </c>
    </row>
    <row r="43" spans="1:7">
      <c r="A43" s="178"/>
      <c r="B43" s="179"/>
      <c r="C43" s="178"/>
      <c r="D43" s="247" t="str">
        <f t="shared" si="0"/>
        <v/>
      </c>
      <c r="E43" s="181"/>
      <c r="F43" s="179"/>
      <c r="G43" s="222" t="str">
        <f t="shared" si="1"/>
        <v/>
      </c>
    </row>
    <row r="44" spans="1:7">
      <c r="A44" s="178"/>
      <c r="B44" s="179"/>
      <c r="C44" s="178"/>
      <c r="D44" s="247" t="str">
        <f t="shared" si="0"/>
        <v/>
      </c>
      <c r="E44" s="181"/>
      <c r="F44" s="179"/>
      <c r="G44" s="222" t="str">
        <f t="shared" si="1"/>
        <v/>
      </c>
    </row>
    <row r="45" spans="1:7">
      <c r="A45" s="178"/>
      <c r="B45" s="179"/>
      <c r="C45" s="178"/>
      <c r="D45" s="247" t="str">
        <f t="shared" si="0"/>
        <v/>
      </c>
      <c r="E45" s="181"/>
      <c r="F45" s="179"/>
      <c r="G45" s="222" t="str">
        <f t="shared" si="1"/>
        <v/>
      </c>
    </row>
    <row r="46" spans="1:7">
      <c r="A46" s="178"/>
      <c r="B46" s="179"/>
      <c r="C46" s="178"/>
      <c r="D46" s="247" t="str">
        <f t="shared" si="0"/>
        <v/>
      </c>
      <c r="E46" s="181"/>
      <c r="F46" s="179"/>
      <c r="G46" s="222" t="str">
        <f t="shared" si="1"/>
        <v/>
      </c>
    </row>
    <row r="47" spans="1:7">
      <c r="A47" s="178"/>
      <c r="B47" s="179"/>
      <c r="C47" s="178"/>
      <c r="D47" s="247" t="str">
        <f t="shared" si="0"/>
        <v/>
      </c>
      <c r="E47" s="181"/>
      <c r="F47" s="179"/>
      <c r="G47" s="222" t="str">
        <f t="shared" si="1"/>
        <v/>
      </c>
    </row>
    <row r="48" spans="1:7">
      <c r="A48" s="178"/>
      <c r="B48" s="179"/>
      <c r="C48" s="178"/>
      <c r="D48" s="247" t="str">
        <f t="shared" si="0"/>
        <v/>
      </c>
      <c r="E48" s="181"/>
      <c r="F48" s="179"/>
      <c r="G48" s="222" t="str">
        <f t="shared" si="1"/>
        <v/>
      </c>
    </row>
    <row r="49" spans="1:7">
      <c r="A49" s="178"/>
      <c r="B49" s="179"/>
      <c r="C49" s="178"/>
      <c r="D49" s="247" t="str">
        <f t="shared" si="0"/>
        <v/>
      </c>
      <c r="E49" s="181"/>
      <c r="F49" s="179"/>
      <c r="G49" s="222" t="str">
        <f t="shared" si="1"/>
        <v/>
      </c>
    </row>
    <row r="50" spans="1:7">
      <c r="A50" s="178"/>
      <c r="B50" s="179"/>
      <c r="C50" s="178"/>
      <c r="D50" s="247" t="str">
        <f t="shared" si="0"/>
        <v/>
      </c>
      <c r="E50" s="181"/>
      <c r="F50" s="179"/>
      <c r="G50" s="222" t="str">
        <f t="shared" si="1"/>
        <v/>
      </c>
    </row>
    <row r="51" spans="1:7">
      <c r="A51" s="178"/>
      <c r="B51" s="179"/>
      <c r="C51" s="178"/>
      <c r="D51" s="247" t="str">
        <f t="shared" si="0"/>
        <v/>
      </c>
      <c r="E51" s="181"/>
      <c r="F51" s="179"/>
      <c r="G51" s="222" t="str">
        <f t="shared" si="1"/>
        <v/>
      </c>
    </row>
    <row r="52" spans="1:7">
      <c r="A52" s="178"/>
      <c r="B52" s="179"/>
      <c r="C52" s="178"/>
      <c r="D52" s="247" t="str">
        <f t="shared" si="0"/>
        <v/>
      </c>
      <c r="E52" s="181"/>
      <c r="F52" s="179"/>
      <c r="G52" s="222" t="str">
        <f t="shared" si="1"/>
        <v/>
      </c>
    </row>
    <row r="53" spans="1:7">
      <c r="A53" s="178"/>
      <c r="B53" s="179"/>
      <c r="C53" s="178"/>
      <c r="D53" s="247" t="str">
        <f t="shared" si="0"/>
        <v/>
      </c>
      <c r="E53" s="181"/>
      <c r="F53" s="179"/>
      <c r="G53" s="222" t="str">
        <f t="shared" si="1"/>
        <v/>
      </c>
    </row>
    <row r="54" spans="1:7">
      <c r="A54" s="178"/>
      <c r="B54" s="179"/>
      <c r="C54" s="183"/>
      <c r="D54" s="248" t="str">
        <f t="shared" si="0"/>
        <v/>
      </c>
      <c r="E54" s="181"/>
      <c r="F54" s="179"/>
      <c r="G54" s="225" t="str">
        <f t="shared" si="1"/>
        <v/>
      </c>
    </row>
    <row r="55" spans="1:7" ht="13.8" thickBot="1">
      <c r="A55" s="187"/>
      <c r="B55" s="188"/>
      <c r="C55" s="187"/>
      <c r="D55" s="191" t="s">
        <v>16</v>
      </c>
      <c r="E55" s="190">
        <f>SUM(E4:E54)</f>
        <v>0</v>
      </c>
      <c r="F55" s="188">
        <f>SUM(F4:F54)</f>
        <v>0</v>
      </c>
      <c r="G55" s="189">
        <f>E55-F55</f>
        <v>0</v>
      </c>
    </row>
    <row r="56" spans="1:7" ht="13.8" thickTop="1"/>
    <row r="58" spans="1:7" ht="27" customHeight="1"/>
    <row r="59" spans="1:7" ht="13.2" customHeight="1">
      <c r="A59" s="875" t="s">
        <v>3</v>
      </c>
      <c r="B59" s="878"/>
      <c r="C59" s="883" t="s">
        <v>0</v>
      </c>
      <c r="D59" s="884"/>
      <c r="E59" s="885" t="s">
        <v>569</v>
      </c>
      <c r="F59" s="887" t="s">
        <v>570</v>
      </c>
      <c r="G59" s="881" t="s">
        <v>568</v>
      </c>
    </row>
    <row r="60" spans="1:7">
      <c r="A60" s="879"/>
      <c r="B60" s="880"/>
      <c r="C60" s="165" t="s">
        <v>566</v>
      </c>
      <c r="D60" s="246" t="s">
        <v>567</v>
      </c>
      <c r="E60" s="886"/>
      <c r="F60" s="888"/>
      <c r="G60" s="882"/>
    </row>
    <row r="61" spans="1:7">
      <c r="A61" s="226"/>
      <c r="B61" s="211"/>
      <c r="C61" s="173"/>
      <c r="D61" s="177" t="s">
        <v>571</v>
      </c>
      <c r="E61" s="176">
        <f>G55</f>
        <v>0</v>
      </c>
      <c r="F61" s="174"/>
      <c r="G61" s="175">
        <f t="shared" ref="G61:G110" si="2">IF(OR(E61&lt;&gt;"",F61&lt;&gt;""),G60+E61-F61,"")</f>
        <v>0</v>
      </c>
    </row>
    <row r="62" spans="1:7">
      <c r="A62" s="226"/>
      <c r="B62" s="211"/>
      <c r="C62" s="178"/>
      <c r="D62" s="247" t="str">
        <f t="shared" ref="D62:D110" si="3">IF(C62=1,"為替差益",IF(C62=2,"為替差損",""))</f>
        <v/>
      </c>
      <c r="E62" s="181"/>
      <c r="F62" s="179"/>
      <c r="G62" s="222" t="str">
        <f t="shared" si="2"/>
        <v/>
      </c>
    </row>
    <row r="63" spans="1:7">
      <c r="A63" s="226"/>
      <c r="B63" s="211"/>
      <c r="C63" s="178"/>
      <c r="D63" s="247" t="str">
        <f t="shared" si="3"/>
        <v/>
      </c>
      <c r="E63" s="181"/>
      <c r="F63" s="179"/>
      <c r="G63" s="222" t="str">
        <f t="shared" si="2"/>
        <v/>
      </c>
    </row>
    <row r="64" spans="1:7">
      <c r="A64" s="226"/>
      <c r="B64" s="211"/>
      <c r="C64" s="178"/>
      <c r="D64" s="247" t="str">
        <f t="shared" si="3"/>
        <v/>
      </c>
      <c r="E64" s="181"/>
      <c r="F64" s="179"/>
      <c r="G64" s="222" t="str">
        <f t="shared" si="2"/>
        <v/>
      </c>
    </row>
    <row r="65" spans="1:7">
      <c r="A65" s="226"/>
      <c r="B65" s="211"/>
      <c r="C65" s="178"/>
      <c r="D65" s="247" t="str">
        <f t="shared" si="3"/>
        <v/>
      </c>
      <c r="E65" s="181"/>
      <c r="F65" s="179"/>
      <c r="G65" s="222" t="str">
        <f t="shared" si="2"/>
        <v/>
      </c>
    </row>
    <row r="66" spans="1:7">
      <c r="A66" s="226"/>
      <c r="B66" s="211"/>
      <c r="C66" s="178"/>
      <c r="D66" s="247" t="str">
        <f t="shared" si="3"/>
        <v/>
      </c>
      <c r="E66" s="181"/>
      <c r="F66" s="179"/>
      <c r="G66" s="222" t="str">
        <f t="shared" si="2"/>
        <v/>
      </c>
    </row>
    <row r="67" spans="1:7">
      <c r="A67" s="226"/>
      <c r="B67" s="211"/>
      <c r="C67" s="178"/>
      <c r="D67" s="247" t="str">
        <f t="shared" si="3"/>
        <v/>
      </c>
      <c r="E67" s="181"/>
      <c r="F67" s="179"/>
      <c r="G67" s="222" t="str">
        <f t="shared" si="2"/>
        <v/>
      </c>
    </row>
    <row r="68" spans="1:7">
      <c r="A68" s="226"/>
      <c r="B68" s="211"/>
      <c r="C68" s="178"/>
      <c r="D68" s="247" t="str">
        <f t="shared" si="3"/>
        <v/>
      </c>
      <c r="E68" s="181"/>
      <c r="F68" s="179"/>
      <c r="G68" s="222" t="str">
        <f t="shared" si="2"/>
        <v/>
      </c>
    </row>
    <row r="69" spans="1:7">
      <c r="A69" s="226"/>
      <c r="B69" s="211"/>
      <c r="C69" s="178"/>
      <c r="D69" s="247" t="str">
        <f t="shared" si="3"/>
        <v/>
      </c>
      <c r="E69" s="181"/>
      <c r="F69" s="179"/>
      <c r="G69" s="222" t="str">
        <f t="shared" si="2"/>
        <v/>
      </c>
    </row>
    <row r="70" spans="1:7">
      <c r="A70" s="226"/>
      <c r="B70" s="211"/>
      <c r="C70" s="178"/>
      <c r="D70" s="247" t="str">
        <f t="shared" si="3"/>
        <v/>
      </c>
      <c r="E70" s="181"/>
      <c r="F70" s="179"/>
      <c r="G70" s="222" t="str">
        <f t="shared" si="2"/>
        <v/>
      </c>
    </row>
    <row r="71" spans="1:7">
      <c r="A71" s="226"/>
      <c r="B71" s="211"/>
      <c r="C71" s="178"/>
      <c r="D71" s="247" t="str">
        <f t="shared" si="3"/>
        <v/>
      </c>
      <c r="E71" s="181"/>
      <c r="F71" s="179"/>
      <c r="G71" s="222" t="str">
        <f t="shared" si="2"/>
        <v/>
      </c>
    </row>
    <row r="72" spans="1:7">
      <c r="A72" s="226"/>
      <c r="B72" s="211"/>
      <c r="C72" s="178"/>
      <c r="D72" s="247" t="str">
        <f t="shared" si="3"/>
        <v/>
      </c>
      <c r="E72" s="181"/>
      <c r="F72" s="179"/>
      <c r="G72" s="222" t="str">
        <f t="shared" si="2"/>
        <v/>
      </c>
    </row>
    <row r="73" spans="1:7">
      <c r="A73" s="226"/>
      <c r="B73" s="211"/>
      <c r="C73" s="178"/>
      <c r="D73" s="247" t="str">
        <f t="shared" si="3"/>
        <v/>
      </c>
      <c r="E73" s="181"/>
      <c r="F73" s="179"/>
      <c r="G73" s="222" t="str">
        <f t="shared" si="2"/>
        <v/>
      </c>
    </row>
    <row r="74" spans="1:7">
      <c r="A74" s="226"/>
      <c r="B74" s="211"/>
      <c r="C74" s="178"/>
      <c r="D74" s="247" t="str">
        <f t="shared" si="3"/>
        <v/>
      </c>
      <c r="E74" s="181"/>
      <c r="F74" s="179"/>
      <c r="G74" s="222" t="str">
        <f t="shared" si="2"/>
        <v/>
      </c>
    </row>
    <row r="75" spans="1:7">
      <c r="A75" s="226"/>
      <c r="B75" s="211"/>
      <c r="C75" s="178"/>
      <c r="D75" s="247" t="str">
        <f t="shared" si="3"/>
        <v/>
      </c>
      <c r="E75" s="181"/>
      <c r="F75" s="179"/>
      <c r="G75" s="222" t="str">
        <f t="shared" si="2"/>
        <v/>
      </c>
    </row>
    <row r="76" spans="1:7">
      <c r="A76" s="226"/>
      <c r="B76" s="211"/>
      <c r="C76" s="178"/>
      <c r="D76" s="247" t="str">
        <f t="shared" si="3"/>
        <v/>
      </c>
      <c r="E76" s="181"/>
      <c r="F76" s="179"/>
      <c r="G76" s="222" t="str">
        <f t="shared" si="2"/>
        <v/>
      </c>
    </row>
    <row r="77" spans="1:7">
      <c r="A77" s="226"/>
      <c r="B77" s="211"/>
      <c r="C77" s="178"/>
      <c r="D77" s="247" t="str">
        <f t="shared" si="3"/>
        <v/>
      </c>
      <c r="E77" s="181"/>
      <c r="F77" s="179"/>
      <c r="G77" s="222" t="str">
        <f t="shared" si="2"/>
        <v/>
      </c>
    </row>
    <row r="78" spans="1:7">
      <c r="A78" s="226"/>
      <c r="B78" s="211"/>
      <c r="C78" s="178"/>
      <c r="D78" s="247" t="str">
        <f t="shared" si="3"/>
        <v/>
      </c>
      <c r="E78" s="181"/>
      <c r="F78" s="179"/>
      <c r="G78" s="222" t="str">
        <f t="shared" si="2"/>
        <v/>
      </c>
    </row>
    <row r="79" spans="1:7">
      <c r="A79" s="226"/>
      <c r="B79" s="211"/>
      <c r="C79" s="178"/>
      <c r="D79" s="247" t="str">
        <f t="shared" si="3"/>
        <v/>
      </c>
      <c r="E79" s="181"/>
      <c r="F79" s="179"/>
      <c r="G79" s="222" t="str">
        <f t="shared" si="2"/>
        <v/>
      </c>
    </row>
    <row r="80" spans="1:7">
      <c r="A80" s="226"/>
      <c r="B80" s="211"/>
      <c r="C80" s="178"/>
      <c r="D80" s="247" t="str">
        <f t="shared" si="3"/>
        <v/>
      </c>
      <c r="E80" s="181"/>
      <c r="F80" s="179"/>
      <c r="G80" s="222" t="str">
        <f t="shared" si="2"/>
        <v/>
      </c>
    </row>
    <row r="81" spans="1:7">
      <c r="A81" s="226"/>
      <c r="B81" s="211"/>
      <c r="C81" s="178"/>
      <c r="D81" s="247" t="str">
        <f t="shared" si="3"/>
        <v/>
      </c>
      <c r="E81" s="181"/>
      <c r="F81" s="179"/>
      <c r="G81" s="222" t="str">
        <f t="shared" si="2"/>
        <v/>
      </c>
    </row>
    <row r="82" spans="1:7">
      <c r="A82" s="226"/>
      <c r="B82" s="211"/>
      <c r="C82" s="178"/>
      <c r="D82" s="247" t="str">
        <f t="shared" si="3"/>
        <v/>
      </c>
      <c r="E82" s="181"/>
      <c r="F82" s="179"/>
      <c r="G82" s="222" t="str">
        <f t="shared" si="2"/>
        <v/>
      </c>
    </row>
    <row r="83" spans="1:7">
      <c r="A83" s="226"/>
      <c r="B83" s="211"/>
      <c r="C83" s="178"/>
      <c r="D83" s="247" t="str">
        <f t="shared" si="3"/>
        <v/>
      </c>
      <c r="E83" s="181"/>
      <c r="F83" s="179"/>
      <c r="G83" s="222" t="str">
        <f t="shared" si="2"/>
        <v/>
      </c>
    </row>
    <row r="84" spans="1:7">
      <c r="A84" s="226"/>
      <c r="B84" s="211"/>
      <c r="C84" s="178"/>
      <c r="D84" s="247" t="str">
        <f t="shared" si="3"/>
        <v/>
      </c>
      <c r="E84" s="181"/>
      <c r="F84" s="179"/>
      <c r="G84" s="222" t="str">
        <f t="shared" si="2"/>
        <v/>
      </c>
    </row>
    <row r="85" spans="1:7">
      <c r="A85" s="226"/>
      <c r="B85" s="211"/>
      <c r="C85" s="178"/>
      <c r="D85" s="247" t="str">
        <f t="shared" si="3"/>
        <v/>
      </c>
      <c r="E85" s="181"/>
      <c r="F85" s="179"/>
      <c r="G85" s="222" t="str">
        <f t="shared" si="2"/>
        <v/>
      </c>
    </row>
    <row r="86" spans="1:7">
      <c r="A86" s="226"/>
      <c r="B86" s="211"/>
      <c r="C86" s="178"/>
      <c r="D86" s="247" t="str">
        <f t="shared" si="3"/>
        <v/>
      </c>
      <c r="E86" s="181"/>
      <c r="F86" s="179"/>
      <c r="G86" s="222" t="str">
        <f t="shared" si="2"/>
        <v/>
      </c>
    </row>
    <row r="87" spans="1:7">
      <c r="A87" s="226"/>
      <c r="B87" s="211"/>
      <c r="C87" s="178"/>
      <c r="D87" s="247" t="str">
        <f t="shared" si="3"/>
        <v/>
      </c>
      <c r="E87" s="181"/>
      <c r="F87" s="179"/>
      <c r="G87" s="222" t="str">
        <f t="shared" si="2"/>
        <v/>
      </c>
    </row>
    <row r="88" spans="1:7">
      <c r="A88" s="226"/>
      <c r="B88" s="211"/>
      <c r="C88" s="178"/>
      <c r="D88" s="247" t="str">
        <f t="shared" si="3"/>
        <v/>
      </c>
      <c r="E88" s="181"/>
      <c r="F88" s="179"/>
      <c r="G88" s="222" t="str">
        <f t="shared" si="2"/>
        <v/>
      </c>
    </row>
    <row r="89" spans="1:7">
      <c r="A89" s="226"/>
      <c r="B89" s="211"/>
      <c r="C89" s="178"/>
      <c r="D89" s="247" t="str">
        <f t="shared" si="3"/>
        <v/>
      </c>
      <c r="E89" s="181"/>
      <c r="F89" s="179"/>
      <c r="G89" s="222" t="str">
        <f t="shared" si="2"/>
        <v/>
      </c>
    </row>
    <row r="90" spans="1:7">
      <c r="A90" s="226"/>
      <c r="B90" s="211"/>
      <c r="C90" s="178"/>
      <c r="D90" s="247" t="str">
        <f t="shared" si="3"/>
        <v/>
      </c>
      <c r="E90" s="181"/>
      <c r="F90" s="179"/>
      <c r="G90" s="222" t="str">
        <f t="shared" si="2"/>
        <v/>
      </c>
    </row>
    <row r="91" spans="1:7">
      <c r="A91" s="226"/>
      <c r="B91" s="211"/>
      <c r="C91" s="178"/>
      <c r="D91" s="247" t="str">
        <f t="shared" si="3"/>
        <v/>
      </c>
      <c r="E91" s="181"/>
      <c r="F91" s="179"/>
      <c r="G91" s="222" t="str">
        <f t="shared" si="2"/>
        <v/>
      </c>
    </row>
    <row r="92" spans="1:7">
      <c r="A92" s="226"/>
      <c r="B92" s="211"/>
      <c r="C92" s="178"/>
      <c r="D92" s="247" t="str">
        <f t="shared" si="3"/>
        <v/>
      </c>
      <c r="E92" s="181"/>
      <c r="F92" s="179"/>
      <c r="G92" s="222" t="str">
        <f t="shared" si="2"/>
        <v/>
      </c>
    </row>
    <row r="93" spans="1:7">
      <c r="A93" s="226"/>
      <c r="B93" s="211"/>
      <c r="C93" s="178"/>
      <c r="D93" s="247" t="str">
        <f t="shared" si="3"/>
        <v/>
      </c>
      <c r="E93" s="181"/>
      <c r="F93" s="179"/>
      <c r="G93" s="222" t="str">
        <f t="shared" si="2"/>
        <v/>
      </c>
    </row>
    <row r="94" spans="1:7">
      <c r="A94" s="226"/>
      <c r="B94" s="211"/>
      <c r="C94" s="178"/>
      <c r="D94" s="247" t="str">
        <f t="shared" si="3"/>
        <v/>
      </c>
      <c r="E94" s="181"/>
      <c r="F94" s="179"/>
      <c r="G94" s="222" t="str">
        <f t="shared" si="2"/>
        <v/>
      </c>
    </row>
    <row r="95" spans="1:7">
      <c r="A95" s="226"/>
      <c r="B95" s="211"/>
      <c r="C95" s="178"/>
      <c r="D95" s="247" t="str">
        <f t="shared" si="3"/>
        <v/>
      </c>
      <c r="E95" s="181"/>
      <c r="F95" s="179"/>
      <c r="G95" s="222" t="str">
        <f t="shared" si="2"/>
        <v/>
      </c>
    </row>
    <row r="96" spans="1:7">
      <c r="A96" s="226"/>
      <c r="B96" s="211"/>
      <c r="C96" s="178"/>
      <c r="D96" s="247" t="str">
        <f t="shared" si="3"/>
        <v/>
      </c>
      <c r="E96" s="181"/>
      <c r="F96" s="179"/>
      <c r="G96" s="222" t="str">
        <f t="shared" si="2"/>
        <v/>
      </c>
    </row>
    <row r="97" spans="1:7">
      <c r="A97" s="226"/>
      <c r="B97" s="211"/>
      <c r="C97" s="178"/>
      <c r="D97" s="247" t="str">
        <f t="shared" si="3"/>
        <v/>
      </c>
      <c r="E97" s="181"/>
      <c r="F97" s="179"/>
      <c r="G97" s="222" t="str">
        <f t="shared" si="2"/>
        <v/>
      </c>
    </row>
    <row r="98" spans="1:7">
      <c r="A98" s="226"/>
      <c r="B98" s="211"/>
      <c r="C98" s="178"/>
      <c r="D98" s="247" t="str">
        <f t="shared" si="3"/>
        <v/>
      </c>
      <c r="E98" s="181"/>
      <c r="F98" s="179"/>
      <c r="G98" s="222" t="str">
        <f t="shared" si="2"/>
        <v/>
      </c>
    </row>
    <row r="99" spans="1:7">
      <c r="A99" s="226"/>
      <c r="B99" s="211"/>
      <c r="C99" s="178"/>
      <c r="D99" s="247" t="str">
        <f t="shared" si="3"/>
        <v/>
      </c>
      <c r="E99" s="181"/>
      <c r="F99" s="179"/>
      <c r="G99" s="222" t="str">
        <f t="shared" si="2"/>
        <v/>
      </c>
    </row>
    <row r="100" spans="1:7">
      <c r="A100" s="226"/>
      <c r="B100" s="211"/>
      <c r="C100" s="178"/>
      <c r="D100" s="247" t="str">
        <f t="shared" si="3"/>
        <v/>
      </c>
      <c r="E100" s="181"/>
      <c r="F100" s="179"/>
      <c r="G100" s="222" t="str">
        <f t="shared" si="2"/>
        <v/>
      </c>
    </row>
    <row r="101" spans="1:7">
      <c r="A101" s="226"/>
      <c r="B101" s="211"/>
      <c r="C101" s="178"/>
      <c r="D101" s="247" t="str">
        <f t="shared" si="3"/>
        <v/>
      </c>
      <c r="E101" s="181"/>
      <c r="F101" s="179"/>
      <c r="G101" s="222" t="str">
        <f t="shared" si="2"/>
        <v/>
      </c>
    </row>
    <row r="102" spans="1:7">
      <c r="A102" s="226"/>
      <c r="B102" s="211"/>
      <c r="C102" s="178"/>
      <c r="D102" s="247" t="str">
        <f t="shared" si="3"/>
        <v/>
      </c>
      <c r="E102" s="181"/>
      <c r="F102" s="179"/>
      <c r="G102" s="222" t="str">
        <f t="shared" si="2"/>
        <v/>
      </c>
    </row>
    <row r="103" spans="1:7">
      <c r="A103" s="226"/>
      <c r="B103" s="211"/>
      <c r="C103" s="178"/>
      <c r="D103" s="247" t="str">
        <f t="shared" si="3"/>
        <v/>
      </c>
      <c r="E103" s="181"/>
      <c r="F103" s="179"/>
      <c r="G103" s="222" t="str">
        <f t="shared" si="2"/>
        <v/>
      </c>
    </row>
    <row r="104" spans="1:7">
      <c r="A104" s="226"/>
      <c r="B104" s="211"/>
      <c r="C104" s="178"/>
      <c r="D104" s="247" t="str">
        <f t="shared" si="3"/>
        <v/>
      </c>
      <c r="E104" s="181"/>
      <c r="F104" s="179"/>
      <c r="G104" s="222" t="str">
        <f t="shared" si="2"/>
        <v/>
      </c>
    </row>
    <row r="105" spans="1:7">
      <c r="A105" s="226"/>
      <c r="B105" s="211"/>
      <c r="C105" s="178"/>
      <c r="D105" s="247" t="str">
        <f t="shared" si="3"/>
        <v/>
      </c>
      <c r="E105" s="181"/>
      <c r="F105" s="179"/>
      <c r="G105" s="222" t="str">
        <f t="shared" si="2"/>
        <v/>
      </c>
    </row>
    <row r="106" spans="1:7">
      <c r="A106" s="226"/>
      <c r="B106" s="211"/>
      <c r="C106" s="178"/>
      <c r="D106" s="247" t="str">
        <f t="shared" si="3"/>
        <v/>
      </c>
      <c r="E106" s="181"/>
      <c r="F106" s="179"/>
      <c r="G106" s="222" t="str">
        <f t="shared" si="2"/>
        <v/>
      </c>
    </row>
    <row r="107" spans="1:7">
      <c r="A107" s="226"/>
      <c r="B107" s="211"/>
      <c r="C107" s="178"/>
      <c r="D107" s="247" t="str">
        <f t="shared" si="3"/>
        <v/>
      </c>
      <c r="E107" s="181"/>
      <c r="F107" s="179"/>
      <c r="G107" s="222" t="str">
        <f t="shared" si="2"/>
        <v/>
      </c>
    </row>
    <row r="108" spans="1:7">
      <c r="A108" s="226"/>
      <c r="B108" s="211"/>
      <c r="C108" s="178"/>
      <c r="D108" s="247" t="str">
        <f t="shared" si="3"/>
        <v/>
      </c>
      <c r="E108" s="181"/>
      <c r="F108" s="179"/>
      <c r="G108" s="222" t="str">
        <f t="shared" si="2"/>
        <v/>
      </c>
    </row>
    <row r="109" spans="1:7">
      <c r="A109" s="226"/>
      <c r="B109" s="211"/>
      <c r="C109" s="178"/>
      <c r="D109" s="247" t="str">
        <f t="shared" si="3"/>
        <v/>
      </c>
      <c r="E109" s="181"/>
      <c r="F109" s="179"/>
      <c r="G109" s="222" t="str">
        <f t="shared" si="2"/>
        <v/>
      </c>
    </row>
    <row r="110" spans="1:7">
      <c r="A110" s="226"/>
      <c r="B110" s="211"/>
      <c r="C110" s="183"/>
      <c r="D110" s="248" t="str">
        <f t="shared" si="3"/>
        <v/>
      </c>
      <c r="E110" s="181"/>
      <c r="F110" s="179"/>
      <c r="G110" s="225" t="str">
        <f t="shared" si="2"/>
        <v/>
      </c>
    </row>
    <row r="111" spans="1:7" ht="13.8" thickBot="1">
      <c r="A111" s="227"/>
      <c r="B111" s="188"/>
      <c r="C111" s="187"/>
      <c r="D111" s="191" t="s">
        <v>10</v>
      </c>
      <c r="E111" s="190">
        <f>SUM(E61:E110)</f>
        <v>0</v>
      </c>
      <c r="F111" s="188">
        <f>SUM(F61:F110)</f>
        <v>0</v>
      </c>
      <c r="G111" s="189">
        <f>E111-F111</f>
        <v>0</v>
      </c>
    </row>
    <row r="112" spans="1:7" ht="13.8" thickTop="1"/>
  </sheetData>
  <sheetProtection sheet="1" objects="1" scenarios="1"/>
  <mergeCells count="10">
    <mergeCell ref="A2:B3"/>
    <mergeCell ref="A59:B60"/>
    <mergeCell ref="G2:G3"/>
    <mergeCell ref="C2:D2"/>
    <mergeCell ref="E2:E3"/>
    <mergeCell ref="F2:F3"/>
    <mergeCell ref="C59:D59"/>
    <mergeCell ref="E59:E60"/>
    <mergeCell ref="F59:F60"/>
    <mergeCell ref="G59:G60"/>
  </mergeCells>
  <phoneticPr fontId="26"/>
  <pageMargins left="0.625" right="0.40833333333333333" top="0.59166666666666667" bottom="0.75" header="0.3" footer="0.3"/>
  <pageSetup paperSize="9" orientation="portrait" horizontalDpi="0" verticalDpi="0" r:id="rId1"/>
  <headerFooter>
    <oddHeader>&amp;C&amp;"HG丸ｺﾞｼｯｸM-PRO,標準"&amp;A</oddHeader>
    <oddFooter>&amp;C&amp;"HG丸ｺﾞｼｯｸM-PRO,標準"（&amp;P）</oddFooter>
  </headerFooter>
  <rowBreaks count="1" manualBreakCount="1">
    <brk id="57" max="16383" man="1"/>
  </rowBreaks>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92D050"/>
  </sheetPr>
  <dimension ref="A1:M22"/>
  <sheetViews>
    <sheetView view="pageLayout" topLeftCell="B4" zoomScale="90" zoomScaleNormal="100" zoomScalePageLayoutView="90" workbookViewId="0"/>
  </sheetViews>
  <sheetFormatPr defaultRowHeight="13.2"/>
  <cols>
    <col min="1" max="1" width="4.88671875" style="21" customWidth="1"/>
    <col min="2" max="2" width="18.109375" style="21" customWidth="1"/>
    <col min="3" max="3" width="3.77734375" style="21" customWidth="1"/>
    <col min="4" max="4" width="15.21875" style="21" customWidth="1"/>
    <col min="5" max="5" width="4.88671875" style="21" customWidth="1"/>
    <col min="6" max="6" width="18.109375" style="21" customWidth="1"/>
    <col min="7" max="7" width="3.77734375" style="21" customWidth="1"/>
    <col min="8" max="8" width="15.109375" style="21" customWidth="1"/>
    <col min="9" max="9" width="3.44140625" style="21" customWidth="1"/>
    <col min="10" max="10" width="4.88671875" style="21" customWidth="1"/>
    <col min="11" max="11" width="18.109375" style="21" customWidth="1"/>
    <col min="12" max="12" width="3.77734375" style="21" customWidth="1"/>
    <col min="13" max="13" width="15.109375" style="21" customWidth="1"/>
    <col min="14" max="16384" width="8.88671875" style="21"/>
  </cols>
  <sheetData>
    <row r="1" spans="1:13" ht="27.6" customHeight="1"/>
    <row r="2" spans="1:13" ht="28.2" customHeight="1">
      <c r="A2" s="1179" t="s">
        <v>74</v>
      </c>
      <c r="B2" s="1180"/>
      <c r="C2" s="1180"/>
      <c r="D2" s="567" t="s">
        <v>6</v>
      </c>
      <c r="E2" s="1181" t="s">
        <v>74</v>
      </c>
      <c r="F2" s="1182"/>
      <c r="G2" s="1182"/>
      <c r="H2" s="566" t="s">
        <v>6</v>
      </c>
      <c r="I2" s="1128" t="s">
        <v>74</v>
      </c>
      <c r="J2" s="1129"/>
      <c r="K2" s="1129"/>
      <c r="L2" s="1129"/>
      <c r="M2" s="579" t="s">
        <v>6</v>
      </c>
    </row>
    <row r="3" spans="1:13" ht="28.2" customHeight="1">
      <c r="A3" s="1183" t="s">
        <v>75</v>
      </c>
      <c r="B3" s="1184"/>
      <c r="C3" s="1184" t="s">
        <v>76</v>
      </c>
      <c r="D3" s="1187">
        <f>月別売上仕入!D16</f>
        <v>0</v>
      </c>
      <c r="E3" s="1176" t="s">
        <v>77</v>
      </c>
      <c r="F3" s="573" t="s">
        <v>78</v>
      </c>
      <c r="G3" s="573" t="s">
        <v>79</v>
      </c>
      <c r="H3" s="537">
        <f>消耗品費!D113</f>
        <v>0</v>
      </c>
      <c r="I3" s="1174" t="s">
        <v>80</v>
      </c>
      <c r="J3" s="1177" t="s">
        <v>81</v>
      </c>
      <c r="K3" s="548" t="s">
        <v>82</v>
      </c>
      <c r="L3" s="548" t="s">
        <v>83</v>
      </c>
      <c r="M3" s="519"/>
    </row>
    <row r="4" spans="1:13" ht="28.2" customHeight="1">
      <c r="A4" s="1185"/>
      <c r="B4" s="1186"/>
      <c r="C4" s="1186"/>
      <c r="D4" s="1188"/>
      <c r="E4" s="1174"/>
      <c r="F4" s="548" t="s">
        <v>84</v>
      </c>
      <c r="G4" s="548" t="s">
        <v>85</v>
      </c>
      <c r="H4" s="371">
        <f>減価償却費の計算!O11</f>
        <v>0</v>
      </c>
      <c r="I4" s="1189"/>
      <c r="J4" s="1177"/>
      <c r="K4" s="548"/>
      <c r="L4" s="548" t="s">
        <v>86</v>
      </c>
      <c r="M4" s="519"/>
    </row>
    <row r="5" spans="1:13" ht="28.2" customHeight="1">
      <c r="A5" s="1190" t="s">
        <v>87</v>
      </c>
      <c r="B5" s="568" t="s">
        <v>88</v>
      </c>
      <c r="C5" s="569" t="s">
        <v>89</v>
      </c>
      <c r="D5" s="570">
        <f>'商品台帳 '!G678</f>
        <v>11183</v>
      </c>
      <c r="E5" s="1174"/>
      <c r="F5" s="548" t="s">
        <v>90</v>
      </c>
      <c r="G5" s="548" t="s">
        <v>91</v>
      </c>
      <c r="H5" s="371">
        <f>福利厚生費!D113</f>
        <v>0</v>
      </c>
      <c r="I5" s="1189"/>
      <c r="J5" s="1177"/>
      <c r="K5" s="548"/>
      <c r="L5" s="548" t="s">
        <v>92</v>
      </c>
      <c r="M5" s="519"/>
    </row>
    <row r="6" spans="1:13" ht="28.2" customHeight="1">
      <c r="A6" s="1190"/>
      <c r="B6" s="568" t="s">
        <v>93</v>
      </c>
      <c r="C6" s="569" t="s">
        <v>94</v>
      </c>
      <c r="D6" s="570">
        <f>月別売上仕入!E16</f>
        <v>0</v>
      </c>
      <c r="E6" s="1174"/>
      <c r="F6" s="548" t="s">
        <v>95</v>
      </c>
      <c r="G6" s="548" t="s">
        <v>96</v>
      </c>
      <c r="H6" s="371">
        <f>給料賃金!D113</f>
        <v>0</v>
      </c>
      <c r="I6" s="1189"/>
      <c r="J6" s="1177"/>
      <c r="K6" s="548" t="s">
        <v>97</v>
      </c>
      <c r="L6" s="548" t="s">
        <v>98</v>
      </c>
      <c r="M6" s="580">
        <f>SUM(M3:M5)</f>
        <v>0</v>
      </c>
    </row>
    <row r="7" spans="1:13" ht="28.2" customHeight="1">
      <c r="A7" s="1190"/>
      <c r="B7" s="569" t="s">
        <v>99</v>
      </c>
      <c r="C7" s="569" t="s">
        <v>100</v>
      </c>
      <c r="D7" s="570">
        <f>D5+D6</f>
        <v>11183</v>
      </c>
      <c r="E7" s="1174"/>
      <c r="F7" s="548" t="s">
        <v>101</v>
      </c>
      <c r="G7" s="548" t="s">
        <v>102</v>
      </c>
      <c r="H7" s="371">
        <f>外注工賃!D113</f>
        <v>0</v>
      </c>
      <c r="I7" s="1189"/>
      <c r="J7" s="1177" t="s">
        <v>103</v>
      </c>
      <c r="K7" s="548" t="s">
        <v>104</v>
      </c>
      <c r="L7" s="548" t="s">
        <v>105</v>
      </c>
      <c r="M7" s="519"/>
    </row>
    <row r="8" spans="1:13" ht="28.2" customHeight="1">
      <c r="A8" s="1190"/>
      <c r="B8" s="568" t="s">
        <v>106</v>
      </c>
      <c r="C8" s="569" t="s">
        <v>107</v>
      </c>
      <c r="D8" s="570">
        <f>'商品台帳 '!G682</f>
        <v>11183</v>
      </c>
      <c r="E8" s="1174"/>
      <c r="F8" s="548" t="s">
        <v>108</v>
      </c>
      <c r="G8" s="548" t="s">
        <v>109</v>
      </c>
      <c r="H8" s="371">
        <f>利子割引料!D113</f>
        <v>0</v>
      </c>
      <c r="I8" s="1189"/>
      <c r="J8" s="1177"/>
      <c r="K8" s="548" t="s">
        <v>110</v>
      </c>
      <c r="L8" s="548" t="s">
        <v>111</v>
      </c>
      <c r="M8" s="519"/>
    </row>
    <row r="9" spans="1:13" ht="28.2" customHeight="1">
      <c r="A9" s="1191"/>
      <c r="B9" s="572" t="s">
        <v>112</v>
      </c>
      <c r="C9" s="572" t="s">
        <v>113</v>
      </c>
      <c r="D9" s="571">
        <f>D7-D8</f>
        <v>0</v>
      </c>
      <c r="E9" s="1174"/>
      <c r="F9" s="548" t="s">
        <v>114</v>
      </c>
      <c r="G9" s="548" t="s">
        <v>115</v>
      </c>
      <c r="H9" s="371">
        <f>地代家賃!D113</f>
        <v>0</v>
      </c>
      <c r="I9" s="1189"/>
      <c r="J9" s="1177"/>
      <c r="K9" s="548"/>
      <c r="L9" s="548" t="s">
        <v>116</v>
      </c>
      <c r="M9" s="519"/>
    </row>
    <row r="10" spans="1:13" ht="28.2" customHeight="1">
      <c r="A10" s="1174" t="s">
        <v>117</v>
      </c>
      <c r="B10" s="1177"/>
      <c r="C10" s="1123" t="s">
        <v>118</v>
      </c>
      <c r="D10" s="1192">
        <f>D3-D9</f>
        <v>0</v>
      </c>
      <c r="E10" s="1174"/>
      <c r="F10" s="548" t="s">
        <v>119</v>
      </c>
      <c r="G10" s="548" t="s">
        <v>120</v>
      </c>
      <c r="H10" s="371">
        <f>貸倒金!D113</f>
        <v>0</v>
      </c>
      <c r="I10" s="1189"/>
      <c r="J10" s="1177"/>
      <c r="K10" s="548"/>
      <c r="L10" s="548" t="s">
        <v>121</v>
      </c>
      <c r="M10" s="519"/>
    </row>
    <row r="11" spans="1:13" ht="28.2" customHeight="1">
      <c r="A11" s="1174"/>
      <c r="B11" s="1177"/>
      <c r="C11" s="1123"/>
      <c r="D11" s="1193"/>
      <c r="E11" s="1174"/>
      <c r="F11" s="574" t="s">
        <v>295</v>
      </c>
      <c r="G11" s="575" t="s">
        <v>122</v>
      </c>
      <c r="H11" s="576">
        <f>リース料!D113</f>
        <v>0</v>
      </c>
      <c r="I11" s="1189"/>
      <c r="J11" s="1177"/>
      <c r="K11" s="548" t="s">
        <v>97</v>
      </c>
      <c r="L11" s="548" t="s">
        <v>123</v>
      </c>
      <c r="M11" s="580">
        <f>SUM(M7:M10)</f>
        <v>0</v>
      </c>
    </row>
    <row r="12" spans="1:13" ht="28.2" customHeight="1">
      <c r="A12" s="1174" t="s">
        <v>77</v>
      </c>
      <c r="B12" s="548" t="s">
        <v>124</v>
      </c>
      <c r="C12" s="548" t="s">
        <v>125</v>
      </c>
      <c r="D12" s="372">
        <f>租税公課!D113</f>
        <v>0</v>
      </c>
      <c r="E12" s="1174"/>
      <c r="F12" s="574" t="s">
        <v>296</v>
      </c>
      <c r="G12" s="575" t="s">
        <v>126</v>
      </c>
      <c r="H12" s="576">
        <f>事務用品費!D113</f>
        <v>0</v>
      </c>
      <c r="I12" s="1174" t="s">
        <v>127</v>
      </c>
      <c r="J12" s="1177"/>
      <c r="K12" s="1177"/>
      <c r="L12" s="548" t="s">
        <v>128</v>
      </c>
      <c r="M12" s="371">
        <f>H19+M6-M11</f>
        <v>0</v>
      </c>
    </row>
    <row r="13" spans="1:13" ht="28.2" customHeight="1">
      <c r="A13" s="1174"/>
      <c r="B13" s="548" t="s">
        <v>129</v>
      </c>
      <c r="C13" s="548" t="s">
        <v>130</v>
      </c>
      <c r="D13" s="371">
        <f>荷造運賃!D113</f>
        <v>0</v>
      </c>
      <c r="E13" s="1174"/>
      <c r="F13" s="574" t="s">
        <v>297</v>
      </c>
      <c r="G13" s="575" t="s">
        <v>131</v>
      </c>
      <c r="H13" s="576">
        <f>新聞図書費!D113</f>
        <v>0</v>
      </c>
      <c r="I13" s="1125" t="s">
        <v>132</v>
      </c>
      <c r="J13" s="1142"/>
      <c r="K13" s="1142"/>
      <c r="L13" s="548" t="s">
        <v>133</v>
      </c>
      <c r="M13" s="170">
        <f>特別控除額!D5</f>
        <v>0</v>
      </c>
    </row>
    <row r="14" spans="1:13" ht="28.2" customHeight="1">
      <c r="A14" s="1174"/>
      <c r="B14" s="548" t="s">
        <v>134</v>
      </c>
      <c r="C14" s="548" t="s">
        <v>135</v>
      </c>
      <c r="D14" s="371">
        <f>水道光熱費!D113</f>
        <v>0</v>
      </c>
      <c r="E14" s="1174"/>
      <c r="F14" s="574" t="s">
        <v>298</v>
      </c>
      <c r="G14" s="575" t="s">
        <v>136</v>
      </c>
      <c r="H14" s="576">
        <f>諸会費!D113</f>
        <v>0</v>
      </c>
      <c r="I14" s="1174" t="s">
        <v>137</v>
      </c>
      <c r="J14" s="1177"/>
      <c r="K14" s="1177"/>
      <c r="L14" s="1194" t="s">
        <v>138</v>
      </c>
      <c r="M14" s="1192">
        <f>M12-M13</f>
        <v>0</v>
      </c>
    </row>
    <row r="15" spans="1:13" ht="28.2" customHeight="1">
      <c r="A15" s="1174"/>
      <c r="B15" s="548" t="s">
        <v>139</v>
      </c>
      <c r="C15" s="548" t="s">
        <v>140</v>
      </c>
      <c r="D15" s="371">
        <f>旅費交通費!D113</f>
        <v>0</v>
      </c>
      <c r="E15" s="1174"/>
      <c r="F15" s="574" t="s">
        <v>299</v>
      </c>
      <c r="G15" s="575" t="s">
        <v>141</v>
      </c>
      <c r="H15" s="576">
        <f>研修費!D113</f>
        <v>0</v>
      </c>
      <c r="I15" s="1175"/>
      <c r="J15" s="1178"/>
      <c r="K15" s="1178"/>
      <c r="L15" s="1133"/>
      <c r="M15" s="1193"/>
    </row>
    <row r="16" spans="1:13" ht="28.2" customHeight="1">
      <c r="A16" s="1174"/>
      <c r="B16" s="548" t="s">
        <v>142</v>
      </c>
      <c r="C16" s="548" t="s">
        <v>143</v>
      </c>
      <c r="D16" s="371">
        <f>通信費!D113</f>
        <v>0</v>
      </c>
      <c r="E16" s="1174"/>
      <c r="F16" s="577" t="s">
        <v>495</v>
      </c>
      <c r="G16" s="575" t="s">
        <v>144</v>
      </c>
      <c r="H16" s="576">
        <f>支払手数料!D113+'経費帳予備（１）'!D113+'経費帳予備（２）'!D113+'経費帳予備（３）'!D113</f>
        <v>0</v>
      </c>
    </row>
    <row r="17" spans="1:8" ht="28.2" customHeight="1">
      <c r="A17" s="1174"/>
      <c r="B17" s="548" t="s">
        <v>263</v>
      </c>
      <c r="C17" s="548" t="s">
        <v>300</v>
      </c>
      <c r="D17" s="371">
        <f>広告宣伝費!D113</f>
        <v>0</v>
      </c>
      <c r="E17" s="1174"/>
      <c r="F17" s="548" t="s">
        <v>145</v>
      </c>
      <c r="G17" s="548" t="s">
        <v>146</v>
      </c>
      <c r="H17" s="371">
        <f>雑費!D113</f>
        <v>0</v>
      </c>
    </row>
    <row r="18" spans="1:8" ht="28.2" customHeight="1">
      <c r="A18" s="1174"/>
      <c r="B18" s="548" t="s">
        <v>265</v>
      </c>
      <c r="C18" s="548" t="s">
        <v>301</v>
      </c>
      <c r="D18" s="371">
        <f>接待交際費!D113</f>
        <v>0</v>
      </c>
      <c r="E18" s="1174"/>
      <c r="F18" s="548" t="s">
        <v>97</v>
      </c>
      <c r="G18" s="548" t="s">
        <v>147</v>
      </c>
      <c r="H18" s="170">
        <f>SUM(D12:D20,H3:H17)</f>
        <v>0</v>
      </c>
    </row>
    <row r="19" spans="1:8" ht="28.2" customHeight="1">
      <c r="A19" s="1174"/>
      <c r="B19" s="548" t="s">
        <v>267</v>
      </c>
      <c r="C19" s="548" t="s">
        <v>302</v>
      </c>
      <c r="D19" s="371">
        <f>損害保険料!D113</f>
        <v>0</v>
      </c>
      <c r="E19" s="1174" t="s">
        <v>148</v>
      </c>
      <c r="F19" s="1177"/>
      <c r="G19" s="1194" t="s">
        <v>149</v>
      </c>
      <c r="H19" s="1192">
        <f>D10-H18</f>
        <v>0</v>
      </c>
    </row>
    <row r="20" spans="1:8" ht="28.2" customHeight="1">
      <c r="A20" s="1175"/>
      <c r="B20" s="550" t="s">
        <v>269</v>
      </c>
      <c r="C20" s="550" t="s">
        <v>303</v>
      </c>
      <c r="D20" s="520">
        <f>修繕費!D113</f>
        <v>0</v>
      </c>
      <c r="E20" s="1175"/>
      <c r="F20" s="1178"/>
      <c r="G20" s="1133"/>
      <c r="H20" s="1193"/>
    </row>
    <row r="21" spans="1:8" ht="25.5" customHeight="1">
      <c r="A21" s="58"/>
      <c r="B21" s="59"/>
    </row>
    <row r="22" spans="1:8" ht="25.5" customHeight="1">
      <c r="A22" s="58"/>
      <c r="B22" s="59"/>
      <c r="E22" s="60"/>
    </row>
  </sheetData>
  <sheetProtection sheet="1" objects="1" scenarios="1"/>
  <mergeCells count="23">
    <mergeCell ref="D10:D11"/>
    <mergeCell ref="M14:M15"/>
    <mergeCell ref="G19:G20"/>
    <mergeCell ref="H19:H20"/>
    <mergeCell ref="I13:K13"/>
    <mergeCell ref="I14:K15"/>
    <mergeCell ref="L14:L15"/>
    <mergeCell ref="I2:L2"/>
    <mergeCell ref="A12:A20"/>
    <mergeCell ref="E3:E18"/>
    <mergeCell ref="E19:F20"/>
    <mergeCell ref="A2:C2"/>
    <mergeCell ref="E2:G2"/>
    <mergeCell ref="A3:B4"/>
    <mergeCell ref="C3:C4"/>
    <mergeCell ref="D3:D4"/>
    <mergeCell ref="I3:I11"/>
    <mergeCell ref="J7:J11"/>
    <mergeCell ref="A10:B11"/>
    <mergeCell ref="J3:J6"/>
    <mergeCell ref="A5:A9"/>
    <mergeCell ref="I12:K12"/>
    <mergeCell ref="C10:C11"/>
  </mergeCells>
  <phoneticPr fontId="2"/>
  <pageMargins left="0.93333333333333335" right="0.7" top="0.3888888888888889" bottom="0.24444444444444444" header="0.3" footer="0.3"/>
  <pageSetup paperSize="9" orientation="landscape" horizontalDpi="0" verticalDpi="0" r:id="rId1"/>
  <headerFooter>
    <oddHeader>&amp;C&amp;"HG丸ｺﾞｼｯｸM-PRO,標準"&amp;A</oddHeader>
  </headerFooter>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92D050"/>
  </sheetPr>
  <dimension ref="A1:E16"/>
  <sheetViews>
    <sheetView view="pageLayout" zoomScaleNormal="100" workbookViewId="0"/>
  </sheetViews>
  <sheetFormatPr defaultRowHeight="13.2"/>
  <cols>
    <col min="1" max="1" width="12.109375" customWidth="1"/>
    <col min="3" max="3" width="7.77734375" style="21" bestFit="1" customWidth="1"/>
    <col min="4" max="5" width="18.88671875" style="21" customWidth="1"/>
    <col min="6" max="16384" width="8.88671875" style="21"/>
  </cols>
  <sheetData>
    <row r="1" spans="3:5" ht="27" customHeight="1">
      <c r="C1" s="441" t="s">
        <v>45</v>
      </c>
      <c r="D1" s="578" t="s">
        <v>150</v>
      </c>
      <c r="E1" s="566" t="s">
        <v>151</v>
      </c>
    </row>
    <row r="2" spans="3:5" ht="27" customHeight="1">
      <c r="C2" s="565">
        <v>1</v>
      </c>
      <c r="D2" s="525">
        <f>その他売上帳!C700+A8net!H4+'Access Trade'!H4+'Affiliate B'!H4+JANet!H4+バリューコマース!H4+リンクシェア!H4+モバ８!H4+電脳卸!H4+インフォトップ!H4+インフォカート!H4+グーグル!H4+アマゾン!H4+楽天!H4+ヤフー!H4</f>
        <v>0</v>
      </c>
      <c r="E2" s="372">
        <f>仕入帳!C700</f>
        <v>0</v>
      </c>
    </row>
    <row r="3" spans="3:5" ht="27" customHeight="1">
      <c r="C3" s="563">
        <v>2</v>
      </c>
      <c r="D3" s="532">
        <f>その他売上帳!C701+A8net!H5+'Access Trade'!H5+'Affiliate B'!H5+JANet!H5+バリューコマース!H5+リンクシェア!H5+モバ８!H5+電脳卸!H5+インフォトップ!H5+インフォカート!H5+グーグル!H5+アマゾン!H5+楽天!H5+ヤフー!H5</f>
        <v>0</v>
      </c>
      <c r="E3" s="371">
        <f>仕入帳!C701</f>
        <v>0</v>
      </c>
    </row>
    <row r="4" spans="3:5" ht="27" customHeight="1">
      <c r="C4" s="563">
        <v>3</v>
      </c>
      <c r="D4" s="532">
        <f>その他売上帳!C702+A8net!H6+'Access Trade'!H6+'Affiliate B'!H6+JANet!H6+バリューコマース!H6+リンクシェア!H6+モバ８!H6+電脳卸!H6+インフォトップ!H6+インフォカート!H6+グーグル!H6+アマゾン!H6+楽天!H6+ヤフー!H6</f>
        <v>0</v>
      </c>
      <c r="E4" s="371">
        <f>仕入帳!C702</f>
        <v>0</v>
      </c>
    </row>
    <row r="5" spans="3:5" ht="27" customHeight="1">
      <c r="C5" s="563">
        <v>4</v>
      </c>
      <c r="D5" s="532">
        <f>その他売上帳!C703+A8net!H7+'Access Trade'!H7+'Affiliate B'!H7+JANet!H7+バリューコマース!H7+リンクシェア!H7+モバ８!H7+電脳卸!H7+インフォトップ!H7+インフォカート!H7+グーグル!H7+アマゾン!H7+楽天!H7+ヤフー!H7</f>
        <v>0</v>
      </c>
      <c r="E5" s="371">
        <f>仕入帳!C703</f>
        <v>0</v>
      </c>
    </row>
    <row r="6" spans="3:5" ht="27" customHeight="1">
      <c r="C6" s="563">
        <v>5</v>
      </c>
      <c r="D6" s="532">
        <f>その他売上帳!C704+A8net!H8+'Access Trade'!H8+'Affiliate B'!H8+JANet!H8+バリューコマース!H8+リンクシェア!H8+モバ８!H8+電脳卸!H8+インフォトップ!H8+インフォカート!H8+グーグル!H8+アマゾン!H8+楽天!H8+ヤフー!H8</f>
        <v>0</v>
      </c>
      <c r="E6" s="371">
        <f>仕入帳!C704</f>
        <v>0</v>
      </c>
    </row>
    <row r="7" spans="3:5" ht="27" customHeight="1">
      <c r="C7" s="563">
        <v>6</v>
      </c>
      <c r="D7" s="532">
        <f>その他売上帳!C705+A8net!H9+'Access Trade'!H9+'Affiliate B'!H9+JANet!H9+バリューコマース!H9+リンクシェア!H9+モバ８!H9+電脳卸!H9+インフォトップ!H9+インフォカート!H9+グーグル!H9+アマゾン!H9+楽天!H9+ヤフー!H9</f>
        <v>0</v>
      </c>
      <c r="E7" s="371">
        <f>仕入帳!C705</f>
        <v>0</v>
      </c>
    </row>
    <row r="8" spans="3:5" ht="27" customHeight="1">
      <c r="C8" s="563">
        <v>7</v>
      </c>
      <c r="D8" s="532">
        <f>その他売上帳!C706+A8net!H10+'Access Trade'!H10+'Affiliate B'!H10+JANet!H10+バリューコマース!H10+リンクシェア!H10+モバ８!H10+電脳卸!H10+インフォトップ!H10+インフォカート!H10+グーグル!H10+アマゾン!H10+楽天!H10+ヤフー!H10</f>
        <v>0</v>
      </c>
      <c r="E8" s="371">
        <f>仕入帳!C706</f>
        <v>0</v>
      </c>
    </row>
    <row r="9" spans="3:5" ht="27" customHeight="1">
      <c r="C9" s="563">
        <v>8</v>
      </c>
      <c r="D9" s="532">
        <f>その他売上帳!C707+A8net!H11+'Access Trade'!H11+'Affiliate B'!H11+JANet!H11+バリューコマース!H11+リンクシェア!H11+モバ８!H11+電脳卸!H11+インフォトップ!H11+インフォカート!H11+グーグル!H11+アマゾン!H11+楽天!H11+ヤフー!H11</f>
        <v>0</v>
      </c>
      <c r="E9" s="371">
        <f>仕入帳!C707</f>
        <v>0</v>
      </c>
    </row>
    <row r="10" spans="3:5" ht="27" customHeight="1">
      <c r="C10" s="563">
        <v>9</v>
      </c>
      <c r="D10" s="532">
        <f>その他売上帳!C708+A8net!H12+'Access Trade'!H12+'Affiliate B'!H12+JANet!H12+バリューコマース!H12+リンクシェア!H12+モバ８!H12+電脳卸!H12+インフォトップ!H12+インフォカート!H12+グーグル!H12+アマゾン!H12+楽天!H12+ヤフー!H12</f>
        <v>0</v>
      </c>
      <c r="E10" s="371">
        <f>仕入帳!C708</f>
        <v>0</v>
      </c>
    </row>
    <row r="11" spans="3:5" ht="27" customHeight="1">
      <c r="C11" s="563">
        <v>10</v>
      </c>
      <c r="D11" s="532">
        <f>その他売上帳!C709+A8net!H13+'Access Trade'!H13+'Affiliate B'!H13+JANet!H13+バリューコマース!H13+リンクシェア!H13+モバ８!H13+電脳卸!H13+インフォトップ!H13+インフォカート!H13+グーグル!H13+アマゾン!H13+楽天!H13+ヤフー!H13</f>
        <v>0</v>
      </c>
      <c r="E11" s="371">
        <f>仕入帳!C709</f>
        <v>0</v>
      </c>
    </row>
    <row r="12" spans="3:5" ht="27" customHeight="1">
      <c r="C12" s="563">
        <v>11</v>
      </c>
      <c r="D12" s="532">
        <f>その他売上帳!C710+A8net!H14+'Access Trade'!H14+'Affiliate B'!H14+JANet!H14+バリューコマース!H14+リンクシェア!H14+モバ８!H14+電脳卸!H14+インフォトップ!H14+インフォカート!H14+グーグル!H14+アマゾン!H14+楽天!H14+ヤフー!H14</f>
        <v>0</v>
      </c>
      <c r="E12" s="371">
        <f>仕入帳!C710</f>
        <v>0</v>
      </c>
    </row>
    <row r="13" spans="3:5" ht="27" customHeight="1">
      <c r="C13" s="563">
        <v>12</v>
      </c>
      <c r="D13" s="532">
        <f>その他売上帳!C711+A8net!H15+'Access Trade'!H15+'Affiliate B'!H15+JANet!H15+バリューコマース!H15+リンクシェア!H15+モバ８!H15+電脳卸!H15+インフォトップ!H15+インフォカート!H15+グーグル!H15+アマゾン!H15+楽天!H15+ヤフー!H15</f>
        <v>0</v>
      </c>
      <c r="E13" s="371">
        <f>仕入帳!C711</f>
        <v>0</v>
      </c>
    </row>
    <row r="14" spans="3:5" ht="27" customHeight="1">
      <c r="C14" s="564" t="s">
        <v>152</v>
      </c>
      <c r="D14" s="532">
        <f>IF('商品台帳 '!W680="",0,'商品台帳 '!W680)</f>
        <v>0</v>
      </c>
      <c r="E14" s="621"/>
    </row>
    <row r="15" spans="3:5" ht="27" customHeight="1">
      <c r="C15" s="582" t="s">
        <v>153</v>
      </c>
      <c r="D15" s="581">
        <f>雑収入!D113+雑収入!E113+為替差損益!G111</f>
        <v>0</v>
      </c>
      <c r="E15" s="622"/>
    </row>
    <row r="16" spans="3:5" ht="27" customHeight="1">
      <c r="C16" s="441" t="s">
        <v>97</v>
      </c>
      <c r="D16" s="438">
        <f>SUM(D2:D15)</f>
        <v>0</v>
      </c>
      <c r="E16" s="522">
        <f>SUM(E2:E13)</f>
        <v>0</v>
      </c>
    </row>
  </sheetData>
  <sheetProtection sheet="1" objects="1" scenarios="1"/>
  <phoneticPr fontId="2"/>
  <pageMargins left="0.7416666666666667" right="0.7" top="0.75" bottom="0.75" header="0.3" footer="0.3"/>
  <pageSetup paperSize="9" orientation="portrait" horizontalDpi="0" verticalDpi="0" r:id="rId1"/>
  <headerFooter>
    <oddHeader>&amp;C&amp;"HG丸ｺﾞｼｯｸM-PRO,標準"月別売上（収入）金額及び仕入金額</oddHeader>
  </headerFooter>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92D050"/>
  </sheetPr>
  <dimension ref="A1:D7"/>
  <sheetViews>
    <sheetView view="pageLayout" zoomScaleNormal="100" workbookViewId="0">
      <selection sqref="A1:C1"/>
    </sheetView>
  </sheetViews>
  <sheetFormatPr defaultRowHeight="13.2"/>
  <cols>
    <col min="1" max="1" width="15" style="21" customWidth="1"/>
    <col min="2" max="2" width="51.21875" style="21" customWidth="1"/>
    <col min="3" max="3" width="3.77734375" style="21" bestFit="1" customWidth="1"/>
    <col min="4" max="4" width="14.44140625" style="21" bestFit="1" customWidth="1"/>
    <col min="5" max="16384" width="8.88671875" style="21"/>
  </cols>
  <sheetData>
    <row r="1" spans="1:4" ht="39.6" customHeight="1">
      <c r="A1" s="1197"/>
      <c r="B1" s="1198"/>
      <c r="C1" s="1198"/>
      <c r="D1" s="579" t="s">
        <v>6</v>
      </c>
    </row>
    <row r="2" spans="1:4" ht="39.6" customHeight="1">
      <c r="A2" s="1195" t="s">
        <v>154</v>
      </c>
      <c r="B2" s="1199"/>
      <c r="C2" s="548" t="s">
        <v>155</v>
      </c>
      <c r="D2" s="519"/>
    </row>
    <row r="3" spans="1:4" ht="39.6" customHeight="1">
      <c r="A3" s="1195" t="s">
        <v>156</v>
      </c>
      <c r="B3" s="1199"/>
      <c r="C3" s="548" t="s">
        <v>157</v>
      </c>
      <c r="D3" s="371">
        <f>IF(損益計算書!M12&lt;0,0,損益計算書!M12)</f>
        <v>0</v>
      </c>
    </row>
    <row r="4" spans="1:4" ht="39.6" customHeight="1">
      <c r="A4" s="1195" t="s">
        <v>158</v>
      </c>
      <c r="B4" s="583" t="s">
        <v>159</v>
      </c>
      <c r="C4" s="548" t="s">
        <v>160</v>
      </c>
      <c r="D4" s="170">
        <f>IF(650000&lt;D2,650000,D2)</f>
        <v>0</v>
      </c>
    </row>
    <row r="5" spans="1:4" ht="39.6" customHeight="1">
      <c r="A5" s="1195"/>
      <c r="B5" s="583" t="s">
        <v>161</v>
      </c>
      <c r="C5" s="561" t="s">
        <v>162</v>
      </c>
      <c r="D5" s="9">
        <f>IF((650000-D4)&lt;D3,650000-D4,D3)</f>
        <v>0</v>
      </c>
    </row>
    <row r="6" spans="1:4" ht="39.6" customHeight="1">
      <c r="A6" s="1195" t="s">
        <v>163</v>
      </c>
      <c r="B6" s="583" t="s">
        <v>164</v>
      </c>
      <c r="C6" s="548" t="s">
        <v>160</v>
      </c>
      <c r="D6" s="585">
        <f>IF(100000&lt;D2,100000,D2)</f>
        <v>0</v>
      </c>
    </row>
    <row r="7" spans="1:4" ht="39.6" customHeight="1">
      <c r="A7" s="1196"/>
      <c r="B7" s="584" t="s">
        <v>165</v>
      </c>
      <c r="C7" s="554" t="s">
        <v>162</v>
      </c>
      <c r="D7" s="9">
        <f>IF((100000-D6)&lt;D3,100000-D6,D3)</f>
        <v>0</v>
      </c>
    </row>
  </sheetData>
  <sheetProtection sheet="1" objects="1" scenarios="1"/>
  <protectedRanges>
    <protectedRange sqref="D2" name="不動産所得の金額"/>
  </protectedRanges>
  <mergeCells count="5">
    <mergeCell ref="A6:A7"/>
    <mergeCell ref="A1:C1"/>
    <mergeCell ref="A2:B2"/>
    <mergeCell ref="A3:B3"/>
    <mergeCell ref="A4:A5"/>
  </mergeCells>
  <phoneticPr fontId="2"/>
  <pageMargins left="0.7" right="0.7" top="0.75" bottom="0.75" header="0.3" footer="0.3"/>
  <pageSetup paperSize="9" orientation="portrait" horizontalDpi="0" verticalDpi="0" r:id="rId1"/>
  <headerFooter>
    <oddHeader>&amp;C&amp;"HG丸ｺﾞｼｯｸM-PRO,標準"青色申告特別控除額の計算</oddHeader>
  </headerFooter>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92D050"/>
  </sheetPr>
  <dimension ref="A1:Q36"/>
  <sheetViews>
    <sheetView view="pageLayout" zoomScale="75" zoomScaleNormal="100" zoomScalePageLayoutView="75" workbookViewId="0"/>
  </sheetViews>
  <sheetFormatPr defaultRowHeight="9.6"/>
  <cols>
    <col min="1" max="1" width="4.109375" style="22" bestFit="1" customWidth="1"/>
    <col min="2" max="2" width="17.109375" style="22" customWidth="1"/>
    <col min="3" max="3" width="5.88671875" style="22" customWidth="1"/>
    <col min="4" max="4" width="7.44140625" style="22" customWidth="1"/>
    <col min="5" max="5" width="10" style="22" bestFit="1" customWidth="1"/>
    <col min="6" max="6" width="10.6640625" style="22" bestFit="1" customWidth="1"/>
    <col min="7" max="7" width="6.6640625" style="22" bestFit="1" customWidth="1"/>
    <col min="8" max="8" width="4.44140625" style="22" customWidth="1"/>
    <col min="9" max="9" width="6.33203125" style="22" bestFit="1" customWidth="1"/>
    <col min="10" max="10" width="6.21875" style="22" bestFit="1" customWidth="1"/>
    <col min="11" max="11" width="12.44140625" style="22" bestFit="1" customWidth="1"/>
    <col min="12" max="12" width="10.6640625" style="22" bestFit="1" customWidth="1"/>
    <col min="13" max="13" width="10" style="22" bestFit="1" customWidth="1"/>
    <col min="14" max="14" width="6.44140625" style="22" customWidth="1"/>
    <col min="15" max="15" width="10.88671875" style="22" bestFit="1" customWidth="1"/>
    <col min="16" max="16" width="10.6640625" style="22" bestFit="1" customWidth="1"/>
    <col min="17" max="17" width="7.44140625" style="22" customWidth="1"/>
    <col min="18" max="16384" width="8.88671875" style="22"/>
  </cols>
  <sheetData>
    <row r="1" spans="1:17" ht="25.8" customHeight="1"/>
    <row r="2" spans="1:17" ht="45" customHeight="1">
      <c r="A2" s="586" t="s">
        <v>166</v>
      </c>
      <c r="B2" s="587" t="s">
        <v>167</v>
      </c>
      <c r="C2" s="587" t="s">
        <v>168</v>
      </c>
      <c r="D2" s="587" t="s">
        <v>169</v>
      </c>
      <c r="E2" s="587" t="s">
        <v>170</v>
      </c>
      <c r="F2" s="587" t="s">
        <v>171</v>
      </c>
      <c r="G2" s="587" t="s">
        <v>172</v>
      </c>
      <c r="H2" s="587" t="s">
        <v>173</v>
      </c>
      <c r="I2" s="587" t="s">
        <v>174</v>
      </c>
      <c r="J2" s="587" t="s">
        <v>175</v>
      </c>
      <c r="K2" s="587" t="s">
        <v>176</v>
      </c>
      <c r="L2" s="587" t="s">
        <v>177</v>
      </c>
      <c r="M2" s="587" t="s">
        <v>178</v>
      </c>
      <c r="N2" s="587" t="s">
        <v>179</v>
      </c>
      <c r="O2" s="587" t="s">
        <v>180</v>
      </c>
      <c r="P2" s="587" t="s">
        <v>181</v>
      </c>
      <c r="Q2" s="588" t="s">
        <v>182</v>
      </c>
    </row>
    <row r="3" spans="1:17" ht="25.5" customHeight="1">
      <c r="A3" s="589">
        <f>'固定資産台帳 (1)'!A3</f>
        <v>1</v>
      </c>
      <c r="B3" s="590" t="str">
        <f>IF('固定資産台帳 (1)'!E2="","",'固定資産台帳 (1)'!E2)</f>
        <v>パソコン　HK-57W</v>
      </c>
      <c r="C3" s="590">
        <f>IF('固定資産台帳 (1)'!E8="","",'固定資産台帳 (1)'!E8)</f>
        <v>1</v>
      </c>
      <c r="D3" s="590" t="str">
        <f>IF('固定資産台帳 (1)'!K2="","",'固定資産台帳 (1)'!K2)</f>
        <v>12.1.4</v>
      </c>
      <c r="E3" s="590">
        <f>IF('固定資産台帳 (1)'!G42="","",'固定資産台帳 (1)'!G42)</f>
        <v>48000</v>
      </c>
      <c r="F3" s="590">
        <f>E3</f>
        <v>48000</v>
      </c>
      <c r="G3" s="590" t="str">
        <f>IF('固定資産台帳 (1)'!M2="","",'固定資産台帳 (1)'!M2)</f>
        <v>定額法</v>
      </c>
      <c r="H3" s="590">
        <f>IF('固定資産台帳 (1)'!K4="","",'固定資産台帳 (1)'!K4)</f>
        <v>3</v>
      </c>
      <c r="I3" s="590" t="str">
        <f>IF('固定資産台帳 (1)'!M3="","",'固定資産台帳 (1)'!M3)</f>
        <v>0.250</v>
      </c>
      <c r="J3" s="590">
        <f>IF('固定資産台帳 (1)'!H42="","",'固定資産台帳 (1)'!H42)</f>
        <v>5</v>
      </c>
      <c r="K3" s="590">
        <f>'固定資産台帳 (1)'!I42</f>
        <v>0</v>
      </c>
      <c r="L3" s="470"/>
      <c r="M3" s="590">
        <f>IF(ISERROR(K3+L3),"",K3+L3)</f>
        <v>0</v>
      </c>
      <c r="N3" s="590">
        <f>IF('固定資産台帳 (1)'!L42="","",'固定資産台帳 (1)'!L42)</f>
        <v>50</v>
      </c>
      <c r="O3" s="590">
        <f>IF('固定資産台帳 (1)'!M42="","",'固定資産台帳 (1)'!M42)</f>
        <v>0</v>
      </c>
      <c r="P3" s="590">
        <f>IF('固定資産台帳 (1)'!K42="","",'固定資産台帳 (1)'!K42)</f>
        <v>43000</v>
      </c>
      <c r="Q3" s="591" t="str">
        <f>IF('固定資産台帳 (1)'!M4="","",'固定資産台帳 (1)'!M4)</f>
        <v/>
      </c>
    </row>
    <row r="4" spans="1:17" ht="25.5" customHeight="1">
      <c r="A4" s="592">
        <f>'固定資産台帳 (2)'!A3</f>
        <v>2</v>
      </c>
      <c r="B4" s="593" t="str">
        <f>IF('固定資産台帳 (2)'!E2=0,"",'固定資産台帳 (2)'!E2)</f>
        <v/>
      </c>
      <c r="C4" s="593">
        <f>IF('固定資産台帳 (2)'!E8="","",'固定資産台帳 (2)'!E8)</f>
        <v>1</v>
      </c>
      <c r="D4" s="593" t="str">
        <f>IF('固定資産台帳 (2)'!K2="","",'固定資産台帳 (2)'!K2)</f>
        <v/>
      </c>
      <c r="E4" s="593">
        <f>IF('固定資産台帳 (2)'!G42="","",'固定資産台帳 (2)'!G42)</f>
        <v>48000</v>
      </c>
      <c r="F4" s="593">
        <f>E4</f>
        <v>48000</v>
      </c>
      <c r="G4" s="593" t="str">
        <f>IF('固定資産台帳 (2)'!M2="","",'固定資産台帳 (2)'!M2)</f>
        <v/>
      </c>
      <c r="H4" s="593" t="str">
        <f>IF('固定資産台帳 (2)'!K4="","",'固定資産台帳 (2)'!K4)</f>
        <v/>
      </c>
      <c r="I4" s="593" t="str">
        <f>IF('固定資産台帳 (2)'!M3="","",'固定資産台帳 (2)'!M3)</f>
        <v/>
      </c>
      <c r="J4" s="593">
        <f>IF('固定資産台帳 (2)'!H42="","",'固定資産台帳 (2)'!H42)</f>
        <v>12</v>
      </c>
      <c r="K4" s="593">
        <f>'固定資産台帳 (2)'!I42</f>
        <v>0</v>
      </c>
      <c r="L4" s="473"/>
      <c r="M4" s="593">
        <f>IF(ISERROR(K4+L4),"",K4+L4)</f>
        <v>0</v>
      </c>
      <c r="N4" s="593">
        <f>IF('固定資産台帳 (2)'!L42="","",'固定資産台帳 (2)'!L42)</f>
        <v>100</v>
      </c>
      <c r="O4" s="593">
        <f>IF('固定資産台帳 (2)'!M42="","",'固定資産台帳 (2)'!M42)</f>
        <v>0</v>
      </c>
      <c r="P4" s="593">
        <f>IF('固定資産台帳 (2)'!K42="","",'固定資産台帳 (2)'!K42)</f>
        <v>36000</v>
      </c>
      <c r="Q4" s="594" t="str">
        <f>IF('固定資産台帳 (2)'!M4="","",'固定資産台帳 (2)'!M4)</f>
        <v/>
      </c>
    </row>
    <row r="5" spans="1:17" ht="25.5" customHeight="1">
      <c r="A5" s="592">
        <f>'固定資産台帳 (3)'!A3</f>
        <v>3</v>
      </c>
      <c r="B5" s="593" t="str">
        <f>IF('固定資産台帳 (3)'!E2=0,"",'固定資産台帳 (3)'!E2)</f>
        <v/>
      </c>
      <c r="C5" s="593">
        <f>IF('固定資産台帳 (3)'!E8="","",'固定資産台帳 (3)'!E8)</f>
        <v>1</v>
      </c>
      <c r="D5" s="593" t="str">
        <f>IF('固定資産台帳 (3)'!K2="","",'固定資産台帳 (3)'!K2)</f>
        <v/>
      </c>
      <c r="E5" s="593">
        <f>IF('固定資産台帳 (3)'!G42="","",'固定資産台帳 (3)'!G42)</f>
        <v>48000</v>
      </c>
      <c r="F5" s="593">
        <f>E5</f>
        <v>48000</v>
      </c>
      <c r="G5" s="593" t="str">
        <f>IF('固定資産台帳 (3)'!M2="","",'固定資産台帳 (3)'!M2)</f>
        <v/>
      </c>
      <c r="H5" s="593" t="str">
        <f>IF('固定資産台帳 (3)'!K4="","",'固定資産台帳 (3)'!K4)</f>
        <v/>
      </c>
      <c r="I5" s="593" t="str">
        <f>IF('固定資産台帳 (3)'!M3="","",'固定資産台帳 (3)'!M3)</f>
        <v/>
      </c>
      <c r="J5" s="593">
        <f>IF('固定資産台帳 (3)'!H42="","",'固定資産台帳 (3)'!H42)</f>
        <v>10</v>
      </c>
      <c r="K5" s="593">
        <f>'固定資産台帳 (3)'!I42</f>
        <v>0</v>
      </c>
      <c r="L5" s="473"/>
      <c r="M5" s="593">
        <f>IF(ISERROR(K5+L5),"",K5+L5)</f>
        <v>0</v>
      </c>
      <c r="N5" s="593">
        <f>IF('固定資産台帳 (3)'!L42="","",'固定資産台帳 (3)'!L42)</f>
        <v>80</v>
      </c>
      <c r="O5" s="593">
        <f>IF('固定資産台帳 (3)'!M42="","",'固定資産台帳 (3)'!M42)</f>
        <v>0</v>
      </c>
      <c r="P5" s="593">
        <f>IF('固定資産台帳 (3)'!K42="","",'固定資産台帳 (3)'!K42)</f>
        <v>38000</v>
      </c>
      <c r="Q5" s="594" t="str">
        <f>IF('固定資産台帳 (3)'!M4="","",'固定資産台帳 (3)'!M4)</f>
        <v/>
      </c>
    </row>
    <row r="6" spans="1:17" ht="25.5" customHeight="1">
      <c r="A6" s="592">
        <f>'固定資産台帳 (4)'!A3</f>
        <v>4</v>
      </c>
      <c r="B6" s="593" t="str">
        <f>IF('固定資産台帳 (4)'!E2=0,"",'固定資産台帳 (4)'!E2)</f>
        <v/>
      </c>
      <c r="C6" s="593">
        <f>IF('固定資産台帳 (4)'!E8="","",'固定資産台帳 (4)'!E8)</f>
        <v>1</v>
      </c>
      <c r="D6" s="593" t="str">
        <f>IF('固定資産台帳 (4)'!K2="","",'固定資産台帳 (4)'!K2)</f>
        <v/>
      </c>
      <c r="E6" s="593">
        <f>IF('固定資産台帳 (4)'!G42="","",'固定資産台帳 (4)'!G42)</f>
        <v>48000</v>
      </c>
      <c r="F6" s="593">
        <f>E6</f>
        <v>48000</v>
      </c>
      <c r="G6" s="593" t="str">
        <f>IF('固定資産台帳 (4)'!M2="","",'固定資産台帳 (4)'!M2)</f>
        <v/>
      </c>
      <c r="H6" s="593" t="str">
        <f>IF('固定資産台帳 (4)'!K4="","",'固定資産台帳 (4)'!K4)</f>
        <v/>
      </c>
      <c r="I6" s="593" t="str">
        <f>IF('固定資産台帳 (4)'!M3="","",'固定資産台帳 (4)'!M3)</f>
        <v/>
      </c>
      <c r="J6" s="593">
        <f>IF('固定資産台帳 (4)'!H42="","",'固定資産台帳 (4)'!H42)</f>
        <v>8</v>
      </c>
      <c r="K6" s="593">
        <f>'固定資産台帳 (4)'!I42</f>
        <v>0</v>
      </c>
      <c r="L6" s="473"/>
      <c r="M6" s="593">
        <f>IF(ISERROR(K6+L6),"",K6+L6)</f>
        <v>0</v>
      </c>
      <c r="N6" s="593">
        <f>IF('固定資産台帳 (4)'!L42="","",'固定資産台帳 (4)'!L42)</f>
        <v>30</v>
      </c>
      <c r="O6" s="593">
        <f>IF('固定資産台帳 (4)'!M42="","",'固定資産台帳 (4)'!M42)</f>
        <v>0</v>
      </c>
      <c r="P6" s="593">
        <f>IF('固定資産台帳 (4)'!K42="","",'固定資産台帳 (4)'!K42)</f>
        <v>40000</v>
      </c>
      <c r="Q6" s="594" t="str">
        <f>IF('固定資産台帳 (4)'!M4="","",'固定資産台帳 (4)'!M4)</f>
        <v/>
      </c>
    </row>
    <row r="7" spans="1:17" ht="25.5" customHeight="1">
      <c r="A7" s="592">
        <f>'固定資産台帳 (5)'!A3</f>
        <v>5</v>
      </c>
      <c r="B7" s="593" t="str">
        <f>IF('固定資産台帳 (5)'!E2=0,"",'固定資産台帳 (5)'!E2)</f>
        <v/>
      </c>
      <c r="C7" s="593">
        <f>IF('固定資産台帳 (5)'!E8="","",'固定資産台帳 (5)'!E8)</f>
        <v>1</v>
      </c>
      <c r="D7" s="593" t="str">
        <f>IF('固定資産台帳 (5)'!K2="","",'固定資産台帳 (5)'!K2)</f>
        <v/>
      </c>
      <c r="E7" s="593">
        <f>IF('固定資産台帳 (5)'!G42="","",'固定資産台帳 (5)'!G42)</f>
        <v>48000</v>
      </c>
      <c r="F7" s="593">
        <f>E7</f>
        <v>48000</v>
      </c>
      <c r="G7" s="593" t="str">
        <f>IF('固定資産台帳 (5)'!M2="","",'固定資産台帳 (5)'!M2)</f>
        <v/>
      </c>
      <c r="H7" s="593" t="str">
        <f>IF('固定資産台帳 (5)'!K4="","",'固定資産台帳 (5)'!K4)</f>
        <v/>
      </c>
      <c r="I7" s="593" t="str">
        <f>IF('固定資産台帳 (5)'!M3="","",'固定資産台帳 (5)'!M3)</f>
        <v/>
      </c>
      <c r="J7" s="593">
        <f>IF('固定資産台帳 (5)'!H42="","",'固定資産台帳 (5)'!H42)</f>
        <v>12</v>
      </c>
      <c r="K7" s="593">
        <f>'固定資産台帳 (5)'!I42</f>
        <v>0</v>
      </c>
      <c r="L7" s="473"/>
      <c r="M7" s="593">
        <f>IF(ISERROR(K7+L7),"",K7+L7)</f>
        <v>0</v>
      </c>
      <c r="N7" s="593">
        <f>IF('固定資産台帳 (5)'!L42="","",'固定資産台帳 (5)'!L42)</f>
        <v>50</v>
      </c>
      <c r="O7" s="593">
        <f>IF('固定資産台帳 (5)'!M42="","",'固定資産台帳 (5)'!M42)</f>
        <v>0</v>
      </c>
      <c r="P7" s="593">
        <f>IF('固定資産台帳 (5)'!K42="","",'固定資産台帳 (5)'!K42)</f>
        <v>36000</v>
      </c>
      <c r="Q7" s="594" t="str">
        <f>IF('固定資産台帳 (5)'!M4="","",'固定資産台帳 (5)'!M4)</f>
        <v/>
      </c>
    </row>
    <row r="8" spans="1:17" ht="25.5" customHeight="1">
      <c r="A8" s="595"/>
      <c r="B8" s="473"/>
      <c r="C8" s="473"/>
      <c r="D8" s="473"/>
      <c r="E8" s="473"/>
      <c r="F8" s="473"/>
      <c r="G8" s="473"/>
      <c r="H8" s="473"/>
      <c r="I8" s="473"/>
      <c r="J8" s="473"/>
      <c r="K8" s="473"/>
      <c r="L8" s="473"/>
      <c r="M8" s="473"/>
      <c r="N8" s="473"/>
      <c r="O8" s="473"/>
      <c r="P8" s="473"/>
      <c r="Q8" s="596"/>
    </row>
    <row r="9" spans="1:17" ht="25.5" customHeight="1">
      <c r="A9" s="595"/>
      <c r="B9" s="473"/>
      <c r="C9" s="473"/>
      <c r="D9" s="473"/>
      <c r="E9" s="473"/>
      <c r="F9" s="473"/>
      <c r="G9" s="473"/>
      <c r="H9" s="473"/>
      <c r="I9" s="473"/>
      <c r="J9" s="473"/>
      <c r="K9" s="473"/>
      <c r="L9" s="473"/>
      <c r="M9" s="473"/>
      <c r="N9" s="473"/>
      <c r="O9" s="473"/>
      <c r="P9" s="473"/>
      <c r="Q9" s="596"/>
    </row>
    <row r="10" spans="1:17" ht="25.5" customHeight="1">
      <c r="A10" s="597"/>
      <c r="B10" s="476"/>
      <c r="C10" s="476"/>
      <c r="D10" s="476"/>
      <c r="E10" s="476"/>
      <c r="F10" s="476"/>
      <c r="G10" s="476"/>
      <c r="H10" s="476"/>
      <c r="I10" s="476"/>
      <c r="J10" s="476"/>
      <c r="K10" s="476"/>
      <c r="L10" s="476"/>
      <c r="M10" s="476"/>
      <c r="N10" s="476"/>
      <c r="O10" s="476"/>
      <c r="P10" s="476"/>
      <c r="Q10" s="598"/>
    </row>
    <row r="11" spans="1:17" ht="25.5" customHeight="1">
      <c r="A11" s="599"/>
      <c r="B11" s="467" t="s">
        <v>97</v>
      </c>
      <c r="C11" s="600"/>
      <c r="D11" s="600"/>
      <c r="E11" s="600"/>
      <c r="F11" s="600"/>
      <c r="G11" s="600"/>
      <c r="H11" s="600"/>
      <c r="I11" s="600"/>
      <c r="J11" s="600"/>
      <c r="K11" s="600">
        <f>SUM(K3:K10)</f>
        <v>0</v>
      </c>
      <c r="L11" s="600">
        <f>SUM(L3:L10)</f>
        <v>0</v>
      </c>
      <c r="M11" s="600">
        <f>SUM(M3:M10)</f>
        <v>0</v>
      </c>
      <c r="N11" s="601"/>
      <c r="O11" s="23">
        <f>SUM(O3:O10)</f>
        <v>0</v>
      </c>
      <c r="P11" s="602">
        <f>SUM(P3:P10)</f>
        <v>193000</v>
      </c>
      <c r="Q11" s="603"/>
    </row>
    <row r="12" spans="1:17" ht="25.5" customHeight="1">
      <c r="A12" s="24"/>
      <c r="B12" s="25"/>
      <c r="C12" s="25"/>
      <c r="D12" s="25"/>
      <c r="E12" s="25"/>
      <c r="F12" s="25"/>
      <c r="G12" s="25"/>
      <c r="H12" s="25"/>
      <c r="I12" s="25"/>
      <c r="J12" s="25"/>
      <c r="K12" s="25"/>
      <c r="L12" s="25"/>
      <c r="M12" s="25"/>
      <c r="N12" s="25"/>
      <c r="O12" s="25"/>
      <c r="P12" s="25"/>
      <c r="Q12" s="26"/>
    </row>
    <row r="13" spans="1:17" ht="25.5" customHeight="1">
      <c r="A13" s="24"/>
      <c r="B13" s="25"/>
      <c r="C13" s="25"/>
      <c r="D13" s="25"/>
      <c r="E13" s="25"/>
      <c r="F13" s="25"/>
      <c r="G13" s="25"/>
      <c r="H13" s="25"/>
      <c r="I13" s="25"/>
      <c r="J13" s="25"/>
      <c r="K13" s="25"/>
      <c r="L13" s="25"/>
      <c r="M13" s="25"/>
      <c r="N13" s="25"/>
      <c r="O13" s="25"/>
      <c r="P13" s="25"/>
      <c r="Q13" s="26"/>
    </row>
    <row r="14" spans="1:17" ht="25.5" customHeight="1">
      <c r="A14" s="24"/>
      <c r="B14" s="25"/>
      <c r="C14" s="25"/>
      <c r="D14" s="25"/>
      <c r="E14" s="25"/>
      <c r="F14" s="25"/>
      <c r="G14" s="25"/>
      <c r="H14" s="25"/>
      <c r="I14" s="25"/>
      <c r="J14" s="25"/>
      <c r="K14" s="25"/>
      <c r="L14" s="25"/>
      <c r="M14" s="25"/>
      <c r="N14" s="25"/>
      <c r="O14" s="25"/>
      <c r="P14" s="25"/>
      <c r="Q14" s="26"/>
    </row>
    <row r="15" spans="1:17" ht="25.5" customHeight="1"/>
    <row r="16" spans="1:17" ht="25.5" customHeight="1">
      <c r="A16" s="599"/>
      <c r="B16" s="673"/>
      <c r="C16" s="600"/>
      <c r="D16" s="600"/>
      <c r="E16" s="600"/>
      <c r="F16" s="600"/>
      <c r="G16" s="1200">
        <f>IFERROR(M3-O3,0)</f>
        <v>0</v>
      </c>
      <c r="H16" s="1201"/>
      <c r="I16" s="1200">
        <f>IFERROR(M4-O4,0)</f>
        <v>0</v>
      </c>
      <c r="J16" s="1201"/>
      <c r="K16" s="781">
        <f>IFERROR(M5-O5,0)</f>
        <v>0</v>
      </c>
      <c r="L16" s="781">
        <f>IFERROR(M6-O6,0)</f>
        <v>0</v>
      </c>
      <c r="M16" s="781">
        <f>IFERROR(M7-O7,0)</f>
        <v>0</v>
      </c>
      <c r="N16" s="601"/>
      <c r="O16" s="23">
        <f>G16+I16+K16+L16+M16</f>
        <v>0</v>
      </c>
      <c r="P16" s="602"/>
      <c r="Q16" s="603"/>
    </row>
    <row r="17" spans="1:17" ht="25.5" customHeight="1">
      <c r="A17" s="24"/>
      <c r="B17" s="25"/>
      <c r="C17" s="25"/>
      <c r="D17" s="25"/>
      <c r="E17" s="25"/>
      <c r="F17" s="25"/>
      <c r="G17" s="25"/>
      <c r="H17" s="25"/>
      <c r="I17" s="25"/>
      <c r="J17" s="25"/>
      <c r="K17" s="25"/>
      <c r="L17" s="25"/>
      <c r="M17" s="25"/>
      <c r="N17" s="25"/>
      <c r="O17" s="25"/>
      <c r="P17" s="25"/>
      <c r="Q17" s="26"/>
    </row>
    <row r="18" spans="1:17" ht="25.5" customHeight="1"/>
    <row r="19" spans="1:17" ht="25.5" customHeight="1">
      <c r="A19" s="599"/>
      <c r="B19" s="673"/>
      <c r="C19" s="600"/>
      <c r="D19" s="600"/>
      <c r="E19" s="600"/>
      <c r="F19" s="600"/>
      <c r="G19" s="1200">
        <f>IFERROR(M3-O3,0)</f>
        <v>0</v>
      </c>
      <c r="H19" s="1201"/>
      <c r="I19" s="1200">
        <f>IFERROR(M4-O4,0)</f>
        <v>0</v>
      </c>
      <c r="J19" s="1201"/>
      <c r="K19" s="781">
        <f>IFERROR(M5-O5,0)</f>
        <v>0</v>
      </c>
      <c r="L19" s="781">
        <f>IFERROR(M6-O6,0)</f>
        <v>0</v>
      </c>
      <c r="M19" s="781">
        <f>IFERROR(M7-O7,0)</f>
        <v>0</v>
      </c>
      <c r="N19" s="601"/>
      <c r="O19" s="23">
        <f>G19+I19+K19+L19+M19</f>
        <v>0</v>
      </c>
      <c r="P19" s="602"/>
      <c r="Q19" s="603"/>
    </row>
    <row r="20" spans="1:17" ht="25.5" customHeight="1">
      <c r="A20" s="24"/>
      <c r="B20" s="25"/>
      <c r="C20" s="25"/>
      <c r="D20" s="25"/>
      <c r="E20" s="25"/>
      <c r="F20" s="25"/>
      <c r="G20" s="25"/>
      <c r="H20" s="25"/>
      <c r="I20" s="25"/>
      <c r="J20" s="25"/>
      <c r="K20" s="25"/>
      <c r="L20" s="25"/>
      <c r="M20" s="25"/>
      <c r="N20" s="25"/>
      <c r="O20" s="25"/>
      <c r="P20" s="25"/>
      <c r="Q20" s="26"/>
    </row>
    <row r="21" spans="1:17" ht="25.2" customHeight="1">
      <c r="A21" s="24"/>
      <c r="B21" s="25"/>
      <c r="C21" s="25"/>
      <c r="D21" s="25"/>
      <c r="E21" s="25"/>
      <c r="F21" s="25"/>
      <c r="G21" s="25"/>
      <c r="H21" s="25"/>
      <c r="I21" s="25"/>
      <c r="J21" s="25"/>
      <c r="K21" s="25"/>
      <c r="L21" s="25"/>
      <c r="M21" s="25"/>
      <c r="N21" s="25"/>
      <c r="O21" s="25"/>
      <c r="P21" s="25"/>
      <c r="Q21" s="26"/>
    </row>
    <row r="22" spans="1:17" ht="25.8" customHeight="1">
      <c r="Q22" s="27"/>
    </row>
    <row r="23" spans="1:17" ht="25.8" customHeight="1">
      <c r="Q23" s="27"/>
    </row>
    <row r="24" spans="1:17" ht="25.8" customHeight="1">
      <c r="Q24" s="27"/>
    </row>
    <row r="25" spans="1:17" ht="25.8" customHeight="1">
      <c r="Q25" s="27"/>
    </row>
    <row r="26" spans="1:17" ht="25.8" customHeight="1">
      <c r="Q26" s="27"/>
    </row>
    <row r="27" spans="1:17" ht="25.8" customHeight="1">
      <c r="Q27" s="27"/>
    </row>
    <row r="28" spans="1:17" ht="25.8" customHeight="1">
      <c r="Q28" s="27"/>
    </row>
    <row r="29" spans="1:17" ht="25.8" customHeight="1">
      <c r="Q29" s="27"/>
    </row>
    <row r="30" spans="1:17" ht="25.8" customHeight="1">
      <c r="Q30" s="27"/>
    </row>
    <row r="31" spans="1:17" ht="25.8" customHeight="1">
      <c r="Q31" s="27"/>
    </row>
    <row r="32" spans="1:17" ht="25.8" customHeight="1">
      <c r="Q32" s="27"/>
    </row>
    <row r="33" spans="17:17" ht="25.8" customHeight="1">
      <c r="Q33" s="27"/>
    </row>
    <row r="34" spans="17:17" ht="25.8" customHeight="1">
      <c r="Q34" s="27"/>
    </row>
    <row r="35" spans="17:17" ht="25.8" customHeight="1">
      <c r="Q35" s="27"/>
    </row>
    <row r="36" spans="17:17">
      <c r="Q36" s="27"/>
    </row>
  </sheetData>
  <sheetProtection sheet="1" objects="1" scenarios="1"/>
  <mergeCells count="4">
    <mergeCell ref="I16:J16"/>
    <mergeCell ref="G16:H16"/>
    <mergeCell ref="G19:H19"/>
    <mergeCell ref="I19:J19"/>
  </mergeCells>
  <phoneticPr fontId="2"/>
  <pageMargins left="0.17777777777777778" right="0.16666666666666666" top="0.75" bottom="0.75" header="0.3" footer="0.3"/>
  <pageSetup paperSize="9" orientation="landscape" horizontalDpi="0" verticalDpi="0" r:id="rId1"/>
  <headerFooter>
    <oddHeader>&amp;C&amp;"HG丸ｺﾞｼｯｸM-PRO,標準"&amp;A</oddHeader>
  </headerFooter>
  <drawing r:id="rId2"/>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tabColor rgb="FF92D050"/>
  </sheetPr>
  <dimension ref="B1:G35"/>
  <sheetViews>
    <sheetView showGridLines="0" view="pageLayout" zoomScaleNormal="100" workbookViewId="0"/>
  </sheetViews>
  <sheetFormatPr defaultRowHeight="13.2"/>
  <cols>
    <col min="1" max="1" width="8.88671875" style="21"/>
    <col min="2" max="7" width="18.88671875" style="21" customWidth="1"/>
    <col min="8" max="16384" width="8.88671875" style="21"/>
  </cols>
  <sheetData>
    <row r="1" spans="2:7" ht="23.4" customHeight="1"/>
    <row r="2" spans="2:7" ht="20.399999999999999" customHeight="1">
      <c r="B2" s="1202" t="s">
        <v>183</v>
      </c>
      <c r="C2" s="1203"/>
      <c r="D2" s="1204"/>
      <c r="E2" s="1205" t="s">
        <v>184</v>
      </c>
      <c r="F2" s="1129"/>
      <c r="G2" s="1127"/>
    </row>
    <row r="3" spans="2:7" ht="20.399999999999999" customHeight="1">
      <c r="B3" s="556" t="s">
        <v>74</v>
      </c>
      <c r="C3" s="654" t="s">
        <v>185</v>
      </c>
      <c r="D3" s="554" t="s">
        <v>186</v>
      </c>
      <c r="E3" s="618" t="s">
        <v>74</v>
      </c>
      <c r="F3" s="604" t="s">
        <v>185</v>
      </c>
      <c r="G3" s="557" t="s">
        <v>186</v>
      </c>
    </row>
    <row r="4" spans="2:7" ht="20.399999999999999" customHeight="1">
      <c r="B4" s="615" t="s">
        <v>4</v>
      </c>
      <c r="C4" s="524">
        <f>現金出納帳!F3</f>
        <v>4894172</v>
      </c>
      <c r="D4" s="616">
        <f>現金出納帳!F675</f>
        <v>4894172</v>
      </c>
      <c r="E4" s="617" t="s">
        <v>187</v>
      </c>
      <c r="F4" s="524"/>
      <c r="G4" s="372"/>
    </row>
    <row r="5" spans="2:7" ht="20.399999999999999" customHeight="1">
      <c r="B5" s="549" t="s">
        <v>188</v>
      </c>
      <c r="C5" s="523"/>
      <c r="D5" s="611"/>
      <c r="E5" s="613" t="s">
        <v>189</v>
      </c>
      <c r="F5" s="523">
        <f>買掛帳!H4</f>
        <v>588</v>
      </c>
      <c r="G5" s="371">
        <f>買掛帳!H771</f>
        <v>588</v>
      </c>
    </row>
    <row r="6" spans="2:7" ht="20.399999999999999" customHeight="1">
      <c r="B6" s="549" t="s">
        <v>190</v>
      </c>
      <c r="C6" s="523"/>
      <c r="D6" s="611"/>
      <c r="E6" s="613" t="s">
        <v>191</v>
      </c>
      <c r="F6" s="523">
        <f>借入金!F3</f>
        <v>100000</v>
      </c>
      <c r="G6" s="371">
        <f>借入金!F170</f>
        <v>100000</v>
      </c>
    </row>
    <row r="7" spans="2:7" ht="20.399999999999999" customHeight="1">
      <c r="B7" s="605" t="s">
        <v>192</v>
      </c>
      <c r="C7" s="523">
        <f>AA銀行!F3+BB銀行!F3+CC銀行!F3</f>
        <v>2191520</v>
      </c>
      <c r="D7" s="611">
        <f>AA銀行!F675+BB銀行!F675+CC銀行!F675</f>
        <v>2191520</v>
      </c>
      <c r="E7" s="613" t="s">
        <v>193</v>
      </c>
      <c r="F7" s="523">
        <f>未払金帳!D3</f>
        <v>10000</v>
      </c>
      <c r="G7" s="371">
        <f>未払金帳!F170</f>
        <v>10000</v>
      </c>
    </row>
    <row r="8" spans="2:7" ht="20.399999999999999" customHeight="1">
      <c r="B8" s="549" t="s">
        <v>194</v>
      </c>
      <c r="C8" s="523"/>
      <c r="D8" s="611"/>
      <c r="E8" s="613" t="s">
        <v>195</v>
      </c>
      <c r="F8" s="523"/>
      <c r="G8" s="371"/>
    </row>
    <row r="9" spans="2:7" ht="20.399999999999999" customHeight="1">
      <c r="B9" s="549" t="s">
        <v>196</v>
      </c>
      <c r="C9" s="523">
        <f>A8net売掛帳!I4+'Access Trade売掛帳'!I4+'Affiliate B売掛帳'!I4+JANet売掛帳!I4+バリューコマース売掛帳!I4+リンクシェア売掛帳!I4+モバ８売掛帳!I4+電脳卸売掛帳!I4+インフォトップ売掛帳!I4+インフォカート売掛帳!I4+グーグル売掛帳!I4+アマゾン売掛帳!I4+楽天売掛帳!I4+ヤフー売掛帳!I4+その他売掛帳!H56</f>
        <v>498250</v>
      </c>
      <c r="D9" s="611">
        <f>A8net売掛帳!I55+'Access Trade売掛帳'!I55+'Affiliate B売掛帳'!I55+JANet売掛帳!I55+バリューコマース売掛帳!I55+リンクシェア売掛帳!I55+モバ８売掛帳!I55+電脳卸売掛帳!I55+インフォトップ売掛帳!I55+インフォカート売掛帳!I55+グーグル売掛帳!I55+アマゾン売掛帳!I55+楽天売掛帳!I55+ヤフー売掛帳!I55+その他売掛帳!H743</f>
        <v>498250</v>
      </c>
      <c r="E9" s="613" t="s">
        <v>197</v>
      </c>
      <c r="F9" s="523"/>
      <c r="G9" s="371"/>
    </row>
    <row r="10" spans="2:7" ht="20.399999999999999" customHeight="1">
      <c r="B10" s="549" t="s">
        <v>198</v>
      </c>
      <c r="C10" s="523"/>
      <c r="D10" s="611"/>
      <c r="E10" s="613"/>
      <c r="F10" s="523"/>
      <c r="G10" s="371"/>
    </row>
    <row r="11" spans="2:7" ht="20.399999999999999" customHeight="1">
      <c r="B11" s="605" t="s">
        <v>199</v>
      </c>
      <c r="C11" s="523">
        <f>IF('商品台帳 '!G678="",0,'商品台帳 '!G678)</f>
        <v>11183</v>
      </c>
      <c r="D11" s="611">
        <f>'商品台帳 '!G682</f>
        <v>11183</v>
      </c>
      <c r="E11" s="613"/>
      <c r="F11" s="523"/>
      <c r="G11" s="371"/>
    </row>
    <row r="12" spans="2:7" ht="20.399999999999999" customHeight="1">
      <c r="B12" s="605" t="s">
        <v>200</v>
      </c>
      <c r="C12" s="523"/>
      <c r="D12" s="611"/>
      <c r="E12" s="613"/>
      <c r="F12" s="523"/>
      <c r="G12" s="371"/>
    </row>
    <row r="13" spans="2:7" ht="20.399999999999999" customHeight="1">
      <c r="B13" s="606" t="s">
        <v>201</v>
      </c>
      <c r="C13" s="544"/>
      <c r="D13" s="611"/>
      <c r="E13" s="613"/>
      <c r="F13" s="523"/>
      <c r="G13" s="371"/>
    </row>
    <row r="14" spans="2:7" ht="20.399999999999999" customHeight="1">
      <c r="B14" s="605" t="s">
        <v>202</v>
      </c>
      <c r="C14" s="544"/>
      <c r="D14" s="611"/>
      <c r="E14" s="613"/>
      <c r="F14" s="523"/>
      <c r="G14" s="371"/>
    </row>
    <row r="15" spans="2:7" ht="20.399999999999999" customHeight="1">
      <c r="B15" s="605" t="s">
        <v>203</v>
      </c>
      <c r="C15" s="544"/>
      <c r="D15" s="611"/>
      <c r="E15" s="613"/>
      <c r="F15" s="523"/>
      <c r="G15" s="371"/>
    </row>
    <row r="16" spans="2:7" ht="20.399999999999999" customHeight="1">
      <c r="B16" s="605" t="s">
        <v>204</v>
      </c>
      <c r="C16" s="544"/>
      <c r="D16" s="611"/>
      <c r="E16" s="613" t="s">
        <v>205</v>
      </c>
      <c r="F16" s="523"/>
      <c r="G16" s="371"/>
    </row>
    <row r="17" spans="2:7" ht="20.399999999999999" customHeight="1">
      <c r="B17" s="605" t="s">
        <v>206</v>
      </c>
      <c r="C17" s="607">
        <f>前年度!B27</f>
        <v>193000</v>
      </c>
      <c r="D17" s="611">
        <f>IF(SUM('固定資産台帳 (1)'!K42,'固定資産台帳 (2)'!K42,'固定資産台帳 (3)'!K42,'固定資産台帳 (4)'!K42,'固定資産台帳 (5)'!K42)="",0,SUM('固定資産台帳 (1)'!K42,'固定資産台帳 (2)'!K42,'固定資産台帳 (3)'!K42,'固定資産台帳 (4)'!K42,'固定資産台帳 (5)'!K42))</f>
        <v>193000</v>
      </c>
      <c r="E17" s="613"/>
      <c r="F17" s="523"/>
      <c r="G17" s="371"/>
    </row>
    <row r="18" spans="2:7" ht="20.399999999999999" customHeight="1">
      <c r="B18" s="605" t="s">
        <v>207</v>
      </c>
      <c r="C18" s="518"/>
      <c r="D18" s="611"/>
      <c r="E18" s="613"/>
      <c r="F18" s="523"/>
      <c r="G18" s="371"/>
    </row>
    <row r="19" spans="2:7" ht="20.399999999999999" customHeight="1">
      <c r="B19" s="608" t="s">
        <v>559</v>
      </c>
      <c r="C19" s="607">
        <f>PayPal!F3</f>
        <v>583</v>
      </c>
      <c r="D19" s="612">
        <f>PayPal!F675</f>
        <v>583</v>
      </c>
      <c r="E19" s="613"/>
      <c r="F19" s="523"/>
      <c r="G19" s="371"/>
    </row>
    <row r="20" spans="2:7" ht="20.399999999999999" customHeight="1">
      <c r="B20" s="549"/>
      <c r="C20" s="518"/>
      <c r="D20" s="611"/>
      <c r="E20" s="613"/>
      <c r="F20" s="523"/>
      <c r="G20" s="371"/>
    </row>
    <row r="21" spans="2:7" ht="20.399999999999999" customHeight="1">
      <c r="B21" s="549"/>
      <c r="C21" s="518"/>
      <c r="D21" s="611"/>
      <c r="E21" s="613"/>
      <c r="F21" s="523"/>
      <c r="G21" s="371"/>
    </row>
    <row r="22" spans="2:7" ht="20.399999999999999" customHeight="1">
      <c r="B22" s="549"/>
      <c r="C22" s="518"/>
      <c r="D22" s="611"/>
      <c r="E22" s="613"/>
      <c r="F22" s="523"/>
      <c r="G22" s="371"/>
    </row>
    <row r="23" spans="2:7" ht="20.399999999999999" customHeight="1">
      <c r="B23" s="549"/>
      <c r="C23" s="518"/>
      <c r="D23" s="611"/>
      <c r="E23" s="613"/>
      <c r="F23" s="523"/>
      <c r="G23" s="371"/>
    </row>
    <row r="24" spans="2:7" ht="20.399999999999999" customHeight="1">
      <c r="B24" s="549"/>
      <c r="C24" s="518"/>
      <c r="D24" s="611"/>
      <c r="E24" s="613" t="s">
        <v>208</v>
      </c>
      <c r="F24" s="619"/>
      <c r="G24" s="371">
        <f>事業主借!D115</f>
        <v>0</v>
      </c>
    </row>
    <row r="25" spans="2:7" ht="20.399999999999999" customHeight="1">
      <c r="B25" s="549"/>
      <c r="C25" s="518"/>
      <c r="D25" s="611"/>
      <c r="E25" s="613" t="s">
        <v>209</v>
      </c>
      <c r="F25" s="523">
        <f>元入金!G7</f>
        <v>7678120</v>
      </c>
      <c r="G25" s="371">
        <f>元入金!G7</f>
        <v>7678120</v>
      </c>
    </row>
    <row r="26" spans="2:7" ht="20.399999999999999" customHeight="1">
      <c r="B26" s="558" t="s">
        <v>210</v>
      </c>
      <c r="C26" s="620"/>
      <c r="D26" s="562">
        <f>事業主貸!D115</f>
        <v>0</v>
      </c>
      <c r="E26" s="614" t="s">
        <v>211</v>
      </c>
      <c r="F26" s="620"/>
      <c r="G26" s="520">
        <f>損益計算書!M12</f>
        <v>0</v>
      </c>
    </row>
    <row r="27" spans="2:7" ht="20.399999999999999" customHeight="1">
      <c r="B27" s="559" t="s">
        <v>212</v>
      </c>
      <c r="C27" s="560">
        <f>SUM(C4:C26)</f>
        <v>7788708</v>
      </c>
      <c r="D27" s="609">
        <f>SUM(D4:D26)</f>
        <v>7788708</v>
      </c>
      <c r="E27" s="610" t="s">
        <v>212</v>
      </c>
      <c r="F27" s="560">
        <f>SUM(F4:F26)</f>
        <v>7788708</v>
      </c>
      <c r="G27" s="522">
        <f>SUM(G4:G26)</f>
        <v>7788708</v>
      </c>
    </row>
    <row r="35" spans="2:4">
      <c r="B35" s="28"/>
      <c r="C35" s="28"/>
      <c r="D35" s="28"/>
    </row>
  </sheetData>
  <mergeCells count="2">
    <mergeCell ref="B2:D2"/>
    <mergeCell ref="E2:G2"/>
  </mergeCells>
  <phoneticPr fontId="2"/>
  <pageMargins left="0.7" right="0.7" top="0.67500000000000004" bottom="0.38333333333333336" header="0.3" footer="0.3"/>
  <pageSetup paperSize="9" orientation="landscape" horizontalDpi="0" verticalDpi="0" r:id="rId1"/>
  <headerFooter>
    <oddHeader>&amp;C&amp;"HG丸ｺﾞｼｯｸM-PRO,標準"&amp;A</oddHeader>
  </headerFooter>
  <drawing r:id="rId2"/>
  <legacyDrawing r:id="rId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3" tint="0.59999389629810485"/>
  </sheetPr>
  <dimension ref="A1:G21"/>
  <sheetViews>
    <sheetView view="pageLayout" zoomScaleNormal="100" workbookViewId="0">
      <selection activeCell="A4" sqref="A4"/>
    </sheetView>
  </sheetViews>
  <sheetFormatPr defaultRowHeight="13.2"/>
  <cols>
    <col min="1" max="1" width="18.88671875" style="21" customWidth="1"/>
    <col min="2" max="2" width="3.77734375" style="21" customWidth="1"/>
    <col min="3" max="3" width="18.88671875" style="21" customWidth="1"/>
    <col min="4" max="4" width="3.77734375" style="21" customWidth="1"/>
    <col min="5" max="5" width="18.88671875" style="21" customWidth="1"/>
    <col min="6" max="6" width="3.77734375" style="21" customWidth="1"/>
    <col min="7" max="7" width="18.88671875" style="21" customWidth="1"/>
    <col min="8" max="16384" width="8.88671875" style="21"/>
  </cols>
  <sheetData>
    <row r="1" spans="1:7" ht="32.4" customHeight="1">
      <c r="A1" s="43"/>
      <c r="B1" s="43"/>
      <c r="C1" s="43"/>
      <c r="D1" s="43"/>
      <c r="E1" s="43"/>
      <c r="F1" s="43"/>
      <c r="G1" s="43"/>
    </row>
    <row r="2" spans="1:7" ht="32.4" customHeight="1">
      <c r="A2" s="1144" t="s">
        <v>213</v>
      </c>
      <c r="B2" s="1144"/>
      <c r="C2" s="1144"/>
      <c r="D2" s="1144"/>
      <c r="E2" s="1144"/>
      <c r="F2" s="1144"/>
      <c r="G2" s="1144"/>
    </row>
    <row r="3" spans="1:7" ht="32.4" customHeight="1">
      <c r="A3" s="626" t="s">
        <v>214</v>
      </c>
      <c r="B3" s="442"/>
      <c r="C3" s="628" t="s">
        <v>215</v>
      </c>
      <c r="D3" s="45"/>
      <c r="E3" s="626" t="s">
        <v>216</v>
      </c>
      <c r="F3" s="442"/>
      <c r="G3" s="626" t="s">
        <v>217</v>
      </c>
    </row>
    <row r="4" spans="1:7" ht="32.4" customHeight="1">
      <c r="A4" s="627">
        <f>前年度!D8</f>
        <v>0</v>
      </c>
      <c r="B4" s="623" t="s">
        <v>227</v>
      </c>
      <c r="C4" s="627">
        <f>前年度!D9</f>
        <v>7293643</v>
      </c>
      <c r="D4" s="624" t="s">
        <v>227</v>
      </c>
      <c r="E4" s="627">
        <f>前年度!D7</f>
        <v>401156</v>
      </c>
      <c r="F4" s="623" t="s">
        <v>228</v>
      </c>
      <c r="G4" s="627">
        <f>前年度!B29</f>
        <v>16679</v>
      </c>
    </row>
    <row r="5" spans="1:7" ht="32.4" customHeight="1">
      <c r="A5" s="43"/>
      <c r="B5" s="43"/>
      <c r="C5" s="43"/>
      <c r="D5" s="43"/>
      <c r="E5" s="43"/>
      <c r="F5" s="44"/>
      <c r="G5" s="625"/>
    </row>
    <row r="6" spans="1:7" ht="32.4" customHeight="1">
      <c r="A6" s="43"/>
      <c r="B6" s="43"/>
      <c r="C6" s="43"/>
      <c r="D6" s="1206"/>
      <c r="E6" s="45"/>
      <c r="F6" s="1206"/>
      <c r="G6" s="626" t="s">
        <v>218</v>
      </c>
    </row>
    <row r="7" spans="1:7" ht="32.4" customHeight="1">
      <c r="A7" s="43"/>
      <c r="B7" s="43"/>
      <c r="C7" s="43"/>
      <c r="D7" s="1206"/>
      <c r="E7" s="7"/>
      <c r="F7" s="1206"/>
      <c r="G7" s="629">
        <f>A4+C4+E4-G4</f>
        <v>7678120</v>
      </c>
    </row>
    <row r="8" spans="1:7" ht="32.4" customHeight="1">
      <c r="A8" s="43"/>
      <c r="B8" s="43"/>
      <c r="C8" s="43"/>
      <c r="D8" s="43"/>
      <c r="E8" s="43"/>
      <c r="F8" s="44"/>
      <c r="G8" s="625"/>
    </row>
    <row r="9" spans="1:7" ht="32.4" customHeight="1">
      <c r="A9" s="1206" t="s">
        <v>219</v>
      </c>
      <c r="B9" s="1206"/>
      <c r="C9" s="1206"/>
      <c r="D9" s="1206"/>
      <c r="E9" s="1206"/>
      <c r="F9" s="1206"/>
      <c r="G9" s="1206"/>
    </row>
    <row r="10" spans="1:7" ht="32.4" customHeight="1">
      <c r="A10" s="626" t="s">
        <v>220</v>
      </c>
      <c r="B10" s="630"/>
      <c r="C10" s="628" t="s">
        <v>221</v>
      </c>
      <c r="D10" s="632"/>
      <c r="E10" s="626" t="s">
        <v>222</v>
      </c>
      <c r="F10" s="630"/>
      <c r="G10" s="626" t="s">
        <v>223</v>
      </c>
    </row>
    <row r="11" spans="1:7" ht="32.4" customHeight="1">
      <c r="A11" s="627">
        <f>G7</f>
        <v>7678120</v>
      </c>
      <c r="B11" s="631" t="s">
        <v>227</v>
      </c>
      <c r="C11" s="627">
        <f>損益計算書!M12</f>
        <v>0</v>
      </c>
      <c r="D11" s="633" t="s">
        <v>227</v>
      </c>
      <c r="E11" s="627">
        <f>事業主借!D115</f>
        <v>0</v>
      </c>
      <c r="F11" s="631" t="s">
        <v>228</v>
      </c>
      <c r="G11" s="627">
        <f>事業主貸!D115</f>
        <v>0</v>
      </c>
    </row>
    <row r="12" spans="1:7" ht="32.4" customHeight="1">
      <c r="A12" s="43"/>
      <c r="B12" s="43"/>
      <c r="C12" s="43"/>
      <c r="D12" s="43"/>
      <c r="E12" s="43"/>
      <c r="F12" s="44"/>
      <c r="G12" s="625"/>
    </row>
    <row r="13" spans="1:7" ht="32.4" customHeight="1">
      <c r="A13" s="43"/>
      <c r="B13" s="43"/>
      <c r="C13" s="43"/>
      <c r="D13" s="43"/>
      <c r="E13" s="43"/>
      <c r="F13" s="1206" t="s">
        <v>224</v>
      </c>
      <c r="G13" s="626" t="s">
        <v>225</v>
      </c>
    </row>
    <row r="14" spans="1:7" ht="32.4" customHeight="1">
      <c r="A14" s="43"/>
      <c r="B14" s="43"/>
      <c r="C14" s="43"/>
      <c r="D14" s="43"/>
      <c r="E14" s="43"/>
      <c r="F14" s="1206"/>
      <c r="G14" s="629">
        <f>A11+C11+E11-G11</f>
        <v>7678120</v>
      </c>
    </row>
    <row r="15" spans="1:7" ht="32.4" customHeight="1"/>
    <row r="16" spans="1:7" ht="32.4" customHeight="1"/>
    <row r="17" ht="32.4" customHeight="1"/>
    <row r="18" ht="32.4" customHeight="1"/>
    <row r="19" ht="32.4" customHeight="1"/>
    <row r="20" ht="32.4" customHeight="1"/>
    <row r="21" ht="32.4" customHeight="1"/>
  </sheetData>
  <sheetProtection sheet="1" objects="1" scenarios="1"/>
  <mergeCells count="5">
    <mergeCell ref="A9:G9"/>
    <mergeCell ref="F13:F14"/>
    <mergeCell ref="A2:G2"/>
    <mergeCell ref="D6:D7"/>
    <mergeCell ref="F6:F7"/>
  </mergeCells>
  <phoneticPr fontId="2"/>
  <pageMargins left="0.7" right="0.7" top="0.75" bottom="0.75" header="0.3" footer="0.3"/>
  <pageSetup paperSize="9" orientation="portrait" horizontalDpi="0" verticalDpi="0" r:id="rId1"/>
  <headerFooter>
    <oddHeader>&amp;C&amp;"HG丸ｺﾞｼｯｸM-PRO,標準"&amp;A</oddHeader>
  </headerFooter>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6699"/>
  </sheetPr>
  <dimension ref="A1:G28"/>
  <sheetViews>
    <sheetView workbookViewId="0">
      <selection activeCell="D5" sqref="D5"/>
    </sheetView>
  </sheetViews>
  <sheetFormatPr defaultRowHeight="13.8"/>
  <cols>
    <col min="1" max="1" width="22.109375" style="31" bestFit="1" customWidth="1"/>
    <col min="2" max="3" width="20.6640625" style="31" bestFit="1" customWidth="1"/>
    <col min="4" max="4" width="8.88671875" style="31"/>
    <col min="5" max="5" width="18.5546875" style="31" bestFit="1" customWidth="1"/>
    <col min="6" max="6" width="20.109375" style="31" bestFit="1" customWidth="1"/>
    <col min="7" max="7" width="18.5546875" style="31" bestFit="1" customWidth="1"/>
    <col min="8" max="16384" width="8.88671875" style="31"/>
  </cols>
  <sheetData>
    <row r="1" spans="1:7">
      <c r="B1" s="39" t="s">
        <v>251</v>
      </c>
      <c r="C1" s="40" t="s">
        <v>252</v>
      </c>
    </row>
    <row r="2" spans="1:7">
      <c r="C2" s="40"/>
    </row>
    <row r="3" spans="1:7">
      <c r="A3" s="50" t="s">
        <v>230</v>
      </c>
      <c r="B3" s="49" t="s">
        <v>237</v>
      </c>
      <c r="C3" s="35" t="s">
        <v>311</v>
      </c>
      <c r="D3" s="36" t="s">
        <v>255</v>
      </c>
      <c r="E3" s="48" t="s">
        <v>258</v>
      </c>
      <c r="F3" s="37" t="s">
        <v>284</v>
      </c>
      <c r="G3" s="38" t="s">
        <v>289</v>
      </c>
    </row>
    <row r="4" spans="1:7">
      <c r="B4" s="49" t="s">
        <v>239</v>
      </c>
      <c r="C4" s="35" t="s">
        <v>239</v>
      </c>
      <c r="D4" s="36" t="s">
        <v>256</v>
      </c>
      <c r="E4" s="48" t="s">
        <v>259</v>
      </c>
      <c r="F4" s="37" t="s">
        <v>285</v>
      </c>
      <c r="G4" s="38" t="s">
        <v>290</v>
      </c>
    </row>
    <row r="5" spans="1:7">
      <c r="A5" s="51" t="s">
        <v>231</v>
      </c>
      <c r="B5" s="49" t="s">
        <v>240</v>
      </c>
      <c r="C5" s="35" t="s">
        <v>240</v>
      </c>
      <c r="D5" s="36" t="s">
        <v>257</v>
      </c>
      <c r="E5" s="48" t="s">
        <v>260</v>
      </c>
      <c r="F5" s="37" t="s">
        <v>286</v>
      </c>
      <c r="G5" s="38" t="s">
        <v>291</v>
      </c>
    </row>
    <row r="6" spans="1:7">
      <c r="A6" s="51" t="s">
        <v>232</v>
      </c>
      <c r="B6" s="49" t="s">
        <v>241</v>
      </c>
      <c r="C6" s="35" t="s">
        <v>241</v>
      </c>
      <c r="E6" s="48" t="s">
        <v>261</v>
      </c>
      <c r="F6" s="37" t="s">
        <v>287</v>
      </c>
      <c r="G6" s="38" t="s">
        <v>292</v>
      </c>
    </row>
    <row r="7" spans="1:7">
      <c r="A7" s="51" t="s">
        <v>233</v>
      </c>
      <c r="B7" s="49" t="s">
        <v>248</v>
      </c>
      <c r="C7" s="35" t="s">
        <v>248</v>
      </c>
      <c r="E7" s="48" t="s">
        <v>262</v>
      </c>
      <c r="F7" s="37" t="s">
        <v>288</v>
      </c>
      <c r="G7" s="38" t="s">
        <v>293</v>
      </c>
    </row>
    <row r="8" spans="1:7">
      <c r="A8" s="51" t="s">
        <v>572</v>
      </c>
      <c r="B8" s="49" t="s">
        <v>247</v>
      </c>
      <c r="C8" s="35" t="s">
        <v>247</v>
      </c>
      <c r="E8" s="48" t="s">
        <v>264</v>
      </c>
      <c r="F8" s="37" t="s">
        <v>407</v>
      </c>
    </row>
    <row r="9" spans="1:7">
      <c r="A9" s="49" t="s">
        <v>624</v>
      </c>
      <c r="B9" s="49" t="s">
        <v>249</v>
      </c>
      <c r="C9" s="35" t="s">
        <v>249</v>
      </c>
      <c r="E9" s="48" t="s">
        <v>266</v>
      </c>
      <c r="G9" s="53" t="s">
        <v>294</v>
      </c>
    </row>
    <row r="10" spans="1:7">
      <c r="B10" s="49" t="s">
        <v>243</v>
      </c>
      <c r="C10" s="35" t="s">
        <v>243</v>
      </c>
      <c r="E10" s="48" t="s">
        <v>268</v>
      </c>
    </row>
    <row r="11" spans="1:7">
      <c r="A11" s="51" t="s">
        <v>234</v>
      </c>
      <c r="B11" s="49" t="s">
        <v>242</v>
      </c>
      <c r="C11" s="35" t="s">
        <v>242</v>
      </c>
      <c r="E11" s="48" t="s">
        <v>270</v>
      </c>
      <c r="G11" s="424" t="s">
        <v>1123</v>
      </c>
    </row>
    <row r="12" spans="1:7">
      <c r="A12" s="52"/>
      <c r="B12" s="49" t="s">
        <v>238</v>
      </c>
      <c r="C12" s="35" t="s">
        <v>238</v>
      </c>
      <c r="E12" s="48" t="s">
        <v>271</v>
      </c>
      <c r="G12" s="424" t="s">
        <v>1124</v>
      </c>
    </row>
    <row r="13" spans="1:7">
      <c r="A13" s="51" t="s">
        <v>235</v>
      </c>
      <c r="B13" s="49" t="s">
        <v>250</v>
      </c>
      <c r="C13" s="35" t="s">
        <v>250</v>
      </c>
      <c r="E13" s="48" t="s">
        <v>272</v>
      </c>
      <c r="G13" s="54" t="s">
        <v>392</v>
      </c>
    </row>
    <row r="14" spans="1:7">
      <c r="A14" s="51" t="s">
        <v>236</v>
      </c>
      <c r="B14" s="49" t="s">
        <v>244</v>
      </c>
      <c r="C14" s="35" t="s">
        <v>244</v>
      </c>
      <c r="E14" s="48" t="s">
        <v>273</v>
      </c>
      <c r="G14" s="54" t="s">
        <v>393</v>
      </c>
    </row>
    <row r="15" spans="1:7">
      <c r="B15" s="49" t="s">
        <v>245</v>
      </c>
      <c r="C15" s="35" t="s">
        <v>245</v>
      </c>
      <c r="E15" s="48" t="s">
        <v>274</v>
      </c>
      <c r="G15" s="37" t="s">
        <v>1115</v>
      </c>
    </row>
    <row r="16" spans="1:7">
      <c r="B16" s="49" t="s">
        <v>246</v>
      </c>
      <c r="C16" s="35" t="s">
        <v>246</v>
      </c>
      <c r="E16" s="48" t="s">
        <v>275</v>
      </c>
      <c r="G16" s="37" t="s">
        <v>1116</v>
      </c>
    </row>
    <row r="17" spans="2:5">
      <c r="B17" s="49" t="s">
        <v>253</v>
      </c>
      <c r="C17" s="35" t="s">
        <v>253</v>
      </c>
      <c r="E17" s="48" t="s">
        <v>276</v>
      </c>
    </row>
    <row r="18" spans="2:5">
      <c r="B18" s="49" t="s">
        <v>254</v>
      </c>
      <c r="E18" s="48" t="s">
        <v>277</v>
      </c>
    </row>
    <row r="19" spans="2:5">
      <c r="E19" s="48" t="s">
        <v>279</v>
      </c>
    </row>
    <row r="20" spans="2:5">
      <c r="B20" s="51"/>
      <c r="E20" s="48" t="s">
        <v>280</v>
      </c>
    </row>
    <row r="21" spans="2:5">
      <c r="E21" s="48" t="s">
        <v>281</v>
      </c>
    </row>
    <row r="22" spans="2:5">
      <c r="E22" s="48" t="s">
        <v>282</v>
      </c>
    </row>
    <row r="23" spans="2:5">
      <c r="E23" s="48" t="s">
        <v>283</v>
      </c>
    </row>
    <row r="24" spans="2:5">
      <c r="E24" s="48" t="s">
        <v>625</v>
      </c>
    </row>
    <row r="25" spans="2:5">
      <c r="E25" s="48" t="s">
        <v>304</v>
      </c>
    </row>
    <row r="26" spans="2:5">
      <c r="E26" s="48" t="s">
        <v>305</v>
      </c>
    </row>
    <row r="27" spans="2:5">
      <c r="E27" s="48" t="s">
        <v>306</v>
      </c>
    </row>
    <row r="28" spans="2:5">
      <c r="E28" s="48" t="s">
        <v>278</v>
      </c>
    </row>
  </sheetData>
  <sheetProtection sheet="1" objects="1" scenarios="1"/>
  <phoneticPr fontId="13"/>
  <hyperlinks>
    <hyperlink ref="G9" location="元入金A1" tooltip="元入金" display="元入金"/>
    <hyperlink ref="G7" location="貸借対照表B1" tooltip="貸借対照表" display="貸借対照表"/>
    <hyperlink ref="G6" location="減価償却費の計算A1" tooltip="減価償却費の計算" display="減価償却費の計算"/>
    <hyperlink ref="G5" location="特別控除額D2" tooltip="青色申告特別控除額の計算" display="特別控除額"/>
    <hyperlink ref="G4" location="月別売上仕入A1" tooltip="月別売上（収入）金額及び仕入金額" display="月別売上仕入"/>
    <hyperlink ref="G3" location="損益計算書A1" tooltip="損益計算書" display="損益計算書"/>
    <hyperlink ref="F3" location="固定資産台帳1A1" tooltip="固定資産台帳（1）" display="固定資産台帳（1）"/>
    <hyperlink ref="F7" location="固定資産台帳5A1" tooltip="固定資産台帳（５）" display="固定資産台帳（5）"/>
    <hyperlink ref="F6" location="固定資産台帳4A1" tooltip="固定資産台帳（４）" display="固定資産台帳（4）"/>
    <hyperlink ref="F5" location="固定資産台帳3A1" tooltip="固定資産台帳（３）" display="固定資産台帳（3）"/>
    <hyperlink ref="F4" location="固定資産台帳2A1" tooltip="固定資産台帳（２）" display="固定資産台帳（2）"/>
    <hyperlink ref="E28" location="雑費A1" tooltip="雑費" display="雑費"/>
    <hyperlink ref="E27" location="経費帳予備3A1" tooltip="経費帳予備（３）" display="経費帳予備（３）"/>
    <hyperlink ref="E26" location="経費帳予備2A1" tooltip="経費帳予備（２）" display="経費帳予備（２）"/>
    <hyperlink ref="E25" location="経費帳予備1A1" tooltip="経費帳予備（１）" display="経費帳予備（１）"/>
    <hyperlink ref="E23" location="研修費A1" tooltip="研修費" display="研修費"/>
    <hyperlink ref="E22" location="諸会費A1" tooltip="諸会費" display="諸会費"/>
    <hyperlink ref="E3" location="租税公課A1" tooltip="租税公課" display="租税公課"/>
    <hyperlink ref="E4" location="荷造運賃A1" tooltip="荷造運賃" display="荷造運賃"/>
    <hyperlink ref="E5" location="水道光熱費A1" tooltip="水道光熱費" display="水道光熱費"/>
    <hyperlink ref="E6" location="旅費交通費A1" tooltip="旅費交通費" display="旅費交通費"/>
    <hyperlink ref="E7" location="通信費A4" tooltip="通信費" display="通信費"/>
    <hyperlink ref="E8" location="広告宣伝費A4" tooltip="広告宣伝費" display="広告宣伝費"/>
    <hyperlink ref="E9" location="接待交際費A4" tooltip="接待交際費" display="接待交際費"/>
    <hyperlink ref="E10" location="損害保険料A4" tooltip="損害保険料" display="損害保険料"/>
    <hyperlink ref="E11" location="修繕費A1" tooltip="修繕費" display="修繕費"/>
    <hyperlink ref="E12" location="消耗品費A1" tooltip="消耗品費" display="消耗品費"/>
    <hyperlink ref="E13" location="福利厚生費A1" tooltip="福利厚生費" display="福利厚生費"/>
    <hyperlink ref="E14" location="給料賃金A1" tooltip="給与賃金" display="給与賃金"/>
    <hyperlink ref="E15" location="外注工賃A1" tooltip="外注工賃" display="外注工賃"/>
    <hyperlink ref="E16" location="利子割引料A1" tooltip="利子割引料" display="利子割引料"/>
    <hyperlink ref="E17" location="地代家賃A4" tooltip="地代家賃" display="地代家賃"/>
    <hyperlink ref="E18" location="貸倒金A1" tooltip="貸倒金" display="貸倒金"/>
    <hyperlink ref="E19" location="リース料A4" tooltip="リース料" display="リース料"/>
    <hyperlink ref="E20" location="事務用品費A1" tooltip="事務用品費" display="事務用品費"/>
    <hyperlink ref="E21" location="新聞図書費A1" tooltip="新聞図書費" display="新聞図書費"/>
    <hyperlink ref="D3" location="仕入帳A1" tooltip="仕入帳" display="仕入帳"/>
    <hyperlink ref="D4" location="買掛帳1月A59" tooltip="買掛帳" display="買掛帳"/>
    <hyperlink ref="D5" location="商品台帳前期繰越A1" tooltip="商品台帳" display="商品台帳"/>
    <hyperlink ref="B18" location="雑収入A1" tooltip="雑収入" display="雑収入"/>
    <hyperlink ref="C4" location="AccessTrade売掛帳A1" tooltip="Access Trade　売掛帳" display="Access Trade"/>
    <hyperlink ref="C5" location="AffiliateB売掛帳A1" tooltip="Affiliate B　売掛帳" display="Affiliate B"/>
    <hyperlink ref="C6" location="JANet売掛帳A1" tooltip="JANet　売掛帳" display="JANet"/>
    <hyperlink ref="C7" location="バリューコマース売掛帳A1" tooltip="バリューコマース　売掛帳" display="バリューコマース"/>
    <hyperlink ref="C8" location="リンクシェア売掛帳A1" tooltip="リンクシェア　売掛帳" display="リンクシェア"/>
    <hyperlink ref="C9" location="モバ8売掛帳A1" tooltip="モバ８　売掛帳" display="モバ８"/>
    <hyperlink ref="C10" location="電脳卸売掛帳A1" tooltip="電脳卸　売掛帳" display="電脳卸"/>
    <hyperlink ref="C11" location="インフォトップ売掛帳A1" tooltip="インフォトップ　売掛帳" display="インフォトップ"/>
    <hyperlink ref="C12" location="インフォカート売掛帳A1" tooltip="インフォカート　売掛帳" display="インフォカート"/>
    <hyperlink ref="C13" location="グーグル売掛帳A1" tooltip="Google Adsensse　売掛帳" display="グーグルアドセンス"/>
    <hyperlink ref="C14" location="アマゾン売掛帳A1" tooltip="Amazonアソシエイト　売掛帳" display="アマゾン"/>
    <hyperlink ref="C15" location="楽天売掛帳A1" tooltip="楽天アフィリエイト　売掛帳" display="楽天"/>
    <hyperlink ref="C16" location="ヤフー売掛帳A1" tooltip="ヤフーアフィリエイト　売掛帳" display="ヤフー"/>
    <hyperlink ref="C17" location="その他売掛帳前期繰越A1" tooltip="その他　売掛帳　前期繰越ページ（１ページ目）" display="その他"/>
    <hyperlink ref="C3" location="A8net売掛帳A1" tooltip="A8net　売掛帳" display="A8net"/>
    <hyperlink ref="B3" location="A8net売上帳A1" tooltip="A8net　売上帳" display="A8net"/>
    <hyperlink ref="B4" location="AccessTrade売上帳A1" tooltip="Access Trade　売上帳" display="Access Trade"/>
    <hyperlink ref="B5" location="AffiliateB売上帳A1" tooltip="Affiliate B　売上帳" display="Affiliate B"/>
    <hyperlink ref="B6" location="JANet売上帳A1" tooltip="JANet　売上帳" display="JANet"/>
    <hyperlink ref="B7" location="バリューコマース売上帳A1" tooltip="バリューコマース　売上帳" display="バリューコマース"/>
    <hyperlink ref="B8" location="リンクシェア売上帳A1" tooltip="リンクシェア　売上帳" display="リンクシェア"/>
    <hyperlink ref="B9" location="モバ8売上帳A1" tooltip="モバ８　売上帳" display="モバ８"/>
    <hyperlink ref="B10" location="電脳卸売上帳A1" tooltip="電脳卸　売上帳" display="電脳卸"/>
    <hyperlink ref="B11" location="インフォトップ売上帳A1" tooltip="インフォトップ　売上帳" display="インフォトップ"/>
    <hyperlink ref="B12" location="インフォカート売上帳A1" tooltip="インフォカート　売上帳" display="インフォカート"/>
    <hyperlink ref="B13" location="グーグル売上帳A1" tooltip="Google Adsensse　売上帳" display="グーグルアドセンス"/>
    <hyperlink ref="B14" location="アマゾン売上帳A1" tooltip="Amazonアソシエイト　売上帳" display="アマゾン"/>
    <hyperlink ref="B15" location="楽天売上帳A1" tooltip="楽天アフィリエイト　売上帳" display="楽天"/>
    <hyperlink ref="B16" location="ヤフー売上帳A1" tooltip="ヤフーアフィリエイト　売上帳" display="ヤフー"/>
    <hyperlink ref="B17" location="その他売上帳A1" tooltip="その他　売上帳" display="その他"/>
    <hyperlink ref="A3" location="現金出納帳1月A1" tooltip="現金出納帳" display="現金出納帳"/>
    <hyperlink ref="A6" location="BB銀行1月A1" tooltip="預金出納帳　BB銀行" display="預金出納帳　BB銀行"/>
    <hyperlink ref="A7" location="CC銀行1月A1" tooltip="預金出納帳　CC銀行" display="預金出納帳　CC銀行"/>
    <hyperlink ref="A11" location="未払金帳A1" tooltip="未払金帳" display="未払金帳"/>
    <hyperlink ref="A13" location="事業主借A1" tooltip="事業主借" display="事業主借"/>
    <hyperlink ref="A14" location="事業主貸A1" tooltip="事業主貸" display="事業主貸"/>
    <hyperlink ref="G11" location="記帳ガイドA1" tooltip="記帳ガイドへ" display="記帳ガイド"/>
    <hyperlink ref="G12" location="支払・受取方法A1" tooltip="支払・受取方法一覧へ" display="支払・受取方法一覧"/>
    <hyperlink ref="F8" location="固定資産台帳白紙A1" tooltip="固定資産台帳　白紙" display="固定資産台帳　白紙"/>
    <hyperlink ref="A8" location="PayPal1月A1" tooltip="インターネット決済（PayPal）" display="ｲﾝﾀｰﾈｯﾄ決済（PayPal）"/>
    <hyperlink ref="A9" location="為替差損益!雑収入A1" tooltip="為替差損益" display="為替差損益"/>
    <hyperlink ref="E24" location="支払手数料A1" tooltip="支払手数料" display="支払手数料"/>
    <hyperlink ref="A5" location="AA銀行1月A1" tooltip="預金出納帳　AA銀行" display="預金出納帳　AA銀行"/>
    <hyperlink ref="G13" location="前年度A1" tooltip="前年度のコピー用シートへ" display="前年度"/>
    <hyperlink ref="G14" location="来年度A1" tooltip="来年度へのコピー用シートへ" display="来年度"/>
    <hyperlink ref="G15" location="減価償却方法A1" tooltip="減価償却方法のフローチャートへ" display="減価償却方法"/>
    <hyperlink ref="G16" location="家事事業按分A1" tooltip="家事事業按分自動計算表へ" display="家事事業按分"/>
  </hyperlink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pageSetUpPr fitToPage="1"/>
  </sheetPr>
  <dimension ref="A1:K609"/>
  <sheetViews>
    <sheetView workbookViewId="0">
      <pane xSplit="3" ySplit="3" topLeftCell="D4" activePane="bottomRight" state="frozen"/>
      <selection pane="topRight" activeCell="D1" sqref="D1"/>
      <selection pane="bottomLeft" activeCell="A4" sqref="A4"/>
      <selection pane="bottomRight"/>
    </sheetView>
  </sheetViews>
  <sheetFormatPr defaultRowHeight="13.8"/>
  <cols>
    <col min="1" max="1" width="6.109375" style="31" customWidth="1"/>
    <col min="2" max="2" width="27.109375" style="31" bestFit="1" customWidth="1"/>
    <col min="3" max="3" width="48.21875" style="56" customWidth="1"/>
    <col min="4" max="4" width="17.44140625" style="56" customWidth="1"/>
    <col min="5" max="10" width="13.88671875" style="31" customWidth="1"/>
    <col min="11" max="16384" width="8.88671875" style="31"/>
  </cols>
  <sheetData>
    <row r="1" spans="1:11" ht="20.399999999999999" customHeight="1">
      <c r="D1" s="127" t="s">
        <v>1050</v>
      </c>
      <c r="E1" s="128" t="s">
        <v>1052</v>
      </c>
      <c r="F1" s="128" t="s">
        <v>1054</v>
      </c>
      <c r="G1" s="128" t="s">
        <v>1055</v>
      </c>
    </row>
    <row r="2" spans="1:11" ht="20.399999999999999" customHeight="1">
      <c r="D2" s="127" t="s">
        <v>1051</v>
      </c>
      <c r="E2" s="375" t="s">
        <v>1053</v>
      </c>
      <c r="F2" s="375" t="s">
        <v>1053</v>
      </c>
      <c r="G2" s="375" t="s">
        <v>1053</v>
      </c>
    </row>
    <row r="3" spans="1:11">
      <c r="A3" s="31" t="s">
        <v>455</v>
      </c>
      <c r="B3" s="31" t="s">
        <v>468</v>
      </c>
      <c r="C3" s="56" t="s">
        <v>469</v>
      </c>
      <c r="D3" s="57" t="s">
        <v>443</v>
      </c>
      <c r="E3" s="31" t="s">
        <v>446</v>
      </c>
      <c r="F3" s="31" t="s">
        <v>817</v>
      </c>
      <c r="G3" s="31" t="s">
        <v>818</v>
      </c>
      <c r="H3" s="31" t="s">
        <v>819</v>
      </c>
      <c r="I3" s="31" t="s">
        <v>820</v>
      </c>
      <c r="J3" s="31" t="s">
        <v>821</v>
      </c>
      <c r="K3" s="31" t="s">
        <v>867</v>
      </c>
    </row>
    <row r="4" spans="1:11" ht="22.8">
      <c r="A4" s="31" t="s">
        <v>425</v>
      </c>
      <c r="B4" s="31" t="s">
        <v>467</v>
      </c>
      <c r="C4" s="109" t="s">
        <v>471</v>
      </c>
      <c r="D4" s="56" t="s">
        <v>442</v>
      </c>
      <c r="E4" s="72" t="s">
        <v>271</v>
      </c>
      <c r="F4" s="74" t="s">
        <v>230</v>
      </c>
    </row>
    <row r="5" spans="1:11" ht="22.8">
      <c r="A5" s="31" t="s">
        <v>425</v>
      </c>
      <c r="B5" s="31" t="s">
        <v>467</v>
      </c>
      <c r="C5" s="109" t="s">
        <v>472</v>
      </c>
      <c r="D5" s="56" t="s">
        <v>457</v>
      </c>
      <c r="E5" s="72" t="s">
        <v>271</v>
      </c>
      <c r="F5" s="72" t="s">
        <v>625</v>
      </c>
      <c r="G5" s="73" t="s">
        <v>626</v>
      </c>
      <c r="H5" s="73" t="s">
        <v>640</v>
      </c>
      <c r="I5" s="73" t="s">
        <v>641</v>
      </c>
    </row>
    <row r="6" spans="1:11" ht="22.8">
      <c r="A6" s="31" t="s">
        <v>425</v>
      </c>
      <c r="B6" s="31" t="s">
        <v>467</v>
      </c>
      <c r="C6" s="109" t="s">
        <v>479</v>
      </c>
      <c r="D6" s="56" t="s">
        <v>445</v>
      </c>
      <c r="E6" s="72" t="s">
        <v>271</v>
      </c>
      <c r="F6" s="73" t="s">
        <v>234</v>
      </c>
    </row>
    <row r="7" spans="1:11" ht="22.8">
      <c r="A7" s="31" t="s">
        <v>425</v>
      </c>
      <c r="B7" s="31" t="s">
        <v>467</v>
      </c>
      <c r="C7" s="109" t="s">
        <v>480</v>
      </c>
      <c r="D7" s="56" t="s">
        <v>447</v>
      </c>
      <c r="E7" s="72" t="s">
        <v>271</v>
      </c>
      <c r="F7" s="73" t="s">
        <v>841</v>
      </c>
    </row>
    <row r="8" spans="1:11" ht="22.8">
      <c r="A8" s="31" t="s">
        <v>425</v>
      </c>
      <c r="B8" s="31" t="s">
        <v>467</v>
      </c>
      <c r="C8" s="109" t="s">
        <v>481</v>
      </c>
      <c r="D8" s="56" t="s">
        <v>473</v>
      </c>
      <c r="E8" s="72" t="s">
        <v>271</v>
      </c>
      <c r="F8" s="73" t="s">
        <v>235</v>
      </c>
    </row>
    <row r="9" spans="1:11">
      <c r="A9" s="31" t="s">
        <v>828</v>
      </c>
      <c r="B9" s="31" t="s">
        <v>829</v>
      </c>
      <c r="C9" s="109" t="s">
        <v>837</v>
      </c>
      <c r="D9" s="56" t="s">
        <v>830</v>
      </c>
      <c r="E9" s="72" t="s">
        <v>282</v>
      </c>
      <c r="F9" s="72" t="s">
        <v>625</v>
      </c>
      <c r="G9" s="73" t="s">
        <v>626</v>
      </c>
      <c r="H9" s="73" t="s">
        <v>640</v>
      </c>
      <c r="I9" s="73" t="s">
        <v>641</v>
      </c>
    </row>
    <row r="10" spans="1:11">
      <c r="A10" s="31" t="s">
        <v>828</v>
      </c>
      <c r="B10" s="31" t="s">
        <v>829</v>
      </c>
      <c r="C10" s="109" t="s">
        <v>837</v>
      </c>
      <c r="D10" s="56" t="s">
        <v>457</v>
      </c>
      <c r="E10" s="72" t="s">
        <v>282</v>
      </c>
      <c r="F10" s="72" t="s">
        <v>625</v>
      </c>
      <c r="G10" s="73" t="s">
        <v>626</v>
      </c>
      <c r="H10" s="73" t="s">
        <v>640</v>
      </c>
      <c r="I10" s="73" t="s">
        <v>641</v>
      </c>
    </row>
    <row r="11" spans="1:11">
      <c r="A11" s="31" t="s">
        <v>425</v>
      </c>
      <c r="B11" s="31" t="s">
        <v>434</v>
      </c>
      <c r="C11" s="109" t="s">
        <v>962</v>
      </c>
      <c r="D11" s="56" t="s">
        <v>444</v>
      </c>
      <c r="E11" s="114" t="s">
        <v>941</v>
      </c>
      <c r="F11" s="81" t="s">
        <v>942</v>
      </c>
    </row>
    <row r="12" spans="1:11">
      <c r="A12" s="31" t="s">
        <v>425</v>
      </c>
      <c r="B12" s="31" t="s">
        <v>434</v>
      </c>
      <c r="C12" s="109" t="s">
        <v>963</v>
      </c>
      <c r="D12" s="56" t="s">
        <v>444</v>
      </c>
      <c r="E12" s="89" t="s">
        <v>646</v>
      </c>
      <c r="F12" s="81" t="s">
        <v>648</v>
      </c>
    </row>
    <row r="13" spans="1:11">
      <c r="A13" s="31" t="s">
        <v>425</v>
      </c>
      <c r="B13" s="31" t="s">
        <v>434</v>
      </c>
      <c r="C13" s="109" t="s">
        <v>964</v>
      </c>
      <c r="D13" s="56" t="s">
        <v>444</v>
      </c>
      <c r="E13" s="89" t="s">
        <v>644</v>
      </c>
      <c r="F13" s="80" t="s">
        <v>651</v>
      </c>
    </row>
    <row r="14" spans="1:11">
      <c r="A14" s="31" t="s">
        <v>425</v>
      </c>
      <c r="B14" s="31" t="s">
        <v>434</v>
      </c>
      <c r="C14" s="109" t="s">
        <v>965</v>
      </c>
      <c r="D14" s="56" t="s">
        <v>444</v>
      </c>
      <c r="E14" s="114" t="s">
        <v>943</v>
      </c>
      <c r="F14" s="81" t="s">
        <v>944</v>
      </c>
    </row>
    <row r="15" spans="1:11">
      <c r="A15" s="31" t="s">
        <v>425</v>
      </c>
      <c r="B15" s="31" t="s">
        <v>434</v>
      </c>
      <c r="C15" s="109" t="s">
        <v>966</v>
      </c>
      <c r="D15" s="56" t="s">
        <v>444</v>
      </c>
      <c r="E15" s="114" t="s">
        <v>945</v>
      </c>
      <c r="F15" s="81" t="s">
        <v>946</v>
      </c>
    </row>
    <row r="16" spans="1:11">
      <c r="A16" s="31" t="s">
        <v>425</v>
      </c>
      <c r="B16" s="31" t="s">
        <v>434</v>
      </c>
      <c r="C16" s="109" t="s">
        <v>967</v>
      </c>
      <c r="D16" s="56" t="s">
        <v>444</v>
      </c>
      <c r="E16" s="85" t="s">
        <v>947</v>
      </c>
      <c r="F16" s="82" t="s">
        <v>948</v>
      </c>
    </row>
    <row r="17" spans="1:9">
      <c r="A17" s="31" t="s">
        <v>425</v>
      </c>
      <c r="B17" s="31" t="s">
        <v>434</v>
      </c>
      <c r="C17" s="109" t="s">
        <v>968</v>
      </c>
      <c r="D17" s="56" t="s">
        <v>444</v>
      </c>
      <c r="E17" s="100" t="s">
        <v>645</v>
      </c>
      <c r="F17" s="101" t="s">
        <v>647</v>
      </c>
    </row>
    <row r="18" spans="1:9">
      <c r="A18" s="31" t="s">
        <v>425</v>
      </c>
      <c r="B18" s="31" t="s">
        <v>434</v>
      </c>
      <c r="C18" s="109" t="s">
        <v>969</v>
      </c>
      <c r="D18" s="56" t="s">
        <v>444</v>
      </c>
      <c r="E18" s="85" t="s">
        <v>949</v>
      </c>
      <c r="F18" s="82" t="s">
        <v>950</v>
      </c>
    </row>
    <row r="19" spans="1:9">
      <c r="A19" s="31" t="s">
        <v>425</v>
      </c>
      <c r="B19" s="31" t="s">
        <v>434</v>
      </c>
      <c r="C19" s="109" t="s">
        <v>970</v>
      </c>
      <c r="D19" s="56" t="s">
        <v>444</v>
      </c>
      <c r="E19" s="85" t="s">
        <v>951</v>
      </c>
      <c r="F19" s="82" t="s">
        <v>952</v>
      </c>
    </row>
    <row r="20" spans="1:9">
      <c r="A20" s="31" t="s">
        <v>425</v>
      </c>
      <c r="B20" s="31" t="s">
        <v>434</v>
      </c>
      <c r="C20" s="109" t="s">
        <v>971</v>
      </c>
      <c r="D20" s="56" t="s">
        <v>444</v>
      </c>
      <c r="E20" s="115" t="s">
        <v>953</v>
      </c>
      <c r="F20" s="116" t="s">
        <v>954</v>
      </c>
    </row>
    <row r="21" spans="1:9">
      <c r="A21" s="31" t="s">
        <v>425</v>
      </c>
      <c r="B21" s="31" t="s">
        <v>434</v>
      </c>
      <c r="C21" s="109" t="s">
        <v>972</v>
      </c>
      <c r="D21" s="56" t="s">
        <v>444</v>
      </c>
      <c r="E21" s="85" t="s">
        <v>955</v>
      </c>
      <c r="F21" s="82" t="s">
        <v>956</v>
      </c>
    </row>
    <row r="22" spans="1:9">
      <c r="A22" s="31" t="s">
        <v>425</v>
      </c>
      <c r="B22" s="31" t="s">
        <v>434</v>
      </c>
      <c r="C22" s="109" t="s">
        <v>973</v>
      </c>
      <c r="D22" s="56" t="s">
        <v>444</v>
      </c>
      <c r="E22" s="114" t="s">
        <v>959</v>
      </c>
      <c r="F22" s="81" t="s">
        <v>960</v>
      </c>
    </row>
    <row r="23" spans="1:9">
      <c r="A23" s="31" t="s">
        <v>425</v>
      </c>
      <c r="B23" s="31" t="s">
        <v>434</v>
      </c>
      <c r="C23" s="109" t="s">
        <v>974</v>
      </c>
      <c r="D23" s="56" t="s">
        <v>444</v>
      </c>
      <c r="E23" s="85" t="s">
        <v>643</v>
      </c>
      <c r="F23" s="82" t="s">
        <v>650</v>
      </c>
    </row>
    <row r="24" spans="1:9">
      <c r="A24" s="31" t="s">
        <v>425</v>
      </c>
      <c r="B24" s="31" t="s">
        <v>434</v>
      </c>
      <c r="C24" s="109" t="s">
        <v>975</v>
      </c>
      <c r="D24" s="56" t="s">
        <v>444</v>
      </c>
      <c r="E24" s="114" t="s">
        <v>957</v>
      </c>
      <c r="F24" s="81" t="s">
        <v>958</v>
      </c>
    </row>
    <row r="25" spans="1:9">
      <c r="A25" s="31" t="s">
        <v>961</v>
      </c>
      <c r="B25" s="31" t="s">
        <v>632</v>
      </c>
      <c r="C25" s="109" t="s">
        <v>976</v>
      </c>
      <c r="D25" s="56" t="s">
        <v>457</v>
      </c>
      <c r="E25" s="86" t="s">
        <v>626</v>
      </c>
      <c r="F25" s="86" t="s">
        <v>640</v>
      </c>
      <c r="G25" s="86" t="s">
        <v>641</v>
      </c>
      <c r="H25" s="72" t="s">
        <v>625</v>
      </c>
      <c r="I25" s="79" t="s">
        <v>941</v>
      </c>
    </row>
    <row r="26" spans="1:9">
      <c r="A26" s="31" t="s">
        <v>425</v>
      </c>
      <c r="B26" s="31" t="s">
        <v>634</v>
      </c>
      <c r="C26" s="109" t="s">
        <v>977</v>
      </c>
      <c r="D26" s="56" t="s">
        <v>457</v>
      </c>
      <c r="E26" s="86" t="s">
        <v>626</v>
      </c>
      <c r="F26" s="86" t="s">
        <v>640</v>
      </c>
      <c r="G26" s="86" t="s">
        <v>641</v>
      </c>
      <c r="H26" s="72" t="s">
        <v>625</v>
      </c>
      <c r="I26" s="78" t="s">
        <v>646</v>
      </c>
    </row>
    <row r="27" spans="1:9">
      <c r="A27" s="31" t="s">
        <v>629</v>
      </c>
      <c r="B27" s="31" t="s">
        <v>634</v>
      </c>
      <c r="C27" s="109" t="s">
        <v>978</v>
      </c>
      <c r="D27" s="56" t="s">
        <v>457</v>
      </c>
      <c r="E27" s="86" t="s">
        <v>626</v>
      </c>
      <c r="F27" s="86" t="s">
        <v>640</v>
      </c>
      <c r="G27" s="86" t="s">
        <v>641</v>
      </c>
      <c r="H27" s="72" t="s">
        <v>625</v>
      </c>
      <c r="I27" s="78" t="s">
        <v>644</v>
      </c>
    </row>
    <row r="28" spans="1:9">
      <c r="A28" s="31" t="s">
        <v>629</v>
      </c>
      <c r="B28" s="31" t="s">
        <v>634</v>
      </c>
      <c r="C28" s="109" t="s">
        <v>979</v>
      </c>
      <c r="D28" s="56" t="s">
        <v>457</v>
      </c>
      <c r="E28" s="86" t="s">
        <v>626</v>
      </c>
      <c r="F28" s="86" t="s">
        <v>640</v>
      </c>
      <c r="G28" s="86" t="s">
        <v>641</v>
      </c>
      <c r="H28" s="72" t="s">
        <v>625</v>
      </c>
      <c r="I28" s="79" t="s">
        <v>943</v>
      </c>
    </row>
    <row r="29" spans="1:9">
      <c r="A29" s="31" t="s">
        <v>629</v>
      </c>
      <c r="B29" s="31" t="s">
        <v>634</v>
      </c>
      <c r="C29" s="109" t="s">
        <v>980</v>
      </c>
      <c r="D29" s="56" t="s">
        <v>457</v>
      </c>
      <c r="E29" s="86" t="s">
        <v>626</v>
      </c>
      <c r="F29" s="86" t="s">
        <v>640</v>
      </c>
      <c r="G29" s="86" t="s">
        <v>641</v>
      </c>
      <c r="H29" s="72" t="s">
        <v>625</v>
      </c>
      <c r="I29" s="79" t="s">
        <v>945</v>
      </c>
    </row>
    <row r="30" spans="1:9">
      <c r="A30" s="31" t="s">
        <v>629</v>
      </c>
      <c r="B30" s="31" t="s">
        <v>634</v>
      </c>
      <c r="C30" s="109" t="s">
        <v>981</v>
      </c>
      <c r="D30" s="56" t="s">
        <v>457</v>
      </c>
      <c r="E30" s="86" t="s">
        <v>626</v>
      </c>
      <c r="F30" s="86" t="s">
        <v>640</v>
      </c>
      <c r="G30" s="86" t="s">
        <v>641</v>
      </c>
      <c r="H30" s="72" t="s">
        <v>625</v>
      </c>
      <c r="I30" s="77" t="s">
        <v>947</v>
      </c>
    </row>
    <row r="31" spans="1:9">
      <c r="A31" s="31" t="s">
        <v>629</v>
      </c>
      <c r="B31" s="31" t="s">
        <v>634</v>
      </c>
      <c r="C31" s="109" t="s">
        <v>982</v>
      </c>
      <c r="D31" s="56" t="s">
        <v>457</v>
      </c>
      <c r="E31" s="86" t="s">
        <v>626</v>
      </c>
      <c r="F31" s="86" t="s">
        <v>640</v>
      </c>
      <c r="G31" s="86" t="s">
        <v>641</v>
      </c>
      <c r="H31" s="72" t="s">
        <v>625</v>
      </c>
      <c r="I31" s="102" t="s">
        <v>645</v>
      </c>
    </row>
    <row r="32" spans="1:9">
      <c r="A32" s="31" t="s">
        <v>425</v>
      </c>
      <c r="B32" s="31" t="s">
        <v>634</v>
      </c>
      <c r="C32" s="109" t="s">
        <v>993</v>
      </c>
      <c r="D32" s="56" t="s">
        <v>457</v>
      </c>
      <c r="E32" s="86" t="s">
        <v>626</v>
      </c>
      <c r="F32" s="86" t="s">
        <v>640</v>
      </c>
      <c r="G32" s="86" t="s">
        <v>641</v>
      </c>
      <c r="H32" s="72" t="s">
        <v>625</v>
      </c>
      <c r="I32" s="77" t="s">
        <v>949</v>
      </c>
    </row>
    <row r="33" spans="1:9">
      <c r="A33" s="31" t="s">
        <v>425</v>
      </c>
      <c r="B33" s="31" t="s">
        <v>634</v>
      </c>
      <c r="C33" s="109" t="s">
        <v>994</v>
      </c>
      <c r="D33" s="56" t="s">
        <v>457</v>
      </c>
      <c r="E33" s="86" t="s">
        <v>626</v>
      </c>
      <c r="F33" s="86" t="s">
        <v>640</v>
      </c>
      <c r="G33" s="86" t="s">
        <v>641</v>
      </c>
      <c r="H33" s="72" t="s">
        <v>625</v>
      </c>
      <c r="I33" s="77" t="s">
        <v>951</v>
      </c>
    </row>
    <row r="34" spans="1:9">
      <c r="A34" s="31" t="s">
        <v>425</v>
      </c>
      <c r="B34" s="31" t="s">
        <v>634</v>
      </c>
      <c r="C34" s="109" t="s">
        <v>995</v>
      </c>
      <c r="D34" s="56" t="s">
        <v>457</v>
      </c>
      <c r="E34" s="86" t="s">
        <v>626</v>
      </c>
      <c r="F34" s="86" t="s">
        <v>640</v>
      </c>
      <c r="G34" s="86" t="s">
        <v>641</v>
      </c>
      <c r="H34" s="72" t="s">
        <v>625</v>
      </c>
      <c r="I34" s="119" t="s">
        <v>953</v>
      </c>
    </row>
    <row r="35" spans="1:9">
      <c r="A35" s="31" t="s">
        <v>425</v>
      </c>
      <c r="B35" s="31" t="s">
        <v>634</v>
      </c>
      <c r="C35" s="109" t="s">
        <v>996</v>
      </c>
      <c r="D35" s="56" t="s">
        <v>457</v>
      </c>
      <c r="E35" s="86" t="s">
        <v>626</v>
      </c>
      <c r="F35" s="86" t="s">
        <v>640</v>
      </c>
      <c r="G35" s="86" t="s">
        <v>641</v>
      </c>
      <c r="H35" s="72" t="s">
        <v>625</v>
      </c>
      <c r="I35" s="77" t="s">
        <v>955</v>
      </c>
    </row>
    <row r="36" spans="1:9">
      <c r="A36" s="31" t="s">
        <v>425</v>
      </c>
      <c r="B36" s="31" t="s">
        <v>634</v>
      </c>
      <c r="C36" s="109" t="s">
        <v>997</v>
      </c>
      <c r="D36" s="56" t="s">
        <v>457</v>
      </c>
      <c r="E36" s="86" t="s">
        <v>626</v>
      </c>
      <c r="F36" s="86" t="s">
        <v>640</v>
      </c>
      <c r="G36" s="86" t="s">
        <v>641</v>
      </c>
      <c r="H36" s="72" t="s">
        <v>625</v>
      </c>
      <c r="I36" s="79" t="s">
        <v>959</v>
      </c>
    </row>
    <row r="37" spans="1:9">
      <c r="A37" s="31" t="s">
        <v>629</v>
      </c>
      <c r="B37" s="31" t="s">
        <v>632</v>
      </c>
      <c r="C37" s="109" t="s">
        <v>627</v>
      </c>
      <c r="D37" s="56" t="s">
        <v>895</v>
      </c>
      <c r="E37" s="86" t="s">
        <v>894</v>
      </c>
      <c r="F37" s="72" t="s">
        <v>625</v>
      </c>
      <c r="G37" s="77" t="s">
        <v>643</v>
      </c>
      <c r="H37" s="94"/>
      <c r="I37" s="94"/>
    </row>
    <row r="38" spans="1:9">
      <c r="A38" s="31" t="s">
        <v>629</v>
      </c>
      <c r="B38" s="31" t="s">
        <v>632</v>
      </c>
      <c r="C38" s="109" t="s">
        <v>1015</v>
      </c>
      <c r="D38" s="56" t="s">
        <v>457</v>
      </c>
      <c r="E38" s="86" t="s">
        <v>626</v>
      </c>
      <c r="F38" s="86" t="s">
        <v>640</v>
      </c>
      <c r="G38" s="86" t="s">
        <v>641</v>
      </c>
      <c r="H38" s="72" t="s">
        <v>625</v>
      </c>
      <c r="I38" s="79" t="s">
        <v>957</v>
      </c>
    </row>
    <row r="39" spans="1:9">
      <c r="A39" s="31" t="s">
        <v>629</v>
      </c>
      <c r="B39" s="31" t="s">
        <v>638</v>
      </c>
      <c r="C39" s="109" t="s">
        <v>998</v>
      </c>
      <c r="D39" s="56" t="s">
        <v>457</v>
      </c>
      <c r="E39" s="86" t="s">
        <v>626</v>
      </c>
      <c r="F39" s="86" t="s">
        <v>640</v>
      </c>
      <c r="G39" s="86" t="s">
        <v>641</v>
      </c>
      <c r="H39" s="72" t="s">
        <v>625</v>
      </c>
      <c r="I39" s="79" t="s">
        <v>646</v>
      </c>
    </row>
    <row r="40" spans="1:9">
      <c r="A40" s="31" t="s">
        <v>496</v>
      </c>
      <c r="B40" s="31" t="s">
        <v>497</v>
      </c>
      <c r="C40" s="109" t="s">
        <v>417</v>
      </c>
      <c r="D40" s="56" t="s">
        <v>660</v>
      </c>
      <c r="E40" s="72" t="s">
        <v>280</v>
      </c>
      <c r="F40" s="73" t="s">
        <v>234</v>
      </c>
    </row>
    <row r="41" spans="1:9">
      <c r="A41" s="31" t="s">
        <v>425</v>
      </c>
      <c r="B41" s="31" t="s">
        <v>497</v>
      </c>
      <c r="C41" s="109" t="s">
        <v>417</v>
      </c>
      <c r="D41" s="56" t="s">
        <v>454</v>
      </c>
      <c r="E41" s="72" t="s">
        <v>280</v>
      </c>
      <c r="F41" s="73" t="s">
        <v>234</v>
      </c>
    </row>
    <row r="42" spans="1:9">
      <c r="A42" s="31" t="s">
        <v>425</v>
      </c>
      <c r="B42" s="31" t="s">
        <v>633</v>
      </c>
      <c r="C42" s="109" t="s">
        <v>978</v>
      </c>
      <c r="D42" s="56" t="s">
        <v>457</v>
      </c>
      <c r="E42" s="86" t="s">
        <v>626</v>
      </c>
      <c r="F42" s="86" t="s">
        <v>640</v>
      </c>
      <c r="G42" s="86" t="s">
        <v>641</v>
      </c>
      <c r="H42" s="72" t="s">
        <v>625</v>
      </c>
      <c r="I42" s="78" t="s">
        <v>644</v>
      </c>
    </row>
    <row r="43" spans="1:9">
      <c r="A43" s="31" t="s">
        <v>694</v>
      </c>
      <c r="B43" s="31" t="s">
        <v>693</v>
      </c>
      <c r="C43" s="109" t="s">
        <v>1061</v>
      </c>
      <c r="D43" s="56" t="s">
        <v>697</v>
      </c>
      <c r="E43" s="85" t="s">
        <v>676</v>
      </c>
      <c r="F43" s="82" t="s">
        <v>677</v>
      </c>
    </row>
    <row r="44" spans="1:9">
      <c r="A44" s="31" t="s">
        <v>694</v>
      </c>
      <c r="B44" s="31" t="s">
        <v>693</v>
      </c>
      <c r="C44" s="109" t="s">
        <v>1061</v>
      </c>
      <c r="D44" s="56" t="s">
        <v>679</v>
      </c>
      <c r="E44" s="83" t="s">
        <v>257</v>
      </c>
      <c r="F44" s="72" t="s">
        <v>259</v>
      </c>
      <c r="G44" s="74" t="s">
        <v>230</v>
      </c>
    </row>
    <row r="45" spans="1:9">
      <c r="A45" s="31" t="s">
        <v>694</v>
      </c>
      <c r="B45" s="31" t="s">
        <v>693</v>
      </c>
      <c r="C45" s="109" t="s">
        <v>699</v>
      </c>
      <c r="D45" s="56" t="s">
        <v>700</v>
      </c>
      <c r="E45" s="86" t="s">
        <v>626</v>
      </c>
      <c r="F45" s="86" t="s">
        <v>640</v>
      </c>
      <c r="G45" s="86" t="s">
        <v>641</v>
      </c>
      <c r="H45" s="72" t="s">
        <v>625</v>
      </c>
      <c r="I45" s="77" t="s">
        <v>676</v>
      </c>
    </row>
    <row r="46" spans="1:9">
      <c r="A46" s="31" t="s">
        <v>983</v>
      </c>
      <c r="B46" s="31" t="s">
        <v>1019</v>
      </c>
      <c r="C46" s="109" t="s">
        <v>1020</v>
      </c>
      <c r="D46" s="56" t="s">
        <v>707</v>
      </c>
      <c r="E46" s="72" t="s">
        <v>258</v>
      </c>
      <c r="F46" s="74" t="s">
        <v>230</v>
      </c>
      <c r="G46" s="94"/>
      <c r="H46" s="94"/>
      <c r="I46" s="94"/>
    </row>
    <row r="47" spans="1:9">
      <c r="A47" s="31" t="s">
        <v>983</v>
      </c>
      <c r="B47" s="31" t="s">
        <v>1021</v>
      </c>
      <c r="C47" s="120" t="s">
        <v>1022</v>
      </c>
      <c r="D47" s="56" t="s">
        <v>1023</v>
      </c>
      <c r="E47" s="72" t="s">
        <v>262</v>
      </c>
      <c r="F47" s="74" t="s">
        <v>230</v>
      </c>
      <c r="G47" s="94"/>
      <c r="H47" s="94"/>
      <c r="I47" s="94"/>
    </row>
    <row r="48" spans="1:9">
      <c r="A48" s="31" t="s">
        <v>983</v>
      </c>
      <c r="B48" s="31" t="s">
        <v>1021</v>
      </c>
      <c r="C48" s="120" t="s">
        <v>1022</v>
      </c>
      <c r="D48" s="56" t="s">
        <v>445</v>
      </c>
      <c r="E48" s="72" t="s">
        <v>262</v>
      </c>
      <c r="F48" s="73" t="s">
        <v>234</v>
      </c>
      <c r="G48" s="94"/>
      <c r="H48" s="94"/>
      <c r="I48" s="94"/>
    </row>
    <row r="49" spans="1:9">
      <c r="A49" s="31" t="s">
        <v>738</v>
      </c>
      <c r="B49" s="97" t="s">
        <v>1041</v>
      </c>
      <c r="C49" s="109" t="s">
        <v>1045</v>
      </c>
      <c r="D49" s="56" t="s">
        <v>457</v>
      </c>
      <c r="E49" s="72" t="s">
        <v>262</v>
      </c>
      <c r="F49" s="72" t="s">
        <v>842</v>
      </c>
      <c r="G49" s="73" t="s">
        <v>626</v>
      </c>
      <c r="H49" s="73" t="s">
        <v>640</v>
      </c>
      <c r="I49" s="73" t="s">
        <v>641</v>
      </c>
    </row>
    <row r="50" spans="1:9">
      <c r="A50" s="31" t="s">
        <v>738</v>
      </c>
      <c r="B50" s="97" t="s">
        <v>1041</v>
      </c>
      <c r="C50" s="109" t="s">
        <v>1045</v>
      </c>
      <c r="D50" s="56" t="s">
        <v>445</v>
      </c>
      <c r="E50" s="72" t="s">
        <v>262</v>
      </c>
      <c r="F50" s="73" t="s">
        <v>234</v>
      </c>
    </row>
    <row r="51" spans="1:9">
      <c r="A51" s="31" t="s">
        <v>983</v>
      </c>
      <c r="B51" s="31" t="s">
        <v>984</v>
      </c>
      <c r="C51" s="109" t="s">
        <v>965</v>
      </c>
      <c r="D51" s="56" t="s">
        <v>444</v>
      </c>
      <c r="E51" s="114" t="s">
        <v>943</v>
      </c>
      <c r="F51" s="81" t="s">
        <v>944</v>
      </c>
    </row>
    <row r="52" spans="1:9">
      <c r="A52" s="31" t="s">
        <v>983</v>
      </c>
      <c r="B52" s="31" t="s">
        <v>985</v>
      </c>
      <c r="C52" s="109" t="s">
        <v>979</v>
      </c>
      <c r="D52" s="56" t="s">
        <v>457</v>
      </c>
      <c r="E52" s="86" t="s">
        <v>626</v>
      </c>
      <c r="F52" s="86" t="s">
        <v>640</v>
      </c>
      <c r="G52" s="86" t="s">
        <v>641</v>
      </c>
      <c r="H52" s="72" t="s">
        <v>625</v>
      </c>
      <c r="I52" s="79" t="s">
        <v>943</v>
      </c>
    </row>
    <row r="53" spans="1:9">
      <c r="A53" s="31" t="s">
        <v>983</v>
      </c>
      <c r="B53" s="31" t="s">
        <v>986</v>
      </c>
      <c r="C53" s="109" t="s">
        <v>966</v>
      </c>
      <c r="D53" s="56" t="s">
        <v>444</v>
      </c>
      <c r="E53" s="114" t="s">
        <v>945</v>
      </c>
      <c r="F53" s="81" t="s">
        <v>946</v>
      </c>
    </row>
    <row r="54" spans="1:9">
      <c r="A54" s="31" t="s">
        <v>983</v>
      </c>
      <c r="B54" s="31" t="s">
        <v>987</v>
      </c>
      <c r="C54" s="109" t="s">
        <v>980</v>
      </c>
      <c r="D54" s="56" t="s">
        <v>457</v>
      </c>
      <c r="E54" s="86" t="s">
        <v>626</v>
      </c>
      <c r="F54" s="86" t="s">
        <v>640</v>
      </c>
      <c r="G54" s="86" t="s">
        <v>641</v>
      </c>
      <c r="H54" s="72" t="s">
        <v>625</v>
      </c>
      <c r="I54" s="79" t="s">
        <v>945</v>
      </c>
    </row>
    <row r="55" spans="1:9">
      <c r="A55" s="31" t="s">
        <v>896</v>
      </c>
      <c r="B55" s="31" t="s">
        <v>897</v>
      </c>
      <c r="C55" s="109" t="s">
        <v>897</v>
      </c>
      <c r="D55" s="56" t="s">
        <v>457</v>
      </c>
      <c r="E55" s="86" t="s">
        <v>626</v>
      </c>
      <c r="F55" s="86" t="s">
        <v>640</v>
      </c>
      <c r="G55" s="86" t="s">
        <v>641</v>
      </c>
      <c r="H55" s="73" t="s">
        <v>235</v>
      </c>
    </row>
    <row r="56" spans="1:9">
      <c r="A56" s="31" t="s">
        <v>1233</v>
      </c>
      <c r="B56" s="31" t="s">
        <v>1234</v>
      </c>
      <c r="C56" s="130" t="s">
        <v>1214</v>
      </c>
      <c r="D56" s="56" t="s">
        <v>1106</v>
      </c>
      <c r="E56" s="94"/>
      <c r="F56" s="94"/>
    </row>
    <row r="57" spans="1:9">
      <c r="A57" s="31" t="s">
        <v>1233</v>
      </c>
      <c r="B57" s="31" t="s">
        <v>1235</v>
      </c>
      <c r="C57" s="109" t="s">
        <v>1184</v>
      </c>
      <c r="D57" s="56" t="s">
        <v>447</v>
      </c>
      <c r="E57" s="86" t="s">
        <v>642</v>
      </c>
      <c r="F57" s="72" t="s">
        <v>625</v>
      </c>
      <c r="G57" s="77" t="s">
        <v>676</v>
      </c>
      <c r="H57" s="422"/>
    </row>
    <row r="58" spans="1:9">
      <c r="A58" s="31" t="s">
        <v>1233</v>
      </c>
      <c r="B58" s="31" t="s">
        <v>1235</v>
      </c>
      <c r="C58" s="109" t="s">
        <v>1184</v>
      </c>
      <c r="D58" s="56" t="s">
        <v>514</v>
      </c>
      <c r="E58" s="86" t="s">
        <v>626</v>
      </c>
      <c r="F58" s="86" t="s">
        <v>640</v>
      </c>
      <c r="G58" s="86" t="s">
        <v>641</v>
      </c>
      <c r="H58" s="72" t="s">
        <v>625</v>
      </c>
      <c r="I58" s="77" t="s">
        <v>676</v>
      </c>
    </row>
    <row r="59" spans="1:9" ht="24">
      <c r="A59" s="31" t="s">
        <v>1233</v>
      </c>
      <c r="B59" s="31" t="s">
        <v>1236</v>
      </c>
      <c r="C59" s="109" t="s">
        <v>1205</v>
      </c>
      <c r="D59" s="56" t="s">
        <v>1126</v>
      </c>
      <c r="E59" s="113" t="s">
        <v>677</v>
      </c>
      <c r="F59" s="72" t="s">
        <v>625</v>
      </c>
      <c r="G59" s="73" t="s">
        <v>626</v>
      </c>
      <c r="H59" s="73" t="s">
        <v>640</v>
      </c>
      <c r="I59" s="73" t="s">
        <v>641</v>
      </c>
    </row>
    <row r="60" spans="1:9" ht="24">
      <c r="A60" s="31" t="s">
        <v>1233</v>
      </c>
      <c r="B60" s="31" t="s">
        <v>1236</v>
      </c>
      <c r="C60" s="109" t="s">
        <v>1205</v>
      </c>
      <c r="D60" s="56" t="s">
        <v>1127</v>
      </c>
      <c r="E60" s="113" t="s">
        <v>677</v>
      </c>
      <c r="F60" s="73" t="s">
        <v>626</v>
      </c>
      <c r="G60" s="73" t="s">
        <v>640</v>
      </c>
      <c r="H60" s="73" t="s">
        <v>641</v>
      </c>
    </row>
    <row r="61" spans="1:9">
      <c r="A61" s="31" t="s">
        <v>1233</v>
      </c>
      <c r="B61" s="31" t="s">
        <v>1237</v>
      </c>
      <c r="C61" s="109" t="s">
        <v>1209</v>
      </c>
      <c r="D61" s="56" t="s">
        <v>679</v>
      </c>
      <c r="E61" s="83" t="s">
        <v>257</v>
      </c>
      <c r="F61" s="72" t="s">
        <v>259</v>
      </c>
      <c r="G61" s="74" t="s">
        <v>230</v>
      </c>
    </row>
    <row r="62" spans="1:9">
      <c r="A62" s="31" t="s">
        <v>1233</v>
      </c>
      <c r="B62" s="31" t="s">
        <v>1238</v>
      </c>
      <c r="C62" s="109" t="s">
        <v>1212</v>
      </c>
      <c r="D62" s="56" t="s">
        <v>1106</v>
      </c>
      <c r="E62" s="83" t="s">
        <v>257</v>
      </c>
      <c r="F62" s="94"/>
      <c r="G62" s="94"/>
    </row>
    <row r="63" spans="1:9" ht="23.4">
      <c r="A63" s="31" t="s">
        <v>1233</v>
      </c>
      <c r="B63" s="31" t="s">
        <v>1239</v>
      </c>
      <c r="C63" s="109" t="s">
        <v>1213</v>
      </c>
      <c r="D63" s="56" t="s">
        <v>1134</v>
      </c>
      <c r="E63" s="113" t="s">
        <v>677</v>
      </c>
      <c r="F63" s="72" t="s">
        <v>625</v>
      </c>
      <c r="G63" s="73" t="s">
        <v>626</v>
      </c>
      <c r="H63" s="73" t="s">
        <v>640</v>
      </c>
      <c r="I63" s="73" t="s">
        <v>641</v>
      </c>
    </row>
    <row r="64" spans="1:9" ht="24">
      <c r="A64" s="31" t="s">
        <v>1233</v>
      </c>
      <c r="B64" s="31" t="s">
        <v>1239</v>
      </c>
      <c r="C64" s="109" t="s">
        <v>1213</v>
      </c>
      <c r="D64" s="56" t="s">
        <v>1135</v>
      </c>
      <c r="E64" s="113" t="s">
        <v>677</v>
      </c>
      <c r="F64" s="73" t="s">
        <v>626</v>
      </c>
      <c r="G64" s="73" t="s">
        <v>640</v>
      </c>
      <c r="H64" s="73" t="s">
        <v>641</v>
      </c>
    </row>
    <row r="65" spans="1:9">
      <c r="A65" s="31" t="s">
        <v>1233</v>
      </c>
      <c r="B65" s="31" t="s">
        <v>1240</v>
      </c>
      <c r="C65" s="130" t="s">
        <v>1194</v>
      </c>
      <c r="D65" s="56" t="s">
        <v>444</v>
      </c>
      <c r="E65" s="94"/>
      <c r="F65" s="94"/>
      <c r="G65" s="94"/>
      <c r="H65" s="94"/>
    </row>
    <row r="66" spans="1:9">
      <c r="A66" s="31" t="s">
        <v>1233</v>
      </c>
      <c r="B66" s="97" t="s">
        <v>1241</v>
      </c>
      <c r="C66" s="109" t="s">
        <v>1181</v>
      </c>
      <c r="D66" s="56" t="s">
        <v>444</v>
      </c>
      <c r="E66" s="85" t="s">
        <v>811</v>
      </c>
      <c r="F66" s="82" t="s">
        <v>677</v>
      </c>
      <c r="G66" s="108"/>
      <c r="H66" s="94"/>
    </row>
    <row r="67" spans="1:9">
      <c r="A67" s="31" t="s">
        <v>1233</v>
      </c>
      <c r="B67" s="31" t="s">
        <v>1242</v>
      </c>
      <c r="C67" s="109" t="s">
        <v>1192</v>
      </c>
      <c r="D67" s="56" t="s">
        <v>679</v>
      </c>
      <c r="E67" s="83" t="s">
        <v>257</v>
      </c>
      <c r="F67" s="72" t="s">
        <v>259</v>
      </c>
      <c r="G67" s="74" t="s">
        <v>230</v>
      </c>
      <c r="H67" s="94"/>
    </row>
    <row r="68" spans="1:9" ht="27.6">
      <c r="A68" s="31" t="s">
        <v>1233</v>
      </c>
      <c r="B68" s="111" t="s">
        <v>1243</v>
      </c>
      <c r="C68" s="407" t="s">
        <v>1195</v>
      </c>
      <c r="D68" s="111" t="s">
        <v>1106</v>
      </c>
      <c r="E68" s="83" t="s">
        <v>257</v>
      </c>
      <c r="F68" s="425" t="s">
        <v>677</v>
      </c>
      <c r="G68" s="426" t="s">
        <v>676</v>
      </c>
      <c r="H68" s="94"/>
    </row>
    <row r="69" spans="1:9">
      <c r="A69" s="31" t="s">
        <v>1233</v>
      </c>
      <c r="B69" s="31" t="s">
        <v>1244</v>
      </c>
      <c r="C69" s="109" t="s">
        <v>1184</v>
      </c>
      <c r="D69" s="56" t="s">
        <v>447</v>
      </c>
      <c r="E69" s="86" t="s">
        <v>642</v>
      </c>
      <c r="F69" s="72" t="s">
        <v>625</v>
      </c>
      <c r="G69" s="77" t="s">
        <v>676</v>
      </c>
      <c r="H69" s="422"/>
    </row>
    <row r="70" spans="1:9">
      <c r="A70" s="31" t="s">
        <v>1233</v>
      </c>
      <c r="B70" s="31" t="s">
        <v>1244</v>
      </c>
      <c r="C70" s="109" t="s">
        <v>1184</v>
      </c>
      <c r="D70" s="56" t="s">
        <v>457</v>
      </c>
      <c r="E70" s="86" t="s">
        <v>626</v>
      </c>
      <c r="F70" s="86" t="s">
        <v>640</v>
      </c>
      <c r="G70" s="86" t="s">
        <v>641</v>
      </c>
      <c r="H70" s="72" t="s">
        <v>625</v>
      </c>
      <c r="I70" s="77" t="s">
        <v>676</v>
      </c>
    </row>
    <row r="71" spans="1:9">
      <c r="A71" s="31" t="s">
        <v>1233</v>
      </c>
      <c r="B71" s="407" t="s">
        <v>1245</v>
      </c>
      <c r="C71" s="109" t="s">
        <v>1200</v>
      </c>
      <c r="D71" s="111" t="s">
        <v>1110</v>
      </c>
      <c r="E71" s="83" t="s">
        <v>257</v>
      </c>
      <c r="F71" s="108"/>
      <c r="G71" s="422"/>
    </row>
    <row r="72" spans="1:9" ht="24">
      <c r="A72" s="31" t="s">
        <v>1233</v>
      </c>
      <c r="B72" s="111" t="s">
        <v>1246</v>
      </c>
      <c r="C72" s="109" t="s">
        <v>1202</v>
      </c>
      <c r="D72" s="111" t="s">
        <v>1226</v>
      </c>
      <c r="E72" s="113" t="s">
        <v>677</v>
      </c>
      <c r="F72" s="72" t="s">
        <v>625</v>
      </c>
      <c r="G72" s="73" t="s">
        <v>642</v>
      </c>
    </row>
    <row r="73" spans="1:9" ht="24">
      <c r="A73" s="31" t="s">
        <v>1233</v>
      </c>
      <c r="B73" s="111" t="s">
        <v>1246</v>
      </c>
      <c r="C73" s="109" t="s">
        <v>1202</v>
      </c>
      <c r="D73" s="111" t="s">
        <v>1227</v>
      </c>
      <c r="E73" s="113" t="s">
        <v>677</v>
      </c>
      <c r="F73" s="73" t="s">
        <v>642</v>
      </c>
      <c r="G73" s="94"/>
    </row>
    <row r="74" spans="1:9" ht="24">
      <c r="A74" s="31" t="s">
        <v>1233</v>
      </c>
      <c r="B74" s="111" t="s">
        <v>1246</v>
      </c>
      <c r="C74" s="109" t="s">
        <v>1202</v>
      </c>
      <c r="D74" s="111" t="s">
        <v>1197</v>
      </c>
      <c r="E74" s="113" t="s">
        <v>677</v>
      </c>
      <c r="F74" s="72" t="s">
        <v>625</v>
      </c>
      <c r="G74" s="73" t="s">
        <v>626</v>
      </c>
      <c r="H74" s="73" t="s">
        <v>640</v>
      </c>
      <c r="I74" s="73" t="s">
        <v>641</v>
      </c>
    </row>
    <row r="75" spans="1:9" ht="24">
      <c r="A75" s="31" t="s">
        <v>1233</v>
      </c>
      <c r="B75" s="111" t="s">
        <v>1246</v>
      </c>
      <c r="C75" s="109" t="s">
        <v>1202</v>
      </c>
      <c r="D75" s="111" t="s">
        <v>1198</v>
      </c>
      <c r="E75" s="113" t="s">
        <v>677</v>
      </c>
      <c r="F75" s="73" t="s">
        <v>626</v>
      </c>
      <c r="G75" s="73" t="s">
        <v>640</v>
      </c>
      <c r="H75" s="73" t="s">
        <v>641</v>
      </c>
    </row>
    <row r="76" spans="1:9">
      <c r="A76" s="31" t="s">
        <v>801</v>
      </c>
      <c r="B76" s="31" t="s">
        <v>802</v>
      </c>
      <c r="C76" s="109" t="s">
        <v>799</v>
      </c>
      <c r="D76" s="56" t="s">
        <v>792</v>
      </c>
      <c r="E76" s="85" t="s">
        <v>811</v>
      </c>
      <c r="F76" s="94"/>
    </row>
    <row r="77" spans="1:9">
      <c r="A77" s="31" t="s">
        <v>988</v>
      </c>
      <c r="B77" s="31" t="s">
        <v>989</v>
      </c>
      <c r="C77" s="109" t="s">
        <v>967</v>
      </c>
      <c r="D77" s="56" t="s">
        <v>444</v>
      </c>
      <c r="E77" s="85" t="s">
        <v>947</v>
      </c>
      <c r="F77" s="82" t="s">
        <v>948</v>
      </c>
    </row>
    <row r="78" spans="1:9">
      <c r="A78" s="31" t="s">
        <v>988</v>
      </c>
      <c r="B78" s="31" t="s">
        <v>990</v>
      </c>
      <c r="C78" s="109" t="s">
        <v>981</v>
      </c>
      <c r="D78" s="56" t="s">
        <v>457</v>
      </c>
      <c r="E78" s="86" t="s">
        <v>626</v>
      </c>
      <c r="F78" s="86" t="s">
        <v>640</v>
      </c>
      <c r="G78" s="86" t="s">
        <v>641</v>
      </c>
      <c r="H78" s="72" t="s">
        <v>625</v>
      </c>
      <c r="I78" s="77" t="s">
        <v>947</v>
      </c>
    </row>
    <row r="79" spans="1:9">
      <c r="A79" s="31" t="s">
        <v>438</v>
      </c>
      <c r="B79" s="31" t="s">
        <v>476</v>
      </c>
      <c r="C79" s="109" t="s">
        <v>416</v>
      </c>
      <c r="D79" s="56" t="s">
        <v>442</v>
      </c>
      <c r="E79" s="72" t="s">
        <v>271</v>
      </c>
      <c r="F79" s="74" t="s">
        <v>230</v>
      </c>
    </row>
    <row r="80" spans="1:9">
      <c r="A80" s="31" t="s">
        <v>438</v>
      </c>
      <c r="B80" s="31" t="s">
        <v>476</v>
      </c>
      <c r="C80" s="109" t="s">
        <v>416</v>
      </c>
      <c r="D80" s="56" t="s">
        <v>457</v>
      </c>
      <c r="E80" s="72" t="s">
        <v>271</v>
      </c>
      <c r="F80" s="72" t="s">
        <v>625</v>
      </c>
      <c r="G80" s="73" t="s">
        <v>626</v>
      </c>
      <c r="H80" s="73" t="s">
        <v>640</v>
      </c>
      <c r="I80" s="73" t="s">
        <v>641</v>
      </c>
    </row>
    <row r="81" spans="1:9">
      <c r="A81" s="31" t="s">
        <v>438</v>
      </c>
      <c r="B81" s="31" t="s">
        <v>476</v>
      </c>
      <c r="C81" s="109" t="s">
        <v>416</v>
      </c>
      <c r="D81" s="56" t="s">
        <v>445</v>
      </c>
      <c r="E81" s="72" t="s">
        <v>271</v>
      </c>
      <c r="F81" s="73" t="s">
        <v>234</v>
      </c>
    </row>
    <row r="82" spans="1:9">
      <c r="A82" s="31" t="s">
        <v>438</v>
      </c>
      <c r="B82" s="31" t="s">
        <v>476</v>
      </c>
      <c r="C82" s="109" t="s">
        <v>416</v>
      </c>
      <c r="D82" s="56" t="s">
        <v>447</v>
      </c>
      <c r="E82" s="72" t="s">
        <v>271</v>
      </c>
      <c r="F82" s="73" t="s">
        <v>642</v>
      </c>
    </row>
    <row r="83" spans="1:9">
      <c r="A83" s="31" t="s">
        <v>438</v>
      </c>
      <c r="B83" s="31" t="s">
        <v>476</v>
      </c>
      <c r="C83" s="109" t="s">
        <v>416</v>
      </c>
      <c r="D83" s="56" t="s">
        <v>473</v>
      </c>
      <c r="E83" s="72" t="s">
        <v>271</v>
      </c>
      <c r="F83" s="73" t="s">
        <v>235</v>
      </c>
    </row>
    <row r="84" spans="1:9">
      <c r="A84" s="31" t="s">
        <v>438</v>
      </c>
      <c r="B84" s="31" t="s">
        <v>439</v>
      </c>
      <c r="C84" s="109" t="s">
        <v>414</v>
      </c>
      <c r="D84" s="56" t="s">
        <v>451</v>
      </c>
      <c r="E84" s="72" t="s">
        <v>262</v>
      </c>
      <c r="F84" s="73" t="s">
        <v>234</v>
      </c>
    </row>
    <row r="85" spans="1:9" ht="27.6">
      <c r="A85" s="31" t="s">
        <v>438</v>
      </c>
      <c r="B85" s="31" t="s">
        <v>439</v>
      </c>
      <c r="C85" s="109" t="s">
        <v>722</v>
      </c>
      <c r="D85" s="56" t="s">
        <v>452</v>
      </c>
      <c r="E85" s="72" t="s">
        <v>262</v>
      </c>
      <c r="F85" s="73" t="s">
        <v>235</v>
      </c>
    </row>
    <row r="86" spans="1:9">
      <c r="A86" s="31" t="s">
        <v>438</v>
      </c>
      <c r="B86" s="31" t="s">
        <v>439</v>
      </c>
      <c r="C86" s="109" t="s">
        <v>414</v>
      </c>
      <c r="D86" s="56" t="s">
        <v>453</v>
      </c>
      <c r="E86" s="72" t="s">
        <v>262</v>
      </c>
      <c r="F86" s="73" t="s">
        <v>642</v>
      </c>
    </row>
    <row r="87" spans="1:9">
      <c r="A87" s="31" t="s">
        <v>438</v>
      </c>
      <c r="B87" s="31" t="s">
        <v>439</v>
      </c>
      <c r="C87" s="109" t="s">
        <v>414</v>
      </c>
      <c r="D87" s="56" t="s">
        <v>454</v>
      </c>
      <c r="E87" s="72" t="s">
        <v>262</v>
      </c>
      <c r="F87" s="73" t="s">
        <v>234</v>
      </c>
    </row>
    <row r="88" spans="1:9">
      <c r="A88" s="31" t="s">
        <v>510</v>
      </c>
      <c r="B88" s="31" t="s">
        <v>511</v>
      </c>
      <c r="C88" s="401" t="s">
        <v>1069</v>
      </c>
      <c r="E88" s="94"/>
      <c r="F88" s="94"/>
    </row>
    <row r="89" spans="1:9">
      <c r="A89" s="31" t="s">
        <v>510</v>
      </c>
      <c r="B89" s="31" t="s">
        <v>512</v>
      </c>
      <c r="C89" s="109" t="s">
        <v>852</v>
      </c>
      <c r="D89" s="56" t="s">
        <v>513</v>
      </c>
      <c r="E89" s="86" t="s">
        <v>626</v>
      </c>
      <c r="F89" s="86" t="s">
        <v>640</v>
      </c>
      <c r="G89" s="86" t="s">
        <v>641</v>
      </c>
      <c r="H89" s="82" t="s">
        <v>677</v>
      </c>
    </row>
    <row r="90" spans="1:9">
      <c r="A90" s="31" t="s">
        <v>510</v>
      </c>
      <c r="B90" s="31" t="s">
        <v>512</v>
      </c>
      <c r="C90" s="109" t="s">
        <v>852</v>
      </c>
      <c r="D90" s="56" t="s">
        <v>514</v>
      </c>
      <c r="E90" s="86" t="s">
        <v>626</v>
      </c>
      <c r="F90" s="86" t="s">
        <v>640</v>
      </c>
      <c r="G90" s="86" t="s">
        <v>641</v>
      </c>
      <c r="H90" s="82" t="s">
        <v>677</v>
      </c>
    </row>
    <row r="91" spans="1:9">
      <c r="A91" s="31" t="s">
        <v>510</v>
      </c>
      <c r="B91" s="31" t="s">
        <v>512</v>
      </c>
      <c r="C91" s="109" t="s">
        <v>852</v>
      </c>
      <c r="D91" s="56" t="s">
        <v>515</v>
      </c>
      <c r="E91" s="86" t="s">
        <v>626</v>
      </c>
      <c r="F91" s="86" t="s">
        <v>640</v>
      </c>
      <c r="G91" s="86" t="s">
        <v>641</v>
      </c>
      <c r="H91" s="82" t="s">
        <v>677</v>
      </c>
    </row>
    <row r="92" spans="1:9" ht="27.6">
      <c r="A92" s="31" t="s">
        <v>510</v>
      </c>
      <c r="B92" s="31" t="s">
        <v>512</v>
      </c>
      <c r="C92" s="109" t="s">
        <v>852</v>
      </c>
      <c r="D92" s="68" t="s">
        <v>678</v>
      </c>
      <c r="E92" s="86" t="s">
        <v>626</v>
      </c>
      <c r="F92" s="86" t="s">
        <v>640</v>
      </c>
      <c r="G92" s="86" t="s">
        <v>641</v>
      </c>
      <c r="H92" s="82" t="s">
        <v>677</v>
      </c>
    </row>
    <row r="93" spans="1:9">
      <c r="A93" s="31" t="s">
        <v>510</v>
      </c>
      <c r="B93" s="31" t="s">
        <v>512</v>
      </c>
      <c r="C93" s="109" t="s">
        <v>852</v>
      </c>
      <c r="D93" s="56" t="s">
        <v>516</v>
      </c>
      <c r="E93" s="87" t="s">
        <v>230</v>
      </c>
      <c r="F93" s="82" t="s">
        <v>677</v>
      </c>
    </row>
    <row r="94" spans="1:9" ht="24">
      <c r="A94" s="31" t="s">
        <v>510</v>
      </c>
      <c r="B94" s="31" t="s">
        <v>1129</v>
      </c>
      <c r="C94" s="109" t="s">
        <v>1128</v>
      </c>
      <c r="D94" s="56" t="s">
        <v>1126</v>
      </c>
      <c r="E94" s="113" t="s">
        <v>677</v>
      </c>
      <c r="F94" s="72" t="s">
        <v>625</v>
      </c>
      <c r="G94" s="73" t="s">
        <v>626</v>
      </c>
      <c r="H94" s="73" t="s">
        <v>640</v>
      </c>
      <c r="I94" s="73" t="s">
        <v>641</v>
      </c>
    </row>
    <row r="95" spans="1:9" ht="24">
      <c r="A95" s="31" t="s">
        <v>510</v>
      </c>
      <c r="B95" s="31" t="s">
        <v>1129</v>
      </c>
      <c r="C95" s="109" t="s">
        <v>1128</v>
      </c>
      <c r="D95" s="56" t="s">
        <v>1127</v>
      </c>
      <c r="E95" s="113" t="s">
        <v>677</v>
      </c>
      <c r="F95" s="73" t="s">
        <v>626</v>
      </c>
      <c r="G95" s="73" t="s">
        <v>640</v>
      </c>
      <c r="H95" s="73" t="s">
        <v>641</v>
      </c>
    </row>
    <row r="96" spans="1:9">
      <c r="A96" s="31" t="s">
        <v>682</v>
      </c>
      <c r="B96" s="31" t="s">
        <v>683</v>
      </c>
      <c r="C96" s="109" t="s">
        <v>853</v>
      </c>
      <c r="D96" s="56" t="s">
        <v>679</v>
      </c>
      <c r="E96" s="83" t="s">
        <v>257</v>
      </c>
      <c r="F96" s="72" t="s">
        <v>259</v>
      </c>
      <c r="G96" s="74" t="s">
        <v>230</v>
      </c>
    </row>
    <row r="97" spans="1:9">
      <c r="A97" s="31" t="s">
        <v>510</v>
      </c>
      <c r="B97" s="31" t="s">
        <v>1125</v>
      </c>
      <c r="C97" s="109" t="s">
        <v>1109</v>
      </c>
      <c r="D97" s="56" t="s">
        <v>1130</v>
      </c>
      <c r="E97" s="83" t="s">
        <v>257</v>
      </c>
      <c r="F97" s="94"/>
      <c r="G97" s="94"/>
    </row>
    <row r="98" spans="1:9" ht="23.4">
      <c r="A98" s="31" t="s">
        <v>510</v>
      </c>
      <c r="B98" s="31" t="s">
        <v>1131</v>
      </c>
      <c r="C98" s="109" t="s">
        <v>1132</v>
      </c>
      <c r="D98" s="56" t="s">
        <v>1134</v>
      </c>
      <c r="E98" s="113" t="s">
        <v>677</v>
      </c>
      <c r="F98" s="72" t="s">
        <v>625</v>
      </c>
      <c r="G98" s="73" t="s">
        <v>626</v>
      </c>
      <c r="H98" s="73" t="s">
        <v>640</v>
      </c>
      <c r="I98" s="73" t="s">
        <v>641</v>
      </c>
    </row>
    <row r="99" spans="1:9" ht="24">
      <c r="A99" s="31" t="s">
        <v>510</v>
      </c>
      <c r="B99" s="31" t="s">
        <v>1131</v>
      </c>
      <c r="C99" s="109" t="s">
        <v>1132</v>
      </c>
      <c r="D99" s="56" t="s">
        <v>1135</v>
      </c>
      <c r="E99" s="113" t="s">
        <v>677</v>
      </c>
      <c r="F99" s="73" t="s">
        <v>626</v>
      </c>
      <c r="G99" s="73" t="s">
        <v>640</v>
      </c>
      <c r="H99" s="73" t="s">
        <v>641</v>
      </c>
    </row>
    <row r="100" spans="1:9">
      <c r="A100" s="104" t="s">
        <v>510</v>
      </c>
      <c r="B100" s="104" t="s">
        <v>511</v>
      </c>
      <c r="C100" s="402" t="s">
        <v>1068</v>
      </c>
      <c r="D100" s="105"/>
      <c r="E100" s="103"/>
      <c r="F100" s="94"/>
    </row>
    <row r="101" spans="1:9">
      <c r="A101" s="408" t="s">
        <v>682</v>
      </c>
      <c r="B101" s="409" t="s">
        <v>1136</v>
      </c>
      <c r="C101" s="410" t="s">
        <v>854</v>
      </c>
      <c r="D101" s="411" t="s">
        <v>679</v>
      </c>
      <c r="E101" s="412" t="s">
        <v>257</v>
      </c>
      <c r="F101" s="413" t="s">
        <v>259</v>
      </c>
      <c r="G101" s="414" t="s">
        <v>230</v>
      </c>
    </row>
    <row r="102" spans="1:9">
      <c r="A102" s="415" t="s">
        <v>682</v>
      </c>
      <c r="B102" s="416" t="s">
        <v>1137</v>
      </c>
      <c r="C102" s="417" t="s">
        <v>854</v>
      </c>
      <c r="D102" s="418" t="s">
        <v>1133</v>
      </c>
      <c r="E102" s="419" t="s">
        <v>676</v>
      </c>
      <c r="F102" s="420" t="s">
        <v>677</v>
      </c>
      <c r="G102" s="421"/>
    </row>
    <row r="103" spans="1:9">
      <c r="A103" s="104" t="s">
        <v>510</v>
      </c>
      <c r="B103" s="104" t="s">
        <v>1142</v>
      </c>
      <c r="C103" s="403" t="s">
        <v>1109</v>
      </c>
      <c r="D103" s="105" t="s">
        <v>1130</v>
      </c>
      <c r="E103" s="83" t="s">
        <v>257</v>
      </c>
      <c r="F103" s="113" t="s">
        <v>677</v>
      </c>
      <c r="G103" s="77" t="s">
        <v>676</v>
      </c>
    </row>
    <row r="104" spans="1:9">
      <c r="A104" s="104" t="s">
        <v>682</v>
      </c>
      <c r="B104" s="104" t="s">
        <v>512</v>
      </c>
      <c r="C104" s="403" t="s">
        <v>852</v>
      </c>
      <c r="D104" s="105" t="s">
        <v>513</v>
      </c>
      <c r="E104" s="86" t="s">
        <v>626</v>
      </c>
      <c r="F104" s="86" t="s">
        <v>640</v>
      </c>
      <c r="G104" s="86" t="s">
        <v>641</v>
      </c>
      <c r="H104" s="82" t="s">
        <v>676</v>
      </c>
    </row>
    <row r="105" spans="1:9">
      <c r="A105" s="104" t="s">
        <v>682</v>
      </c>
      <c r="B105" s="104" t="s">
        <v>512</v>
      </c>
      <c r="C105" s="403" t="s">
        <v>852</v>
      </c>
      <c r="D105" s="105" t="s">
        <v>514</v>
      </c>
      <c r="E105" s="86" t="s">
        <v>626</v>
      </c>
      <c r="F105" s="86" t="s">
        <v>640</v>
      </c>
      <c r="G105" s="86" t="s">
        <v>641</v>
      </c>
      <c r="H105" s="82" t="s">
        <v>676</v>
      </c>
    </row>
    <row r="106" spans="1:9">
      <c r="A106" s="104" t="s">
        <v>682</v>
      </c>
      <c r="B106" s="104" t="s">
        <v>512</v>
      </c>
      <c r="C106" s="403" t="s">
        <v>852</v>
      </c>
      <c r="D106" s="105" t="s">
        <v>515</v>
      </c>
      <c r="E106" s="86" t="s">
        <v>626</v>
      </c>
      <c r="F106" s="86" t="s">
        <v>640</v>
      </c>
      <c r="G106" s="86" t="s">
        <v>641</v>
      </c>
      <c r="H106" s="82" t="s">
        <v>676</v>
      </c>
    </row>
    <row r="107" spans="1:9" ht="27.6">
      <c r="A107" s="104" t="s">
        <v>682</v>
      </c>
      <c r="B107" s="104" t="s">
        <v>512</v>
      </c>
      <c r="C107" s="403" t="s">
        <v>852</v>
      </c>
      <c r="D107" s="106" t="s">
        <v>678</v>
      </c>
      <c r="E107" s="86" t="s">
        <v>626</v>
      </c>
      <c r="F107" s="86" t="s">
        <v>640</v>
      </c>
      <c r="G107" s="86" t="s">
        <v>641</v>
      </c>
      <c r="H107" s="82" t="s">
        <v>676</v>
      </c>
    </row>
    <row r="108" spans="1:9">
      <c r="A108" s="104" t="s">
        <v>682</v>
      </c>
      <c r="B108" s="104" t="s">
        <v>512</v>
      </c>
      <c r="C108" s="403" t="s">
        <v>852</v>
      </c>
      <c r="D108" s="105" t="s">
        <v>516</v>
      </c>
      <c r="E108" s="87" t="s">
        <v>230</v>
      </c>
      <c r="F108" s="77" t="s">
        <v>676</v>
      </c>
    </row>
    <row r="109" spans="1:9">
      <c r="A109" s="104" t="s">
        <v>510</v>
      </c>
      <c r="B109" s="105" t="s">
        <v>1142</v>
      </c>
      <c r="C109" s="403" t="s">
        <v>1109</v>
      </c>
      <c r="D109" s="105" t="s">
        <v>1110</v>
      </c>
      <c r="E109" s="83" t="s">
        <v>257</v>
      </c>
      <c r="F109" s="108"/>
      <c r="G109" s="422"/>
    </row>
    <row r="110" spans="1:9" ht="24">
      <c r="A110" s="104" t="s">
        <v>510</v>
      </c>
      <c r="B110" s="105" t="s">
        <v>1138</v>
      </c>
      <c r="C110" s="403" t="s">
        <v>1139</v>
      </c>
      <c r="D110" s="105" t="s">
        <v>1140</v>
      </c>
      <c r="E110" s="113" t="s">
        <v>677</v>
      </c>
      <c r="F110" s="72" t="s">
        <v>625</v>
      </c>
      <c r="G110" s="73" t="s">
        <v>626</v>
      </c>
      <c r="H110" s="73" t="s">
        <v>640</v>
      </c>
      <c r="I110" s="73" t="s">
        <v>641</v>
      </c>
    </row>
    <row r="111" spans="1:9" ht="24">
      <c r="A111" s="104" t="s">
        <v>510</v>
      </c>
      <c r="B111" s="105" t="s">
        <v>1138</v>
      </c>
      <c r="C111" s="403" t="s">
        <v>1139</v>
      </c>
      <c r="D111" s="105" t="s">
        <v>1141</v>
      </c>
      <c r="E111" s="113" t="s">
        <v>677</v>
      </c>
      <c r="F111" s="73" t="s">
        <v>626</v>
      </c>
      <c r="G111" s="73" t="s">
        <v>640</v>
      </c>
      <c r="H111" s="73" t="s">
        <v>641</v>
      </c>
    </row>
    <row r="112" spans="1:9">
      <c r="A112" s="104" t="s">
        <v>510</v>
      </c>
      <c r="B112" s="105" t="s">
        <v>1138</v>
      </c>
      <c r="C112" s="403" t="s">
        <v>1139</v>
      </c>
      <c r="D112" s="105" t="s">
        <v>1111</v>
      </c>
      <c r="E112" s="113" t="s">
        <v>677</v>
      </c>
      <c r="F112" s="74" t="s">
        <v>230</v>
      </c>
      <c r="G112" s="118"/>
    </row>
    <row r="113" spans="1:9">
      <c r="A113" s="31" t="s">
        <v>682</v>
      </c>
      <c r="B113" s="31" t="s">
        <v>775</v>
      </c>
      <c r="C113" s="109" t="s">
        <v>690</v>
      </c>
      <c r="D113" s="56" t="s">
        <v>513</v>
      </c>
      <c r="E113" s="72" t="s">
        <v>625</v>
      </c>
      <c r="F113" s="73" t="s">
        <v>626</v>
      </c>
      <c r="G113" s="73" t="s">
        <v>640</v>
      </c>
      <c r="H113" s="73" t="s">
        <v>641</v>
      </c>
    </row>
    <row r="114" spans="1:9">
      <c r="A114" s="31" t="s">
        <v>682</v>
      </c>
      <c r="B114" s="31" t="s">
        <v>775</v>
      </c>
      <c r="C114" s="109" t="s">
        <v>690</v>
      </c>
      <c r="D114" s="56" t="s">
        <v>692</v>
      </c>
      <c r="E114" s="72" t="s">
        <v>625</v>
      </c>
      <c r="F114" s="73" t="s">
        <v>626</v>
      </c>
      <c r="G114" s="73" t="s">
        <v>640</v>
      </c>
      <c r="H114" s="73" t="s">
        <v>641</v>
      </c>
    </row>
    <row r="115" spans="1:9">
      <c r="A115" s="31" t="s">
        <v>776</v>
      </c>
      <c r="B115" s="97" t="s">
        <v>777</v>
      </c>
      <c r="C115" s="109" t="s">
        <v>778</v>
      </c>
      <c r="D115" s="56" t="s">
        <v>774</v>
      </c>
      <c r="E115" s="72" t="s">
        <v>625</v>
      </c>
      <c r="F115" s="73" t="s">
        <v>234</v>
      </c>
      <c r="G115" s="93"/>
      <c r="H115" s="93"/>
    </row>
    <row r="116" spans="1:9">
      <c r="A116" s="31" t="s">
        <v>776</v>
      </c>
      <c r="B116" s="97" t="s">
        <v>777</v>
      </c>
      <c r="C116" s="109" t="s">
        <v>778</v>
      </c>
      <c r="D116" s="56" t="s">
        <v>731</v>
      </c>
      <c r="E116" s="72" t="s">
        <v>625</v>
      </c>
      <c r="F116" s="73" t="s">
        <v>626</v>
      </c>
      <c r="G116" s="73" t="s">
        <v>640</v>
      </c>
      <c r="H116" s="73" t="s">
        <v>641</v>
      </c>
    </row>
    <row r="117" spans="1:9" ht="27.6">
      <c r="A117" s="31" t="s">
        <v>776</v>
      </c>
      <c r="B117" s="97" t="s">
        <v>777</v>
      </c>
      <c r="C117" s="109" t="s">
        <v>778</v>
      </c>
      <c r="D117" s="56" t="s">
        <v>779</v>
      </c>
      <c r="E117" s="72" t="s">
        <v>625</v>
      </c>
      <c r="F117" s="73" t="s">
        <v>234</v>
      </c>
      <c r="G117" s="94"/>
      <c r="H117" s="94"/>
    </row>
    <row r="118" spans="1:9" ht="27.6">
      <c r="A118" s="31" t="s">
        <v>474</v>
      </c>
      <c r="B118" s="56" t="s">
        <v>1269</v>
      </c>
      <c r="C118" s="109" t="s">
        <v>1272</v>
      </c>
      <c r="D118" s="431" t="s">
        <v>1265</v>
      </c>
      <c r="E118" s="86" t="s">
        <v>234</v>
      </c>
      <c r="F118" s="73" t="s">
        <v>626</v>
      </c>
      <c r="G118" s="73" t="s">
        <v>640</v>
      </c>
      <c r="H118" s="73" t="s">
        <v>641</v>
      </c>
    </row>
    <row r="119" spans="1:9" ht="27.6">
      <c r="A119" s="31" t="s">
        <v>474</v>
      </c>
      <c r="B119" s="56" t="s">
        <v>1270</v>
      </c>
      <c r="C119" s="109" t="s">
        <v>1273</v>
      </c>
      <c r="D119" s="431" t="s">
        <v>1265</v>
      </c>
      <c r="E119" s="86" t="s">
        <v>236</v>
      </c>
      <c r="F119" s="73" t="s">
        <v>626</v>
      </c>
      <c r="G119" s="73" t="s">
        <v>640</v>
      </c>
      <c r="H119" s="73" t="s">
        <v>641</v>
      </c>
    </row>
    <row r="120" spans="1:9" ht="27.6">
      <c r="A120" s="31" t="s">
        <v>474</v>
      </c>
      <c r="B120" s="56" t="s">
        <v>1271</v>
      </c>
      <c r="C120" s="109" t="s">
        <v>1007</v>
      </c>
      <c r="D120" s="431" t="s">
        <v>1266</v>
      </c>
      <c r="E120" s="86" t="s">
        <v>234</v>
      </c>
      <c r="F120" s="72" t="s">
        <v>625</v>
      </c>
      <c r="G120" s="73" t="s">
        <v>626</v>
      </c>
      <c r="H120" s="73" t="s">
        <v>640</v>
      </c>
      <c r="I120" s="73" t="s">
        <v>641</v>
      </c>
    </row>
    <row r="121" spans="1:9" ht="27.6">
      <c r="A121" s="31" t="s">
        <v>474</v>
      </c>
      <c r="B121" s="56" t="s">
        <v>1270</v>
      </c>
      <c r="C121" s="109" t="s">
        <v>1102</v>
      </c>
      <c r="D121" s="431" t="s">
        <v>1266</v>
      </c>
      <c r="E121" s="86" t="s">
        <v>236</v>
      </c>
      <c r="F121" s="73" t="s">
        <v>626</v>
      </c>
      <c r="G121" s="73" t="s">
        <v>640</v>
      </c>
      <c r="H121" s="73" t="s">
        <v>641</v>
      </c>
      <c r="I121" s="94"/>
    </row>
    <row r="122" spans="1:9" ht="27.6">
      <c r="A122" s="129" t="s">
        <v>474</v>
      </c>
      <c r="B122" s="433" t="s">
        <v>1274</v>
      </c>
      <c r="C122" s="437" t="s">
        <v>1272</v>
      </c>
      <c r="D122" s="431" t="s">
        <v>1265</v>
      </c>
      <c r="E122" s="86" t="s">
        <v>234</v>
      </c>
      <c r="F122" s="73" t="s">
        <v>235</v>
      </c>
      <c r="G122" s="94"/>
      <c r="H122" s="94"/>
      <c r="I122" s="94"/>
    </row>
    <row r="123" spans="1:9" ht="27.6">
      <c r="A123" s="129" t="s">
        <v>474</v>
      </c>
      <c r="B123" s="433" t="s">
        <v>1274</v>
      </c>
      <c r="C123" s="437" t="s">
        <v>1273</v>
      </c>
      <c r="D123" s="431" t="s">
        <v>1265</v>
      </c>
      <c r="E123" s="86" t="s">
        <v>234</v>
      </c>
      <c r="F123" s="73" t="s">
        <v>235</v>
      </c>
      <c r="G123" s="94"/>
      <c r="H123" s="94"/>
      <c r="I123" s="94"/>
    </row>
    <row r="124" spans="1:9" ht="27.6">
      <c r="A124" s="129" t="s">
        <v>474</v>
      </c>
      <c r="B124" s="433" t="s">
        <v>1274</v>
      </c>
      <c r="C124" s="437" t="s">
        <v>1007</v>
      </c>
      <c r="D124" s="431" t="s">
        <v>1266</v>
      </c>
      <c r="E124" s="86" t="s">
        <v>234</v>
      </c>
      <c r="F124" s="73" t="s">
        <v>235</v>
      </c>
      <c r="G124" s="94"/>
      <c r="H124" s="94"/>
      <c r="I124" s="94"/>
    </row>
    <row r="125" spans="1:9" ht="27.6">
      <c r="A125" s="129" t="s">
        <v>474</v>
      </c>
      <c r="B125" s="433" t="s">
        <v>1274</v>
      </c>
      <c r="C125" s="437" t="s">
        <v>1102</v>
      </c>
      <c r="D125" s="431" t="s">
        <v>1266</v>
      </c>
      <c r="E125" s="86" t="s">
        <v>234</v>
      </c>
      <c r="F125" s="73" t="s">
        <v>235</v>
      </c>
      <c r="G125" s="94"/>
      <c r="H125" s="94"/>
      <c r="I125" s="94"/>
    </row>
    <row r="126" spans="1:9">
      <c r="A126" s="31" t="s">
        <v>474</v>
      </c>
      <c r="B126" s="31" t="s">
        <v>793</v>
      </c>
      <c r="C126" s="109" t="s">
        <v>800</v>
      </c>
      <c r="D126" s="56" t="s">
        <v>444</v>
      </c>
      <c r="E126" s="99" t="s">
        <v>256</v>
      </c>
      <c r="F126" s="94"/>
      <c r="G126" s="94"/>
      <c r="H126" s="94"/>
      <c r="I126" s="94"/>
    </row>
    <row r="127" spans="1:9">
      <c r="A127" s="31" t="s">
        <v>1191</v>
      </c>
      <c r="B127" s="31" t="s">
        <v>1203</v>
      </c>
      <c r="C127" s="130" t="s">
        <v>1214</v>
      </c>
      <c r="D127" s="56" t="s">
        <v>1130</v>
      </c>
      <c r="E127" s="94"/>
      <c r="F127" s="94"/>
    </row>
    <row r="128" spans="1:9">
      <c r="A128" s="31" t="s">
        <v>1191</v>
      </c>
      <c r="B128" s="31" t="s">
        <v>1206</v>
      </c>
      <c r="C128" s="109" t="s">
        <v>1184</v>
      </c>
      <c r="D128" s="56" t="s">
        <v>1204</v>
      </c>
      <c r="E128" s="86" t="s">
        <v>642</v>
      </c>
      <c r="F128" s="72" t="s">
        <v>625</v>
      </c>
      <c r="G128" s="77" t="s">
        <v>676</v>
      </c>
      <c r="H128" s="422"/>
    </row>
    <row r="129" spans="1:10">
      <c r="A129" s="31" t="s">
        <v>1191</v>
      </c>
      <c r="B129" s="31" t="s">
        <v>1206</v>
      </c>
      <c r="C129" s="109" t="s">
        <v>1184</v>
      </c>
      <c r="D129" s="56" t="s">
        <v>514</v>
      </c>
      <c r="E129" s="86" t="s">
        <v>626</v>
      </c>
      <c r="F129" s="86" t="s">
        <v>640</v>
      </c>
      <c r="G129" s="86" t="s">
        <v>641</v>
      </c>
      <c r="H129" s="72" t="s">
        <v>625</v>
      </c>
      <c r="I129" s="77" t="s">
        <v>676</v>
      </c>
      <c r="J129" s="422"/>
    </row>
    <row r="130" spans="1:10" ht="24">
      <c r="A130" s="31" t="s">
        <v>1191</v>
      </c>
      <c r="B130" s="31" t="s">
        <v>1207</v>
      </c>
      <c r="C130" s="109" t="s">
        <v>1205</v>
      </c>
      <c r="D130" s="56" t="s">
        <v>1126</v>
      </c>
      <c r="E130" s="113" t="s">
        <v>677</v>
      </c>
      <c r="F130" s="72" t="s">
        <v>625</v>
      </c>
      <c r="G130" s="73" t="s">
        <v>626</v>
      </c>
      <c r="H130" s="73" t="s">
        <v>640</v>
      </c>
      <c r="I130" s="73" t="s">
        <v>641</v>
      </c>
    </row>
    <row r="131" spans="1:10" ht="24">
      <c r="A131" s="31" t="s">
        <v>1191</v>
      </c>
      <c r="B131" s="31" t="s">
        <v>1207</v>
      </c>
      <c r="C131" s="109" t="s">
        <v>1205</v>
      </c>
      <c r="D131" s="56" t="s">
        <v>1127</v>
      </c>
      <c r="E131" s="113" t="s">
        <v>677</v>
      </c>
      <c r="F131" s="73" t="s">
        <v>626</v>
      </c>
      <c r="G131" s="73" t="s">
        <v>640</v>
      </c>
      <c r="H131" s="73" t="s">
        <v>641</v>
      </c>
    </row>
    <row r="132" spans="1:10">
      <c r="A132" s="31" t="s">
        <v>1191</v>
      </c>
      <c r="B132" s="31" t="s">
        <v>1208</v>
      </c>
      <c r="C132" s="109" t="s">
        <v>1209</v>
      </c>
      <c r="D132" s="56" t="s">
        <v>679</v>
      </c>
      <c r="E132" s="83" t="s">
        <v>257</v>
      </c>
      <c r="F132" s="72" t="s">
        <v>259</v>
      </c>
      <c r="G132" s="74" t="s">
        <v>230</v>
      </c>
    </row>
    <row r="133" spans="1:10">
      <c r="A133" s="31" t="s">
        <v>1191</v>
      </c>
      <c r="B133" s="31" t="s">
        <v>1210</v>
      </c>
      <c r="C133" s="109" t="s">
        <v>1212</v>
      </c>
      <c r="D133" s="56" t="s">
        <v>1130</v>
      </c>
      <c r="E133" s="83" t="s">
        <v>257</v>
      </c>
      <c r="F133" s="94"/>
      <c r="G133" s="94"/>
    </row>
    <row r="134" spans="1:10" ht="23.4">
      <c r="A134" s="31" t="s">
        <v>1191</v>
      </c>
      <c r="B134" s="31" t="s">
        <v>1211</v>
      </c>
      <c r="C134" s="109" t="s">
        <v>1213</v>
      </c>
      <c r="D134" s="56" t="s">
        <v>1134</v>
      </c>
      <c r="E134" s="113" t="s">
        <v>677</v>
      </c>
      <c r="F134" s="72" t="s">
        <v>625</v>
      </c>
      <c r="G134" s="73" t="s">
        <v>626</v>
      </c>
      <c r="H134" s="73" t="s">
        <v>640</v>
      </c>
      <c r="I134" s="73" t="s">
        <v>641</v>
      </c>
    </row>
    <row r="135" spans="1:10" ht="24">
      <c r="A135" s="31" t="s">
        <v>1191</v>
      </c>
      <c r="B135" s="31" t="s">
        <v>1211</v>
      </c>
      <c r="C135" s="109" t="s">
        <v>1213</v>
      </c>
      <c r="D135" s="56" t="s">
        <v>1135</v>
      </c>
      <c r="E135" s="113" t="s">
        <v>677</v>
      </c>
      <c r="F135" s="73" t="s">
        <v>626</v>
      </c>
      <c r="G135" s="73" t="s">
        <v>640</v>
      </c>
      <c r="H135" s="73" t="s">
        <v>641</v>
      </c>
    </row>
    <row r="136" spans="1:10">
      <c r="A136" s="31" t="s">
        <v>1189</v>
      </c>
      <c r="B136" s="31" t="s">
        <v>1065</v>
      </c>
      <c r="C136" s="130" t="s">
        <v>1194</v>
      </c>
      <c r="D136" s="56" t="s">
        <v>444</v>
      </c>
      <c r="E136" s="94"/>
      <c r="F136" s="94"/>
      <c r="G136" s="94"/>
      <c r="H136" s="94"/>
    </row>
    <row r="137" spans="1:10">
      <c r="A137" s="31" t="s">
        <v>1189</v>
      </c>
      <c r="B137" s="97" t="s">
        <v>1180</v>
      </c>
      <c r="C137" s="109" t="s">
        <v>1181</v>
      </c>
      <c r="D137" s="56" t="s">
        <v>444</v>
      </c>
      <c r="E137" s="85" t="s">
        <v>811</v>
      </c>
      <c r="F137" s="82" t="s">
        <v>677</v>
      </c>
      <c r="G137" s="108"/>
      <c r="H137" s="94"/>
    </row>
    <row r="138" spans="1:10">
      <c r="B138" s="31" t="s">
        <v>1196</v>
      </c>
      <c r="C138" s="109" t="s">
        <v>1192</v>
      </c>
      <c r="D138" s="56" t="s">
        <v>679</v>
      </c>
      <c r="E138" s="83" t="s">
        <v>257</v>
      </c>
      <c r="F138" s="72" t="s">
        <v>259</v>
      </c>
      <c r="G138" s="74" t="s">
        <v>230</v>
      </c>
      <c r="H138" s="94"/>
    </row>
    <row r="139" spans="1:10" ht="27.6">
      <c r="A139" s="31" t="s">
        <v>1191</v>
      </c>
      <c r="B139" s="111" t="s">
        <v>1193</v>
      </c>
      <c r="C139" s="407" t="s">
        <v>1195</v>
      </c>
      <c r="D139" s="111" t="s">
        <v>1130</v>
      </c>
      <c r="E139" s="83" t="s">
        <v>257</v>
      </c>
      <c r="F139" s="425" t="s">
        <v>677</v>
      </c>
      <c r="G139" s="426" t="s">
        <v>676</v>
      </c>
      <c r="H139" s="94"/>
    </row>
    <row r="140" spans="1:10">
      <c r="A140" s="31" t="s">
        <v>1189</v>
      </c>
      <c r="B140" s="31" t="s">
        <v>1182</v>
      </c>
      <c r="C140" s="109" t="s">
        <v>1184</v>
      </c>
      <c r="D140" s="56" t="s">
        <v>447</v>
      </c>
      <c r="E140" s="86" t="s">
        <v>642</v>
      </c>
      <c r="F140" s="72" t="s">
        <v>625</v>
      </c>
      <c r="G140" s="77" t="s">
        <v>676</v>
      </c>
      <c r="H140" s="422"/>
    </row>
    <row r="141" spans="1:10">
      <c r="A141" s="31" t="s">
        <v>1189</v>
      </c>
      <c r="B141" s="31" t="s">
        <v>1065</v>
      </c>
      <c r="C141" s="109" t="s">
        <v>1184</v>
      </c>
      <c r="D141" s="56" t="s">
        <v>457</v>
      </c>
      <c r="E141" s="86" t="s">
        <v>626</v>
      </c>
      <c r="F141" s="86" t="s">
        <v>640</v>
      </c>
      <c r="G141" s="86" t="s">
        <v>641</v>
      </c>
      <c r="H141" s="72" t="s">
        <v>625</v>
      </c>
      <c r="I141" s="77" t="s">
        <v>676</v>
      </c>
      <c r="J141" s="422"/>
    </row>
    <row r="142" spans="1:10">
      <c r="A142" s="31" t="s">
        <v>1189</v>
      </c>
      <c r="B142" s="407" t="s">
        <v>1199</v>
      </c>
      <c r="C142" s="109" t="s">
        <v>1200</v>
      </c>
      <c r="D142" s="111" t="s">
        <v>1110</v>
      </c>
      <c r="E142" s="83" t="s">
        <v>257</v>
      </c>
      <c r="F142" s="108"/>
      <c r="G142" s="422"/>
      <c r="J142" s="94"/>
    </row>
    <row r="143" spans="1:10" ht="24">
      <c r="A143" s="31" t="s">
        <v>786</v>
      </c>
      <c r="B143" s="111" t="s">
        <v>1201</v>
      </c>
      <c r="C143" s="109" t="s">
        <v>1202</v>
      </c>
      <c r="D143" s="111" t="s">
        <v>1226</v>
      </c>
      <c r="E143" s="113" t="s">
        <v>677</v>
      </c>
      <c r="F143" s="72" t="s">
        <v>625</v>
      </c>
      <c r="G143" s="73" t="s">
        <v>642</v>
      </c>
      <c r="J143" s="94"/>
    </row>
    <row r="144" spans="1:10" ht="24">
      <c r="A144" s="31" t="s">
        <v>786</v>
      </c>
      <c r="B144" s="111" t="s">
        <v>1201</v>
      </c>
      <c r="C144" s="109" t="s">
        <v>1202</v>
      </c>
      <c r="D144" s="111" t="s">
        <v>1227</v>
      </c>
      <c r="E144" s="113" t="s">
        <v>677</v>
      </c>
      <c r="F144" s="73" t="s">
        <v>642</v>
      </c>
      <c r="G144" s="94"/>
      <c r="J144" s="94"/>
    </row>
    <row r="145" spans="1:11" ht="24">
      <c r="A145" s="31" t="s">
        <v>1189</v>
      </c>
      <c r="B145" s="111" t="s">
        <v>1201</v>
      </c>
      <c r="C145" s="109" t="s">
        <v>1202</v>
      </c>
      <c r="D145" s="111" t="s">
        <v>1197</v>
      </c>
      <c r="E145" s="113" t="s">
        <v>677</v>
      </c>
      <c r="F145" s="72" t="s">
        <v>625</v>
      </c>
      <c r="G145" s="73" t="s">
        <v>626</v>
      </c>
      <c r="H145" s="73" t="s">
        <v>640</v>
      </c>
      <c r="I145" s="73" t="s">
        <v>641</v>
      </c>
      <c r="J145" s="94"/>
    </row>
    <row r="146" spans="1:11" ht="24">
      <c r="A146" s="31" t="s">
        <v>1189</v>
      </c>
      <c r="B146" s="111" t="s">
        <v>1201</v>
      </c>
      <c r="C146" s="109" t="s">
        <v>1202</v>
      </c>
      <c r="D146" s="111" t="s">
        <v>1198</v>
      </c>
      <c r="E146" s="113" t="s">
        <v>677</v>
      </c>
      <c r="F146" s="73" t="s">
        <v>626</v>
      </c>
      <c r="G146" s="73" t="s">
        <v>640</v>
      </c>
      <c r="H146" s="73" t="s">
        <v>641</v>
      </c>
      <c r="J146" s="94"/>
    </row>
    <row r="147" spans="1:11">
      <c r="A147" s="31" t="s">
        <v>1189</v>
      </c>
      <c r="B147" s="31" t="s">
        <v>1185</v>
      </c>
      <c r="C147" s="401" t="s">
        <v>1190</v>
      </c>
      <c r="D147" s="56" t="s">
        <v>1130</v>
      </c>
      <c r="E147" s="94"/>
      <c r="F147" s="94"/>
      <c r="G147" s="94"/>
      <c r="H147" s="94"/>
      <c r="I147" s="94"/>
      <c r="J147" s="94"/>
    </row>
    <row r="148" spans="1:11">
      <c r="A148" s="31" t="s">
        <v>1189</v>
      </c>
      <c r="B148" s="31" t="s">
        <v>1185</v>
      </c>
      <c r="C148" s="109" t="s">
        <v>1187</v>
      </c>
      <c r="D148" s="56" t="s">
        <v>447</v>
      </c>
      <c r="E148" s="86" t="s">
        <v>642</v>
      </c>
      <c r="F148" s="82" t="s">
        <v>1066</v>
      </c>
      <c r="G148" s="422"/>
      <c r="H148" s="108"/>
    </row>
    <row r="149" spans="1:11">
      <c r="A149" s="31" t="s">
        <v>1189</v>
      </c>
      <c r="B149" s="31" t="s">
        <v>1185</v>
      </c>
      <c r="C149" s="109" t="s">
        <v>1187</v>
      </c>
      <c r="D149" s="56" t="s">
        <v>1186</v>
      </c>
      <c r="E149" s="86" t="s">
        <v>626</v>
      </c>
      <c r="F149" s="86" t="s">
        <v>640</v>
      </c>
      <c r="G149" s="86" t="s">
        <v>641</v>
      </c>
      <c r="H149" s="82" t="s">
        <v>1066</v>
      </c>
      <c r="I149" s="422"/>
      <c r="J149" s="108"/>
    </row>
    <row r="150" spans="1:11">
      <c r="A150" s="31" t="s">
        <v>1189</v>
      </c>
      <c r="B150" s="31" t="s">
        <v>1185</v>
      </c>
      <c r="C150" s="109" t="s">
        <v>1188</v>
      </c>
      <c r="D150" s="56" t="s">
        <v>447</v>
      </c>
      <c r="E150" s="113" t="s">
        <v>1066</v>
      </c>
      <c r="F150" s="73" t="s">
        <v>642</v>
      </c>
      <c r="G150" s="94"/>
      <c r="H150" s="94"/>
      <c r="I150" s="94"/>
      <c r="J150" s="94"/>
    </row>
    <row r="151" spans="1:11">
      <c r="A151" s="31" t="s">
        <v>1189</v>
      </c>
      <c r="B151" s="31" t="s">
        <v>1185</v>
      </c>
      <c r="C151" s="109" t="s">
        <v>1188</v>
      </c>
      <c r="D151" s="56" t="s">
        <v>457</v>
      </c>
      <c r="E151" s="113" t="s">
        <v>1066</v>
      </c>
      <c r="F151" s="73" t="s">
        <v>626</v>
      </c>
      <c r="G151" s="73" t="s">
        <v>640</v>
      </c>
      <c r="H151" s="73" t="s">
        <v>641</v>
      </c>
      <c r="I151" s="94"/>
      <c r="J151" s="94"/>
    </row>
    <row r="152" spans="1:11">
      <c r="A152" s="31" t="s">
        <v>1189</v>
      </c>
      <c r="B152" s="31" t="s">
        <v>1067</v>
      </c>
      <c r="C152" s="130" t="s">
        <v>1232</v>
      </c>
      <c r="D152" s="56" t="s">
        <v>444</v>
      </c>
      <c r="E152" s="94"/>
      <c r="F152" s="94"/>
      <c r="G152" s="94"/>
      <c r="H152" s="94"/>
      <c r="I152" s="94"/>
      <c r="J152" s="94"/>
    </row>
    <row r="153" spans="1:11">
      <c r="A153" s="31" t="s">
        <v>1189</v>
      </c>
      <c r="B153" s="97" t="s">
        <v>1215</v>
      </c>
      <c r="C153" s="109" t="s">
        <v>1216</v>
      </c>
      <c r="D153" s="56" t="s">
        <v>444</v>
      </c>
      <c r="E153" s="83" t="s">
        <v>257</v>
      </c>
      <c r="F153" s="84" t="s">
        <v>255</v>
      </c>
      <c r="G153" s="99" t="s">
        <v>794</v>
      </c>
      <c r="H153" s="94"/>
      <c r="I153" s="94"/>
      <c r="J153" s="94"/>
    </row>
    <row r="154" spans="1:11" ht="27.6">
      <c r="A154" s="31" t="s">
        <v>1189</v>
      </c>
      <c r="B154" s="111" t="s">
        <v>1219</v>
      </c>
      <c r="C154" s="109" t="s">
        <v>1217</v>
      </c>
      <c r="D154" s="56" t="s">
        <v>1218</v>
      </c>
      <c r="E154" s="83" t="s">
        <v>257</v>
      </c>
      <c r="F154" s="84" t="s">
        <v>256</v>
      </c>
      <c r="G154" s="428" t="s">
        <v>255</v>
      </c>
      <c r="H154" s="93"/>
      <c r="I154" s="94"/>
      <c r="J154" s="94"/>
    </row>
    <row r="155" spans="1:11" ht="27.6">
      <c r="A155" s="31" t="s">
        <v>1189</v>
      </c>
      <c r="B155" s="111" t="s">
        <v>1220</v>
      </c>
      <c r="C155" s="109" t="s">
        <v>1217</v>
      </c>
      <c r="D155" s="56" t="s">
        <v>1221</v>
      </c>
      <c r="E155" s="72" t="s">
        <v>259</v>
      </c>
      <c r="F155" s="74" t="s">
        <v>230</v>
      </c>
      <c r="G155" s="108"/>
      <c r="H155" s="93"/>
      <c r="I155" s="93"/>
      <c r="J155" s="93"/>
    </row>
    <row r="156" spans="1:11">
      <c r="A156" s="31" t="s">
        <v>786</v>
      </c>
      <c r="B156" s="97" t="s">
        <v>1223</v>
      </c>
      <c r="C156" s="109" t="s">
        <v>1224</v>
      </c>
      <c r="D156" s="56" t="s">
        <v>447</v>
      </c>
      <c r="E156" s="72" t="s">
        <v>625</v>
      </c>
      <c r="F156" s="84" t="s">
        <v>256</v>
      </c>
      <c r="G156" s="73" t="s">
        <v>642</v>
      </c>
      <c r="H156" s="94"/>
      <c r="I156" s="94"/>
      <c r="J156" s="94"/>
    </row>
    <row r="157" spans="1:11">
      <c r="A157" s="31" t="s">
        <v>786</v>
      </c>
      <c r="B157" s="97" t="s">
        <v>1223</v>
      </c>
      <c r="C157" s="109" t="s">
        <v>1224</v>
      </c>
      <c r="D157" s="56" t="s">
        <v>1186</v>
      </c>
      <c r="E157" s="72" t="s">
        <v>625</v>
      </c>
      <c r="F157" s="84" t="s">
        <v>256</v>
      </c>
      <c r="G157" s="73" t="s">
        <v>626</v>
      </c>
      <c r="H157" s="73" t="s">
        <v>640</v>
      </c>
      <c r="I157" s="73" t="s">
        <v>641</v>
      </c>
      <c r="J157" s="94"/>
    </row>
    <row r="158" spans="1:11">
      <c r="A158" s="31" t="s">
        <v>1189</v>
      </c>
      <c r="B158" s="31" t="s">
        <v>1222</v>
      </c>
      <c r="C158" s="130" t="s">
        <v>1231</v>
      </c>
      <c r="D158" s="56" t="s">
        <v>1218</v>
      </c>
      <c r="E158" s="427"/>
      <c r="F158" s="429"/>
      <c r="G158" s="93"/>
      <c r="H158" s="108"/>
      <c r="I158" s="94"/>
      <c r="J158" s="94"/>
    </row>
    <row r="159" spans="1:11">
      <c r="A159" s="31" t="s">
        <v>1189</v>
      </c>
      <c r="B159" s="97" t="s">
        <v>1215</v>
      </c>
      <c r="C159" s="109" t="s">
        <v>1216</v>
      </c>
      <c r="D159" s="56" t="s">
        <v>444</v>
      </c>
      <c r="E159" s="83" t="s">
        <v>257</v>
      </c>
      <c r="F159" s="84" t="s">
        <v>255</v>
      </c>
      <c r="G159" s="99" t="s">
        <v>794</v>
      </c>
      <c r="H159" s="93"/>
      <c r="I159" s="93"/>
      <c r="J159" s="108"/>
      <c r="K159" s="88"/>
    </row>
    <row r="160" spans="1:11">
      <c r="A160" s="31" t="s">
        <v>786</v>
      </c>
      <c r="B160" s="97" t="s">
        <v>1223</v>
      </c>
      <c r="C160" s="109" t="s">
        <v>1224</v>
      </c>
      <c r="D160" s="56" t="s">
        <v>447</v>
      </c>
      <c r="E160" s="72" t="s">
        <v>625</v>
      </c>
      <c r="F160" s="84" t="s">
        <v>256</v>
      </c>
      <c r="G160" s="73" t="s">
        <v>642</v>
      </c>
      <c r="H160" s="94"/>
      <c r="I160" s="94"/>
      <c r="J160" s="94"/>
    </row>
    <row r="161" spans="1:10">
      <c r="A161" s="31" t="s">
        <v>786</v>
      </c>
      <c r="B161" s="97" t="s">
        <v>1223</v>
      </c>
      <c r="C161" s="109" t="s">
        <v>1224</v>
      </c>
      <c r="D161" s="56" t="s">
        <v>1186</v>
      </c>
      <c r="E161" s="72" t="s">
        <v>625</v>
      </c>
      <c r="F161" s="84" t="s">
        <v>256</v>
      </c>
      <c r="G161" s="73" t="s">
        <v>626</v>
      </c>
      <c r="H161" s="73" t="s">
        <v>640</v>
      </c>
      <c r="I161" s="73" t="s">
        <v>641</v>
      </c>
      <c r="J161" s="93"/>
    </row>
    <row r="162" spans="1:10" ht="27.6">
      <c r="A162" s="31" t="s">
        <v>786</v>
      </c>
      <c r="B162" s="111" t="s">
        <v>1225</v>
      </c>
      <c r="C162" s="109" t="s">
        <v>1217</v>
      </c>
      <c r="D162" s="56" t="s">
        <v>1230</v>
      </c>
      <c r="E162" s="83" t="s">
        <v>257</v>
      </c>
      <c r="F162" s="72" t="s">
        <v>259</v>
      </c>
      <c r="G162" s="74" t="s">
        <v>230</v>
      </c>
      <c r="H162" s="94"/>
      <c r="I162" s="94"/>
      <c r="J162" s="94"/>
    </row>
    <row r="163" spans="1:10" ht="24">
      <c r="A163" s="31" t="s">
        <v>786</v>
      </c>
      <c r="B163" s="111" t="s">
        <v>1228</v>
      </c>
      <c r="C163" s="109" t="s">
        <v>1229</v>
      </c>
      <c r="D163" s="111" t="s">
        <v>1226</v>
      </c>
      <c r="E163" s="72" t="s">
        <v>625</v>
      </c>
      <c r="F163" s="86" t="s">
        <v>642</v>
      </c>
      <c r="G163" s="428" t="s">
        <v>255</v>
      </c>
      <c r="H163" s="94"/>
      <c r="I163" s="94"/>
      <c r="J163" s="94"/>
    </row>
    <row r="164" spans="1:10" ht="24">
      <c r="A164" s="31" t="s">
        <v>786</v>
      </c>
      <c r="B164" s="111" t="s">
        <v>1228</v>
      </c>
      <c r="C164" s="109" t="s">
        <v>1229</v>
      </c>
      <c r="D164" s="111" t="s">
        <v>1227</v>
      </c>
      <c r="E164" s="86" t="s">
        <v>642</v>
      </c>
      <c r="F164" s="428" t="s">
        <v>255</v>
      </c>
      <c r="G164" s="94"/>
      <c r="H164" s="94"/>
      <c r="I164" s="94"/>
      <c r="J164" s="94"/>
    </row>
    <row r="165" spans="1:10" ht="24">
      <c r="A165" s="31" t="s">
        <v>786</v>
      </c>
      <c r="B165" s="111" t="s">
        <v>1228</v>
      </c>
      <c r="C165" s="109" t="s">
        <v>1229</v>
      </c>
      <c r="D165" s="111" t="s">
        <v>1197</v>
      </c>
      <c r="E165" s="72" t="s">
        <v>625</v>
      </c>
      <c r="F165" s="86" t="s">
        <v>626</v>
      </c>
      <c r="G165" s="86" t="s">
        <v>640</v>
      </c>
      <c r="H165" s="86" t="s">
        <v>641</v>
      </c>
      <c r="I165" s="428" t="s">
        <v>255</v>
      </c>
      <c r="J165" s="94"/>
    </row>
    <row r="166" spans="1:10" ht="24">
      <c r="A166" s="31" t="s">
        <v>786</v>
      </c>
      <c r="B166" s="111" t="s">
        <v>1228</v>
      </c>
      <c r="C166" s="109" t="s">
        <v>1229</v>
      </c>
      <c r="D166" s="111" t="s">
        <v>1198</v>
      </c>
      <c r="E166" s="86" t="s">
        <v>626</v>
      </c>
      <c r="F166" s="86" t="s">
        <v>640</v>
      </c>
      <c r="G166" s="86" t="s">
        <v>641</v>
      </c>
      <c r="H166" s="428" t="s">
        <v>255</v>
      </c>
      <c r="I166" s="94"/>
      <c r="J166" s="94"/>
    </row>
    <row r="167" spans="1:10">
      <c r="A167" s="31" t="s">
        <v>916</v>
      </c>
      <c r="B167" s="31" t="s">
        <v>917</v>
      </c>
      <c r="C167" s="109" t="s">
        <v>919</v>
      </c>
      <c r="D167" s="56" t="s">
        <v>442</v>
      </c>
      <c r="E167" s="87" t="s">
        <v>230</v>
      </c>
      <c r="F167" s="73" t="s">
        <v>235</v>
      </c>
      <c r="G167" s="94"/>
      <c r="H167" s="94"/>
    </row>
    <row r="168" spans="1:10">
      <c r="A168" s="31" t="s">
        <v>916</v>
      </c>
      <c r="B168" s="31" t="s">
        <v>918</v>
      </c>
      <c r="C168" s="109" t="s">
        <v>919</v>
      </c>
      <c r="D168" s="56" t="s">
        <v>457</v>
      </c>
      <c r="E168" s="86" t="s">
        <v>626</v>
      </c>
      <c r="F168" s="86" t="s">
        <v>640</v>
      </c>
      <c r="G168" s="86" t="s">
        <v>641</v>
      </c>
      <c r="H168" s="73" t="s">
        <v>235</v>
      </c>
    </row>
    <row r="169" spans="1:10">
      <c r="A169" s="31" t="s">
        <v>786</v>
      </c>
      <c r="B169" s="31" t="s">
        <v>790</v>
      </c>
      <c r="C169" s="109" t="s">
        <v>791</v>
      </c>
      <c r="D169" s="56" t="s">
        <v>444</v>
      </c>
      <c r="E169" s="72" t="s">
        <v>274</v>
      </c>
      <c r="F169" s="99" t="s">
        <v>794</v>
      </c>
    </row>
    <row r="170" spans="1:10">
      <c r="A170" s="31" t="s">
        <v>786</v>
      </c>
      <c r="B170" s="31" t="s">
        <v>807</v>
      </c>
      <c r="C170" s="109" t="s">
        <v>787</v>
      </c>
      <c r="D170" s="56" t="s">
        <v>442</v>
      </c>
      <c r="E170" s="84" t="s">
        <v>256</v>
      </c>
      <c r="F170" s="74" t="s">
        <v>230</v>
      </c>
    </row>
    <row r="171" spans="1:10">
      <c r="A171" s="31" t="s">
        <v>786</v>
      </c>
      <c r="B171" s="31" t="s">
        <v>807</v>
      </c>
      <c r="C171" s="109" t="s">
        <v>787</v>
      </c>
      <c r="D171" s="56" t="s">
        <v>457</v>
      </c>
      <c r="E171" s="84" t="s">
        <v>256</v>
      </c>
      <c r="F171" s="72" t="s">
        <v>625</v>
      </c>
      <c r="G171" s="73" t="s">
        <v>626</v>
      </c>
      <c r="H171" s="73" t="s">
        <v>640</v>
      </c>
      <c r="I171" s="73" t="s">
        <v>641</v>
      </c>
    </row>
    <row r="172" spans="1:10">
      <c r="A172" s="31" t="s">
        <v>786</v>
      </c>
      <c r="B172" s="31" t="s">
        <v>807</v>
      </c>
      <c r="C172" s="109" t="s">
        <v>787</v>
      </c>
      <c r="D172" s="56" t="s">
        <v>445</v>
      </c>
      <c r="E172" s="84" t="s">
        <v>256</v>
      </c>
      <c r="F172" s="73" t="s">
        <v>234</v>
      </c>
    </row>
    <row r="173" spans="1:10">
      <c r="A173" s="31" t="s">
        <v>786</v>
      </c>
      <c r="B173" s="31" t="s">
        <v>807</v>
      </c>
      <c r="C173" s="109" t="s">
        <v>787</v>
      </c>
      <c r="D173" s="56" t="s">
        <v>447</v>
      </c>
      <c r="E173" s="84" t="s">
        <v>256</v>
      </c>
      <c r="F173" s="73" t="s">
        <v>642</v>
      </c>
    </row>
    <row r="174" spans="1:10">
      <c r="A174" s="31" t="s">
        <v>474</v>
      </c>
      <c r="B174" s="31" t="s">
        <v>831</v>
      </c>
      <c r="C174" s="109" t="s">
        <v>837</v>
      </c>
      <c r="D174" s="56" t="s">
        <v>442</v>
      </c>
      <c r="E174" s="72" t="s">
        <v>282</v>
      </c>
      <c r="F174" s="72" t="s">
        <v>625</v>
      </c>
      <c r="G174" s="73" t="s">
        <v>626</v>
      </c>
      <c r="H174" s="73" t="s">
        <v>640</v>
      </c>
      <c r="I174" s="73" t="s">
        <v>641</v>
      </c>
    </row>
    <row r="175" spans="1:10">
      <c r="A175" s="31" t="s">
        <v>474</v>
      </c>
      <c r="B175" s="31" t="s">
        <v>831</v>
      </c>
      <c r="C175" s="109" t="s">
        <v>837</v>
      </c>
      <c r="D175" s="56" t="s">
        <v>457</v>
      </c>
      <c r="E175" s="72" t="s">
        <v>282</v>
      </c>
      <c r="F175" s="72" t="s">
        <v>625</v>
      </c>
      <c r="G175" s="73" t="s">
        <v>626</v>
      </c>
      <c r="H175" s="73" t="s">
        <v>640</v>
      </c>
      <c r="I175" s="73" t="s">
        <v>641</v>
      </c>
    </row>
    <row r="176" spans="1:10" ht="22.8">
      <c r="A176" s="31" t="s">
        <v>1070</v>
      </c>
      <c r="B176" s="31" t="s">
        <v>1071</v>
      </c>
      <c r="C176" s="109" t="s">
        <v>1289</v>
      </c>
      <c r="D176" s="431" t="s">
        <v>1253</v>
      </c>
      <c r="E176" s="72" t="s">
        <v>261</v>
      </c>
      <c r="F176" s="86" t="s">
        <v>236</v>
      </c>
      <c r="G176" s="74" t="s">
        <v>230</v>
      </c>
    </row>
    <row r="177" spans="1:9" ht="22.8">
      <c r="A177" s="31" t="s">
        <v>1070</v>
      </c>
      <c r="B177" s="57" t="s">
        <v>1247</v>
      </c>
      <c r="C177" s="109" t="s">
        <v>1289</v>
      </c>
      <c r="D177" s="432" t="s">
        <v>1254</v>
      </c>
      <c r="E177" s="72" t="s">
        <v>261</v>
      </c>
      <c r="F177" s="73" t="s">
        <v>234</v>
      </c>
    </row>
    <row r="178" spans="1:9">
      <c r="A178" s="31" t="s">
        <v>1070</v>
      </c>
      <c r="B178" s="57" t="s">
        <v>1248</v>
      </c>
      <c r="C178" s="109"/>
      <c r="D178" s="56" t="s">
        <v>1249</v>
      </c>
      <c r="E178" s="94"/>
      <c r="F178" s="94"/>
    </row>
    <row r="179" spans="1:9">
      <c r="A179" s="31" t="s">
        <v>1070</v>
      </c>
      <c r="B179" s="57" t="s">
        <v>1250</v>
      </c>
      <c r="C179" s="109" t="s">
        <v>1251</v>
      </c>
      <c r="D179" s="56" t="s">
        <v>1252</v>
      </c>
      <c r="E179" s="86" t="s">
        <v>234</v>
      </c>
      <c r="F179" s="73" t="s">
        <v>626</v>
      </c>
      <c r="G179" s="73" t="s">
        <v>640</v>
      </c>
      <c r="H179" s="73" t="s">
        <v>641</v>
      </c>
    </row>
    <row r="180" spans="1:9">
      <c r="A180" s="31" t="s">
        <v>474</v>
      </c>
      <c r="B180" s="31" t="s">
        <v>475</v>
      </c>
      <c r="C180" s="109" t="s">
        <v>416</v>
      </c>
      <c r="D180" s="56" t="s">
        <v>442</v>
      </c>
      <c r="E180" s="72" t="s">
        <v>271</v>
      </c>
      <c r="F180" s="74" t="s">
        <v>230</v>
      </c>
    </row>
    <row r="181" spans="1:9">
      <c r="A181" s="31" t="s">
        <v>474</v>
      </c>
      <c r="B181" s="31" t="s">
        <v>475</v>
      </c>
      <c r="C181" s="109" t="s">
        <v>416</v>
      </c>
      <c r="D181" s="56" t="s">
        <v>457</v>
      </c>
      <c r="E181" s="72" t="s">
        <v>271</v>
      </c>
      <c r="F181" s="72" t="s">
        <v>625</v>
      </c>
      <c r="G181" s="73" t="s">
        <v>626</v>
      </c>
      <c r="H181" s="73" t="s">
        <v>640</v>
      </c>
      <c r="I181" s="73" t="s">
        <v>641</v>
      </c>
    </row>
    <row r="182" spans="1:9">
      <c r="A182" s="31" t="s">
        <v>474</v>
      </c>
      <c r="B182" s="31" t="s">
        <v>475</v>
      </c>
      <c r="C182" s="109" t="s">
        <v>416</v>
      </c>
      <c r="D182" s="56" t="s">
        <v>464</v>
      </c>
      <c r="E182" s="72" t="s">
        <v>271</v>
      </c>
      <c r="F182" s="73" t="s">
        <v>234</v>
      </c>
    </row>
    <row r="183" spans="1:9">
      <c r="A183" s="31" t="s">
        <v>474</v>
      </c>
      <c r="B183" s="31" t="s">
        <v>475</v>
      </c>
      <c r="C183" s="109" t="s">
        <v>416</v>
      </c>
      <c r="D183" s="56" t="s">
        <v>453</v>
      </c>
      <c r="E183" s="72" t="s">
        <v>271</v>
      </c>
      <c r="F183" s="73" t="s">
        <v>642</v>
      </c>
    </row>
    <row r="184" spans="1:9">
      <c r="A184" s="31" t="s">
        <v>474</v>
      </c>
      <c r="B184" s="31" t="s">
        <v>475</v>
      </c>
      <c r="C184" s="109" t="s">
        <v>416</v>
      </c>
      <c r="D184" s="56" t="s">
        <v>473</v>
      </c>
      <c r="E184" s="72" t="s">
        <v>271</v>
      </c>
      <c r="F184" s="73" t="s">
        <v>235</v>
      </c>
    </row>
    <row r="185" spans="1:9">
      <c r="A185" s="31" t="s">
        <v>474</v>
      </c>
      <c r="B185" s="31" t="s">
        <v>501</v>
      </c>
      <c r="C185" s="109" t="s">
        <v>418</v>
      </c>
      <c r="D185" s="56" t="s">
        <v>672</v>
      </c>
      <c r="E185" s="72" t="s">
        <v>271</v>
      </c>
      <c r="F185" s="74" t="s">
        <v>230</v>
      </c>
    </row>
    <row r="186" spans="1:9">
      <c r="A186" s="31" t="s">
        <v>474</v>
      </c>
      <c r="B186" s="31" t="s">
        <v>501</v>
      </c>
      <c r="C186" s="109" t="s">
        <v>418</v>
      </c>
      <c r="D186" s="56" t="s">
        <v>660</v>
      </c>
      <c r="E186" s="72" t="s">
        <v>271</v>
      </c>
      <c r="F186" s="73" t="s">
        <v>234</v>
      </c>
    </row>
    <row r="187" spans="1:9">
      <c r="A187" s="31" t="s">
        <v>474</v>
      </c>
      <c r="B187" s="31" t="s">
        <v>501</v>
      </c>
      <c r="C187" s="109" t="s">
        <v>418</v>
      </c>
      <c r="D187" s="56" t="s">
        <v>673</v>
      </c>
      <c r="E187" s="72" t="s">
        <v>271</v>
      </c>
      <c r="F187" s="73" t="s">
        <v>235</v>
      </c>
    </row>
    <row r="188" spans="1:9">
      <c r="A188" s="31" t="s">
        <v>797</v>
      </c>
      <c r="B188" s="31" t="s">
        <v>798</v>
      </c>
      <c r="C188" s="109" t="s">
        <v>799</v>
      </c>
      <c r="D188" s="56" t="s">
        <v>792</v>
      </c>
      <c r="E188" s="85" t="s">
        <v>811</v>
      </c>
      <c r="F188" s="94"/>
    </row>
    <row r="189" spans="1:9">
      <c r="A189" s="31" t="s">
        <v>797</v>
      </c>
      <c r="B189" s="31" t="s">
        <v>798</v>
      </c>
      <c r="C189" s="109" t="s">
        <v>800</v>
      </c>
      <c r="D189" s="56" t="s">
        <v>792</v>
      </c>
      <c r="E189" s="99" t="s">
        <v>256</v>
      </c>
      <c r="F189" s="94"/>
    </row>
    <row r="190" spans="1:9">
      <c r="A190" s="31" t="s">
        <v>422</v>
      </c>
      <c r="B190" s="31" t="s">
        <v>428</v>
      </c>
      <c r="C190" s="404" t="s">
        <v>408</v>
      </c>
      <c r="D190" s="55" t="s">
        <v>444</v>
      </c>
      <c r="E190" s="83" t="s">
        <v>257</v>
      </c>
    </row>
    <row r="191" spans="1:9">
      <c r="A191" s="31" t="s">
        <v>1048</v>
      </c>
      <c r="B191" s="31" t="s">
        <v>1049</v>
      </c>
      <c r="C191" s="405" t="s">
        <v>1047</v>
      </c>
      <c r="D191" s="56" t="s">
        <v>442</v>
      </c>
      <c r="E191" s="86" t="s">
        <v>234</v>
      </c>
      <c r="F191" s="74" t="s">
        <v>230</v>
      </c>
    </row>
    <row r="192" spans="1:9">
      <c r="A192" s="31" t="s">
        <v>1048</v>
      </c>
      <c r="B192" s="31" t="s">
        <v>1049</v>
      </c>
      <c r="C192" s="405" t="s">
        <v>1047</v>
      </c>
      <c r="D192" s="56" t="s">
        <v>457</v>
      </c>
      <c r="E192" s="86" t="s">
        <v>234</v>
      </c>
      <c r="F192" s="73" t="s">
        <v>626</v>
      </c>
      <c r="G192" s="73" t="s">
        <v>640</v>
      </c>
      <c r="H192" s="73" t="s">
        <v>641</v>
      </c>
    </row>
    <row r="193" spans="1:9">
      <c r="A193" s="31" t="s">
        <v>1048</v>
      </c>
      <c r="B193" s="31" t="s">
        <v>1049</v>
      </c>
      <c r="C193" s="405" t="s">
        <v>1047</v>
      </c>
      <c r="D193" s="56" t="s">
        <v>445</v>
      </c>
      <c r="E193" s="86" t="s">
        <v>234</v>
      </c>
      <c r="F193" s="73" t="s">
        <v>234</v>
      </c>
      <c r="G193" s="61"/>
      <c r="H193" s="61"/>
    </row>
    <row r="194" spans="1:9" ht="27.6">
      <c r="A194" s="31" t="s">
        <v>1048</v>
      </c>
      <c r="B194" s="31" t="s">
        <v>1049</v>
      </c>
      <c r="C194" s="405" t="s">
        <v>1047</v>
      </c>
      <c r="D194" s="56" t="s">
        <v>907</v>
      </c>
      <c r="E194" s="86" t="s">
        <v>234</v>
      </c>
      <c r="F194" s="98" t="s">
        <v>1040</v>
      </c>
      <c r="G194" s="61"/>
      <c r="H194" s="61"/>
    </row>
    <row r="195" spans="1:9">
      <c r="A195" s="31" t="s">
        <v>926</v>
      </c>
      <c r="B195" s="31" t="s">
        <v>927</v>
      </c>
      <c r="C195" s="109" t="s">
        <v>928</v>
      </c>
      <c r="D195" s="56" t="s">
        <v>442</v>
      </c>
      <c r="E195" s="72" t="s">
        <v>283</v>
      </c>
      <c r="F195" s="74" t="s">
        <v>230</v>
      </c>
    </row>
    <row r="196" spans="1:9">
      <c r="A196" s="31" t="s">
        <v>926</v>
      </c>
      <c r="B196" s="31" t="s">
        <v>927</v>
      </c>
      <c r="C196" s="109" t="s">
        <v>928</v>
      </c>
      <c r="D196" s="56" t="s">
        <v>457</v>
      </c>
      <c r="E196" s="72" t="s">
        <v>283</v>
      </c>
      <c r="F196" s="72" t="s">
        <v>625</v>
      </c>
      <c r="G196" s="73" t="s">
        <v>626</v>
      </c>
      <c r="H196" s="73" t="s">
        <v>640</v>
      </c>
      <c r="I196" s="73" t="s">
        <v>641</v>
      </c>
    </row>
    <row r="197" spans="1:9">
      <c r="A197" s="31" t="s">
        <v>926</v>
      </c>
      <c r="B197" s="31" t="s">
        <v>927</v>
      </c>
      <c r="C197" s="109" t="s">
        <v>928</v>
      </c>
      <c r="D197" s="56" t="s">
        <v>445</v>
      </c>
      <c r="E197" s="72" t="s">
        <v>283</v>
      </c>
      <c r="F197" s="73" t="s">
        <v>234</v>
      </c>
    </row>
    <row r="198" spans="1:9">
      <c r="A198" s="31" t="s">
        <v>926</v>
      </c>
      <c r="B198" s="31" t="s">
        <v>927</v>
      </c>
      <c r="C198" s="109" t="s">
        <v>928</v>
      </c>
      <c r="D198" s="56" t="s">
        <v>447</v>
      </c>
      <c r="E198" s="72" t="s">
        <v>283</v>
      </c>
      <c r="F198" s="73" t="s">
        <v>642</v>
      </c>
    </row>
    <row r="199" spans="1:9">
      <c r="A199" s="31" t="s">
        <v>926</v>
      </c>
      <c r="B199" s="31" t="s">
        <v>927</v>
      </c>
      <c r="C199" s="109" t="s">
        <v>928</v>
      </c>
      <c r="D199" s="56" t="s">
        <v>473</v>
      </c>
      <c r="E199" s="72" t="s">
        <v>283</v>
      </c>
      <c r="F199" s="73" t="s">
        <v>235</v>
      </c>
    </row>
    <row r="200" spans="1:9">
      <c r="A200" s="31" t="s">
        <v>484</v>
      </c>
      <c r="B200" s="31" t="s">
        <v>789</v>
      </c>
      <c r="C200" s="109" t="s">
        <v>796</v>
      </c>
      <c r="D200" s="56" t="s">
        <v>792</v>
      </c>
      <c r="E200" s="72" t="s">
        <v>274</v>
      </c>
      <c r="F200" s="99" t="s">
        <v>813</v>
      </c>
    </row>
    <row r="201" spans="1:9">
      <c r="A201" s="31" t="s">
        <v>788</v>
      </c>
      <c r="B201" s="31" t="s">
        <v>789</v>
      </c>
      <c r="C201" s="109" t="s">
        <v>787</v>
      </c>
      <c r="D201" s="56" t="s">
        <v>442</v>
      </c>
      <c r="E201" s="84" t="s">
        <v>256</v>
      </c>
      <c r="F201" s="74" t="s">
        <v>230</v>
      </c>
    </row>
    <row r="202" spans="1:9">
      <c r="A202" s="31" t="s">
        <v>788</v>
      </c>
      <c r="B202" s="31" t="s">
        <v>789</v>
      </c>
      <c r="C202" s="109" t="s">
        <v>787</v>
      </c>
      <c r="D202" s="56" t="s">
        <v>457</v>
      </c>
      <c r="E202" s="84" t="s">
        <v>256</v>
      </c>
      <c r="F202" s="72" t="s">
        <v>625</v>
      </c>
      <c r="G202" s="73" t="s">
        <v>626</v>
      </c>
      <c r="H202" s="73" t="s">
        <v>640</v>
      </c>
      <c r="I202" s="73" t="s">
        <v>641</v>
      </c>
    </row>
    <row r="203" spans="1:9">
      <c r="A203" s="31" t="s">
        <v>788</v>
      </c>
      <c r="B203" s="31" t="s">
        <v>789</v>
      </c>
      <c r="C203" s="109" t="s">
        <v>787</v>
      </c>
      <c r="D203" s="56" t="s">
        <v>445</v>
      </c>
      <c r="E203" s="84" t="s">
        <v>256</v>
      </c>
      <c r="F203" s="73" t="s">
        <v>234</v>
      </c>
    </row>
    <row r="204" spans="1:9">
      <c r="A204" s="31" t="s">
        <v>788</v>
      </c>
      <c r="B204" s="31" t="s">
        <v>789</v>
      </c>
      <c r="C204" s="109" t="s">
        <v>787</v>
      </c>
      <c r="D204" s="56" t="s">
        <v>447</v>
      </c>
      <c r="E204" s="84" t="s">
        <v>256</v>
      </c>
      <c r="F204" s="73" t="s">
        <v>642</v>
      </c>
    </row>
    <row r="205" spans="1:9">
      <c r="A205" s="31" t="s">
        <v>803</v>
      </c>
      <c r="B205" s="31" t="s">
        <v>804</v>
      </c>
      <c r="C205" s="109" t="s">
        <v>809</v>
      </c>
      <c r="D205" s="56" t="s">
        <v>792</v>
      </c>
      <c r="E205" s="85" t="s">
        <v>811</v>
      </c>
      <c r="F205" s="94"/>
    </row>
    <row r="206" spans="1:9">
      <c r="A206" s="31" t="s">
        <v>803</v>
      </c>
      <c r="B206" s="31" t="s">
        <v>805</v>
      </c>
      <c r="C206" s="109" t="s">
        <v>808</v>
      </c>
      <c r="D206" s="56" t="s">
        <v>792</v>
      </c>
      <c r="E206" s="99" t="s">
        <v>256</v>
      </c>
      <c r="F206" s="94"/>
    </row>
    <row r="207" spans="1:9">
      <c r="A207" s="31" t="s">
        <v>803</v>
      </c>
      <c r="B207" s="31" t="s">
        <v>806</v>
      </c>
      <c r="C207" s="109" t="s">
        <v>810</v>
      </c>
      <c r="D207" s="55" t="s">
        <v>444</v>
      </c>
      <c r="E207" s="83" t="s">
        <v>257</v>
      </c>
      <c r="F207" s="94"/>
    </row>
    <row r="208" spans="1:9" ht="27.6">
      <c r="A208" s="31" t="s">
        <v>1101</v>
      </c>
      <c r="B208" s="56" t="s">
        <v>1267</v>
      </c>
      <c r="C208" s="109" t="s">
        <v>701</v>
      </c>
      <c r="D208" s="431" t="s">
        <v>1265</v>
      </c>
      <c r="E208" s="86" t="s">
        <v>234</v>
      </c>
      <c r="F208" s="73" t="s">
        <v>626</v>
      </c>
      <c r="G208" s="73" t="s">
        <v>640</v>
      </c>
      <c r="H208" s="73" t="s">
        <v>641</v>
      </c>
    </row>
    <row r="209" spans="1:9" ht="27.6">
      <c r="A209" s="31" t="s">
        <v>1101</v>
      </c>
      <c r="B209" s="56" t="s">
        <v>1268</v>
      </c>
      <c r="C209" s="109" t="s">
        <v>1100</v>
      </c>
      <c r="D209" s="431" t="s">
        <v>1265</v>
      </c>
      <c r="E209" s="86" t="s">
        <v>236</v>
      </c>
      <c r="F209" s="73" t="s">
        <v>626</v>
      </c>
      <c r="G209" s="73" t="s">
        <v>640</v>
      </c>
      <c r="H209" s="73" t="s">
        <v>641</v>
      </c>
    </row>
    <row r="210" spans="1:9" ht="27.6">
      <c r="A210" s="31" t="s">
        <v>1101</v>
      </c>
      <c r="B210" s="56" t="s">
        <v>1267</v>
      </c>
      <c r="C210" s="109" t="s">
        <v>1007</v>
      </c>
      <c r="D210" s="431" t="s">
        <v>1266</v>
      </c>
      <c r="E210" s="86" t="s">
        <v>234</v>
      </c>
      <c r="F210" s="72" t="s">
        <v>625</v>
      </c>
      <c r="G210" s="73" t="s">
        <v>626</v>
      </c>
      <c r="H210" s="73" t="s">
        <v>640</v>
      </c>
      <c r="I210" s="73" t="s">
        <v>641</v>
      </c>
    </row>
    <row r="211" spans="1:9" ht="27.6">
      <c r="A211" s="31" t="s">
        <v>1101</v>
      </c>
      <c r="B211" s="56" t="s">
        <v>1268</v>
      </c>
      <c r="C211" s="109" t="s">
        <v>1102</v>
      </c>
      <c r="D211" s="431" t="s">
        <v>1266</v>
      </c>
      <c r="E211" s="86" t="s">
        <v>236</v>
      </c>
      <c r="F211" s="73" t="s">
        <v>626</v>
      </c>
      <c r="G211" s="73" t="s">
        <v>640</v>
      </c>
      <c r="H211" s="73" t="s">
        <v>641</v>
      </c>
      <c r="I211" s="94"/>
    </row>
    <row r="212" spans="1:9" ht="27.6">
      <c r="A212" s="31" t="s">
        <v>484</v>
      </c>
      <c r="B212" s="433" t="s">
        <v>1309</v>
      </c>
      <c r="C212" s="437" t="s">
        <v>1272</v>
      </c>
      <c r="D212" s="431" t="s">
        <v>1265</v>
      </c>
      <c r="E212" s="86" t="s">
        <v>234</v>
      </c>
      <c r="F212" s="73" t="s">
        <v>235</v>
      </c>
      <c r="G212" s="94"/>
      <c r="H212" s="94"/>
      <c r="I212" s="94"/>
    </row>
    <row r="213" spans="1:9" ht="27.6">
      <c r="A213" s="31" t="s">
        <v>484</v>
      </c>
      <c r="B213" s="433" t="s">
        <v>1309</v>
      </c>
      <c r="C213" s="437" t="s">
        <v>1273</v>
      </c>
      <c r="D213" s="431" t="s">
        <v>1265</v>
      </c>
      <c r="E213" s="86" t="s">
        <v>234</v>
      </c>
      <c r="F213" s="73" t="s">
        <v>235</v>
      </c>
      <c r="G213" s="94"/>
      <c r="H213" s="94"/>
      <c r="I213" s="94"/>
    </row>
    <row r="214" spans="1:9" ht="27.6">
      <c r="A214" s="31" t="s">
        <v>484</v>
      </c>
      <c r="B214" s="433" t="s">
        <v>1309</v>
      </c>
      <c r="C214" s="437" t="s">
        <v>1007</v>
      </c>
      <c r="D214" s="431" t="s">
        <v>1266</v>
      </c>
      <c r="E214" s="86" t="s">
        <v>234</v>
      </c>
      <c r="F214" s="73" t="s">
        <v>235</v>
      </c>
      <c r="G214" s="94"/>
      <c r="H214" s="94"/>
      <c r="I214" s="94"/>
    </row>
    <row r="215" spans="1:9" ht="27.6">
      <c r="A215" s="31" t="s">
        <v>484</v>
      </c>
      <c r="B215" s="433" t="s">
        <v>1309</v>
      </c>
      <c r="C215" s="437" t="s">
        <v>1102</v>
      </c>
      <c r="D215" s="431" t="s">
        <v>1266</v>
      </c>
      <c r="E215" s="86" t="s">
        <v>234</v>
      </c>
      <c r="F215" s="73" t="s">
        <v>235</v>
      </c>
      <c r="G215" s="94"/>
      <c r="H215" s="94"/>
      <c r="I215" s="94"/>
    </row>
    <row r="216" spans="1:9">
      <c r="A216" s="31" t="s">
        <v>426</v>
      </c>
      <c r="B216" s="31" t="s">
        <v>435</v>
      </c>
      <c r="C216" s="109" t="s">
        <v>410</v>
      </c>
      <c r="D216" s="56" t="s">
        <v>456</v>
      </c>
      <c r="E216" s="100" t="s">
        <v>814</v>
      </c>
      <c r="F216" s="101" t="s">
        <v>815</v>
      </c>
    </row>
    <row r="217" spans="1:9">
      <c r="A217" s="31" t="s">
        <v>630</v>
      </c>
      <c r="B217" s="31" t="s">
        <v>631</v>
      </c>
      <c r="C217" s="109" t="s">
        <v>637</v>
      </c>
      <c r="D217" s="56" t="s">
        <v>457</v>
      </c>
      <c r="E217" s="86" t="s">
        <v>626</v>
      </c>
      <c r="F217" s="86" t="s">
        <v>640</v>
      </c>
      <c r="G217" s="86" t="s">
        <v>641</v>
      </c>
      <c r="H217" s="72" t="s">
        <v>625</v>
      </c>
      <c r="I217" s="102" t="s">
        <v>814</v>
      </c>
    </row>
    <row r="218" spans="1:9">
      <c r="A218" s="31" t="s">
        <v>838</v>
      </c>
      <c r="B218" s="31" t="s">
        <v>839</v>
      </c>
      <c r="C218" s="109" t="s">
        <v>840</v>
      </c>
      <c r="D218" s="56" t="s">
        <v>442</v>
      </c>
      <c r="E218" s="72" t="s">
        <v>271</v>
      </c>
      <c r="F218" s="74" t="s">
        <v>230</v>
      </c>
    </row>
    <row r="219" spans="1:9">
      <c r="A219" s="31" t="s">
        <v>838</v>
      </c>
      <c r="B219" s="31" t="s">
        <v>839</v>
      </c>
      <c r="C219" s="109" t="s">
        <v>840</v>
      </c>
      <c r="D219" s="56" t="s">
        <v>457</v>
      </c>
      <c r="E219" s="72" t="s">
        <v>271</v>
      </c>
      <c r="F219" s="72" t="s">
        <v>844</v>
      </c>
      <c r="G219" s="73" t="s">
        <v>626</v>
      </c>
      <c r="H219" s="73" t="s">
        <v>640</v>
      </c>
      <c r="I219" s="73" t="s">
        <v>641</v>
      </c>
    </row>
    <row r="220" spans="1:9">
      <c r="A220" s="31" t="s">
        <v>838</v>
      </c>
      <c r="B220" s="31" t="s">
        <v>839</v>
      </c>
      <c r="C220" s="109" t="s">
        <v>840</v>
      </c>
      <c r="D220" s="56" t="s">
        <v>445</v>
      </c>
      <c r="E220" s="72" t="s">
        <v>271</v>
      </c>
      <c r="F220" s="73" t="s">
        <v>234</v>
      </c>
    </row>
    <row r="221" spans="1:9">
      <c r="A221" s="31" t="s">
        <v>838</v>
      </c>
      <c r="B221" s="31" t="s">
        <v>839</v>
      </c>
      <c r="C221" s="109" t="s">
        <v>840</v>
      </c>
      <c r="D221" s="56" t="s">
        <v>447</v>
      </c>
      <c r="E221" s="72" t="s">
        <v>271</v>
      </c>
      <c r="F221" s="73" t="s">
        <v>642</v>
      </c>
    </row>
    <row r="222" spans="1:9">
      <c r="A222" s="31" t="s">
        <v>838</v>
      </c>
      <c r="B222" s="31" t="s">
        <v>839</v>
      </c>
      <c r="C222" s="109" t="s">
        <v>840</v>
      </c>
      <c r="D222" s="56" t="s">
        <v>473</v>
      </c>
      <c r="E222" s="72" t="s">
        <v>271</v>
      </c>
      <c r="F222" s="73" t="s">
        <v>235</v>
      </c>
    </row>
    <row r="223" spans="1:9" ht="27.6">
      <c r="A223" s="31" t="s">
        <v>838</v>
      </c>
      <c r="B223" s="56" t="s">
        <v>1259</v>
      </c>
      <c r="C223" s="109" t="s">
        <v>1290</v>
      </c>
      <c r="D223" s="430" t="s">
        <v>1256</v>
      </c>
      <c r="E223" s="72" t="s">
        <v>262</v>
      </c>
      <c r="F223" s="73" t="s">
        <v>234</v>
      </c>
    </row>
    <row r="224" spans="1:9" ht="27.6">
      <c r="A224" s="31" t="s">
        <v>838</v>
      </c>
      <c r="B224" s="56" t="s">
        <v>1263</v>
      </c>
      <c r="C224" s="109" t="s">
        <v>1291</v>
      </c>
      <c r="D224" s="431" t="s">
        <v>1253</v>
      </c>
      <c r="E224" s="86" t="s">
        <v>234</v>
      </c>
      <c r="F224" s="74" t="s">
        <v>230</v>
      </c>
    </row>
    <row r="225" spans="1:9" ht="27.6">
      <c r="A225" s="31" t="s">
        <v>838</v>
      </c>
      <c r="B225" s="56" t="s">
        <v>1263</v>
      </c>
      <c r="C225" s="109" t="s">
        <v>1291</v>
      </c>
      <c r="D225" s="431" t="s">
        <v>1255</v>
      </c>
      <c r="E225" s="86" t="s">
        <v>234</v>
      </c>
      <c r="F225" s="72" t="s">
        <v>844</v>
      </c>
      <c r="G225" s="73" t="s">
        <v>626</v>
      </c>
      <c r="H225" s="73" t="s">
        <v>640</v>
      </c>
      <c r="I225" s="73" t="s">
        <v>641</v>
      </c>
    </row>
    <row r="226" spans="1:9" ht="22.8">
      <c r="B226" s="109" t="s">
        <v>1275</v>
      </c>
      <c r="D226" s="443" t="s">
        <v>1276</v>
      </c>
      <c r="E226" s="94"/>
      <c r="F226" s="94"/>
      <c r="G226" s="94"/>
      <c r="H226" s="94"/>
      <c r="I226" s="94"/>
    </row>
    <row r="227" spans="1:9" ht="27.6">
      <c r="A227" s="31" t="s">
        <v>838</v>
      </c>
      <c r="B227" s="56" t="s">
        <v>1264</v>
      </c>
      <c r="C227" s="109" t="s">
        <v>1291</v>
      </c>
      <c r="D227" s="432" t="s">
        <v>1254</v>
      </c>
      <c r="E227" s="86" t="s">
        <v>234</v>
      </c>
      <c r="F227" s="73" t="s">
        <v>626</v>
      </c>
      <c r="G227" s="73" t="s">
        <v>640</v>
      </c>
      <c r="H227" s="73" t="s">
        <v>641</v>
      </c>
    </row>
    <row r="228" spans="1:9" ht="24">
      <c r="A228" s="129" t="s">
        <v>838</v>
      </c>
      <c r="B228" s="433" t="s">
        <v>1257</v>
      </c>
      <c r="C228" s="434" t="s">
        <v>1292</v>
      </c>
      <c r="D228" s="430" t="s">
        <v>1256</v>
      </c>
      <c r="E228" s="72" t="s">
        <v>262</v>
      </c>
      <c r="F228" s="73" t="s">
        <v>234</v>
      </c>
    </row>
    <row r="229" spans="1:9" ht="27.6">
      <c r="A229" s="435" t="s">
        <v>838</v>
      </c>
      <c r="B229" s="436" t="s">
        <v>845</v>
      </c>
      <c r="C229" s="437" t="s">
        <v>1292</v>
      </c>
      <c r="D229" s="430" t="s">
        <v>1256</v>
      </c>
      <c r="E229" s="86" t="s">
        <v>234</v>
      </c>
      <c r="F229" s="73" t="s">
        <v>235</v>
      </c>
      <c r="G229" s="90"/>
      <c r="H229" s="90"/>
    </row>
    <row r="230" spans="1:9">
      <c r="A230" s="90" t="s">
        <v>1072</v>
      </c>
      <c r="B230" s="91" t="s">
        <v>1073</v>
      </c>
      <c r="C230" s="109"/>
      <c r="E230" s="117"/>
      <c r="F230" s="118"/>
      <c r="G230" s="118"/>
      <c r="H230" s="118"/>
    </row>
    <row r="231" spans="1:9">
      <c r="A231" s="90" t="s">
        <v>881</v>
      </c>
      <c r="B231" s="91" t="s">
        <v>902</v>
      </c>
      <c r="C231" s="109" t="s">
        <v>905</v>
      </c>
      <c r="D231" s="56" t="s">
        <v>442</v>
      </c>
      <c r="E231" s="70" t="s">
        <v>258</v>
      </c>
      <c r="F231" s="74" t="s">
        <v>230</v>
      </c>
    </row>
    <row r="232" spans="1:9">
      <c r="A232" s="90" t="s">
        <v>881</v>
      </c>
      <c r="B232" s="91" t="s">
        <v>902</v>
      </c>
      <c r="C232" s="109" t="s">
        <v>905</v>
      </c>
      <c r="D232" s="56" t="s">
        <v>457</v>
      </c>
      <c r="E232" s="70" t="s">
        <v>258</v>
      </c>
      <c r="F232" s="70" t="s">
        <v>625</v>
      </c>
      <c r="G232" s="73" t="s">
        <v>626</v>
      </c>
      <c r="H232" s="73" t="s">
        <v>640</v>
      </c>
      <c r="I232" s="69" t="s">
        <v>641</v>
      </c>
    </row>
    <row r="233" spans="1:9" ht="27.6">
      <c r="A233" s="90" t="s">
        <v>881</v>
      </c>
      <c r="B233" s="91" t="s">
        <v>902</v>
      </c>
      <c r="C233" s="109" t="s">
        <v>905</v>
      </c>
      <c r="D233" s="56" t="s">
        <v>907</v>
      </c>
      <c r="E233" s="70" t="s">
        <v>258</v>
      </c>
      <c r="F233" s="98" t="s">
        <v>908</v>
      </c>
      <c r="G233" s="94"/>
      <c r="H233" s="94"/>
    </row>
    <row r="234" spans="1:9" ht="22.8">
      <c r="A234" s="90" t="s">
        <v>1093</v>
      </c>
      <c r="B234" s="91" t="s">
        <v>1094</v>
      </c>
      <c r="C234" s="109" t="s">
        <v>1095</v>
      </c>
      <c r="D234" s="109" t="s">
        <v>1096</v>
      </c>
      <c r="E234" s="86" t="s">
        <v>236</v>
      </c>
      <c r="F234" s="73" t="s">
        <v>626</v>
      </c>
      <c r="G234" s="73" t="s">
        <v>640</v>
      </c>
      <c r="H234" s="69" t="s">
        <v>641</v>
      </c>
    </row>
    <row r="235" spans="1:9" ht="22.8">
      <c r="A235" s="90" t="s">
        <v>1093</v>
      </c>
      <c r="B235" s="91" t="s">
        <v>1094</v>
      </c>
      <c r="C235" s="109" t="s">
        <v>1095</v>
      </c>
      <c r="D235" s="109" t="s">
        <v>1097</v>
      </c>
      <c r="E235" s="86" t="s">
        <v>626</v>
      </c>
      <c r="F235" s="86" t="s">
        <v>640</v>
      </c>
      <c r="G235" s="86" t="s">
        <v>641</v>
      </c>
      <c r="H235" s="73" t="s">
        <v>235</v>
      </c>
    </row>
    <row r="236" spans="1:9">
      <c r="A236" s="90" t="s">
        <v>1074</v>
      </c>
      <c r="B236" s="91" t="s">
        <v>1075</v>
      </c>
      <c r="C236" s="109" t="s">
        <v>1076</v>
      </c>
      <c r="D236" s="56" t="s">
        <v>442</v>
      </c>
      <c r="E236" s="70" t="s">
        <v>258</v>
      </c>
      <c r="F236" s="74" t="s">
        <v>230</v>
      </c>
    </row>
    <row r="237" spans="1:9">
      <c r="A237" s="90" t="s">
        <v>1074</v>
      </c>
      <c r="B237" s="91" t="s">
        <v>1075</v>
      </c>
      <c r="C237" s="109" t="s">
        <v>1077</v>
      </c>
      <c r="D237" s="56" t="s">
        <v>457</v>
      </c>
      <c r="E237" s="70" t="s">
        <v>258</v>
      </c>
      <c r="F237" s="70" t="s">
        <v>625</v>
      </c>
      <c r="G237" s="73" t="s">
        <v>626</v>
      </c>
      <c r="H237" s="73" t="s">
        <v>640</v>
      </c>
      <c r="I237" s="69" t="s">
        <v>641</v>
      </c>
    </row>
    <row r="238" spans="1:9" ht="27.6">
      <c r="A238" s="90" t="s">
        <v>1074</v>
      </c>
      <c r="B238" s="91" t="s">
        <v>1075</v>
      </c>
      <c r="C238" s="109" t="s">
        <v>1078</v>
      </c>
      <c r="D238" s="56" t="s">
        <v>907</v>
      </c>
      <c r="E238" s="70" t="s">
        <v>258</v>
      </c>
      <c r="F238" s="98" t="s">
        <v>908</v>
      </c>
      <c r="G238" s="94"/>
      <c r="H238" s="94"/>
    </row>
    <row r="239" spans="1:9">
      <c r="A239" s="90" t="s">
        <v>881</v>
      </c>
      <c r="B239" s="91" t="s">
        <v>882</v>
      </c>
      <c r="C239" s="109" t="s">
        <v>878</v>
      </c>
      <c r="D239" s="56" t="s">
        <v>442</v>
      </c>
      <c r="E239" s="70" t="s">
        <v>280</v>
      </c>
      <c r="F239" s="74" t="s">
        <v>230</v>
      </c>
    </row>
    <row r="240" spans="1:9">
      <c r="A240" s="90" t="s">
        <v>881</v>
      </c>
      <c r="B240" s="91" t="s">
        <v>882</v>
      </c>
      <c r="C240" s="109" t="s">
        <v>879</v>
      </c>
      <c r="D240" s="56" t="s">
        <v>457</v>
      </c>
      <c r="E240" s="70" t="s">
        <v>280</v>
      </c>
      <c r="F240" s="70" t="s">
        <v>625</v>
      </c>
      <c r="G240" s="73" t="s">
        <v>626</v>
      </c>
      <c r="H240" s="73" t="s">
        <v>640</v>
      </c>
      <c r="I240" s="69" t="s">
        <v>641</v>
      </c>
    </row>
    <row r="241" spans="1:10">
      <c r="A241" s="90" t="s">
        <v>881</v>
      </c>
      <c r="B241" s="91" t="s">
        <v>882</v>
      </c>
      <c r="C241" s="109" t="s">
        <v>880</v>
      </c>
      <c r="D241" s="56" t="s">
        <v>445</v>
      </c>
      <c r="E241" s="70" t="s">
        <v>280</v>
      </c>
      <c r="F241" s="73" t="s">
        <v>234</v>
      </c>
    </row>
    <row r="242" spans="1:10" ht="27.6">
      <c r="A242" s="31" t="s">
        <v>739</v>
      </c>
      <c r="B242" s="31" t="s">
        <v>740</v>
      </c>
      <c r="C242" s="109" t="s">
        <v>741</v>
      </c>
      <c r="D242" s="56" t="s">
        <v>491</v>
      </c>
      <c r="E242" s="72" t="s">
        <v>262</v>
      </c>
      <c r="F242" s="72" t="s">
        <v>625</v>
      </c>
      <c r="G242" s="74" t="s">
        <v>230</v>
      </c>
      <c r="I242" s="94"/>
    </row>
    <row r="243" spans="1:10" ht="41.4">
      <c r="A243" s="31" t="s">
        <v>739</v>
      </c>
      <c r="B243" s="31" t="s">
        <v>740</v>
      </c>
      <c r="C243" s="109" t="s">
        <v>741</v>
      </c>
      <c r="D243" s="56" t="s">
        <v>492</v>
      </c>
      <c r="E243" s="72" t="s">
        <v>262</v>
      </c>
      <c r="F243" s="72" t="s">
        <v>625</v>
      </c>
      <c r="G243" s="73" t="s">
        <v>626</v>
      </c>
      <c r="H243" s="73" t="s">
        <v>640</v>
      </c>
      <c r="I243" s="73" t="s">
        <v>641</v>
      </c>
    </row>
    <row r="244" spans="1:10">
      <c r="A244" s="31" t="s">
        <v>739</v>
      </c>
      <c r="B244" s="31" t="s">
        <v>740</v>
      </c>
      <c r="C244" s="109" t="s">
        <v>741</v>
      </c>
      <c r="D244" s="56" t="s">
        <v>445</v>
      </c>
      <c r="E244" s="72" t="s">
        <v>262</v>
      </c>
      <c r="F244" s="73" t="s">
        <v>234</v>
      </c>
      <c r="G244" s="94"/>
      <c r="H244" s="94"/>
      <c r="I244" s="94"/>
    </row>
    <row r="245" spans="1:10" ht="22.8">
      <c r="A245" s="31" t="s">
        <v>421</v>
      </c>
      <c r="B245" s="56" t="s">
        <v>675</v>
      </c>
      <c r="C245" s="109" t="s">
        <v>773</v>
      </c>
      <c r="D245" s="56" t="s">
        <v>442</v>
      </c>
      <c r="E245" s="84" t="s">
        <v>255</v>
      </c>
      <c r="F245" s="83" t="s">
        <v>257</v>
      </c>
      <c r="G245" s="74" t="s">
        <v>230</v>
      </c>
    </row>
    <row r="246" spans="1:10" ht="22.8">
      <c r="A246" s="31" t="s">
        <v>421</v>
      </c>
      <c r="B246" s="56" t="s">
        <v>675</v>
      </c>
      <c r="C246" s="109" t="s">
        <v>773</v>
      </c>
      <c r="D246" s="56" t="s">
        <v>457</v>
      </c>
      <c r="E246" s="84" t="s">
        <v>255</v>
      </c>
      <c r="F246" s="83" t="s">
        <v>257</v>
      </c>
      <c r="G246" s="72" t="s">
        <v>625</v>
      </c>
      <c r="H246" s="73" t="s">
        <v>626</v>
      </c>
      <c r="I246" s="73" t="s">
        <v>640</v>
      </c>
      <c r="J246" s="73" t="s">
        <v>641</v>
      </c>
    </row>
    <row r="247" spans="1:10" ht="22.8">
      <c r="A247" s="31" t="s">
        <v>421</v>
      </c>
      <c r="B247" s="56" t="s">
        <v>675</v>
      </c>
      <c r="C247" s="109" t="s">
        <v>773</v>
      </c>
      <c r="D247" s="56" t="s">
        <v>445</v>
      </c>
      <c r="E247" s="84" t="s">
        <v>255</v>
      </c>
      <c r="F247" s="83" t="s">
        <v>257</v>
      </c>
      <c r="G247" s="73" t="s">
        <v>234</v>
      </c>
    </row>
    <row r="248" spans="1:10" ht="22.8">
      <c r="A248" s="31" t="s">
        <v>421</v>
      </c>
      <c r="B248" s="56" t="s">
        <v>675</v>
      </c>
      <c r="C248" s="109" t="s">
        <v>773</v>
      </c>
      <c r="D248" s="56" t="s">
        <v>447</v>
      </c>
      <c r="E248" s="84" t="s">
        <v>255</v>
      </c>
      <c r="F248" s="83" t="s">
        <v>257</v>
      </c>
      <c r="G248" s="73" t="s">
        <v>642</v>
      </c>
    </row>
    <row r="249" spans="1:10" ht="22.8">
      <c r="A249" s="31" t="s">
        <v>421</v>
      </c>
      <c r="B249" s="56" t="s">
        <v>675</v>
      </c>
      <c r="C249" s="109" t="s">
        <v>773</v>
      </c>
      <c r="D249" s="56" t="s">
        <v>473</v>
      </c>
      <c r="E249" s="84" t="s">
        <v>255</v>
      </c>
      <c r="F249" s="83" t="s">
        <v>257</v>
      </c>
      <c r="G249" s="73" t="s">
        <v>235</v>
      </c>
    </row>
    <row r="250" spans="1:10">
      <c r="A250" s="31" t="s">
        <v>1277</v>
      </c>
      <c r="B250" s="31" t="s">
        <v>1278</v>
      </c>
      <c r="C250" s="109" t="s">
        <v>1279</v>
      </c>
      <c r="D250" s="56" t="s">
        <v>442</v>
      </c>
      <c r="E250" s="87" t="s">
        <v>230</v>
      </c>
      <c r="F250" s="73" t="s">
        <v>235</v>
      </c>
      <c r="G250" s="94"/>
      <c r="H250" s="94"/>
      <c r="I250" s="94"/>
    </row>
    <row r="251" spans="1:10">
      <c r="A251" s="31" t="s">
        <v>1277</v>
      </c>
      <c r="B251" s="31" t="s">
        <v>1278</v>
      </c>
      <c r="C251" s="109" t="s">
        <v>1279</v>
      </c>
      <c r="D251" s="56" t="s">
        <v>457</v>
      </c>
      <c r="E251" s="86" t="s">
        <v>626</v>
      </c>
      <c r="F251" s="86" t="s">
        <v>640</v>
      </c>
      <c r="G251" s="86" t="s">
        <v>641</v>
      </c>
      <c r="H251" s="73" t="s">
        <v>235</v>
      </c>
      <c r="I251" s="94"/>
    </row>
    <row r="252" spans="1:10" ht="27.6">
      <c r="A252" s="31" t="s">
        <v>421</v>
      </c>
      <c r="B252" s="56" t="s">
        <v>825</v>
      </c>
      <c r="C252" s="109" t="s">
        <v>652</v>
      </c>
      <c r="D252" s="56" t="s">
        <v>491</v>
      </c>
      <c r="E252" s="72" t="s">
        <v>826</v>
      </c>
      <c r="F252" s="72" t="s">
        <v>625</v>
      </c>
      <c r="G252" s="74" t="s">
        <v>230</v>
      </c>
    </row>
    <row r="253" spans="1:10" ht="41.4">
      <c r="A253" s="31" t="s">
        <v>421</v>
      </c>
      <c r="B253" s="56" t="s">
        <v>825</v>
      </c>
      <c r="C253" s="109" t="s">
        <v>652</v>
      </c>
      <c r="D253" s="56" t="s">
        <v>492</v>
      </c>
      <c r="E253" s="72" t="s">
        <v>826</v>
      </c>
      <c r="F253" s="72" t="s">
        <v>625</v>
      </c>
      <c r="G253" s="73" t="s">
        <v>626</v>
      </c>
      <c r="H253" s="73" t="s">
        <v>640</v>
      </c>
      <c r="I253" s="73" t="s">
        <v>641</v>
      </c>
    </row>
    <row r="254" spans="1:10">
      <c r="A254" s="31" t="s">
        <v>421</v>
      </c>
      <c r="B254" s="56" t="s">
        <v>825</v>
      </c>
      <c r="C254" s="109" t="s">
        <v>652</v>
      </c>
      <c r="D254" s="56" t="s">
        <v>445</v>
      </c>
      <c r="E254" s="72" t="s">
        <v>826</v>
      </c>
      <c r="F254" s="73" t="s">
        <v>234</v>
      </c>
    </row>
    <row r="255" spans="1:10" ht="22.8">
      <c r="A255" s="31" t="s">
        <v>421</v>
      </c>
      <c r="B255" s="56" t="s">
        <v>825</v>
      </c>
      <c r="C255" s="109" t="s">
        <v>654</v>
      </c>
      <c r="D255" s="56" t="s">
        <v>473</v>
      </c>
      <c r="E255" s="72" t="s">
        <v>826</v>
      </c>
      <c r="F255" s="73" t="s">
        <v>235</v>
      </c>
    </row>
    <row r="256" spans="1:10" ht="22.8">
      <c r="A256" s="31" t="s">
        <v>421</v>
      </c>
      <c r="B256" s="56" t="s">
        <v>825</v>
      </c>
      <c r="C256" s="109" t="s">
        <v>653</v>
      </c>
      <c r="D256" s="56" t="s">
        <v>489</v>
      </c>
      <c r="E256" s="72" t="s">
        <v>826</v>
      </c>
      <c r="F256" s="73" t="s">
        <v>235</v>
      </c>
    </row>
    <row r="257" spans="1:9" ht="27.6">
      <c r="A257" s="31" t="s">
        <v>421</v>
      </c>
      <c r="B257" s="56" t="s">
        <v>825</v>
      </c>
      <c r="C257" s="109" t="s">
        <v>655</v>
      </c>
      <c r="D257" s="56" t="s">
        <v>494</v>
      </c>
      <c r="E257" s="72" t="s">
        <v>826</v>
      </c>
      <c r="F257" s="73" t="s">
        <v>235</v>
      </c>
    </row>
    <row r="258" spans="1:9" ht="27.6">
      <c r="A258" s="31" t="s">
        <v>421</v>
      </c>
      <c r="B258" s="56" t="s">
        <v>825</v>
      </c>
      <c r="C258" s="109" t="s">
        <v>654</v>
      </c>
      <c r="D258" s="56" t="s">
        <v>490</v>
      </c>
      <c r="E258" s="72" t="s">
        <v>826</v>
      </c>
      <c r="F258" s="73" t="s">
        <v>235</v>
      </c>
    </row>
    <row r="259" spans="1:9" ht="22.8">
      <c r="A259" s="31" t="s">
        <v>421</v>
      </c>
      <c r="B259" s="56" t="s">
        <v>825</v>
      </c>
      <c r="C259" s="109" t="s">
        <v>656</v>
      </c>
      <c r="D259" s="56" t="s">
        <v>493</v>
      </c>
      <c r="E259" s="72" t="s">
        <v>826</v>
      </c>
      <c r="F259" s="73" t="s">
        <v>235</v>
      </c>
    </row>
    <row r="260" spans="1:9">
      <c r="A260" s="31" t="s">
        <v>421</v>
      </c>
      <c r="B260" s="31" t="s">
        <v>686</v>
      </c>
      <c r="C260" s="109" t="s">
        <v>420</v>
      </c>
      <c r="D260" s="56" t="s">
        <v>442</v>
      </c>
      <c r="E260" s="72" t="s">
        <v>270</v>
      </c>
      <c r="F260" s="74" t="s">
        <v>230</v>
      </c>
    </row>
    <row r="261" spans="1:9">
      <c r="A261" s="31" t="s">
        <v>421</v>
      </c>
      <c r="B261" s="31" t="s">
        <v>686</v>
      </c>
      <c r="C261" s="109" t="s">
        <v>420</v>
      </c>
      <c r="D261" s="56" t="s">
        <v>445</v>
      </c>
      <c r="E261" s="72" t="s">
        <v>270</v>
      </c>
      <c r="F261" s="73" t="s">
        <v>234</v>
      </c>
    </row>
    <row r="262" spans="1:9">
      <c r="A262" s="31" t="s">
        <v>421</v>
      </c>
      <c r="B262" s="31" t="s">
        <v>427</v>
      </c>
      <c r="C262" s="404" t="s">
        <v>408</v>
      </c>
      <c r="D262" s="55" t="s">
        <v>444</v>
      </c>
      <c r="E262" s="83" t="s">
        <v>257</v>
      </c>
    </row>
    <row r="263" spans="1:9">
      <c r="A263" s="31" t="s">
        <v>1103</v>
      </c>
      <c r="B263" s="31" t="s">
        <v>1104</v>
      </c>
      <c r="C263" s="109" t="s">
        <v>1105</v>
      </c>
      <c r="D263" s="56" t="s">
        <v>1106</v>
      </c>
      <c r="E263" s="83" t="s">
        <v>257</v>
      </c>
      <c r="F263" s="73" t="s">
        <v>235</v>
      </c>
    </row>
    <row r="264" spans="1:9">
      <c r="A264" s="31" t="s">
        <v>1103</v>
      </c>
      <c r="B264" s="31" t="s">
        <v>1107</v>
      </c>
      <c r="C264" s="109" t="s">
        <v>1108</v>
      </c>
      <c r="E264" s="103"/>
      <c r="F264" s="118"/>
    </row>
    <row r="265" spans="1:9">
      <c r="A265" s="31" t="s">
        <v>421</v>
      </c>
      <c r="B265" s="31" t="s">
        <v>431</v>
      </c>
      <c r="C265" s="109" t="s">
        <v>409</v>
      </c>
      <c r="D265" s="56" t="s">
        <v>457</v>
      </c>
      <c r="E265" s="72" t="s">
        <v>271</v>
      </c>
      <c r="F265" s="69" t="s">
        <v>626</v>
      </c>
      <c r="G265" s="69" t="s">
        <v>721</v>
      </c>
      <c r="H265" s="69" t="s">
        <v>720</v>
      </c>
      <c r="I265" s="70" t="s">
        <v>625</v>
      </c>
    </row>
    <row r="266" spans="1:9">
      <c r="A266" s="31" t="s">
        <v>421</v>
      </c>
      <c r="B266" s="31" t="s">
        <v>431</v>
      </c>
      <c r="C266" s="109" t="s">
        <v>409</v>
      </c>
      <c r="D266" s="56" t="s">
        <v>448</v>
      </c>
      <c r="E266" s="72" t="s">
        <v>271</v>
      </c>
      <c r="F266" s="74" t="s">
        <v>230</v>
      </c>
    </row>
    <row r="267" spans="1:9">
      <c r="A267" s="31" t="s">
        <v>421</v>
      </c>
      <c r="B267" s="31" t="s">
        <v>431</v>
      </c>
      <c r="C267" s="109" t="s">
        <v>409</v>
      </c>
      <c r="D267" s="56" t="s">
        <v>445</v>
      </c>
      <c r="E267" s="72" t="s">
        <v>271</v>
      </c>
      <c r="F267" s="73" t="s">
        <v>234</v>
      </c>
    </row>
    <row r="268" spans="1:9">
      <c r="A268" s="31" t="s">
        <v>421</v>
      </c>
      <c r="B268" s="31" t="s">
        <v>431</v>
      </c>
      <c r="C268" s="109" t="s">
        <v>409</v>
      </c>
      <c r="D268" s="56" t="s">
        <v>449</v>
      </c>
      <c r="E268" s="72" t="s">
        <v>271</v>
      </c>
      <c r="F268" s="73" t="s">
        <v>642</v>
      </c>
    </row>
    <row r="269" spans="1:9">
      <c r="A269" s="31" t="s">
        <v>421</v>
      </c>
      <c r="B269" s="31" t="s">
        <v>431</v>
      </c>
      <c r="C269" s="109" t="s">
        <v>409</v>
      </c>
      <c r="D269" s="56" t="s">
        <v>450</v>
      </c>
      <c r="E269" s="72" t="s">
        <v>271</v>
      </c>
      <c r="F269" s="73" t="s">
        <v>235</v>
      </c>
    </row>
    <row r="270" spans="1:9">
      <c r="A270" s="31" t="s">
        <v>477</v>
      </c>
      <c r="B270" s="31" t="s">
        <v>478</v>
      </c>
      <c r="C270" s="109" t="s">
        <v>416</v>
      </c>
      <c r="D270" s="56" t="s">
        <v>442</v>
      </c>
      <c r="E270" s="72" t="s">
        <v>271</v>
      </c>
      <c r="F270" s="74" t="s">
        <v>230</v>
      </c>
    </row>
    <row r="271" spans="1:9">
      <c r="A271" s="31" t="s">
        <v>477</v>
      </c>
      <c r="B271" s="31" t="s">
        <v>478</v>
      </c>
      <c r="C271" s="109" t="s">
        <v>416</v>
      </c>
      <c r="D271" s="56" t="s">
        <v>457</v>
      </c>
      <c r="E271" s="72" t="s">
        <v>271</v>
      </c>
      <c r="F271" s="72" t="s">
        <v>625</v>
      </c>
      <c r="G271" s="73" t="s">
        <v>626</v>
      </c>
      <c r="H271" s="73" t="s">
        <v>640</v>
      </c>
      <c r="I271" s="73" t="s">
        <v>641</v>
      </c>
    </row>
    <row r="272" spans="1:9">
      <c r="A272" s="31" t="s">
        <v>477</v>
      </c>
      <c r="B272" s="31" t="s">
        <v>478</v>
      </c>
      <c r="C272" s="109" t="s">
        <v>416</v>
      </c>
      <c r="D272" s="56" t="s">
        <v>464</v>
      </c>
      <c r="E272" s="72" t="s">
        <v>271</v>
      </c>
      <c r="F272" s="73" t="s">
        <v>234</v>
      </c>
    </row>
    <row r="273" spans="1:9">
      <c r="A273" s="31" t="s">
        <v>477</v>
      </c>
      <c r="B273" s="31" t="s">
        <v>478</v>
      </c>
      <c r="C273" s="109" t="s">
        <v>416</v>
      </c>
      <c r="D273" s="56" t="s">
        <v>453</v>
      </c>
      <c r="E273" s="72" t="s">
        <v>271</v>
      </c>
      <c r="F273" s="73" t="s">
        <v>642</v>
      </c>
    </row>
    <row r="274" spans="1:9">
      <c r="A274" s="31" t="s">
        <v>477</v>
      </c>
      <c r="B274" s="31" t="s">
        <v>478</v>
      </c>
      <c r="C274" s="109" t="s">
        <v>416</v>
      </c>
      <c r="D274" s="56" t="s">
        <v>473</v>
      </c>
      <c r="E274" s="72" t="s">
        <v>271</v>
      </c>
      <c r="F274" s="73" t="s">
        <v>235</v>
      </c>
    </row>
    <row r="275" spans="1:9" ht="27.6">
      <c r="A275" s="31" t="s">
        <v>477</v>
      </c>
      <c r="B275" s="31" t="s">
        <v>827</v>
      </c>
      <c r="C275" s="109" t="s">
        <v>652</v>
      </c>
      <c r="D275" s="56" t="s">
        <v>491</v>
      </c>
      <c r="E275" s="72" t="s">
        <v>826</v>
      </c>
      <c r="F275" s="72" t="s">
        <v>625</v>
      </c>
      <c r="G275" s="74" t="s">
        <v>230</v>
      </c>
    </row>
    <row r="276" spans="1:9" ht="41.4">
      <c r="A276" s="31" t="s">
        <v>421</v>
      </c>
      <c r="B276" s="31" t="s">
        <v>827</v>
      </c>
      <c r="C276" s="109" t="s">
        <v>652</v>
      </c>
      <c r="D276" s="56" t="s">
        <v>492</v>
      </c>
      <c r="E276" s="72" t="s">
        <v>826</v>
      </c>
      <c r="F276" s="72" t="s">
        <v>625</v>
      </c>
      <c r="G276" s="73" t="s">
        <v>626</v>
      </c>
      <c r="H276" s="73" t="s">
        <v>640</v>
      </c>
      <c r="I276" s="73" t="s">
        <v>641</v>
      </c>
    </row>
    <row r="277" spans="1:9">
      <c r="A277" s="31" t="s">
        <v>421</v>
      </c>
      <c r="B277" s="31" t="s">
        <v>827</v>
      </c>
      <c r="C277" s="109" t="s">
        <v>652</v>
      </c>
      <c r="D277" s="56" t="s">
        <v>445</v>
      </c>
      <c r="E277" s="72" t="s">
        <v>826</v>
      </c>
      <c r="F277" s="73" t="s">
        <v>234</v>
      </c>
    </row>
    <row r="278" spans="1:9" ht="22.8">
      <c r="A278" s="31" t="s">
        <v>421</v>
      </c>
      <c r="B278" s="31" t="s">
        <v>827</v>
      </c>
      <c r="C278" s="109" t="s">
        <v>654</v>
      </c>
      <c r="D278" s="56" t="s">
        <v>473</v>
      </c>
      <c r="E278" s="72" t="s">
        <v>826</v>
      </c>
      <c r="F278" s="73" t="s">
        <v>235</v>
      </c>
    </row>
    <row r="279" spans="1:9" ht="22.8">
      <c r="A279" s="31" t="s">
        <v>421</v>
      </c>
      <c r="B279" s="31" t="s">
        <v>827</v>
      </c>
      <c r="C279" s="109" t="s">
        <v>653</v>
      </c>
      <c r="D279" s="56" t="s">
        <v>489</v>
      </c>
      <c r="E279" s="72" t="s">
        <v>826</v>
      </c>
      <c r="F279" s="73" t="s">
        <v>235</v>
      </c>
    </row>
    <row r="280" spans="1:9" ht="27.6">
      <c r="A280" s="31" t="s">
        <v>421</v>
      </c>
      <c r="B280" s="31" t="s">
        <v>827</v>
      </c>
      <c r="C280" s="109" t="s">
        <v>655</v>
      </c>
      <c r="D280" s="56" t="s">
        <v>494</v>
      </c>
      <c r="E280" s="72" t="s">
        <v>826</v>
      </c>
      <c r="F280" s="73" t="s">
        <v>235</v>
      </c>
    </row>
    <row r="281" spans="1:9" ht="27.6">
      <c r="A281" s="31" t="s">
        <v>421</v>
      </c>
      <c r="B281" s="31" t="s">
        <v>827</v>
      </c>
      <c r="C281" s="109" t="s">
        <v>654</v>
      </c>
      <c r="D281" s="56" t="s">
        <v>490</v>
      </c>
      <c r="E281" s="72" t="s">
        <v>826</v>
      </c>
      <c r="F281" s="73" t="s">
        <v>235</v>
      </c>
    </row>
    <row r="282" spans="1:9" ht="22.8">
      <c r="A282" s="31" t="s">
        <v>421</v>
      </c>
      <c r="B282" s="31" t="s">
        <v>827</v>
      </c>
      <c r="C282" s="109" t="s">
        <v>656</v>
      </c>
      <c r="D282" s="56" t="s">
        <v>493</v>
      </c>
      <c r="E282" s="72" t="s">
        <v>826</v>
      </c>
      <c r="F282" s="73" t="s">
        <v>235</v>
      </c>
    </row>
    <row r="283" spans="1:9">
      <c r="A283" s="31" t="s">
        <v>477</v>
      </c>
      <c r="B283" s="31" t="s">
        <v>500</v>
      </c>
      <c r="C283" s="109" t="s">
        <v>772</v>
      </c>
      <c r="D283" s="56" t="s">
        <v>463</v>
      </c>
      <c r="E283" s="72" t="s">
        <v>281</v>
      </c>
      <c r="F283" s="74" t="s">
        <v>230</v>
      </c>
    </row>
    <row r="284" spans="1:9">
      <c r="A284" s="31" t="s">
        <v>421</v>
      </c>
      <c r="B284" s="31" t="s">
        <v>500</v>
      </c>
      <c r="C284" s="109" t="s">
        <v>772</v>
      </c>
      <c r="D284" s="56" t="s">
        <v>523</v>
      </c>
      <c r="E284" s="72" t="s">
        <v>281</v>
      </c>
      <c r="F284" s="74" t="s">
        <v>230</v>
      </c>
      <c r="G284" s="73" t="s">
        <v>235</v>
      </c>
    </row>
    <row r="285" spans="1:9">
      <c r="A285" s="31" t="s">
        <v>421</v>
      </c>
      <c r="B285" s="31" t="s">
        <v>500</v>
      </c>
      <c r="C285" s="109" t="s">
        <v>772</v>
      </c>
      <c r="D285" s="56" t="s">
        <v>664</v>
      </c>
      <c r="E285" s="72" t="s">
        <v>281</v>
      </c>
      <c r="F285" s="74" t="s">
        <v>230</v>
      </c>
      <c r="G285" s="73" t="s">
        <v>235</v>
      </c>
    </row>
    <row r="286" spans="1:9">
      <c r="A286" s="31" t="s">
        <v>421</v>
      </c>
      <c r="B286" s="31" t="s">
        <v>500</v>
      </c>
      <c r="C286" s="109" t="s">
        <v>772</v>
      </c>
      <c r="D286" s="56" t="s">
        <v>657</v>
      </c>
      <c r="E286" s="72" t="s">
        <v>281</v>
      </c>
      <c r="F286" s="73" t="s">
        <v>235</v>
      </c>
    </row>
    <row r="287" spans="1:9" ht="27.6">
      <c r="A287" s="31" t="s">
        <v>421</v>
      </c>
      <c r="B287" s="31" t="s">
        <v>500</v>
      </c>
      <c r="C287" s="109" t="s">
        <v>772</v>
      </c>
      <c r="D287" s="56" t="s">
        <v>659</v>
      </c>
      <c r="E287" s="72" t="s">
        <v>281</v>
      </c>
      <c r="F287" s="73" t="s">
        <v>235</v>
      </c>
      <c r="G287" s="67"/>
    </row>
    <row r="288" spans="1:9">
      <c r="A288" s="31" t="s">
        <v>421</v>
      </c>
      <c r="B288" s="31" t="s">
        <v>500</v>
      </c>
      <c r="C288" s="109" t="s">
        <v>772</v>
      </c>
      <c r="D288" s="56" t="s">
        <v>658</v>
      </c>
      <c r="E288" s="72" t="s">
        <v>281</v>
      </c>
      <c r="F288" s="73" t="s">
        <v>234</v>
      </c>
    </row>
    <row r="289" spans="1:10" ht="27.6">
      <c r="A289" s="31" t="s">
        <v>421</v>
      </c>
      <c r="B289" s="31" t="s">
        <v>500</v>
      </c>
      <c r="C289" s="109" t="s">
        <v>772</v>
      </c>
      <c r="D289" s="56" t="s">
        <v>663</v>
      </c>
      <c r="E289" s="72" t="s">
        <v>281</v>
      </c>
      <c r="F289" s="73" t="s">
        <v>234</v>
      </c>
      <c r="G289" s="73" t="s">
        <v>235</v>
      </c>
    </row>
    <row r="290" spans="1:10" ht="27.6">
      <c r="A290" s="31" t="s">
        <v>421</v>
      </c>
      <c r="B290" s="31" t="s">
        <v>500</v>
      </c>
      <c r="C290" s="109" t="s">
        <v>772</v>
      </c>
      <c r="D290" s="56" t="s">
        <v>665</v>
      </c>
      <c r="E290" s="72" t="s">
        <v>281</v>
      </c>
      <c r="F290" s="73" t="s">
        <v>234</v>
      </c>
      <c r="G290" s="73" t="s">
        <v>235</v>
      </c>
    </row>
    <row r="291" spans="1:10" ht="27.6">
      <c r="A291" s="31" t="s">
        <v>421</v>
      </c>
      <c r="B291" s="31" t="s">
        <v>500</v>
      </c>
      <c r="C291" s="109" t="s">
        <v>772</v>
      </c>
      <c r="D291" s="56" t="s">
        <v>670</v>
      </c>
      <c r="E291" s="72" t="s">
        <v>281</v>
      </c>
      <c r="F291" s="73" t="s">
        <v>626</v>
      </c>
      <c r="G291" s="73" t="s">
        <v>640</v>
      </c>
      <c r="H291" s="73" t="s">
        <v>641</v>
      </c>
    </row>
    <row r="292" spans="1:10" ht="27.6">
      <c r="A292" s="31" t="s">
        <v>421</v>
      </c>
      <c r="B292" s="31" t="s">
        <v>500</v>
      </c>
      <c r="C292" s="109" t="s">
        <v>772</v>
      </c>
      <c r="D292" s="56" t="s">
        <v>671</v>
      </c>
      <c r="E292" s="72" t="s">
        <v>281</v>
      </c>
      <c r="F292" s="73" t="s">
        <v>235</v>
      </c>
    </row>
    <row r="293" spans="1:10" ht="22.8">
      <c r="A293" s="31" t="s">
        <v>477</v>
      </c>
      <c r="B293" s="56" t="s">
        <v>674</v>
      </c>
      <c r="C293" s="109" t="s">
        <v>773</v>
      </c>
      <c r="D293" s="56" t="s">
        <v>442</v>
      </c>
      <c r="E293" s="84" t="s">
        <v>255</v>
      </c>
      <c r="F293" s="83" t="s">
        <v>257</v>
      </c>
      <c r="G293" s="74" t="s">
        <v>230</v>
      </c>
    </row>
    <row r="294" spans="1:10" ht="22.8">
      <c r="A294" s="31" t="s">
        <v>421</v>
      </c>
      <c r="B294" s="56" t="s">
        <v>674</v>
      </c>
      <c r="C294" s="109" t="s">
        <v>773</v>
      </c>
      <c r="D294" s="56" t="s">
        <v>457</v>
      </c>
      <c r="E294" s="84" t="s">
        <v>255</v>
      </c>
      <c r="F294" s="83" t="s">
        <v>257</v>
      </c>
      <c r="G294" s="72" t="s">
        <v>625</v>
      </c>
      <c r="H294" s="73" t="s">
        <v>626</v>
      </c>
      <c r="I294" s="73" t="s">
        <v>812</v>
      </c>
      <c r="J294" s="73" t="s">
        <v>816</v>
      </c>
    </row>
    <row r="295" spans="1:10" ht="22.8">
      <c r="A295" s="31" t="s">
        <v>421</v>
      </c>
      <c r="B295" s="56" t="s">
        <v>674</v>
      </c>
      <c r="C295" s="109" t="s">
        <v>773</v>
      </c>
      <c r="D295" s="56" t="s">
        <v>445</v>
      </c>
      <c r="E295" s="84" t="s">
        <v>255</v>
      </c>
      <c r="F295" s="83" t="s">
        <v>257</v>
      </c>
      <c r="G295" s="73" t="s">
        <v>234</v>
      </c>
    </row>
    <row r="296" spans="1:10" ht="22.8">
      <c r="A296" s="31" t="s">
        <v>421</v>
      </c>
      <c r="B296" s="56" t="s">
        <v>674</v>
      </c>
      <c r="C296" s="109" t="s">
        <v>773</v>
      </c>
      <c r="D296" s="56" t="s">
        <v>447</v>
      </c>
      <c r="E296" s="84" t="s">
        <v>255</v>
      </c>
      <c r="F296" s="83" t="s">
        <v>257</v>
      </c>
      <c r="G296" s="73" t="s">
        <v>642</v>
      </c>
    </row>
    <row r="297" spans="1:10" ht="22.8">
      <c r="A297" s="31" t="s">
        <v>421</v>
      </c>
      <c r="B297" s="56" t="s">
        <v>674</v>
      </c>
      <c r="C297" s="109" t="s">
        <v>773</v>
      </c>
      <c r="D297" s="56" t="s">
        <v>473</v>
      </c>
      <c r="E297" s="84" t="s">
        <v>255</v>
      </c>
      <c r="F297" s="83" t="s">
        <v>257</v>
      </c>
      <c r="G297" s="73" t="s">
        <v>235</v>
      </c>
    </row>
    <row r="298" spans="1:10">
      <c r="A298" s="31" t="s">
        <v>477</v>
      </c>
      <c r="B298" s="31" t="s">
        <v>855</v>
      </c>
      <c r="C298" s="401" t="s">
        <v>1069</v>
      </c>
      <c r="E298" s="94"/>
      <c r="F298" s="94"/>
    </row>
    <row r="299" spans="1:10">
      <c r="A299" s="31" t="s">
        <v>477</v>
      </c>
      <c r="B299" s="31" t="s">
        <v>508</v>
      </c>
      <c r="C299" s="109" t="s">
        <v>852</v>
      </c>
      <c r="D299" s="56" t="s">
        <v>513</v>
      </c>
      <c r="E299" s="86" t="s">
        <v>626</v>
      </c>
      <c r="F299" s="86" t="s">
        <v>640</v>
      </c>
      <c r="G299" s="86" t="s">
        <v>641</v>
      </c>
      <c r="H299" s="82" t="s">
        <v>677</v>
      </c>
    </row>
    <row r="300" spans="1:10">
      <c r="A300" s="31" t="s">
        <v>421</v>
      </c>
      <c r="B300" s="31" t="s">
        <v>508</v>
      </c>
      <c r="C300" s="109" t="s">
        <v>852</v>
      </c>
      <c r="D300" s="56" t="s">
        <v>514</v>
      </c>
      <c r="E300" s="86" t="s">
        <v>626</v>
      </c>
      <c r="F300" s="86" t="s">
        <v>640</v>
      </c>
      <c r="G300" s="86" t="s">
        <v>641</v>
      </c>
      <c r="H300" s="82" t="s">
        <v>677</v>
      </c>
    </row>
    <row r="301" spans="1:10">
      <c r="A301" s="31" t="s">
        <v>421</v>
      </c>
      <c r="B301" s="31" t="s">
        <v>508</v>
      </c>
      <c r="C301" s="109" t="s">
        <v>852</v>
      </c>
      <c r="D301" s="56" t="s">
        <v>515</v>
      </c>
      <c r="E301" s="86" t="s">
        <v>626</v>
      </c>
      <c r="F301" s="86" t="s">
        <v>640</v>
      </c>
      <c r="G301" s="86" t="s">
        <v>641</v>
      </c>
      <c r="H301" s="82" t="s">
        <v>677</v>
      </c>
    </row>
    <row r="302" spans="1:10" ht="27.6">
      <c r="A302" s="31" t="s">
        <v>421</v>
      </c>
      <c r="B302" s="31" t="s">
        <v>508</v>
      </c>
      <c r="C302" s="109" t="s">
        <v>852</v>
      </c>
      <c r="D302" s="68" t="s">
        <v>678</v>
      </c>
      <c r="E302" s="86" t="s">
        <v>626</v>
      </c>
      <c r="F302" s="86" t="s">
        <v>640</v>
      </c>
      <c r="G302" s="86" t="s">
        <v>641</v>
      </c>
      <c r="H302" s="82" t="s">
        <v>677</v>
      </c>
    </row>
    <row r="303" spans="1:10">
      <c r="A303" s="31" t="s">
        <v>421</v>
      </c>
      <c r="B303" s="31" t="s">
        <v>508</v>
      </c>
      <c r="C303" s="109" t="s">
        <v>852</v>
      </c>
      <c r="D303" s="56" t="s">
        <v>516</v>
      </c>
      <c r="E303" s="87" t="s">
        <v>230</v>
      </c>
      <c r="F303" s="82" t="s">
        <v>677</v>
      </c>
    </row>
    <row r="304" spans="1:10" ht="24">
      <c r="A304" s="31" t="s">
        <v>681</v>
      </c>
      <c r="B304" s="31" t="s">
        <v>1143</v>
      </c>
      <c r="C304" s="109" t="s">
        <v>1128</v>
      </c>
      <c r="D304" s="56" t="s">
        <v>1126</v>
      </c>
      <c r="E304" s="113" t="s">
        <v>677</v>
      </c>
      <c r="F304" s="72" t="s">
        <v>625</v>
      </c>
      <c r="G304" s="73" t="s">
        <v>626</v>
      </c>
      <c r="H304" s="73" t="s">
        <v>640</v>
      </c>
      <c r="I304" s="73" t="s">
        <v>641</v>
      </c>
    </row>
    <row r="305" spans="1:9" ht="24">
      <c r="A305" s="31" t="s">
        <v>421</v>
      </c>
      <c r="B305" s="31" t="s">
        <v>1143</v>
      </c>
      <c r="C305" s="109" t="s">
        <v>1128</v>
      </c>
      <c r="D305" s="56" t="s">
        <v>1127</v>
      </c>
      <c r="E305" s="113" t="s">
        <v>677</v>
      </c>
      <c r="F305" s="73" t="s">
        <v>626</v>
      </c>
      <c r="G305" s="73" t="s">
        <v>640</v>
      </c>
      <c r="H305" s="73" t="s">
        <v>641</v>
      </c>
    </row>
    <row r="306" spans="1:9">
      <c r="A306" s="110" t="s">
        <v>421</v>
      </c>
      <c r="B306" s="110" t="s">
        <v>856</v>
      </c>
      <c r="C306" s="109" t="s">
        <v>853</v>
      </c>
      <c r="D306" s="56" t="s">
        <v>679</v>
      </c>
      <c r="E306" s="83" t="s">
        <v>257</v>
      </c>
      <c r="F306" s="72" t="s">
        <v>259</v>
      </c>
      <c r="G306" s="74" t="s">
        <v>230</v>
      </c>
    </row>
    <row r="307" spans="1:9">
      <c r="A307" s="110" t="s">
        <v>421</v>
      </c>
      <c r="B307" s="110" t="s">
        <v>1144</v>
      </c>
      <c r="C307" s="109" t="s">
        <v>1109</v>
      </c>
      <c r="D307" s="56" t="s">
        <v>1130</v>
      </c>
      <c r="E307" s="83" t="s">
        <v>257</v>
      </c>
      <c r="F307" s="94"/>
      <c r="G307" s="94"/>
    </row>
    <row r="308" spans="1:9" ht="23.4">
      <c r="A308" s="110" t="s">
        <v>421</v>
      </c>
      <c r="B308" s="110" t="s">
        <v>1145</v>
      </c>
      <c r="C308" s="109" t="s">
        <v>1132</v>
      </c>
      <c r="D308" s="56" t="s">
        <v>1134</v>
      </c>
      <c r="E308" s="113" t="s">
        <v>677</v>
      </c>
      <c r="F308" s="72" t="s">
        <v>625</v>
      </c>
      <c r="G308" s="73" t="s">
        <v>626</v>
      </c>
      <c r="H308" s="73" t="s">
        <v>640</v>
      </c>
      <c r="I308" s="73" t="s">
        <v>641</v>
      </c>
    </row>
    <row r="309" spans="1:9" ht="24">
      <c r="A309" s="110" t="s">
        <v>421</v>
      </c>
      <c r="B309" s="110" t="s">
        <v>1145</v>
      </c>
      <c r="C309" s="109" t="s">
        <v>1132</v>
      </c>
      <c r="D309" s="56" t="s">
        <v>1135</v>
      </c>
      <c r="E309" s="113" t="s">
        <v>677</v>
      </c>
      <c r="F309" s="73" t="s">
        <v>626</v>
      </c>
      <c r="G309" s="73" t="s">
        <v>640</v>
      </c>
      <c r="H309" s="73" t="s">
        <v>641</v>
      </c>
    </row>
    <row r="310" spans="1:9">
      <c r="A310" s="104" t="s">
        <v>421</v>
      </c>
      <c r="B310" s="104" t="s">
        <v>855</v>
      </c>
      <c r="C310" s="402" t="s">
        <v>1068</v>
      </c>
      <c r="D310" s="105"/>
      <c r="E310" s="103"/>
      <c r="F310" s="94"/>
    </row>
    <row r="311" spans="1:9">
      <c r="A311" s="408" t="s">
        <v>421</v>
      </c>
      <c r="B311" s="409" t="s">
        <v>1146</v>
      </c>
      <c r="C311" s="410" t="s">
        <v>854</v>
      </c>
      <c r="D311" s="411" t="s">
        <v>679</v>
      </c>
      <c r="E311" s="412" t="s">
        <v>257</v>
      </c>
      <c r="F311" s="413" t="s">
        <v>259</v>
      </c>
      <c r="G311" s="414" t="s">
        <v>230</v>
      </c>
    </row>
    <row r="312" spans="1:9">
      <c r="A312" s="415" t="s">
        <v>421</v>
      </c>
      <c r="B312" s="416" t="s">
        <v>1147</v>
      </c>
      <c r="C312" s="417" t="s">
        <v>854</v>
      </c>
      <c r="D312" s="418" t="s">
        <v>1133</v>
      </c>
      <c r="E312" s="419" t="s">
        <v>676</v>
      </c>
      <c r="F312" s="420" t="s">
        <v>677</v>
      </c>
      <c r="G312" s="421"/>
    </row>
    <row r="313" spans="1:9">
      <c r="A313" s="104" t="s">
        <v>1148</v>
      </c>
      <c r="B313" s="104" t="s">
        <v>1149</v>
      </c>
      <c r="C313" s="403" t="s">
        <v>1109</v>
      </c>
      <c r="D313" s="105" t="s">
        <v>1130</v>
      </c>
      <c r="E313" s="83" t="s">
        <v>257</v>
      </c>
      <c r="F313" s="113" t="s">
        <v>677</v>
      </c>
      <c r="G313" s="77" t="s">
        <v>676</v>
      </c>
    </row>
    <row r="314" spans="1:9">
      <c r="A314" s="104" t="s">
        <v>1148</v>
      </c>
      <c r="B314" s="104" t="s">
        <v>1150</v>
      </c>
      <c r="C314" s="403" t="s">
        <v>852</v>
      </c>
      <c r="D314" s="105" t="s">
        <v>513</v>
      </c>
      <c r="E314" s="86" t="s">
        <v>626</v>
      </c>
      <c r="F314" s="86" t="s">
        <v>640</v>
      </c>
      <c r="G314" s="86" t="s">
        <v>641</v>
      </c>
      <c r="H314" s="82" t="s">
        <v>676</v>
      </c>
    </row>
    <row r="315" spans="1:9">
      <c r="A315" s="104" t="s">
        <v>1148</v>
      </c>
      <c r="B315" s="104" t="s">
        <v>1150</v>
      </c>
      <c r="C315" s="403" t="s">
        <v>852</v>
      </c>
      <c r="D315" s="105" t="s">
        <v>514</v>
      </c>
      <c r="E315" s="86" t="s">
        <v>626</v>
      </c>
      <c r="F315" s="86" t="s">
        <v>640</v>
      </c>
      <c r="G315" s="86" t="s">
        <v>641</v>
      </c>
      <c r="H315" s="82" t="s">
        <v>676</v>
      </c>
    </row>
    <row r="316" spans="1:9">
      <c r="A316" s="104" t="s">
        <v>1148</v>
      </c>
      <c r="B316" s="104" t="s">
        <v>1150</v>
      </c>
      <c r="C316" s="403" t="s">
        <v>852</v>
      </c>
      <c r="D316" s="105" t="s">
        <v>515</v>
      </c>
      <c r="E316" s="86" t="s">
        <v>626</v>
      </c>
      <c r="F316" s="86" t="s">
        <v>640</v>
      </c>
      <c r="G316" s="86" t="s">
        <v>641</v>
      </c>
      <c r="H316" s="82" t="s">
        <v>676</v>
      </c>
    </row>
    <row r="317" spans="1:9" ht="27.6">
      <c r="A317" s="104" t="s">
        <v>1148</v>
      </c>
      <c r="B317" s="104" t="s">
        <v>1150</v>
      </c>
      <c r="C317" s="403" t="s">
        <v>852</v>
      </c>
      <c r="D317" s="106" t="s">
        <v>678</v>
      </c>
      <c r="E317" s="86" t="s">
        <v>626</v>
      </c>
      <c r="F317" s="86" t="s">
        <v>640</v>
      </c>
      <c r="G317" s="86" t="s">
        <v>641</v>
      </c>
      <c r="H317" s="82" t="s">
        <v>676</v>
      </c>
    </row>
    <row r="318" spans="1:9">
      <c r="A318" s="104" t="s">
        <v>1148</v>
      </c>
      <c r="B318" s="104" t="s">
        <v>1150</v>
      </c>
      <c r="C318" s="403" t="s">
        <v>852</v>
      </c>
      <c r="D318" s="105" t="s">
        <v>516</v>
      </c>
      <c r="E318" s="87" t="s">
        <v>230</v>
      </c>
      <c r="F318" s="77" t="s">
        <v>676</v>
      </c>
    </row>
    <row r="319" spans="1:9">
      <c r="A319" s="104" t="s">
        <v>1148</v>
      </c>
      <c r="B319" s="104" t="s">
        <v>1151</v>
      </c>
      <c r="C319" s="403" t="s">
        <v>1109</v>
      </c>
      <c r="D319" s="105" t="s">
        <v>1110</v>
      </c>
      <c r="E319" s="83" t="s">
        <v>257</v>
      </c>
      <c r="F319" s="108"/>
      <c r="G319" s="422"/>
    </row>
    <row r="320" spans="1:9" ht="24">
      <c r="A320" s="104" t="s">
        <v>1148</v>
      </c>
      <c r="B320" s="104" t="s">
        <v>1152</v>
      </c>
      <c r="C320" s="403" t="s">
        <v>1139</v>
      </c>
      <c r="D320" s="105" t="s">
        <v>1140</v>
      </c>
      <c r="E320" s="113" t="s">
        <v>677</v>
      </c>
      <c r="F320" s="72" t="s">
        <v>625</v>
      </c>
      <c r="G320" s="73" t="s">
        <v>626</v>
      </c>
      <c r="H320" s="73" t="s">
        <v>640</v>
      </c>
      <c r="I320" s="73" t="s">
        <v>641</v>
      </c>
    </row>
    <row r="321" spans="1:9" ht="24">
      <c r="A321" s="104" t="s">
        <v>1148</v>
      </c>
      <c r="B321" s="104" t="s">
        <v>1152</v>
      </c>
      <c r="C321" s="403" t="s">
        <v>1139</v>
      </c>
      <c r="D321" s="105" t="s">
        <v>1141</v>
      </c>
      <c r="E321" s="113" t="s">
        <v>677</v>
      </c>
      <c r="F321" s="73" t="s">
        <v>626</v>
      </c>
      <c r="G321" s="73" t="s">
        <v>640</v>
      </c>
      <c r="H321" s="73" t="s">
        <v>641</v>
      </c>
    </row>
    <row r="322" spans="1:9">
      <c r="A322" s="104" t="s">
        <v>1148</v>
      </c>
      <c r="B322" s="104" t="s">
        <v>1152</v>
      </c>
      <c r="C322" s="403" t="s">
        <v>1139</v>
      </c>
      <c r="D322" s="105" t="s">
        <v>1111</v>
      </c>
      <c r="E322" s="113" t="s">
        <v>677</v>
      </c>
      <c r="F322" s="74" t="s">
        <v>230</v>
      </c>
      <c r="G322" s="118"/>
    </row>
    <row r="323" spans="1:9">
      <c r="A323" s="31" t="s">
        <v>899</v>
      </c>
      <c r="B323" s="31" t="s">
        <v>909</v>
      </c>
      <c r="C323" s="109" t="s">
        <v>910</v>
      </c>
      <c r="D323" s="56" t="s">
        <v>707</v>
      </c>
      <c r="E323" s="86" t="s">
        <v>236</v>
      </c>
      <c r="F323" s="74" t="s">
        <v>230</v>
      </c>
    </row>
    <row r="324" spans="1:9">
      <c r="A324" s="31" t="s">
        <v>899</v>
      </c>
      <c r="B324" s="31" t="s">
        <v>909</v>
      </c>
      <c r="C324" s="109" t="s">
        <v>910</v>
      </c>
      <c r="D324" s="56" t="s">
        <v>457</v>
      </c>
      <c r="E324" s="86" t="s">
        <v>236</v>
      </c>
      <c r="F324" s="72" t="s">
        <v>625</v>
      </c>
      <c r="G324" s="73" t="s">
        <v>626</v>
      </c>
      <c r="H324" s="73" t="s">
        <v>640</v>
      </c>
      <c r="I324" s="73" t="s">
        <v>641</v>
      </c>
    </row>
    <row r="325" spans="1:9" ht="27.6">
      <c r="A325" s="31" t="s">
        <v>899</v>
      </c>
      <c r="B325" s="31" t="s">
        <v>909</v>
      </c>
      <c r="C325" s="109" t="s">
        <v>910</v>
      </c>
      <c r="D325" s="56" t="s">
        <v>907</v>
      </c>
      <c r="E325" s="70" t="s">
        <v>258</v>
      </c>
      <c r="F325" s="98" t="s">
        <v>908</v>
      </c>
      <c r="G325" s="94"/>
      <c r="H325" s="94"/>
      <c r="I325" s="94"/>
    </row>
    <row r="326" spans="1:9">
      <c r="A326" s="31" t="s">
        <v>899</v>
      </c>
      <c r="B326" s="31" t="s">
        <v>909</v>
      </c>
      <c r="C326" s="109" t="s">
        <v>911</v>
      </c>
      <c r="D326" s="56" t="s">
        <v>707</v>
      </c>
      <c r="E326" s="86" t="s">
        <v>236</v>
      </c>
      <c r="F326" s="74" t="s">
        <v>230</v>
      </c>
    </row>
    <row r="327" spans="1:9">
      <c r="A327" s="31" t="s">
        <v>899</v>
      </c>
      <c r="B327" s="31" t="s">
        <v>909</v>
      </c>
      <c r="C327" s="109" t="s">
        <v>911</v>
      </c>
      <c r="D327" s="56" t="s">
        <v>457</v>
      </c>
      <c r="E327" s="86" t="s">
        <v>236</v>
      </c>
      <c r="F327" s="72" t="s">
        <v>625</v>
      </c>
      <c r="G327" s="73" t="s">
        <v>626</v>
      </c>
      <c r="H327" s="73" t="s">
        <v>640</v>
      </c>
      <c r="I327" s="73" t="s">
        <v>641</v>
      </c>
    </row>
    <row r="328" spans="1:9">
      <c r="A328" s="31" t="s">
        <v>899</v>
      </c>
      <c r="B328" s="31" t="s">
        <v>901</v>
      </c>
      <c r="C328" s="109" t="s">
        <v>904</v>
      </c>
      <c r="D328" s="56" t="s">
        <v>707</v>
      </c>
      <c r="E328" s="86" t="s">
        <v>236</v>
      </c>
      <c r="F328" s="74" t="s">
        <v>230</v>
      </c>
    </row>
    <row r="329" spans="1:9">
      <c r="A329" s="31" t="s">
        <v>899</v>
      </c>
      <c r="B329" s="31" t="s">
        <v>901</v>
      </c>
      <c r="C329" s="109" t="s">
        <v>904</v>
      </c>
      <c r="D329" s="56" t="s">
        <v>457</v>
      </c>
      <c r="E329" s="86" t="s">
        <v>236</v>
      </c>
      <c r="F329" s="72" t="s">
        <v>625</v>
      </c>
      <c r="G329" s="73" t="s">
        <v>626</v>
      </c>
      <c r="H329" s="73" t="s">
        <v>640</v>
      </c>
      <c r="I329" s="73" t="s">
        <v>641</v>
      </c>
    </row>
    <row r="330" spans="1:9" ht="27.6">
      <c r="A330" s="31" t="s">
        <v>899</v>
      </c>
      <c r="B330" s="31" t="s">
        <v>901</v>
      </c>
      <c r="C330" s="109" t="s">
        <v>904</v>
      </c>
      <c r="D330" s="56" t="s">
        <v>907</v>
      </c>
      <c r="E330" s="70" t="s">
        <v>258</v>
      </c>
      <c r="F330" s="98" t="s">
        <v>908</v>
      </c>
      <c r="G330" s="94"/>
      <c r="H330" s="94"/>
      <c r="I330" s="94"/>
    </row>
    <row r="331" spans="1:9">
      <c r="A331" s="31" t="s">
        <v>899</v>
      </c>
      <c r="B331" s="31" t="s">
        <v>924</v>
      </c>
      <c r="C331" s="109" t="s">
        <v>925</v>
      </c>
      <c r="D331" s="56" t="s">
        <v>442</v>
      </c>
      <c r="E331" s="72" t="s">
        <v>281</v>
      </c>
      <c r="F331" s="74" t="s">
        <v>230</v>
      </c>
    </row>
    <row r="332" spans="1:9">
      <c r="A332" s="31" t="s">
        <v>899</v>
      </c>
      <c r="B332" s="31" t="s">
        <v>924</v>
      </c>
      <c r="C332" s="109" t="s">
        <v>925</v>
      </c>
      <c r="D332" s="56" t="s">
        <v>457</v>
      </c>
      <c r="E332" s="72" t="s">
        <v>281</v>
      </c>
      <c r="F332" s="72" t="s">
        <v>625</v>
      </c>
      <c r="G332" s="73" t="s">
        <v>626</v>
      </c>
      <c r="H332" s="73" t="s">
        <v>640</v>
      </c>
      <c r="I332" s="73" t="s">
        <v>641</v>
      </c>
    </row>
    <row r="333" spans="1:9">
      <c r="A333" s="31" t="s">
        <v>899</v>
      </c>
      <c r="B333" s="31" t="s">
        <v>924</v>
      </c>
      <c r="C333" s="109" t="s">
        <v>925</v>
      </c>
      <c r="D333" s="56" t="s">
        <v>445</v>
      </c>
      <c r="E333" s="72" t="s">
        <v>281</v>
      </c>
      <c r="F333" s="73" t="s">
        <v>234</v>
      </c>
    </row>
    <row r="334" spans="1:9">
      <c r="A334" s="31" t="s">
        <v>899</v>
      </c>
      <c r="B334" s="31" t="s">
        <v>924</v>
      </c>
      <c r="C334" s="109" t="s">
        <v>925</v>
      </c>
      <c r="D334" s="56" t="s">
        <v>447</v>
      </c>
      <c r="E334" s="72" t="s">
        <v>281</v>
      </c>
      <c r="F334" s="73" t="s">
        <v>642</v>
      </c>
    </row>
    <row r="335" spans="1:9">
      <c r="A335" s="31" t="s">
        <v>899</v>
      </c>
      <c r="B335" s="31" t="s">
        <v>924</v>
      </c>
      <c r="C335" s="109" t="s">
        <v>925</v>
      </c>
      <c r="D335" s="56" t="s">
        <v>473</v>
      </c>
      <c r="E335" s="72" t="s">
        <v>281</v>
      </c>
      <c r="F335" s="73" t="s">
        <v>235</v>
      </c>
    </row>
    <row r="336" spans="1:9">
      <c r="A336" s="31" t="s">
        <v>1280</v>
      </c>
      <c r="B336" s="31" t="s">
        <v>1281</v>
      </c>
      <c r="C336" s="109" t="s">
        <v>1279</v>
      </c>
      <c r="D336" s="56" t="s">
        <v>442</v>
      </c>
      <c r="E336" s="87" t="s">
        <v>230</v>
      </c>
      <c r="F336" s="73" t="s">
        <v>235</v>
      </c>
      <c r="G336" s="94"/>
      <c r="H336" s="94"/>
    </row>
    <row r="337" spans="1:9">
      <c r="A337" s="31" t="s">
        <v>1280</v>
      </c>
      <c r="B337" s="31" t="s">
        <v>1281</v>
      </c>
      <c r="C337" s="109" t="s">
        <v>1279</v>
      </c>
      <c r="D337" s="56" t="s">
        <v>457</v>
      </c>
      <c r="E337" s="86" t="s">
        <v>626</v>
      </c>
      <c r="F337" s="86" t="s">
        <v>640</v>
      </c>
      <c r="G337" s="86" t="s">
        <v>641</v>
      </c>
      <c r="H337" s="73" t="s">
        <v>235</v>
      </c>
    </row>
    <row r="338" spans="1:9">
      <c r="A338" s="31" t="s">
        <v>992</v>
      </c>
      <c r="B338" s="31" t="s">
        <v>999</v>
      </c>
      <c r="C338" s="109" t="s">
        <v>969</v>
      </c>
      <c r="D338" s="56" t="s">
        <v>444</v>
      </c>
      <c r="E338" s="85" t="s">
        <v>949</v>
      </c>
      <c r="F338" s="82" t="s">
        <v>950</v>
      </c>
    </row>
    <row r="339" spans="1:9">
      <c r="A339" s="31" t="s">
        <v>992</v>
      </c>
      <c r="B339" s="31" t="s">
        <v>1000</v>
      </c>
      <c r="C339" s="109" t="s">
        <v>993</v>
      </c>
      <c r="D339" s="56" t="s">
        <v>457</v>
      </c>
      <c r="E339" s="86" t="s">
        <v>626</v>
      </c>
      <c r="F339" s="86" t="s">
        <v>640</v>
      </c>
      <c r="G339" s="86" t="s">
        <v>641</v>
      </c>
      <c r="H339" s="72" t="s">
        <v>625</v>
      </c>
      <c r="I339" s="77" t="s">
        <v>949</v>
      </c>
    </row>
    <row r="340" spans="1:9">
      <c r="A340" s="31" t="s">
        <v>461</v>
      </c>
      <c r="B340" s="31" t="s">
        <v>900</v>
      </c>
      <c r="C340" s="109" t="s">
        <v>903</v>
      </c>
      <c r="D340" s="56" t="s">
        <v>707</v>
      </c>
      <c r="E340" s="86" t="s">
        <v>236</v>
      </c>
      <c r="F340" s="74" t="s">
        <v>230</v>
      </c>
    </row>
    <row r="341" spans="1:9">
      <c r="A341" s="31" t="s">
        <v>461</v>
      </c>
      <c r="B341" s="31" t="s">
        <v>900</v>
      </c>
      <c r="C341" s="109" t="s">
        <v>903</v>
      </c>
      <c r="D341" s="56" t="s">
        <v>457</v>
      </c>
      <c r="E341" s="86" t="s">
        <v>236</v>
      </c>
      <c r="F341" s="72" t="s">
        <v>625</v>
      </c>
      <c r="G341" s="73" t="s">
        <v>626</v>
      </c>
      <c r="H341" s="73" t="s">
        <v>640</v>
      </c>
      <c r="I341" s="73" t="s">
        <v>641</v>
      </c>
    </row>
    <row r="342" spans="1:9" ht="27.6">
      <c r="A342" s="31" t="s">
        <v>461</v>
      </c>
      <c r="B342" s="31" t="s">
        <v>900</v>
      </c>
      <c r="C342" s="109" t="s">
        <v>903</v>
      </c>
      <c r="D342" s="56" t="s">
        <v>907</v>
      </c>
      <c r="E342" s="70" t="s">
        <v>258</v>
      </c>
      <c r="F342" s="98" t="s">
        <v>908</v>
      </c>
      <c r="G342" s="94"/>
      <c r="H342" s="94"/>
      <c r="I342" s="94"/>
    </row>
    <row r="343" spans="1:9">
      <c r="A343" s="31" t="s">
        <v>461</v>
      </c>
      <c r="B343" s="31" t="s">
        <v>462</v>
      </c>
      <c r="C343" s="109" t="s">
        <v>415</v>
      </c>
      <c r="D343" s="56" t="s">
        <v>463</v>
      </c>
      <c r="E343" s="72" t="s">
        <v>283</v>
      </c>
      <c r="F343" s="74" t="s">
        <v>230</v>
      </c>
    </row>
    <row r="344" spans="1:9">
      <c r="A344" s="31" t="s">
        <v>461</v>
      </c>
      <c r="B344" s="31" t="s">
        <v>462</v>
      </c>
      <c r="C344" s="109" t="s">
        <v>415</v>
      </c>
      <c r="D344" s="56" t="s">
        <v>457</v>
      </c>
      <c r="E344" s="72" t="s">
        <v>283</v>
      </c>
      <c r="F344" s="72" t="s">
        <v>625</v>
      </c>
      <c r="G344" s="73" t="s">
        <v>626</v>
      </c>
      <c r="H344" s="73" t="s">
        <v>640</v>
      </c>
      <c r="I344" s="73" t="s">
        <v>641</v>
      </c>
    </row>
    <row r="345" spans="1:9">
      <c r="A345" s="31" t="s">
        <v>461</v>
      </c>
      <c r="B345" s="31" t="s">
        <v>462</v>
      </c>
      <c r="C345" s="109" t="s">
        <v>415</v>
      </c>
      <c r="D345" s="56" t="s">
        <v>464</v>
      </c>
      <c r="E345" s="72" t="s">
        <v>283</v>
      </c>
      <c r="F345" s="73" t="s">
        <v>234</v>
      </c>
    </row>
    <row r="346" spans="1:9">
      <c r="A346" s="31" t="s">
        <v>461</v>
      </c>
      <c r="B346" s="31" t="s">
        <v>462</v>
      </c>
      <c r="C346" s="109" t="s">
        <v>415</v>
      </c>
      <c r="D346" s="56" t="s">
        <v>453</v>
      </c>
      <c r="E346" s="72" t="s">
        <v>283</v>
      </c>
      <c r="F346" s="73" t="s">
        <v>642</v>
      </c>
    </row>
    <row r="347" spans="1:9">
      <c r="A347" s="90" t="s">
        <v>728</v>
      </c>
      <c r="B347" s="92" t="s">
        <v>734</v>
      </c>
      <c r="C347" s="406" t="s">
        <v>1293</v>
      </c>
      <c r="D347" s="430" t="s">
        <v>1256</v>
      </c>
      <c r="E347" s="72" t="s">
        <v>260</v>
      </c>
      <c r="F347" s="73" t="s">
        <v>234</v>
      </c>
      <c r="G347" s="90"/>
      <c r="H347" s="90"/>
      <c r="I347" s="90"/>
    </row>
    <row r="348" spans="1:9" ht="27.6">
      <c r="A348" s="90" t="s">
        <v>728</v>
      </c>
      <c r="B348" s="91" t="s">
        <v>1258</v>
      </c>
      <c r="C348" s="109" t="s">
        <v>1293</v>
      </c>
      <c r="D348" s="431" t="s">
        <v>1253</v>
      </c>
      <c r="E348" s="86" t="s">
        <v>234</v>
      </c>
      <c r="F348" s="74" t="s">
        <v>230</v>
      </c>
    </row>
    <row r="349" spans="1:9" ht="27.6">
      <c r="A349" s="90" t="s">
        <v>728</v>
      </c>
      <c r="B349" s="91" t="s">
        <v>1258</v>
      </c>
      <c r="C349" s="109" t="s">
        <v>1293</v>
      </c>
      <c r="D349" s="431" t="s">
        <v>1255</v>
      </c>
      <c r="E349" s="86" t="s">
        <v>234</v>
      </c>
      <c r="F349" s="72" t="s">
        <v>844</v>
      </c>
      <c r="G349" s="73" t="s">
        <v>626</v>
      </c>
      <c r="H349" s="73" t="s">
        <v>640</v>
      </c>
      <c r="I349" s="73" t="s">
        <v>641</v>
      </c>
    </row>
    <row r="350" spans="1:9" ht="22.8">
      <c r="A350" s="90" t="s">
        <v>661</v>
      </c>
      <c r="B350" s="406" t="s">
        <v>1282</v>
      </c>
      <c r="D350" s="443" t="s">
        <v>1276</v>
      </c>
      <c r="E350" s="94"/>
      <c r="F350" s="94"/>
      <c r="G350" s="94"/>
      <c r="H350" s="94"/>
      <c r="I350" s="94"/>
    </row>
    <row r="351" spans="1:9">
      <c r="A351" s="90" t="s">
        <v>728</v>
      </c>
      <c r="B351" s="406" t="s">
        <v>1300</v>
      </c>
      <c r="C351" s="109" t="s">
        <v>1293</v>
      </c>
      <c r="D351" s="56" t="s">
        <v>1283</v>
      </c>
      <c r="E351" s="86" t="s">
        <v>234</v>
      </c>
      <c r="F351" s="73" t="s">
        <v>626</v>
      </c>
      <c r="G351" s="73" t="s">
        <v>640</v>
      </c>
      <c r="H351" s="73" t="s">
        <v>641</v>
      </c>
    </row>
    <row r="352" spans="1:9" ht="24">
      <c r="A352" s="129" t="s">
        <v>1260</v>
      </c>
      <c r="B352" s="433" t="s">
        <v>1261</v>
      </c>
      <c r="C352" s="434" t="s">
        <v>1293</v>
      </c>
      <c r="D352" s="430" t="s">
        <v>1256</v>
      </c>
      <c r="E352" s="72" t="s">
        <v>260</v>
      </c>
      <c r="F352" s="73" t="s">
        <v>234</v>
      </c>
    </row>
    <row r="353" spans="1:9" ht="27.6">
      <c r="A353" s="435" t="s">
        <v>1260</v>
      </c>
      <c r="B353" s="436" t="s">
        <v>733</v>
      </c>
      <c r="C353" s="437" t="s">
        <v>1293</v>
      </c>
      <c r="D353" s="430" t="s">
        <v>1256</v>
      </c>
      <c r="E353" s="86" t="s">
        <v>234</v>
      </c>
      <c r="F353" s="73" t="s">
        <v>235</v>
      </c>
    </row>
    <row r="354" spans="1:9">
      <c r="A354" s="31" t="s">
        <v>661</v>
      </c>
      <c r="B354" s="31" t="s">
        <v>662</v>
      </c>
      <c r="C354" s="109" t="s">
        <v>417</v>
      </c>
      <c r="D354" s="56" t="s">
        <v>660</v>
      </c>
      <c r="E354" s="72" t="s">
        <v>280</v>
      </c>
      <c r="F354" s="73" t="s">
        <v>234</v>
      </c>
    </row>
    <row r="355" spans="1:9">
      <c r="A355" s="31" t="s">
        <v>661</v>
      </c>
      <c r="B355" s="31" t="s">
        <v>662</v>
      </c>
      <c r="C355" s="109" t="s">
        <v>417</v>
      </c>
      <c r="D355" s="56" t="s">
        <v>454</v>
      </c>
      <c r="E355" s="72" t="s">
        <v>280</v>
      </c>
      <c r="F355" s="73" t="s">
        <v>234</v>
      </c>
    </row>
    <row r="356" spans="1:9">
      <c r="A356" s="31" t="s">
        <v>912</v>
      </c>
      <c r="B356" s="31" t="s">
        <v>913</v>
      </c>
      <c r="C356" s="109" t="s">
        <v>914</v>
      </c>
      <c r="D356" s="56" t="s">
        <v>707</v>
      </c>
      <c r="E356" s="86" t="s">
        <v>236</v>
      </c>
      <c r="F356" s="73" t="s">
        <v>230</v>
      </c>
    </row>
    <row r="357" spans="1:9">
      <c r="A357" s="31" t="s">
        <v>912</v>
      </c>
      <c r="B357" s="31" t="s">
        <v>913</v>
      </c>
      <c r="C357" s="109" t="s">
        <v>914</v>
      </c>
      <c r="D357" s="56" t="s">
        <v>457</v>
      </c>
      <c r="E357" s="86" t="s">
        <v>236</v>
      </c>
      <c r="F357" s="72" t="s">
        <v>625</v>
      </c>
      <c r="G357" s="73" t="s">
        <v>626</v>
      </c>
      <c r="H357" s="73" t="s">
        <v>915</v>
      </c>
      <c r="I357" s="73" t="s">
        <v>641</v>
      </c>
    </row>
    <row r="358" spans="1:9">
      <c r="A358" s="31" t="s">
        <v>432</v>
      </c>
      <c r="B358" s="31" t="s">
        <v>433</v>
      </c>
      <c r="C358" s="109" t="s">
        <v>410</v>
      </c>
      <c r="D358" s="56" t="s">
        <v>456</v>
      </c>
      <c r="E358" s="100" t="s">
        <v>814</v>
      </c>
      <c r="F358" s="101" t="s">
        <v>815</v>
      </c>
    </row>
    <row r="359" spans="1:9">
      <c r="A359" s="31" t="s">
        <v>432</v>
      </c>
      <c r="B359" s="31" t="s">
        <v>433</v>
      </c>
      <c r="C359" s="109" t="s">
        <v>411</v>
      </c>
      <c r="D359" s="56" t="s">
        <v>456</v>
      </c>
      <c r="E359" s="89" t="s">
        <v>646</v>
      </c>
      <c r="F359" s="81" t="s">
        <v>648</v>
      </c>
    </row>
    <row r="360" spans="1:9">
      <c r="A360" s="31" t="s">
        <v>432</v>
      </c>
      <c r="B360" s="31" t="s">
        <v>433</v>
      </c>
      <c r="C360" s="109" t="s">
        <v>412</v>
      </c>
      <c r="D360" s="56" t="s">
        <v>456</v>
      </c>
      <c r="E360" s="85" t="s">
        <v>643</v>
      </c>
      <c r="F360" s="82" t="s">
        <v>650</v>
      </c>
    </row>
    <row r="361" spans="1:9">
      <c r="A361" s="31" t="s">
        <v>432</v>
      </c>
      <c r="B361" s="31" t="s">
        <v>433</v>
      </c>
      <c r="C361" s="109" t="s">
        <v>413</v>
      </c>
      <c r="D361" s="56" t="s">
        <v>456</v>
      </c>
      <c r="E361" s="89" t="s">
        <v>644</v>
      </c>
      <c r="F361" s="80" t="s">
        <v>651</v>
      </c>
    </row>
    <row r="362" spans="1:9">
      <c r="A362" s="31" t="s">
        <v>432</v>
      </c>
      <c r="B362" s="31" t="s">
        <v>441</v>
      </c>
      <c r="C362" s="109" t="s">
        <v>627</v>
      </c>
      <c r="D362" s="56" t="s">
        <v>458</v>
      </c>
      <c r="E362" s="86" t="s">
        <v>626</v>
      </c>
      <c r="F362" s="86" t="s">
        <v>640</v>
      </c>
      <c r="G362" s="86" t="s">
        <v>641</v>
      </c>
      <c r="H362" s="72" t="s">
        <v>625</v>
      </c>
      <c r="I362" s="77" t="s">
        <v>643</v>
      </c>
    </row>
    <row r="363" spans="1:9">
      <c r="A363" s="31" t="s">
        <v>432</v>
      </c>
      <c r="B363" s="31" t="s">
        <v>441</v>
      </c>
      <c r="C363" s="109" t="s">
        <v>628</v>
      </c>
      <c r="D363" s="56" t="s">
        <v>457</v>
      </c>
      <c r="E363" s="86" t="s">
        <v>626</v>
      </c>
      <c r="F363" s="86" t="s">
        <v>640</v>
      </c>
      <c r="G363" s="86" t="s">
        <v>641</v>
      </c>
      <c r="H363" s="72" t="s">
        <v>625</v>
      </c>
      <c r="I363" s="78" t="s">
        <v>644</v>
      </c>
    </row>
    <row r="364" spans="1:9">
      <c r="A364" s="31" t="s">
        <v>432</v>
      </c>
      <c r="B364" s="31" t="s">
        <v>441</v>
      </c>
      <c r="C364" s="109" t="s">
        <v>637</v>
      </c>
      <c r="D364" s="56" t="s">
        <v>457</v>
      </c>
      <c r="E364" s="86" t="s">
        <v>626</v>
      </c>
      <c r="F364" s="86" t="s">
        <v>640</v>
      </c>
      <c r="G364" s="86" t="s">
        <v>641</v>
      </c>
      <c r="H364" s="72" t="s">
        <v>625</v>
      </c>
      <c r="I364" s="78" t="s">
        <v>645</v>
      </c>
    </row>
    <row r="365" spans="1:9">
      <c r="A365" s="31" t="s">
        <v>432</v>
      </c>
      <c r="B365" s="31" t="s">
        <v>441</v>
      </c>
      <c r="C365" s="109" t="s">
        <v>639</v>
      </c>
      <c r="D365" s="56" t="s">
        <v>457</v>
      </c>
      <c r="E365" s="86" t="s">
        <v>626</v>
      </c>
      <c r="F365" s="86" t="s">
        <v>640</v>
      </c>
      <c r="G365" s="86" t="s">
        <v>641</v>
      </c>
      <c r="H365" s="72" t="s">
        <v>625</v>
      </c>
      <c r="I365" s="79" t="s">
        <v>646</v>
      </c>
    </row>
    <row r="366" spans="1:9">
      <c r="A366" s="31" t="s">
        <v>459</v>
      </c>
      <c r="B366" s="31" t="s">
        <v>460</v>
      </c>
      <c r="C366" s="109" t="s">
        <v>415</v>
      </c>
      <c r="D366" s="56" t="s">
        <v>463</v>
      </c>
      <c r="E366" s="72" t="s">
        <v>283</v>
      </c>
      <c r="F366" s="74" t="s">
        <v>230</v>
      </c>
    </row>
    <row r="367" spans="1:9">
      <c r="A367" s="31" t="s">
        <v>459</v>
      </c>
      <c r="B367" s="31" t="s">
        <v>460</v>
      </c>
      <c r="C367" s="109" t="s">
        <v>415</v>
      </c>
      <c r="D367" s="56" t="s">
        <v>457</v>
      </c>
      <c r="E367" s="72" t="s">
        <v>283</v>
      </c>
      <c r="F367" s="72" t="s">
        <v>625</v>
      </c>
      <c r="G367" s="73" t="s">
        <v>626</v>
      </c>
      <c r="H367" s="73" t="s">
        <v>640</v>
      </c>
      <c r="I367" s="73" t="s">
        <v>641</v>
      </c>
    </row>
    <row r="368" spans="1:9">
      <c r="A368" s="31" t="s">
        <v>459</v>
      </c>
      <c r="B368" s="31" t="s">
        <v>460</v>
      </c>
      <c r="C368" s="109" t="s">
        <v>415</v>
      </c>
      <c r="D368" s="56" t="s">
        <v>464</v>
      </c>
      <c r="E368" s="72" t="s">
        <v>283</v>
      </c>
      <c r="F368" s="73" t="s">
        <v>234</v>
      </c>
    </row>
    <row r="369" spans="1:9">
      <c r="A369" s="31" t="s">
        <v>459</v>
      </c>
      <c r="B369" s="31" t="s">
        <v>460</v>
      </c>
      <c r="C369" s="109" t="s">
        <v>415</v>
      </c>
      <c r="D369" s="56" t="s">
        <v>453</v>
      </c>
      <c r="E369" s="72" t="s">
        <v>283</v>
      </c>
      <c r="F369" s="73" t="s">
        <v>642</v>
      </c>
    </row>
    <row r="370" spans="1:9">
      <c r="A370" s="31" t="s">
        <v>684</v>
      </c>
      <c r="B370" s="31" t="s">
        <v>685</v>
      </c>
      <c r="C370" s="109" t="s">
        <v>851</v>
      </c>
      <c r="D370" s="56" t="s">
        <v>679</v>
      </c>
      <c r="E370" s="83" t="s">
        <v>257</v>
      </c>
      <c r="F370" s="72" t="s">
        <v>259</v>
      </c>
      <c r="G370" s="74" t="s">
        <v>230</v>
      </c>
    </row>
    <row r="371" spans="1:9" ht="27.6">
      <c r="A371" s="90" t="s">
        <v>1262</v>
      </c>
      <c r="B371" s="91" t="s">
        <v>1284</v>
      </c>
      <c r="C371" s="109" t="s">
        <v>1294</v>
      </c>
      <c r="D371" s="431" t="s">
        <v>1253</v>
      </c>
      <c r="E371" s="72" t="s">
        <v>260</v>
      </c>
      <c r="F371" s="74" t="s">
        <v>230</v>
      </c>
      <c r="G371" s="90"/>
      <c r="H371" s="90"/>
    </row>
    <row r="372" spans="1:9" ht="27.6">
      <c r="A372" s="90" t="s">
        <v>1262</v>
      </c>
      <c r="B372" s="91" t="s">
        <v>1284</v>
      </c>
      <c r="C372" s="406" t="s">
        <v>1295</v>
      </c>
      <c r="D372" s="432" t="s">
        <v>1254</v>
      </c>
      <c r="E372" s="72" t="s">
        <v>260</v>
      </c>
      <c r="F372" s="73" t="s">
        <v>234</v>
      </c>
      <c r="G372" s="90"/>
      <c r="H372" s="90"/>
    </row>
    <row r="373" spans="1:9" ht="22.8">
      <c r="A373" s="90" t="s">
        <v>1285</v>
      </c>
      <c r="B373" s="406" t="s">
        <v>1286</v>
      </c>
      <c r="D373" s="443" t="s">
        <v>1276</v>
      </c>
      <c r="E373" s="94"/>
      <c r="F373" s="94"/>
      <c r="G373" s="444"/>
      <c r="H373" s="90"/>
    </row>
    <row r="374" spans="1:9" ht="27.6">
      <c r="A374" s="90" t="s">
        <v>1262</v>
      </c>
      <c r="B374" s="91" t="s">
        <v>1287</v>
      </c>
      <c r="C374" s="109" t="s">
        <v>1296</v>
      </c>
      <c r="D374" s="56" t="s">
        <v>1283</v>
      </c>
      <c r="E374" s="86" t="s">
        <v>234</v>
      </c>
      <c r="F374" s="69" t="s">
        <v>626</v>
      </c>
      <c r="G374" s="69" t="s">
        <v>640</v>
      </c>
      <c r="H374" s="69" t="s">
        <v>641</v>
      </c>
    </row>
    <row r="375" spans="1:9" ht="24">
      <c r="A375" s="129" t="s">
        <v>1285</v>
      </c>
      <c r="B375" s="433" t="s">
        <v>1288</v>
      </c>
      <c r="C375" s="434" t="s">
        <v>1297</v>
      </c>
      <c r="D375" s="430" t="s">
        <v>1256</v>
      </c>
      <c r="E375" s="72" t="s">
        <v>260</v>
      </c>
      <c r="F375" s="73" t="s">
        <v>235</v>
      </c>
      <c r="G375" s="94"/>
      <c r="H375" s="94"/>
    </row>
    <row r="376" spans="1:9">
      <c r="A376" s="31" t="s">
        <v>691</v>
      </c>
      <c r="B376" s="31" t="s">
        <v>822</v>
      </c>
      <c r="C376" s="109" t="s">
        <v>823</v>
      </c>
      <c r="D376" s="56" t="s">
        <v>513</v>
      </c>
      <c r="E376" s="72" t="s">
        <v>625</v>
      </c>
      <c r="F376" s="73" t="s">
        <v>626</v>
      </c>
      <c r="G376" s="73" t="s">
        <v>640</v>
      </c>
      <c r="H376" s="73" t="s">
        <v>641</v>
      </c>
    </row>
    <row r="377" spans="1:9">
      <c r="A377" s="31" t="s">
        <v>691</v>
      </c>
      <c r="B377" s="31" t="s">
        <v>822</v>
      </c>
      <c r="C377" s="109" t="s">
        <v>823</v>
      </c>
      <c r="D377" s="56" t="s">
        <v>692</v>
      </c>
      <c r="E377" s="72" t="s">
        <v>625</v>
      </c>
      <c r="F377" s="73" t="s">
        <v>626</v>
      </c>
      <c r="G377" s="73" t="s">
        <v>640</v>
      </c>
      <c r="H377" s="73" t="s">
        <v>641</v>
      </c>
    </row>
    <row r="378" spans="1:9" ht="22.8">
      <c r="A378" s="90" t="s">
        <v>1002</v>
      </c>
      <c r="B378" s="406" t="s">
        <v>1298</v>
      </c>
      <c r="C378" s="406" t="s">
        <v>1299</v>
      </c>
      <c r="D378" s="56" t="s">
        <v>730</v>
      </c>
      <c r="E378" s="72" t="s">
        <v>260</v>
      </c>
      <c r="F378" s="73" t="s">
        <v>234</v>
      </c>
      <c r="G378" s="90"/>
      <c r="H378" s="90"/>
    </row>
    <row r="379" spans="1:9" ht="27.6">
      <c r="A379" s="90" t="s">
        <v>1002</v>
      </c>
      <c r="B379" s="91" t="s">
        <v>735</v>
      </c>
      <c r="C379" s="109" t="s">
        <v>736</v>
      </c>
      <c r="D379" s="56" t="s">
        <v>729</v>
      </c>
      <c r="E379" s="86" t="s">
        <v>234</v>
      </c>
      <c r="F379" s="74" t="s">
        <v>230</v>
      </c>
      <c r="G379" s="90"/>
      <c r="H379" s="90"/>
    </row>
    <row r="380" spans="1:9" ht="27.6">
      <c r="A380" s="90" t="s">
        <v>1002</v>
      </c>
      <c r="B380" s="91" t="s">
        <v>735</v>
      </c>
      <c r="C380" s="109" t="s">
        <v>736</v>
      </c>
      <c r="D380" s="56" t="s">
        <v>731</v>
      </c>
      <c r="E380" s="86" t="s">
        <v>234</v>
      </c>
      <c r="F380" s="73" t="s">
        <v>626</v>
      </c>
      <c r="G380" s="73" t="s">
        <v>640</v>
      </c>
      <c r="H380" s="73" t="s">
        <v>641</v>
      </c>
    </row>
    <row r="381" spans="1:9" ht="27.6">
      <c r="A381" s="90" t="s">
        <v>1002</v>
      </c>
      <c r="B381" s="91" t="s">
        <v>735</v>
      </c>
      <c r="C381" s="109" t="s">
        <v>736</v>
      </c>
      <c r="D381" s="56" t="s">
        <v>732</v>
      </c>
      <c r="E381" s="86" t="s">
        <v>234</v>
      </c>
      <c r="F381" s="73" t="s">
        <v>626</v>
      </c>
      <c r="G381" s="73" t="s">
        <v>640</v>
      </c>
      <c r="H381" s="73" t="s">
        <v>641</v>
      </c>
    </row>
    <row r="382" spans="1:9">
      <c r="A382" s="90" t="s">
        <v>1002</v>
      </c>
      <c r="B382" s="91" t="s">
        <v>1003</v>
      </c>
      <c r="C382" s="109" t="s">
        <v>970</v>
      </c>
      <c r="D382" s="56" t="s">
        <v>444</v>
      </c>
      <c r="E382" s="85" t="s">
        <v>951</v>
      </c>
      <c r="F382" s="82" t="s">
        <v>952</v>
      </c>
      <c r="G382" s="118"/>
      <c r="H382" s="118"/>
    </row>
    <row r="383" spans="1:9">
      <c r="A383" s="90" t="s">
        <v>1002</v>
      </c>
      <c r="B383" s="91" t="s">
        <v>1004</v>
      </c>
      <c r="C383" s="109" t="s">
        <v>994</v>
      </c>
      <c r="D383" s="56" t="s">
        <v>457</v>
      </c>
      <c r="E383" s="86" t="s">
        <v>626</v>
      </c>
      <c r="F383" s="86" t="s">
        <v>640</v>
      </c>
      <c r="G383" s="86" t="s">
        <v>641</v>
      </c>
      <c r="H383" s="72" t="s">
        <v>625</v>
      </c>
      <c r="I383" s="77" t="s">
        <v>951</v>
      </c>
    </row>
    <row r="384" spans="1:9" ht="27.6">
      <c r="A384" s="90" t="s">
        <v>737</v>
      </c>
      <c r="B384" s="91" t="s">
        <v>1301</v>
      </c>
      <c r="C384" s="109" t="s">
        <v>1294</v>
      </c>
      <c r="D384" s="431" t="s">
        <v>1253</v>
      </c>
      <c r="E384" s="72" t="s">
        <v>260</v>
      </c>
      <c r="F384" s="74" t="s">
        <v>230</v>
      </c>
      <c r="G384" s="90"/>
      <c r="H384" s="90"/>
    </row>
    <row r="385" spans="1:9" ht="27.6">
      <c r="A385" s="90" t="s">
        <v>737</v>
      </c>
      <c r="B385" s="91" t="s">
        <v>1301</v>
      </c>
      <c r="C385" s="109" t="s">
        <v>1294</v>
      </c>
      <c r="D385" s="432" t="s">
        <v>1254</v>
      </c>
      <c r="E385" s="72" t="s">
        <v>260</v>
      </c>
      <c r="F385" s="73" t="s">
        <v>234</v>
      </c>
      <c r="G385" s="90"/>
      <c r="H385" s="90"/>
    </row>
    <row r="386" spans="1:9" ht="22.8">
      <c r="A386" s="90" t="s">
        <v>737</v>
      </c>
      <c r="B386" s="406" t="s">
        <v>1286</v>
      </c>
      <c r="D386" s="443" t="s">
        <v>1106</v>
      </c>
      <c r="E386" s="94"/>
      <c r="F386" s="94"/>
      <c r="G386" s="444"/>
      <c r="H386" s="90"/>
    </row>
    <row r="387" spans="1:9" ht="27.6">
      <c r="A387" s="90" t="s">
        <v>737</v>
      </c>
      <c r="B387" s="91" t="s">
        <v>1287</v>
      </c>
      <c r="C387" s="109" t="s">
        <v>1296</v>
      </c>
      <c r="D387" s="56" t="s">
        <v>1283</v>
      </c>
      <c r="E387" s="86" t="s">
        <v>234</v>
      </c>
      <c r="F387" s="69" t="s">
        <v>626</v>
      </c>
      <c r="G387" s="69" t="s">
        <v>640</v>
      </c>
      <c r="H387" s="69" t="s">
        <v>641</v>
      </c>
    </row>
    <row r="388" spans="1:9" ht="24">
      <c r="A388" s="90" t="s">
        <v>737</v>
      </c>
      <c r="B388" s="433" t="s">
        <v>1288</v>
      </c>
      <c r="C388" s="434" t="s">
        <v>1297</v>
      </c>
      <c r="D388" s="430" t="s">
        <v>1256</v>
      </c>
      <c r="E388" s="72" t="s">
        <v>260</v>
      </c>
      <c r="F388" s="73" t="s">
        <v>235</v>
      </c>
      <c r="G388" s="94"/>
      <c r="H388" s="94"/>
    </row>
    <row r="389" spans="1:9">
      <c r="A389" s="90" t="s">
        <v>769</v>
      </c>
      <c r="B389" s="91" t="s">
        <v>770</v>
      </c>
      <c r="C389" s="109" t="s">
        <v>771</v>
      </c>
      <c r="D389" s="56" t="s">
        <v>445</v>
      </c>
      <c r="E389" s="72" t="s">
        <v>262</v>
      </c>
      <c r="F389" s="69" t="s">
        <v>234</v>
      </c>
    </row>
    <row r="390" spans="1:9">
      <c r="A390" s="90" t="s">
        <v>769</v>
      </c>
      <c r="B390" s="91" t="s">
        <v>770</v>
      </c>
      <c r="C390" s="109" t="s">
        <v>771</v>
      </c>
      <c r="D390" s="56" t="s">
        <v>782</v>
      </c>
      <c r="E390" s="72" t="s">
        <v>262</v>
      </c>
      <c r="F390" s="70" t="s">
        <v>625</v>
      </c>
      <c r="G390" s="69" t="s">
        <v>626</v>
      </c>
      <c r="H390" s="69" t="s">
        <v>640</v>
      </c>
      <c r="I390" s="69" t="s">
        <v>641</v>
      </c>
    </row>
    <row r="391" spans="1:9">
      <c r="A391" s="90" t="s">
        <v>769</v>
      </c>
      <c r="B391" s="91" t="s">
        <v>770</v>
      </c>
      <c r="C391" s="109" t="s">
        <v>771</v>
      </c>
      <c r="D391" s="56" t="s">
        <v>783</v>
      </c>
      <c r="E391" s="72" t="s">
        <v>262</v>
      </c>
      <c r="F391" s="74" t="s">
        <v>230</v>
      </c>
      <c r="G391" s="94"/>
      <c r="H391" s="94"/>
    </row>
    <row r="392" spans="1:9" ht="27.6">
      <c r="A392" s="90" t="s">
        <v>769</v>
      </c>
      <c r="B392" s="91" t="s">
        <v>770</v>
      </c>
      <c r="C392" s="109" t="s">
        <v>771</v>
      </c>
      <c r="D392" s="56" t="s">
        <v>784</v>
      </c>
      <c r="E392" s="72" t="s">
        <v>262</v>
      </c>
      <c r="F392" s="98" t="s">
        <v>824</v>
      </c>
      <c r="G392" s="94"/>
      <c r="H392" s="94"/>
    </row>
    <row r="393" spans="1:9">
      <c r="A393" s="31" t="s">
        <v>424</v>
      </c>
      <c r="B393" s="31" t="s">
        <v>430</v>
      </c>
      <c r="C393" s="109" t="s">
        <v>860</v>
      </c>
      <c r="D393" s="56" t="s">
        <v>457</v>
      </c>
      <c r="E393" s="72" t="s">
        <v>262</v>
      </c>
      <c r="F393" s="70" t="s">
        <v>625</v>
      </c>
      <c r="G393" s="69" t="s">
        <v>626</v>
      </c>
      <c r="H393" s="69" t="s">
        <v>721</v>
      </c>
      <c r="I393" s="69" t="s">
        <v>720</v>
      </c>
    </row>
    <row r="394" spans="1:9">
      <c r="A394" s="31" t="s">
        <v>424</v>
      </c>
      <c r="B394" s="31" t="s">
        <v>430</v>
      </c>
      <c r="C394" s="109" t="s">
        <v>860</v>
      </c>
      <c r="D394" s="56" t="s">
        <v>445</v>
      </c>
      <c r="E394" s="72" t="s">
        <v>262</v>
      </c>
      <c r="F394" s="73" t="s">
        <v>234</v>
      </c>
    </row>
    <row r="395" spans="1:9">
      <c r="A395" s="31" t="s">
        <v>424</v>
      </c>
      <c r="B395" s="31" t="s">
        <v>430</v>
      </c>
      <c r="C395" s="109" t="s">
        <v>860</v>
      </c>
      <c r="D395" s="56" t="s">
        <v>447</v>
      </c>
      <c r="E395" s="72" t="s">
        <v>262</v>
      </c>
      <c r="F395" s="73" t="s">
        <v>642</v>
      </c>
    </row>
    <row r="396" spans="1:9">
      <c r="A396" s="31" t="s">
        <v>834</v>
      </c>
      <c r="B396" s="31" t="s">
        <v>835</v>
      </c>
      <c r="C396" s="109" t="s">
        <v>836</v>
      </c>
      <c r="D396" s="56" t="s">
        <v>830</v>
      </c>
      <c r="E396" s="72" t="s">
        <v>282</v>
      </c>
      <c r="F396" s="72" t="s">
        <v>625</v>
      </c>
      <c r="G396" s="73" t="s">
        <v>626</v>
      </c>
      <c r="H396" s="73" t="s">
        <v>640</v>
      </c>
      <c r="I396" s="73" t="s">
        <v>641</v>
      </c>
    </row>
    <row r="397" spans="1:9">
      <c r="A397" s="31" t="s">
        <v>834</v>
      </c>
      <c r="B397" s="31" t="s">
        <v>835</v>
      </c>
      <c r="C397" s="109" t="s">
        <v>836</v>
      </c>
      <c r="D397" s="56" t="s">
        <v>457</v>
      </c>
      <c r="E397" s="72" t="s">
        <v>282</v>
      </c>
      <c r="F397" s="72" t="s">
        <v>625</v>
      </c>
      <c r="G397" s="73" t="s">
        <v>626</v>
      </c>
      <c r="H397" s="73" t="s">
        <v>640</v>
      </c>
      <c r="I397" s="73" t="s">
        <v>641</v>
      </c>
    </row>
    <row r="398" spans="1:9" ht="22.8">
      <c r="A398" s="31" t="s">
        <v>1024</v>
      </c>
      <c r="B398" s="31" t="s">
        <v>1025</v>
      </c>
      <c r="C398" s="109" t="s">
        <v>1022</v>
      </c>
      <c r="D398" s="56" t="s">
        <v>1023</v>
      </c>
      <c r="E398" s="72" t="s">
        <v>262</v>
      </c>
      <c r="F398" s="74" t="s">
        <v>230</v>
      </c>
      <c r="G398" s="94"/>
      <c r="H398" s="94"/>
      <c r="I398" s="94"/>
    </row>
    <row r="399" spans="1:9" ht="22.8">
      <c r="A399" s="31" t="s">
        <v>1024</v>
      </c>
      <c r="B399" s="31" t="s">
        <v>1025</v>
      </c>
      <c r="C399" s="109" t="s">
        <v>1022</v>
      </c>
      <c r="D399" s="56" t="s">
        <v>445</v>
      </c>
      <c r="E399" s="72" t="s">
        <v>262</v>
      </c>
      <c r="F399" s="73" t="s">
        <v>234</v>
      </c>
      <c r="G399" s="94"/>
      <c r="H399" s="94"/>
      <c r="I399" s="94"/>
    </row>
    <row r="400" spans="1:9">
      <c r="A400" s="31" t="s">
        <v>832</v>
      </c>
      <c r="B400" s="31" t="s">
        <v>833</v>
      </c>
      <c r="C400" s="109" t="s">
        <v>837</v>
      </c>
      <c r="D400" s="56" t="s">
        <v>830</v>
      </c>
      <c r="E400" s="72" t="s">
        <v>282</v>
      </c>
      <c r="F400" s="72" t="s">
        <v>625</v>
      </c>
      <c r="G400" s="73" t="s">
        <v>626</v>
      </c>
      <c r="H400" s="73" t="s">
        <v>640</v>
      </c>
      <c r="I400" s="73" t="s">
        <v>641</v>
      </c>
    </row>
    <row r="401" spans="1:9">
      <c r="A401" s="31" t="s">
        <v>832</v>
      </c>
      <c r="B401" s="31" t="s">
        <v>833</v>
      </c>
      <c r="C401" s="109" t="s">
        <v>837</v>
      </c>
      <c r="D401" s="56" t="s">
        <v>457</v>
      </c>
      <c r="E401" s="72" t="s">
        <v>282</v>
      </c>
      <c r="F401" s="72" t="s">
        <v>625</v>
      </c>
      <c r="G401" s="73" t="s">
        <v>626</v>
      </c>
      <c r="H401" s="73" t="s">
        <v>640</v>
      </c>
      <c r="I401" s="73" t="s">
        <v>641</v>
      </c>
    </row>
    <row r="402" spans="1:9" ht="27.6">
      <c r="A402" s="31" t="s">
        <v>487</v>
      </c>
      <c r="B402" s="31" t="s">
        <v>488</v>
      </c>
      <c r="C402" s="109" t="s">
        <v>652</v>
      </c>
      <c r="D402" s="56" t="s">
        <v>491</v>
      </c>
      <c r="E402" s="72" t="s">
        <v>280</v>
      </c>
      <c r="F402" s="72" t="s">
        <v>625</v>
      </c>
      <c r="G402" s="74" t="s">
        <v>230</v>
      </c>
    </row>
    <row r="403" spans="1:9" ht="41.4">
      <c r="A403" s="31" t="s">
        <v>487</v>
      </c>
      <c r="B403" s="31" t="s">
        <v>488</v>
      </c>
      <c r="C403" s="109" t="s">
        <v>652</v>
      </c>
      <c r="D403" s="56" t="s">
        <v>492</v>
      </c>
      <c r="E403" s="72" t="s">
        <v>280</v>
      </c>
      <c r="F403" s="72" t="s">
        <v>625</v>
      </c>
      <c r="G403" s="73" t="s">
        <v>626</v>
      </c>
      <c r="H403" s="73" t="s">
        <v>640</v>
      </c>
      <c r="I403" s="73" t="s">
        <v>641</v>
      </c>
    </row>
    <row r="404" spans="1:9">
      <c r="A404" s="31" t="s">
        <v>487</v>
      </c>
      <c r="B404" s="31" t="s">
        <v>488</v>
      </c>
      <c r="C404" s="109" t="s">
        <v>652</v>
      </c>
      <c r="D404" s="56" t="s">
        <v>464</v>
      </c>
      <c r="E404" s="72" t="s">
        <v>280</v>
      </c>
      <c r="F404" s="73" t="s">
        <v>234</v>
      </c>
    </row>
    <row r="405" spans="1:9" ht="22.8">
      <c r="A405" s="31" t="s">
        <v>487</v>
      </c>
      <c r="B405" s="31" t="s">
        <v>488</v>
      </c>
      <c r="C405" s="109" t="s">
        <v>654</v>
      </c>
      <c r="D405" s="56" t="s">
        <v>473</v>
      </c>
      <c r="E405" s="72" t="s">
        <v>280</v>
      </c>
      <c r="F405" s="73" t="s">
        <v>235</v>
      </c>
    </row>
    <row r="406" spans="1:9" ht="22.8">
      <c r="A406" s="31" t="s">
        <v>487</v>
      </c>
      <c r="B406" s="31" t="s">
        <v>488</v>
      </c>
      <c r="C406" s="109" t="s">
        <v>653</v>
      </c>
      <c r="D406" s="56" t="s">
        <v>489</v>
      </c>
      <c r="E406" s="72" t="s">
        <v>280</v>
      </c>
      <c r="F406" s="73" t="s">
        <v>235</v>
      </c>
    </row>
    <row r="407" spans="1:9" ht="27.6">
      <c r="A407" s="31" t="s">
        <v>487</v>
      </c>
      <c r="B407" s="31" t="s">
        <v>488</v>
      </c>
      <c r="C407" s="109" t="s">
        <v>655</v>
      </c>
      <c r="D407" s="56" t="s">
        <v>494</v>
      </c>
      <c r="E407" s="72" t="s">
        <v>280</v>
      </c>
      <c r="F407" s="73" t="s">
        <v>235</v>
      </c>
    </row>
    <row r="408" spans="1:9" ht="27.6">
      <c r="A408" s="31" t="s">
        <v>487</v>
      </c>
      <c r="B408" s="31" t="s">
        <v>488</v>
      </c>
      <c r="C408" s="109" t="s">
        <v>654</v>
      </c>
      <c r="D408" s="56" t="s">
        <v>490</v>
      </c>
      <c r="E408" s="72" t="s">
        <v>280</v>
      </c>
      <c r="F408" s="73" t="s">
        <v>235</v>
      </c>
    </row>
    <row r="409" spans="1:9" ht="22.8">
      <c r="A409" s="31" t="s">
        <v>487</v>
      </c>
      <c r="B409" s="31" t="s">
        <v>488</v>
      </c>
      <c r="C409" s="109" t="s">
        <v>656</v>
      </c>
      <c r="D409" s="56" t="s">
        <v>493</v>
      </c>
      <c r="E409" s="72" t="s">
        <v>280</v>
      </c>
      <c r="F409" s="73" t="s">
        <v>235</v>
      </c>
    </row>
    <row r="410" spans="1:9">
      <c r="A410" s="31" t="s">
        <v>846</v>
      </c>
      <c r="B410" s="31" t="s">
        <v>847</v>
      </c>
      <c r="C410" s="109" t="s">
        <v>847</v>
      </c>
      <c r="D410" s="56" t="s">
        <v>843</v>
      </c>
      <c r="E410" s="83" t="s">
        <v>848</v>
      </c>
      <c r="F410" s="94"/>
    </row>
    <row r="411" spans="1:9">
      <c r="A411" s="31" t="s">
        <v>504</v>
      </c>
      <c r="B411" s="31" t="s">
        <v>704</v>
      </c>
      <c r="C411" s="109" t="s">
        <v>698</v>
      </c>
      <c r="D411" s="56" t="s">
        <v>679</v>
      </c>
      <c r="E411" s="83" t="s">
        <v>257</v>
      </c>
      <c r="F411" s="72" t="s">
        <v>259</v>
      </c>
      <c r="G411" s="74" t="s">
        <v>230</v>
      </c>
    </row>
    <row r="412" spans="1:9">
      <c r="A412" s="31" t="s">
        <v>846</v>
      </c>
      <c r="B412" s="31" t="s">
        <v>1153</v>
      </c>
      <c r="C412" s="401" t="s">
        <v>1069</v>
      </c>
      <c r="E412" s="94"/>
      <c r="F412" s="94"/>
    </row>
    <row r="413" spans="1:9">
      <c r="A413" s="31" t="s">
        <v>846</v>
      </c>
      <c r="B413" s="31" t="s">
        <v>1154</v>
      </c>
      <c r="C413" s="109" t="s">
        <v>852</v>
      </c>
      <c r="D413" s="56" t="s">
        <v>513</v>
      </c>
      <c r="E413" s="86" t="s">
        <v>626</v>
      </c>
      <c r="F413" s="86" t="s">
        <v>640</v>
      </c>
      <c r="G413" s="86" t="s">
        <v>641</v>
      </c>
      <c r="H413" s="82" t="s">
        <v>677</v>
      </c>
    </row>
    <row r="414" spans="1:9">
      <c r="A414" s="31" t="s">
        <v>846</v>
      </c>
      <c r="B414" s="31" t="s">
        <v>1154</v>
      </c>
      <c r="C414" s="109" t="s">
        <v>852</v>
      </c>
      <c r="D414" s="56" t="s">
        <v>514</v>
      </c>
      <c r="E414" s="86" t="s">
        <v>626</v>
      </c>
      <c r="F414" s="86" t="s">
        <v>640</v>
      </c>
      <c r="G414" s="86" t="s">
        <v>641</v>
      </c>
      <c r="H414" s="82" t="s">
        <v>677</v>
      </c>
    </row>
    <row r="415" spans="1:9">
      <c r="A415" s="31" t="s">
        <v>846</v>
      </c>
      <c r="B415" s="31" t="s">
        <v>1154</v>
      </c>
      <c r="C415" s="109" t="s">
        <v>852</v>
      </c>
      <c r="D415" s="56" t="s">
        <v>515</v>
      </c>
      <c r="E415" s="86" t="s">
        <v>626</v>
      </c>
      <c r="F415" s="86" t="s">
        <v>640</v>
      </c>
      <c r="G415" s="86" t="s">
        <v>641</v>
      </c>
      <c r="H415" s="82" t="s">
        <v>677</v>
      </c>
    </row>
    <row r="416" spans="1:9" ht="27.6">
      <c r="A416" s="31" t="s">
        <v>846</v>
      </c>
      <c r="B416" s="31" t="s">
        <v>1154</v>
      </c>
      <c r="C416" s="109" t="s">
        <v>852</v>
      </c>
      <c r="D416" s="68" t="s">
        <v>678</v>
      </c>
      <c r="E416" s="86" t="s">
        <v>626</v>
      </c>
      <c r="F416" s="86" t="s">
        <v>640</v>
      </c>
      <c r="G416" s="86" t="s">
        <v>641</v>
      </c>
      <c r="H416" s="82" t="s">
        <v>677</v>
      </c>
    </row>
    <row r="417" spans="1:9">
      <c r="A417" s="31" t="s">
        <v>846</v>
      </c>
      <c r="B417" s="31" t="s">
        <v>1154</v>
      </c>
      <c r="C417" s="109" t="s">
        <v>852</v>
      </c>
      <c r="D417" s="56" t="s">
        <v>516</v>
      </c>
      <c r="E417" s="87" t="s">
        <v>230</v>
      </c>
      <c r="F417" s="82" t="s">
        <v>677</v>
      </c>
    </row>
    <row r="418" spans="1:9" ht="24">
      <c r="A418" s="31" t="s">
        <v>504</v>
      </c>
      <c r="B418" s="31" t="s">
        <v>1155</v>
      </c>
      <c r="C418" s="109" t="s">
        <v>1128</v>
      </c>
      <c r="D418" s="56" t="s">
        <v>1126</v>
      </c>
      <c r="E418" s="113" t="s">
        <v>677</v>
      </c>
      <c r="F418" s="72" t="s">
        <v>625</v>
      </c>
      <c r="G418" s="73" t="s">
        <v>626</v>
      </c>
      <c r="H418" s="73" t="s">
        <v>640</v>
      </c>
      <c r="I418" s="73" t="s">
        <v>641</v>
      </c>
    </row>
    <row r="419" spans="1:9" ht="24">
      <c r="A419" s="110" t="s">
        <v>846</v>
      </c>
      <c r="B419" s="31" t="s">
        <v>1155</v>
      </c>
      <c r="C419" s="109" t="s">
        <v>1128</v>
      </c>
      <c r="D419" s="56" t="s">
        <v>1127</v>
      </c>
      <c r="E419" s="113" t="s">
        <v>677</v>
      </c>
      <c r="F419" s="73" t="s">
        <v>626</v>
      </c>
      <c r="G419" s="73" t="s">
        <v>640</v>
      </c>
      <c r="H419" s="73" t="s">
        <v>641</v>
      </c>
    </row>
    <row r="420" spans="1:9">
      <c r="A420" s="110" t="s">
        <v>504</v>
      </c>
      <c r="B420" s="110" t="s">
        <v>1156</v>
      </c>
      <c r="C420" s="109" t="s">
        <v>853</v>
      </c>
      <c r="D420" s="56" t="s">
        <v>679</v>
      </c>
      <c r="E420" s="83" t="s">
        <v>257</v>
      </c>
      <c r="F420" s="72" t="s">
        <v>259</v>
      </c>
      <c r="G420" s="74" t="s">
        <v>230</v>
      </c>
    </row>
    <row r="421" spans="1:9">
      <c r="A421" s="110" t="s">
        <v>504</v>
      </c>
      <c r="B421" s="110" t="s">
        <v>1157</v>
      </c>
      <c r="C421" s="109" t="s">
        <v>1109</v>
      </c>
      <c r="D421" s="56" t="s">
        <v>1130</v>
      </c>
      <c r="E421" s="83" t="s">
        <v>257</v>
      </c>
      <c r="F421" s="94"/>
      <c r="G421" s="94"/>
    </row>
    <row r="422" spans="1:9" ht="23.4">
      <c r="A422" s="110" t="s">
        <v>846</v>
      </c>
      <c r="B422" s="110" t="s">
        <v>1158</v>
      </c>
      <c r="C422" s="109" t="s">
        <v>1132</v>
      </c>
      <c r="D422" s="56" t="s">
        <v>1134</v>
      </c>
      <c r="E422" s="113" t="s">
        <v>677</v>
      </c>
      <c r="F422" s="72" t="s">
        <v>625</v>
      </c>
      <c r="G422" s="73" t="s">
        <v>626</v>
      </c>
      <c r="H422" s="73" t="s">
        <v>640</v>
      </c>
      <c r="I422" s="73" t="s">
        <v>641</v>
      </c>
    </row>
    <row r="423" spans="1:9" ht="24">
      <c r="A423" s="110" t="s">
        <v>846</v>
      </c>
      <c r="B423" s="110" t="s">
        <v>1158</v>
      </c>
      <c r="C423" s="109" t="s">
        <v>1132</v>
      </c>
      <c r="D423" s="56" t="s">
        <v>1135</v>
      </c>
      <c r="E423" s="113" t="s">
        <v>677</v>
      </c>
      <c r="F423" s="73" t="s">
        <v>626</v>
      </c>
      <c r="G423" s="73" t="s">
        <v>640</v>
      </c>
      <c r="H423" s="73" t="s">
        <v>641</v>
      </c>
    </row>
    <row r="424" spans="1:9">
      <c r="A424" s="104" t="s">
        <v>846</v>
      </c>
      <c r="B424" s="104" t="s">
        <v>1153</v>
      </c>
      <c r="C424" s="402" t="s">
        <v>1068</v>
      </c>
      <c r="D424" s="105"/>
      <c r="E424" s="103"/>
      <c r="F424" s="94"/>
    </row>
    <row r="425" spans="1:9">
      <c r="A425" s="408" t="s">
        <v>846</v>
      </c>
      <c r="B425" s="409" t="s">
        <v>1159</v>
      </c>
      <c r="C425" s="410" t="s">
        <v>854</v>
      </c>
      <c r="D425" s="411" t="s">
        <v>679</v>
      </c>
      <c r="E425" s="412" t="s">
        <v>257</v>
      </c>
      <c r="F425" s="413" t="s">
        <v>259</v>
      </c>
      <c r="G425" s="414" t="s">
        <v>230</v>
      </c>
    </row>
    <row r="426" spans="1:9">
      <c r="A426" s="415" t="s">
        <v>846</v>
      </c>
      <c r="B426" s="416" t="s">
        <v>1160</v>
      </c>
      <c r="C426" s="417" t="s">
        <v>854</v>
      </c>
      <c r="D426" s="418" t="s">
        <v>1133</v>
      </c>
      <c r="E426" s="419" t="s">
        <v>676</v>
      </c>
      <c r="F426" s="420" t="s">
        <v>677</v>
      </c>
      <c r="G426" s="421"/>
    </row>
    <row r="427" spans="1:9">
      <c r="A427" s="104" t="s">
        <v>1165</v>
      </c>
      <c r="B427" s="104" t="s">
        <v>1161</v>
      </c>
      <c r="C427" s="403" t="s">
        <v>1109</v>
      </c>
      <c r="D427" s="105" t="s">
        <v>1163</v>
      </c>
      <c r="E427" s="83" t="s">
        <v>257</v>
      </c>
      <c r="F427" s="113" t="s">
        <v>677</v>
      </c>
      <c r="G427" s="77" t="s">
        <v>676</v>
      </c>
    </row>
    <row r="428" spans="1:9">
      <c r="A428" s="104" t="s">
        <v>1166</v>
      </c>
      <c r="B428" s="104" t="s">
        <v>1162</v>
      </c>
      <c r="C428" s="403" t="s">
        <v>852</v>
      </c>
      <c r="D428" s="105" t="s">
        <v>513</v>
      </c>
      <c r="E428" s="86" t="s">
        <v>626</v>
      </c>
      <c r="F428" s="86" t="s">
        <v>640</v>
      </c>
      <c r="G428" s="86" t="s">
        <v>641</v>
      </c>
      <c r="H428" s="82" t="s">
        <v>676</v>
      </c>
    </row>
    <row r="429" spans="1:9">
      <c r="A429" s="104" t="s">
        <v>1166</v>
      </c>
      <c r="B429" s="104" t="s">
        <v>1162</v>
      </c>
      <c r="C429" s="403" t="s">
        <v>852</v>
      </c>
      <c r="D429" s="105" t="s">
        <v>514</v>
      </c>
      <c r="E429" s="86" t="s">
        <v>626</v>
      </c>
      <c r="F429" s="86" t="s">
        <v>640</v>
      </c>
      <c r="G429" s="86" t="s">
        <v>641</v>
      </c>
      <c r="H429" s="82" t="s">
        <v>676</v>
      </c>
    </row>
    <row r="430" spans="1:9">
      <c r="A430" s="104" t="s">
        <v>1166</v>
      </c>
      <c r="B430" s="104" t="s">
        <v>1162</v>
      </c>
      <c r="C430" s="403" t="s">
        <v>852</v>
      </c>
      <c r="D430" s="105" t="s">
        <v>515</v>
      </c>
      <c r="E430" s="86" t="s">
        <v>626</v>
      </c>
      <c r="F430" s="86" t="s">
        <v>640</v>
      </c>
      <c r="G430" s="86" t="s">
        <v>641</v>
      </c>
      <c r="H430" s="82" t="s">
        <v>676</v>
      </c>
    </row>
    <row r="431" spans="1:9" ht="27.6">
      <c r="A431" s="104" t="s">
        <v>1166</v>
      </c>
      <c r="B431" s="104" t="s">
        <v>1162</v>
      </c>
      <c r="C431" s="403" t="s">
        <v>852</v>
      </c>
      <c r="D431" s="106" t="s">
        <v>678</v>
      </c>
      <c r="E431" s="86" t="s">
        <v>626</v>
      </c>
      <c r="F431" s="86" t="s">
        <v>640</v>
      </c>
      <c r="G431" s="86" t="s">
        <v>641</v>
      </c>
      <c r="H431" s="82" t="s">
        <v>676</v>
      </c>
    </row>
    <row r="432" spans="1:9">
      <c r="A432" s="104" t="s">
        <v>1166</v>
      </c>
      <c r="B432" s="104" t="s">
        <v>1162</v>
      </c>
      <c r="C432" s="403" t="s">
        <v>852</v>
      </c>
      <c r="D432" s="105" t="s">
        <v>516</v>
      </c>
      <c r="E432" s="87" t="s">
        <v>230</v>
      </c>
      <c r="F432" s="77" t="s">
        <v>676</v>
      </c>
    </row>
    <row r="433" spans="1:9">
      <c r="A433" s="104" t="s">
        <v>1166</v>
      </c>
      <c r="B433" s="104" t="s">
        <v>1161</v>
      </c>
      <c r="C433" s="403" t="s">
        <v>1109</v>
      </c>
      <c r="D433" s="105" t="s">
        <v>1110</v>
      </c>
      <c r="E433" s="83" t="s">
        <v>257</v>
      </c>
      <c r="F433" s="108"/>
      <c r="G433" s="422"/>
    </row>
    <row r="434" spans="1:9" ht="24">
      <c r="A434" s="104" t="s">
        <v>1166</v>
      </c>
      <c r="B434" s="104" t="s">
        <v>1164</v>
      </c>
      <c r="C434" s="403" t="s">
        <v>1139</v>
      </c>
      <c r="D434" s="105" t="s">
        <v>1140</v>
      </c>
      <c r="E434" s="113" t="s">
        <v>677</v>
      </c>
      <c r="F434" s="72" t="s">
        <v>625</v>
      </c>
      <c r="G434" s="73" t="s">
        <v>626</v>
      </c>
      <c r="H434" s="73" t="s">
        <v>640</v>
      </c>
      <c r="I434" s="73" t="s">
        <v>641</v>
      </c>
    </row>
    <row r="435" spans="1:9" ht="24">
      <c r="A435" s="104" t="s">
        <v>1166</v>
      </c>
      <c r="B435" s="104" t="s">
        <v>1164</v>
      </c>
      <c r="C435" s="403" t="s">
        <v>1139</v>
      </c>
      <c r="D435" s="105" t="s">
        <v>1141</v>
      </c>
      <c r="E435" s="113" t="s">
        <v>677</v>
      </c>
      <c r="F435" s="73" t="s">
        <v>626</v>
      </c>
      <c r="G435" s="73" t="s">
        <v>640</v>
      </c>
      <c r="H435" s="73" t="s">
        <v>641</v>
      </c>
    </row>
    <row r="436" spans="1:9">
      <c r="A436" s="104" t="s">
        <v>1166</v>
      </c>
      <c r="B436" s="104" t="s">
        <v>1164</v>
      </c>
      <c r="C436" s="403" t="s">
        <v>1139</v>
      </c>
      <c r="D436" s="105" t="s">
        <v>1111</v>
      </c>
      <c r="E436" s="113" t="s">
        <v>677</v>
      </c>
      <c r="F436" s="74" t="s">
        <v>230</v>
      </c>
      <c r="G436" s="118"/>
    </row>
    <row r="437" spans="1:9">
      <c r="A437" s="31" t="s">
        <v>883</v>
      </c>
      <c r="B437" s="31" t="s">
        <v>884</v>
      </c>
      <c r="C437" s="109" t="s">
        <v>884</v>
      </c>
      <c r="D437" s="56" t="s">
        <v>442</v>
      </c>
      <c r="E437" s="70" t="s">
        <v>280</v>
      </c>
      <c r="F437" s="74" t="s">
        <v>230</v>
      </c>
    </row>
    <row r="438" spans="1:9">
      <c r="A438" s="31" t="s">
        <v>883</v>
      </c>
      <c r="B438" s="31" t="s">
        <v>884</v>
      </c>
      <c r="C438" s="109" t="s">
        <v>884</v>
      </c>
      <c r="D438" s="56" t="s">
        <v>457</v>
      </c>
      <c r="E438" s="70" t="s">
        <v>280</v>
      </c>
      <c r="F438" s="70" t="s">
        <v>625</v>
      </c>
      <c r="G438" s="73" t="s">
        <v>626</v>
      </c>
      <c r="H438" s="73" t="s">
        <v>640</v>
      </c>
      <c r="I438" s="69" t="s">
        <v>641</v>
      </c>
    </row>
    <row r="439" spans="1:9">
      <c r="A439" s="31" t="s">
        <v>883</v>
      </c>
      <c r="B439" s="31" t="s">
        <v>884</v>
      </c>
      <c r="C439" s="109" t="s">
        <v>884</v>
      </c>
      <c r="D439" s="56" t="s">
        <v>445</v>
      </c>
      <c r="E439" s="70" t="s">
        <v>280</v>
      </c>
      <c r="F439" s="73" t="s">
        <v>234</v>
      </c>
    </row>
    <row r="440" spans="1:9">
      <c r="A440" s="31" t="s">
        <v>883</v>
      </c>
      <c r="B440" s="97" t="s">
        <v>1005</v>
      </c>
      <c r="C440" s="109" t="s">
        <v>971</v>
      </c>
      <c r="D440" s="56" t="s">
        <v>444</v>
      </c>
      <c r="E440" s="115" t="s">
        <v>953</v>
      </c>
      <c r="F440" s="116" t="s">
        <v>954</v>
      </c>
    </row>
    <row r="441" spans="1:9">
      <c r="A441" s="31" t="s">
        <v>883</v>
      </c>
      <c r="B441" s="97" t="s">
        <v>1006</v>
      </c>
      <c r="C441" s="109" t="s">
        <v>995</v>
      </c>
      <c r="D441" s="56" t="s">
        <v>457</v>
      </c>
      <c r="E441" s="86" t="s">
        <v>626</v>
      </c>
      <c r="F441" s="86" t="s">
        <v>640</v>
      </c>
      <c r="G441" s="86" t="s">
        <v>641</v>
      </c>
      <c r="H441" s="72" t="s">
        <v>625</v>
      </c>
      <c r="I441" s="119" t="s">
        <v>953</v>
      </c>
    </row>
    <row r="442" spans="1:9">
      <c r="A442" s="31" t="s">
        <v>519</v>
      </c>
      <c r="B442" s="31" t="s">
        <v>520</v>
      </c>
      <c r="C442" s="109" t="s">
        <v>420</v>
      </c>
      <c r="D442" s="56" t="s">
        <v>442</v>
      </c>
      <c r="E442" s="72" t="s">
        <v>270</v>
      </c>
      <c r="F442" s="74" t="s">
        <v>230</v>
      </c>
    </row>
    <row r="443" spans="1:9">
      <c r="A443" s="31" t="s">
        <v>519</v>
      </c>
      <c r="B443" s="31" t="s">
        <v>520</v>
      </c>
      <c r="C443" s="109" t="s">
        <v>420</v>
      </c>
      <c r="D443" s="56" t="s">
        <v>445</v>
      </c>
      <c r="E443" s="72" t="s">
        <v>270</v>
      </c>
      <c r="F443" s="73" t="s">
        <v>234</v>
      </c>
    </row>
    <row r="444" spans="1:9">
      <c r="A444" s="31" t="s">
        <v>485</v>
      </c>
      <c r="B444" s="31" t="s">
        <v>486</v>
      </c>
      <c r="C444" s="109" t="s">
        <v>483</v>
      </c>
      <c r="D444" s="56" t="s">
        <v>457</v>
      </c>
      <c r="E444" s="86" t="s">
        <v>234</v>
      </c>
      <c r="F444" s="72" t="s">
        <v>625</v>
      </c>
      <c r="G444" s="73" t="s">
        <v>626</v>
      </c>
      <c r="H444" s="73" t="s">
        <v>640</v>
      </c>
      <c r="I444" s="73" t="s">
        <v>641</v>
      </c>
    </row>
    <row r="445" spans="1:9">
      <c r="A445" s="31" t="s">
        <v>702</v>
      </c>
      <c r="B445" s="31" t="s">
        <v>703</v>
      </c>
      <c r="C445" s="109" t="s">
        <v>701</v>
      </c>
      <c r="D445" s="56" t="s">
        <v>705</v>
      </c>
      <c r="E445" s="86" t="s">
        <v>234</v>
      </c>
      <c r="F445" s="73" t="s">
        <v>626</v>
      </c>
      <c r="G445" s="73" t="s">
        <v>640</v>
      </c>
      <c r="H445" s="73" t="s">
        <v>641</v>
      </c>
    </row>
    <row r="446" spans="1:9" ht="22.8">
      <c r="A446" s="31" t="s">
        <v>466</v>
      </c>
      <c r="B446" s="31" t="s">
        <v>470</v>
      </c>
      <c r="C446" s="109" t="s">
        <v>472</v>
      </c>
      <c r="D446" s="56" t="s">
        <v>442</v>
      </c>
      <c r="E446" s="72" t="s">
        <v>271</v>
      </c>
      <c r="F446" s="74" t="s">
        <v>230</v>
      </c>
    </row>
    <row r="447" spans="1:9" ht="22.8">
      <c r="A447" s="31" t="s">
        <v>466</v>
      </c>
      <c r="B447" s="31" t="s">
        <v>470</v>
      </c>
      <c r="C447" s="109" t="s">
        <v>479</v>
      </c>
      <c r="D447" s="56" t="s">
        <v>457</v>
      </c>
      <c r="E447" s="72" t="s">
        <v>271</v>
      </c>
      <c r="F447" s="72" t="s">
        <v>625</v>
      </c>
      <c r="G447" s="73" t="s">
        <v>626</v>
      </c>
      <c r="H447" s="73" t="s">
        <v>640</v>
      </c>
      <c r="I447" s="73" t="s">
        <v>641</v>
      </c>
    </row>
    <row r="448" spans="1:9" ht="22.8">
      <c r="A448" s="31" t="s">
        <v>466</v>
      </c>
      <c r="B448" s="31" t="s">
        <v>470</v>
      </c>
      <c r="C448" s="109" t="s">
        <v>480</v>
      </c>
      <c r="D448" s="56" t="s">
        <v>464</v>
      </c>
      <c r="E448" s="72" t="s">
        <v>271</v>
      </c>
      <c r="F448" s="73" t="s">
        <v>234</v>
      </c>
    </row>
    <row r="449" spans="1:9" ht="22.8">
      <c r="A449" s="31" t="s">
        <v>466</v>
      </c>
      <c r="B449" s="31" t="s">
        <v>470</v>
      </c>
      <c r="C449" s="109" t="s">
        <v>481</v>
      </c>
      <c r="D449" s="56" t="s">
        <v>453</v>
      </c>
      <c r="E449" s="72" t="s">
        <v>271</v>
      </c>
      <c r="F449" s="73" t="s">
        <v>642</v>
      </c>
    </row>
    <row r="450" spans="1:9" ht="22.8">
      <c r="A450" s="31" t="s">
        <v>466</v>
      </c>
      <c r="B450" s="31" t="s">
        <v>470</v>
      </c>
      <c r="C450" s="109" t="s">
        <v>482</v>
      </c>
      <c r="D450" s="56" t="s">
        <v>473</v>
      </c>
      <c r="E450" s="72" t="s">
        <v>271</v>
      </c>
      <c r="F450" s="73" t="s">
        <v>235</v>
      </c>
    </row>
    <row r="451" spans="1:9" ht="22.8">
      <c r="A451" s="31" t="s">
        <v>466</v>
      </c>
      <c r="B451" s="31" t="s">
        <v>470</v>
      </c>
      <c r="C451" s="109" t="s">
        <v>521</v>
      </c>
      <c r="D451" s="56" t="s">
        <v>522</v>
      </c>
      <c r="E451" s="72" t="s">
        <v>271</v>
      </c>
      <c r="F451" s="73" t="s">
        <v>234</v>
      </c>
    </row>
    <row r="452" spans="1:9">
      <c r="A452" s="31" t="s">
        <v>687</v>
      </c>
      <c r="B452" s="31" t="s">
        <v>688</v>
      </c>
      <c r="C452" s="109" t="s">
        <v>420</v>
      </c>
      <c r="D452" s="56" t="s">
        <v>442</v>
      </c>
      <c r="E452" s="72" t="s">
        <v>270</v>
      </c>
      <c r="F452" s="74" t="s">
        <v>230</v>
      </c>
    </row>
    <row r="453" spans="1:9">
      <c r="A453" s="31" t="s">
        <v>687</v>
      </c>
      <c r="B453" s="31" t="s">
        <v>688</v>
      </c>
      <c r="C453" s="109" t="s">
        <v>420</v>
      </c>
      <c r="D453" s="56" t="s">
        <v>445</v>
      </c>
      <c r="E453" s="72" t="s">
        <v>270</v>
      </c>
      <c r="F453" s="73" t="s">
        <v>234</v>
      </c>
    </row>
    <row r="454" spans="1:9">
      <c r="A454" s="31" t="s">
        <v>1030</v>
      </c>
      <c r="B454" s="31" t="s">
        <v>1031</v>
      </c>
      <c r="C454" s="109" t="s">
        <v>1032</v>
      </c>
      <c r="D454" s="109" t="s">
        <v>1033</v>
      </c>
      <c r="E454" s="72" t="s">
        <v>280</v>
      </c>
      <c r="F454" s="121" t="s">
        <v>1034</v>
      </c>
    </row>
    <row r="455" spans="1:9">
      <c r="A455" s="31" t="s">
        <v>1042</v>
      </c>
      <c r="B455" s="31" t="s">
        <v>1044</v>
      </c>
      <c r="C455" s="109" t="s">
        <v>1045</v>
      </c>
      <c r="D455" s="56" t="s">
        <v>457</v>
      </c>
      <c r="E455" s="72" t="s">
        <v>262</v>
      </c>
      <c r="F455" s="72" t="s">
        <v>842</v>
      </c>
      <c r="G455" s="73" t="s">
        <v>626</v>
      </c>
      <c r="H455" s="73" t="s">
        <v>640</v>
      </c>
      <c r="I455" s="73" t="s">
        <v>641</v>
      </c>
    </row>
    <row r="456" spans="1:9">
      <c r="A456" s="31" t="s">
        <v>1043</v>
      </c>
      <c r="B456" s="31" t="s">
        <v>1044</v>
      </c>
      <c r="C456" s="109" t="s">
        <v>1045</v>
      </c>
      <c r="D456" s="56" t="s">
        <v>445</v>
      </c>
      <c r="E456" s="72" t="s">
        <v>262</v>
      </c>
      <c r="F456" s="73" t="s">
        <v>234</v>
      </c>
    </row>
    <row r="457" spans="1:9">
      <c r="A457" s="31" t="s">
        <v>849</v>
      </c>
      <c r="B457" s="31" t="s">
        <v>850</v>
      </c>
      <c r="C457" s="109" t="s">
        <v>850</v>
      </c>
      <c r="D457" s="56" t="s">
        <v>843</v>
      </c>
      <c r="E457" s="83" t="s">
        <v>848</v>
      </c>
      <c r="F457" s="94"/>
    </row>
    <row r="458" spans="1:9">
      <c r="A458" s="31" t="s">
        <v>498</v>
      </c>
      <c r="B458" s="31" t="s">
        <v>499</v>
      </c>
      <c r="C458" s="109" t="s">
        <v>785</v>
      </c>
      <c r="D458" s="56" t="s">
        <v>442</v>
      </c>
      <c r="E458" s="72" t="s">
        <v>281</v>
      </c>
      <c r="F458" s="74" t="s">
        <v>230</v>
      </c>
    </row>
    <row r="459" spans="1:9">
      <c r="A459" s="31" t="s">
        <v>498</v>
      </c>
      <c r="B459" s="31" t="s">
        <v>499</v>
      </c>
      <c r="C459" s="109" t="s">
        <v>785</v>
      </c>
      <c r="D459" s="56" t="s">
        <v>523</v>
      </c>
      <c r="E459" s="72" t="s">
        <v>281</v>
      </c>
      <c r="F459" s="74" t="s">
        <v>230</v>
      </c>
      <c r="G459" s="73" t="s">
        <v>235</v>
      </c>
    </row>
    <row r="460" spans="1:9">
      <c r="A460" s="31" t="s">
        <v>498</v>
      </c>
      <c r="B460" s="31" t="s">
        <v>499</v>
      </c>
      <c r="C460" s="109" t="s">
        <v>785</v>
      </c>
      <c r="D460" s="56" t="s">
        <v>664</v>
      </c>
      <c r="E460" s="72" t="s">
        <v>281</v>
      </c>
      <c r="F460" s="74" t="s">
        <v>230</v>
      </c>
      <c r="G460" s="73" t="s">
        <v>235</v>
      </c>
    </row>
    <row r="461" spans="1:9">
      <c r="A461" s="31" t="s">
        <v>498</v>
      </c>
      <c r="B461" s="31" t="s">
        <v>499</v>
      </c>
      <c r="C461" s="109" t="s">
        <v>785</v>
      </c>
      <c r="D461" s="56" t="s">
        <v>657</v>
      </c>
      <c r="E461" s="72" t="s">
        <v>281</v>
      </c>
      <c r="F461" s="73" t="s">
        <v>235</v>
      </c>
    </row>
    <row r="462" spans="1:9" ht="27.6">
      <c r="A462" s="31" t="s">
        <v>498</v>
      </c>
      <c r="B462" s="31" t="s">
        <v>499</v>
      </c>
      <c r="C462" s="109" t="s">
        <v>785</v>
      </c>
      <c r="D462" s="56" t="s">
        <v>659</v>
      </c>
      <c r="E462" s="72" t="s">
        <v>281</v>
      </c>
      <c r="F462" s="73" t="s">
        <v>235</v>
      </c>
      <c r="G462" s="67"/>
    </row>
    <row r="463" spans="1:9">
      <c r="A463" s="31" t="s">
        <v>498</v>
      </c>
      <c r="B463" s="31" t="s">
        <v>499</v>
      </c>
      <c r="C463" s="109" t="s">
        <v>785</v>
      </c>
      <c r="D463" s="56" t="s">
        <v>445</v>
      </c>
      <c r="E463" s="72" t="s">
        <v>281</v>
      </c>
      <c r="F463" s="73" t="s">
        <v>234</v>
      </c>
    </row>
    <row r="464" spans="1:9" ht="27.6">
      <c r="A464" s="31" t="s">
        <v>498</v>
      </c>
      <c r="B464" s="31" t="s">
        <v>499</v>
      </c>
      <c r="C464" s="109" t="s">
        <v>785</v>
      </c>
      <c r="D464" s="56" t="s">
        <v>663</v>
      </c>
      <c r="E464" s="72" t="s">
        <v>281</v>
      </c>
      <c r="F464" s="73" t="s">
        <v>234</v>
      </c>
      <c r="G464" s="73" t="s">
        <v>235</v>
      </c>
    </row>
    <row r="465" spans="1:9" ht="27.6">
      <c r="A465" s="31" t="s">
        <v>498</v>
      </c>
      <c r="B465" s="31" t="s">
        <v>499</v>
      </c>
      <c r="C465" s="109" t="s">
        <v>785</v>
      </c>
      <c r="D465" s="56" t="s">
        <v>665</v>
      </c>
      <c r="E465" s="72" t="s">
        <v>281</v>
      </c>
      <c r="F465" s="73" t="s">
        <v>234</v>
      </c>
      <c r="G465" s="73" t="s">
        <v>235</v>
      </c>
    </row>
    <row r="466" spans="1:9" ht="27.6">
      <c r="A466" s="31" t="s">
        <v>498</v>
      </c>
      <c r="B466" s="31" t="s">
        <v>499</v>
      </c>
      <c r="C466" s="109" t="s">
        <v>785</v>
      </c>
      <c r="D466" s="56" t="s">
        <v>670</v>
      </c>
      <c r="E466" s="72" t="s">
        <v>281</v>
      </c>
      <c r="F466" s="73" t="s">
        <v>626</v>
      </c>
      <c r="G466" s="73" t="s">
        <v>640</v>
      </c>
      <c r="H466" s="73" t="s">
        <v>641</v>
      </c>
    </row>
    <row r="467" spans="1:9" ht="27.6">
      <c r="A467" s="31" t="s">
        <v>498</v>
      </c>
      <c r="B467" s="31" t="s">
        <v>499</v>
      </c>
      <c r="C467" s="109" t="s">
        <v>785</v>
      </c>
      <c r="D467" s="56" t="s">
        <v>671</v>
      </c>
      <c r="E467" s="72" t="s">
        <v>281</v>
      </c>
      <c r="F467" s="73" t="s">
        <v>235</v>
      </c>
    </row>
    <row r="468" spans="1:9" ht="27.6">
      <c r="A468" s="31" t="s">
        <v>885</v>
      </c>
      <c r="B468" s="31" t="s">
        <v>886</v>
      </c>
      <c r="C468" s="109" t="s">
        <v>888</v>
      </c>
      <c r="D468" s="56" t="s">
        <v>887</v>
      </c>
      <c r="E468" s="72" t="s">
        <v>271</v>
      </c>
      <c r="F468" s="73" t="s">
        <v>235</v>
      </c>
    </row>
    <row r="469" spans="1:9">
      <c r="A469" s="31" t="s">
        <v>885</v>
      </c>
      <c r="B469" s="31" t="s">
        <v>886</v>
      </c>
      <c r="C469" s="109" t="s">
        <v>888</v>
      </c>
      <c r="D469" s="56" t="s">
        <v>889</v>
      </c>
      <c r="E469" s="72" t="s">
        <v>271</v>
      </c>
      <c r="F469" s="73" t="s">
        <v>235</v>
      </c>
    </row>
    <row r="470" spans="1:9">
      <c r="A470" s="31" t="s">
        <v>885</v>
      </c>
      <c r="B470" s="31" t="s">
        <v>886</v>
      </c>
      <c r="C470" s="109" t="s">
        <v>888</v>
      </c>
      <c r="D470" s="56" t="s">
        <v>890</v>
      </c>
      <c r="E470" s="72" t="s">
        <v>271</v>
      </c>
      <c r="F470" s="73" t="s">
        <v>234</v>
      </c>
    </row>
    <row r="471" spans="1:9">
      <c r="A471" s="31" t="s">
        <v>517</v>
      </c>
      <c r="B471" s="31" t="s">
        <v>518</v>
      </c>
      <c r="C471" s="109" t="s">
        <v>420</v>
      </c>
      <c r="D471" s="56" t="s">
        <v>442</v>
      </c>
      <c r="E471" s="72" t="s">
        <v>270</v>
      </c>
      <c r="F471" s="74" t="s">
        <v>230</v>
      </c>
    </row>
    <row r="472" spans="1:9">
      <c r="A472" s="31" t="s">
        <v>517</v>
      </c>
      <c r="B472" s="31" t="s">
        <v>518</v>
      </c>
      <c r="C472" s="109" t="s">
        <v>420</v>
      </c>
      <c r="D472" s="56" t="s">
        <v>445</v>
      </c>
      <c r="E472" s="72" t="s">
        <v>270</v>
      </c>
      <c r="F472" s="73" t="s">
        <v>234</v>
      </c>
    </row>
    <row r="473" spans="1:9">
      <c r="A473" s="31" t="s">
        <v>696</v>
      </c>
      <c r="B473" s="31" t="s">
        <v>693</v>
      </c>
      <c r="C473" s="109" t="s">
        <v>1061</v>
      </c>
      <c r="D473" s="56" t="s">
        <v>456</v>
      </c>
      <c r="E473" s="85" t="s">
        <v>676</v>
      </c>
      <c r="F473" s="82" t="s">
        <v>677</v>
      </c>
    </row>
    <row r="474" spans="1:9">
      <c r="A474" s="31" t="s">
        <v>696</v>
      </c>
      <c r="B474" s="31" t="s">
        <v>693</v>
      </c>
      <c r="C474" s="109" t="s">
        <v>1061</v>
      </c>
      <c r="D474" s="56" t="s">
        <v>679</v>
      </c>
      <c r="E474" s="83" t="s">
        <v>257</v>
      </c>
      <c r="F474" s="72" t="s">
        <v>259</v>
      </c>
      <c r="G474" s="74" t="s">
        <v>230</v>
      </c>
    </row>
    <row r="475" spans="1:9">
      <c r="A475" s="31" t="s">
        <v>696</v>
      </c>
      <c r="B475" s="31" t="s">
        <v>693</v>
      </c>
      <c r="C475" s="109" t="s">
        <v>699</v>
      </c>
      <c r="D475" s="56" t="s">
        <v>700</v>
      </c>
      <c r="E475" s="86" t="s">
        <v>626</v>
      </c>
      <c r="F475" s="86" t="s">
        <v>640</v>
      </c>
      <c r="G475" s="86" t="s">
        <v>641</v>
      </c>
      <c r="H475" s="72" t="s">
        <v>625</v>
      </c>
      <c r="I475" s="77" t="s">
        <v>676</v>
      </c>
    </row>
    <row r="476" spans="1:9">
      <c r="A476" s="31" t="s">
        <v>920</v>
      </c>
      <c r="B476" s="31" t="s">
        <v>922</v>
      </c>
      <c r="C476" s="109" t="s">
        <v>923</v>
      </c>
      <c r="D476" s="56" t="s">
        <v>457</v>
      </c>
      <c r="E476" s="72" t="s">
        <v>281</v>
      </c>
      <c r="F476" s="70" t="s">
        <v>625</v>
      </c>
      <c r="G476" s="73" t="s">
        <v>626</v>
      </c>
      <c r="H476" s="73" t="s">
        <v>640</v>
      </c>
      <c r="I476" s="69" t="s">
        <v>641</v>
      </c>
    </row>
    <row r="477" spans="1:9">
      <c r="A477" s="31" t="s">
        <v>921</v>
      </c>
      <c r="B477" s="31" t="s">
        <v>922</v>
      </c>
      <c r="C477" s="109" t="s">
        <v>923</v>
      </c>
      <c r="D477" s="56" t="s">
        <v>445</v>
      </c>
      <c r="E477" s="72" t="s">
        <v>281</v>
      </c>
      <c r="F477" s="73" t="s">
        <v>234</v>
      </c>
    </row>
    <row r="478" spans="1:9">
      <c r="A478" s="31" t="s">
        <v>921</v>
      </c>
      <c r="B478" s="31" t="s">
        <v>922</v>
      </c>
      <c r="C478" s="109" t="s">
        <v>923</v>
      </c>
      <c r="D478" s="56" t="s">
        <v>447</v>
      </c>
      <c r="E478" s="72" t="s">
        <v>281</v>
      </c>
      <c r="F478" s="73" t="s">
        <v>642</v>
      </c>
    </row>
    <row r="479" spans="1:9">
      <c r="A479" s="31" t="s">
        <v>1008</v>
      </c>
      <c r="B479" s="31" t="s">
        <v>1009</v>
      </c>
      <c r="C479" s="109" t="s">
        <v>972</v>
      </c>
      <c r="D479" s="56" t="s">
        <v>444</v>
      </c>
      <c r="E479" s="85" t="s">
        <v>955</v>
      </c>
      <c r="F479" s="82" t="s">
        <v>956</v>
      </c>
    </row>
    <row r="480" spans="1:9">
      <c r="A480" s="31" t="s">
        <v>1008</v>
      </c>
      <c r="B480" s="31" t="s">
        <v>1010</v>
      </c>
      <c r="C480" s="109" t="s">
        <v>996</v>
      </c>
      <c r="D480" s="56" t="s">
        <v>457</v>
      </c>
      <c r="E480" s="86" t="s">
        <v>626</v>
      </c>
      <c r="F480" s="86" t="s">
        <v>640</v>
      </c>
      <c r="G480" s="86" t="s">
        <v>641</v>
      </c>
      <c r="H480" s="72" t="s">
        <v>625</v>
      </c>
      <c r="I480" s="77" t="s">
        <v>955</v>
      </c>
    </row>
    <row r="481" spans="1:9" ht="27.6">
      <c r="A481" s="31" t="s">
        <v>509</v>
      </c>
      <c r="B481" s="56" t="s">
        <v>1302</v>
      </c>
      <c r="C481" s="109" t="s">
        <v>869</v>
      </c>
      <c r="D481" s="431" t="s">
        <v>1266</v>
      </c>
      <c r="E481" s="72" t="s">
        <v>276</v>
      </c>
      <c r="F481" s="72" t="s">
        <v>625</v>
      </c>
      <c r="G481" s="73" t="s">
        <v>626</v>
      </c>
      <c r="H481" s="73" t="s">
        <v>640</v>
      </c>
      <c r="I481" s="73" t="s">
        <v>641</v>
      </c>
    </row>
    <row r="482" spans="1:9" ht="27.6">
      <c r="A482" s="31" t="s">
        <v>870</v>
      </c>
      <c r="B482" s="56" t="s">
        <v>1302</v>
      </c>
      <c r="C482" s="109" t="s">
        <v>869</v>
      </c>
      <c r="D482" s="431" t="s">
        <v>1253</v>
      </c>
      <c r="E482" s="72" t="s">
        <v>276</v>
      </c>
      <c r="F482" s="74" t="s">
        <v>230</v>
      </c>
      <c r="G482" s="94"/>
      <c r="H482" s="94"/>
      <c r="I482" s="94"/>
    </row>
    <row r="483" spans="1:9" ht="24">
      <c r="A483" s="31" t="s">
        <v>509</v>
      </c>
      <c r="B483" s="433" t="s">
        <v>1303</v>
      </c>
      <c r="C483" s="434" t="s">
        <v>1304</v>
      </c>
      <c r="D483" s="430" t="s">
        <v>1256</v>
      </c>
      <c r="E483" s="72" t="s">
        <v>276</v>
      </c>
      <c r="F483" s="73" t="s">
        <v>235</v>
      </c>
      <c r="G483" s="94"/>
      <c r="H483" s="94"/>
      <c r="I483" s="94"/>
    </row>
    <row r="484" spans="1:9">
      <c r="A484" s="31" t="s">
        <v>1011</v>
      </c>
      <c r="B484" s="120" t="s">
        <v>1012</v>
      </c>
      <c r="C484" s="109" t="s">
        <v>973</v>
      </c>
      <c r="D484" s="56" t="s">
        <v>444</v>
      </c>
      <c r="E484" s="114" t="s">
        <v>959</v>
      </c>
      <c r="F484" s="81" t="s">
        <v>960</v>
      </c>
      <c r="G484" s="94"/>
      <c r="H484" s="94"/>
    </row>
    <row r="485" spans="1:9">
      <c r="A485" s="31" t="s">
        <v>1011</v>
      </c>
      <c r="B485" s="120" t="s">
        <v>1013</v>
      </c>
      <c r="C485" s="109" t="s">
        <v>997</v>
      </c>
      <c r="D485" s="56" t="s">
        <v>457</v>
      </c>
      <c r="E485" s="86" t="s">
        <v>626</v>
      </c>
      <c r="F485" s="86" t="s">
        <v>640</v>
      </c>
      <c r="G485" s="86" t="s">
        <v>641</v>
      </c>
      <c r="H485" s="72" t="s">
        <v>625</v>
      </c>
      <c r="I485" s="79" t="s">
        <v>959</v>
      </c>
    </row>
    <row r="486" spans="1:9">
      <c r="A486" s="31" t="s">
        <v>1167</v>
      </c>
      <c r="B486" s="31" t="s">
        <v>857</v>
      </c>
      <c r="C486" s="401" t="s">
        <v>1069</v>
      </c>
      <c r="E486" s="94"/>
      <c r="F486" s="94"/>
    </row>
    <row r="487" spans="1:9">
      <c r="A487" s="31" t="s">
        <v>1167</v>
      </c>
      <c r="B487" s="31" t="s">
        <v>1168</v>
      </c>
      <c r="C487" s="109" t="s">
        <v>852</v>
      </c>
      <c r="D487" s="56" t="s">
        <v>513</v>
      </c>
      <c r="E487" s="86" t="s">
        <v>626</v>
      </c>
      <c r="F487" s="86" t="s">
        <v>640</v>
      </c>
      <c r="G487" s="86" t="s">
        <v>641</v>
      </c>
      <c r="H487" s="82" t="s">
        <v>677</v>
      </c>
    </row>
    <row r="488" spans="1:9">
      <c r="A488" s="31" t="s">
        <v>1167</v>
      </c>
      <c r="B488" s="31" t="s">
        <v>1168</v>
      </c>
      <c r="C488" s="109" t="s">
        <v>852</v>
      </c>
      <c r="D488" s="56" t="s">
        <v>514</v>
      </c>
      <c r="E488" s="86" t="s">
        <v>626</v>
      </c>
      <c r="F488" s="86" t="s">
        <v>640</v>
      </c>
      <c r="G488" s="86" t="s">
        <v>641</v>
      </c>
      <c r="H488" s="82" t="s">
        <v>677</v>
      </c>
    </row>
    <row r="489" spans="1:9">
      <c r="A489" s="31" t="s">
        <v>1167</v>
      </c>
      <c r="B489" s="31" t="s">
        <v>1168</v>
      </c>
      <c r="C489" s="109" t="s">
        <v>852</v>
      </c>
      <c r="D489" s="56" t="s">
        <v>515</v>
      </c>
      <c r="E489" s="86" t="s">
        <v>626</v>
      </c>
      <c r="F489" s="86" t="s">
        <v>640</v>
      </c>
      <c r="G489" s="86" t="s">
        <v>641</v>
      </c>
      <c r="H489" s="82" t="s">
        <v>677</v>
      </c>
    </row>
    <row r="490" spans="1:9" ht="27.6">
      <c r="A490" s="31" t="s">
        <v>1167</v>
      </c>
      <c r="B490" s="31" t="s">
        <v>1168</v>
      </c>
      <c r="C490" s="109" t="s">
        <v>852</v>
      </c>
      <c r="D490" s="68" t="s">
        <v>678</v>
      </c>
      <c r="E490" s="86" t="s">
        <v>626</v>
      </c>
      <c r="F490" s="86" t="s">
        <v>640</v>
      </c>
      <c r="G490" s="86" t="s">
        <v>641</v>
      </c>
      <c r="H490" s="82" t="s">
        <v>677</v>
      </c>
    </row>
    <row r="491" spans="1:9">
      <c r="A491" s="31" t="s">
        <v>1167</v>
      </c>
      <c r="B491" s="31" t="s">
        <v>1168</v>
      </c>
      <c r="C491" s="109" t="s">
        <v>852</v>
      </c>
      <c r="D491" s="56" t="s">
        <v>516</v>
      </c>
      <c r="E491" s="87" t="s">
        <v>230</v>
      </c>
      <c r="F491" s="82" t="s">
        <v>677</v>
      </c>
    </row>
    <row r="492" spans="1:9" ht="24">
      <c r="A492" s="31" t="s">
        <v>1167</v>
      </c>
      <c r="B492" s="97" t="s">
        <v>1169</v>
      </c>
      <c r="C492" s="109" t="s">
        <v>1128</v>
      </c>
      <c r="D492" s="56" t="s">
        <v>1126</v>
      </c>
      <c r="E492" s="113" t="s">
        <v>677</v>
      </c>
      <c r="F492" s="72" t="s">
        <v>625</v>
      </c>
      <c r="G492" s="73" t="s">
        <v>626</v>
      </c>
      <c r="H492" s="73" t="s">
        <v>640</v>
      </c>
      <c r="I492" s="73" t="s">
        <v>641</v>
      </c>
    </row>
    <row r="493" spans="1:9" ht="24">
      <c r="A493" s="31" t="s">
        <v>1167</v>
      </c>
      <c r="B493" s="97" t="s">
        <v>1169</v>
      </c>
      <c r="C493" s="109" t="s">
        <v>1128</v>
      </c>
      <c r="D493" s="56" t="s">
        <v>1127</v>
      </c>
      <c r="E493" s="113" t="s">
        <v>677</v>
      </c>
      <c r="F493" s="73" t="s">
        <v>626</v>
      </c>
      <c r="G493" s="73" t="s">
        <v>640</v>
      </c>
      <c r="H493" s="73" t="s">
        <v>641</v>
      </c>
    </row>
    <row r="494" spans="1:9">
      <c r="A494" s="31" t="s">
        <v>1167</v>
      </c>
      <c r="B494" s="110" t="s">
        <v>1170</v>
      </c>
      <c r="C494" s="109" t="s">
        <v>853</v>
      </c>
      <c r="D494" s="56" t="s">
        <v>679</v>
      </c>
      <c r="E494" s="83" t="s">
        <v>257</v>
      </c>
      <c r="F494" s="72" t="s">
        <v>259</v>
      </c>
      <c r="G494" s="74" t="s">
        <v>230</v>
      </c>
    </row>
    <row r="495" spans="1:9">
      <c r="A495" s="31" t="s">
        <v>1167</v>
      </c>
      <c r="B495" s="423" t="s">
        <v>1171</v>
      </c>
      <c r="C495" s="109" t="s">
        <v>1109</v>
      </c>
      <c r="D495" s="56" t="s">
        <v>1130</v>
      </c>
      <c r="E495" s="83" t="s">
        <v>257</v>
      </c>
      <c r="F495" s="94"/>
      <c r="G495" s="94"/>
    </row>
    <row r="496" spans="1:9" ht="23.4">
      <c r="A496" s="31" t="s">
        <v>1167</v>
      </c>
      <c r="B496" s="423" t="s">
        <v>1172</v>
      </c>
      <c r="C496" s="109" t="s">
        <v>1132</v>
      </c>
      <c r="D496" s="56" t="s">
        <v>1134</v>
      </c>
      <c r="E496" s="113" t="s">
        <v>677</v>
      </c>
      <c r="F496" s="72" t="s">
        <v>625</v>
      </c>
      <c r="G496" s="73" t="s">
        <v>626</v>
      </c>
      <c r="H496" s="73" t="s">
        <v>640</v>
      </c>
      <c r="I496" s="73" t="s">
        <v>641</v>
      </c>
    </row>
    <row r="497" spans="1:9" ht="24">
      <c r="A497" s="31" t="s">
        <v>1167</v>
      </c>
      <c r="B497" s="423" t="s">
        <v>1172</v>
      </c>
      <c r="C497" s="109" t="s">
        <v>1132</v>
      </c>
      <c r="D497" s="56" t="s">
        <v>1135</v>
      </c>
      <c r="E497" s="113" t="s">
        <v>677</v>
      </c>
      <c r="F497" s="73" t="s">
        <v>626</v>
      </c>
      <c r="G497" s="73" t="s">
        <v>640</v>
      </c>
      <c r="H497" s="73" t="s">
        <v>641</v>
      </c>
    </row>
    <row r="498" spans="1:9">
      <c r="A498" s="104" t="s">
        <v>1167</v>
      </c>
      <c r="B498" s="104" t="s">
        <v>1173</v>
      </c>
      <c r="C498" s="402" t="s">
        <v>1068</v>
      </c>
      <c r="D498" s="105"/>
      <c r="E498" s="103"/>
      <c r="F498" s="94"/>
    </row>
    <row r="499" spans="1:9">
      <c r="A499" s="408" t="s">
        <v>1167</v>
      </c>
      <c r="B499" s="409" t="s">
        <v>1174</v>
      </c>
      <c r="C499" s="410" t="s">
        <v>854</v>
      </c>
      <c r="D499" s="411" t="s">
        <v>679</v>
      </c>
      <c r="E499" s="412" t="s">
        <v>257</v>
      </c>
      <c r="F499" s="413" t="s">
        <v>259</v>
      </c>
      <c r="G499" s="414" t="s">
        <v>230</v>
      </c>
    </row>
    <row r="500" spans="1:9">
      <c r="A500" s="415" t="s">
        <v>1167</v>
      </c>
      <c r="B500" s="416" t="s">
        <v>1175</v>
      </c>
      <c r="C500" s="417" t="s">
        <v>854</v>
      </c>
      <c r="D500" s="418" t="s">
        <v>1133</v>
      </c>
      <c r="E500" s="419" t="s">
        <v>676</v>
      </c>
      <c r="F500" s="420" t="s">
        <v>677</v>
      </c>
      <c r="G500" s="421"/>
    </row>
    <row r="501" spans="1:9">
      <c r="A501" s="104" t="s">
        <v>1167</v>
      </c>
      <c r="B501" s="104" t="s">
        <v>1176</v>
      </c>
      <c r="C501" s="403" t="s">
        <v>1109</v>
      </c>
      <c r="D501" s="105" t="s">
        <v>1163</v>
      </c>
      <c r="E501" s="83" t="s">
        <v>257</v>
      </c>
      <c r="F501" s="113" t="s">
        <v>677</v>
      </c>
      <c r="G501" s="77" t="s">
        <v>676</v>
      </c>
    </row>
    <row r="502" spans="1:9">
      <c r="A502" s="104" t="s">
        <v>1167</v>
      </c>
      <c r="B502" s="104" t="s">
        <v>1177</v>
      </c>
      <c r="C502" s="403" t="s">
        <v>852</v>
      </c>
      <c r="D502" s="105" t="s">
        <v>513</v>
      </c>
      <c r="E502" s="86" t="s">
        <v>626</v>
      </c>
      <c r="F502" s="86" t="s">
        <v>640</v>
      </c>
      <c r="G502" s="86" t="s">
        <v>641</v>
      </c>
      <c r="H502" s="82" t="s">
        <v>676</v>
      </c>
    </row>
    <row r="503" spans="1:9">
      <c r="A503" s="104" t="s">
        <v>1167</v>
      </c>
      <c r="B503" s="104" t="s">
        <v>1177</v>
      </c>
      <c r="C503" s="403" t="s">
        <v>852</v>
      </c>
      <c r="D503" s="105" t="s">
        <v>514</v>
      </c>
      <c r="E503" s="86" t="s">
        <v>626</v>
      </c>
      <c r="F503" s="86" t="s">
        <v>640</v>
      </c>
      <c r="G503" s="86" t="s">
        <v>641</v>
      </c>
      <c r="H503" s="82" t="s">
        <v>676</v>
      </c>
    </row>
    <row r="504" spans="1:9">
      <c r="A504" s="104" t="s">
        <v>1167</v>
      </c>
      <c r="B504" s="104" t="s">
        <v>1177</v>
      </c>
      <c r="C504" s="403" t="s">
        <v>852</v>
      </c>
      <c r="D504" s="105" t="s">
        <v>515</v>
      </c>
      <c r="E504" s="86" t="s">
        <v>626</v>
      </c>
      <c r="F504" s="86" t="s">
        <v>640</v>
      </c>
      <c r="G504" s="86" t="s">
        <v>641</v>
      </c>
      <c r="H504" s="82" t="s">
        <v>676</v>
      </c>
    </row>
    <row r="505" spans="1:9" ht="27.6">
      <c r="A505" s="104" t="s">
        <v>1167</v>
      </c>
      <c r="B505" s="104" t="s">
        <v>1177</v>
      </c>
      <c r="C505" s="403" t="s">
        <v>852</v>
      </c>
      <c r="D505" s="106" t="s">
        <v>678</v>
      </c>
      <c r="E505" s="86" t="s">
        <v>626</v>
      </c>
      <c r="F505" s="86" t="s">
        <v>640</v>
      </c>
      <c r="G505" s="86" t="s">
        <v>641</v>
      </c>
      <c r="H505" s="82" t="s">
        <v>676</v>
      </c>
    </row>
    <row r="506" spans="1:9">
      <c r="A506" s="104" t="s">
        <v>1167</v>
      </c>
      <c r="B506" s="104" t="s">
        <v>1177</v>
      </c>
      <c r="C506" s="403" t="s">
        <v>852</v>
      </c>
      <c r="D506" s="105" t="s">
        <v>516</v>
      </c>
      <c r="E506" s="87" t="s">
        <v>230</v>
      </c>
      <c r="F506" s="77" t="s">
        <v>676</v>
      </c>
    </row>
    <row r="507" spans="1:9">
      <c r="A507" s="104" t="s">
        <v>1167</v>
      </c>
      <c r="B507" s="104" t="s">
        <v>1178</v>
      </c>
      <c r="C507" s="403" t="s">
        <v>1109</v>
      </c>
      <c r="D507" s="105" t="s">
        <v>1110</v>
      </c>
      <c r="E507" s="83" t="s">
        <v>257</v>
      </c>
      <c r="F507" s="108"/>
      <c r="G507" s="422"/>
    </row>
    <row r="508" spans="1:9" ht="24">
      <c r="A508" s="104" t="s">
        <v>1167</v>
      </c>
      <c r="B508" s="104" t="s">
        <v>1179</v>
      </c>
      <c r="C508" s="403" t="s">
        <v>1139</v>
      </c>
      <c r="D508" s="105" t="s">
        <v>1140</v>
      </c>
      <c r="E508" s="113" t="s">
        <v>677</v>
      </c>
      <c r="F508" s="72" t="s">
        <v>625</v>
      </c>
      <c r="G508" s="73" t="s">
        <v>626</v>
      </c>
      <c r="H508" s="73" t="s">
        <v>640</v>
      </c>
      <c r="I508" s="73" t="s">
        <v>641</v>
      </c>
    </row>
    <row r="509" spans="1:9" ht="24">
      <c r="A509" s="104" t="s">
        <v>1167</v>
      </c>
      <c r="B509" s="104" t="s">
        <v>1179</v>
      </c>
      <c r="C509" s="403" t="s">
        <v>1139</v>
      </c>
      <c r="D509" s="105" t="s">
        <v>1141</v>
      </c>
      <c r="E509" s="113" t="s">
        <v>677</v>
      </c>
      <c r="F509" s="73" t="s">
        <v>626</v>
      </c>
      <c r="G509" s="73" t="s">
        <v>640</v>
      </c>
      <c r="H509" s="73" t="s">
        <v>641</v>
      </c>
    </row>
    <row r="510" spans="1:9">
      <c r="A510" s="104" t="s">
        <v>1167</v>
      </c>
      <c r="B510" s="104" t="s">
        <v>1179</v>
      </c>
      <c r="C510" s="403" t="s">
        <v>1139</v>
      </c>
      <c r="D510" s="105" t="s">
        <v>1111</v>
      </c>
      <c r="E510" s="113" t="s">
        <v>677</v>
      </c>
      <c r="F510" s="74" t="s">
        <v>230</v>
      </c>
      <c r="G510" s="118"/>
    </row>
    <row r="511" spans="1:9">
      <c r="A511" s="31" t="s">
        <v>680</v>
      </c>
      <c r="B511" s="31" t="s">
        <v>689</v>
      </c>
      <c r="C511" s="109" t="s">
        <v>690</v>
      </c>
      <c r="D511" s="56" t="s">
        <v>513</v>
      </c>
      <c r="E511" s="72" t="s">
        <v>625</v>
      </c>
      <c r="F511" s="73" t="s">
        <v>626</v>
      </c>
      <c r="G511" s="73" t="s">
        <v>640</v>
      </c>
      <c r="H511" s="73" t="s">
        <v>641</v>
      </c>
    </row>
    <row r="512" spans="1:9">
      <c r="A512" s="31" t="s">
        <v>680</v>
      </c>
      <c r="B512" s="31" t="s">
        <v>689</v>
      </c>
      <c r="C512" s="109" t="s">
        <v>690</v>
      </c>
      <c r="D512" s="56" t="s">
        <v>692</v>
      </c>
      <c r="E512" s="72" t="s">
        <v>625</v>
      </c>
      <c r="F512" s="73" t="s">
        <v>626</v>
      </c>
      <c r="G512" s="73" t="s">
        <v>640</v>
      </c>
      <c r="H512" s="73" t="s">
        <v>641</v>
      </c>
    </row>
    <row r="513" spans="1:9">
      <c r="A513" s="31" t="s">
        <v>780</v>
      </c>
      <c r="B513" s="97" t="s">
        <v>777</v>
      </c>
      <c r="C513" s="109" t="s">
        <v>778</v>
      </c>
      <c r="D513" s="56" t="s">
        <v>774</v>
      </c>
      <c r="E513" s="72" t="s">
        <v>625</v>
      </c>
      <c r="F513" s="73" t="s">
        <v>234</v>
      </c>
      <c r="G513" s="93"/>
      <c r="H513" s="93"/>
    </row>
    <row r="514" spans="1:9">
      <c r="A514" s="31" t="s">
        <v>780</v>
      </c>
      <c r="B514" s="97" t="s">
        <v>777</v>
      </c>
      <c r="C514" s="109" t="s">
        <v>778</v>
      </c>
      <c r="D514" s="56" t="s">
        <v>731</v>
      </c>
      <c r="E514" s="72" t="s">
        <v>625</v>
      </c>
      <c r="F514" s="73" t="s">
        <v>626</v>
      </c>
      <c r="G514" s="73" t="s">
        <v>640</v>
      </c>
      <c r="H514" s="73" t="s">
        <v>641</v>
      </c>
    </row>
    <row r="515" spans="1:9" ht="27.6">
      <c r="A515" s="31" t="s">
        <v>780</v>
      </c>
      <c r="B515" s="97" t="s">
        <v>777</v>
      </c>
      <c r="C515" s="109" t="s">
        <v>778</v>
      </c>
      <c r="D515" s="56" t="s">
        <v>779</v>
      </c>
      <c r="E515" s="72" t="s">
        <v>625</v>
      </c>
      <c r="F515" s="73" t="s">
        <v>234</v>
      </c>
      <c r="G515" s="94"/>
      <c r="H515" s="94"/>
    </row>
    <row r="516" spans="1:9">
      <c r="A516" s="31" t="s">
        <v>876</v>
      </c>
      <c r="B516" s="31" t="s">
        <v>877</v>
      </c>
      <c r="C516" s="109" t="s">
        <v>878</v>
      </c>
      <c r="D516" s="56" t="s">
        <v>442</v>
      </c>
      <c r="E516" s="70" t="s">
        <v>280</v>
      </c>
      <c r="F516" s="74" t="s">
        <v>230</v>
      </c>
    </row>
    <row r="517" spans="1:9">
      <c r="A517" s="31" t="s">
        <v>876</v>
      </c>
      <c r="B517" s="31" t="s">
        <v>877</v>
      </c>
      <c r="C517" s="109" t="s">
        <v>879</v>
      </c>
      <c r="D517" s="56" t="s">
        <v>457</v>
      </c>
      <c r="E517" s="70" t="s">
        <v>280</v>
      </c>
      <c r="F517" s="70" t="s">
        <v>625</v>
      </c>
      <c r="G517" s="73" t="s">
        <v>626</v>
      </c>
      <c r="H517" s="73" t="s">
        <v>640</v>
      </c>
      <c r="I517" s="69" t="s">
        <v>641</v>
      </c>
    </row>
    <row r="518" spans="1:9">
      <c r="A518" s="31" t="s">
        <v>876</v>
      </c>
      <c r="B518" s="31" t="s">
        <v>877</v>
      </c>
      <c r="C518" s="109" t="s">
        <v>880</v>
      </c>
      <c r="D518" s="56" t="s">
        <v>445</v>
      </c>
      <c r="E518" s="70" t="s">
        <v>280</v>
      </c>
      <c r="F518" s="73" t="s">
        <v>234</v>
      </c>
    </row>
    <row r="519" spans="1:9" ht="22.8">
      <c r="A519" s="90" t="s">
        <v>1098</v>
      </c>
      <c r="B519" s="91" t="s">
        <v>1099</v>
      </c>
      <c r="C519" s="109" t="s">
        <v>1095</v>
      </c>
      <c r="D519" s="109" t="s">
        <v>1096</v>
      </c>
      <c r="E519" s="86" t="s">
        <v>236</v>
      </c>
      <c r="F519" s="73" t="s">
        <v>626</v>
      </c>
      <c r="G519" s="73" t="s">
        <v>640</v>
      </c>
      <c r="H519" s="69" t="s">
        <v>641</v>
      </c>
    </row>
    <row r="520" spans="1:9" ht="22.8">
      <c r="A520" s="90" t="s">
        <v>1098</v>
      </c>
      <c r="B520" s="91" t="s">
        <v>1099</v>
      </c>
      <c r="C520" s="109" t="s">
        <v>1095</v>
      </c>
      <c r="D520" s="109" t="s">
        <v>1097</v>
      </c>
      <c r="E520" s="86" t="s">
        <v>626</v>
      </c>
      <c r="F520" s="86" t="s">
        <v>640</v>
      </c>
      <c r="G520" s="86" t="s">
        <v>641</v>
      </c>
      <c r="H520" s="73" t="s">
        <v>235</v>
      </c>
    </row>
    <row r="521" spans="1:9">
      <c r="A521" s="31" t="s">
        <v>436</v>
      </c>
      <c r="B521" s="97" t="s">
        <v>929</v>
      </c>
      <c r="C521" s="109" t="s">
        <v>781</v>
      </c>
      <c r="D521" s="56" t="s">
        <v>456</v>
      </c>
      <c r="E521" s="85" t="s">
        <v>871</v>
      </c>
      <c r="F521" s="82" t="s">
        <v>872</v>
      </c>
    </row>
    <row r="522" spans="1:9">
      <c r="A522" s="31" t="s">
        <v>436</v>
      </c>
      <c r="B522" s="97" t="s">
        <v>930</v>
      </c>
      <c r="C522" s="109" t="s">
        <v>627</v>
      </c>
      <c r="D522" s="56" t="s">
        <v>895</v>
      </c>
      <c r="E522" s="86" t="s">
        <v>894</v>
      </c>
      <c r="F522" s="72" t="s">
        <v>625</v>
      </c>
      <c r="G522" s="77" t="s">
        <v>871</v>
      </c>
    </row>
    <row r="523" spans="1:9">
      <c r="A523" s="110" t="s">
        <v>931</v>
      </c>
      <c r="B523" s="110" t="s">
        <v>932</v>
      </c>
      <c r="C523" s="407" t="s">
        <v>933</v>
      </c>
      <c r="D523" s="111" t="s">
        <v>679</v>
      </c>
      <c r="E523" s="83" t="s">
        <v>257</v>
      </c>
      <c r="F523" s="72" t="s">
        <v>259</v>
      </c>
      <c r="G523" s="74" t="s">
        <v>230</v>
      </c>
    </row>
    <row r="524" spans="1:9">
      <c r="A524" s="110" t="s">
        <v>931</v>
      </c>
      <c r="B524" s="110" t="s">
        <v>932</v>
      </c>
      <c r="C524" s="407" t="s">
        <v>933</v>
      </c>
      <c r="D524" s="111"/>
      <c r="E524" s="85" t="s">
        <v>676</v>
      </c>
      <c r="F524" s="82" t="s">
        <v>677</v>
      </c>
      <c r="G524" s="94"/>
    </row>
    <row r="525" spans="1:9">
      <c r="A525" s="110" t="s">
        <v>931</v>
      </c>
      <c r="B525" s="112" t="s">
        <v>934</v>
      </c>
      <c r="C525" s="407" t="s">
        <v>935</v>
      </c>
      <c r="D525" s="111" t="s">
        <v>514</v>
      </c>
      <c r="E525" s="86" t="s">
        <v>626</v>
      </c>
      <c r="F525" s="86" t="s">
        <v>640</v>
      </c>
      <c r="G525" s="86" t="s">
        <v>641</v>
      </c>
      <c r="H525" s="72" t="s">
        <v>625</v>
      </c>
      <c r="I525" s="77" t="s">
        <v>676</v>
      </c>
    </row>
    <row r="526" spans="1:9">
      <c r="A526" s="31" t="s">
        <v>931</v>
      </c>
      <c r="B526" s="97" t="s">
        <v>936</v>
      </c>
      <c r="C526" s="109" t="s">
        <v>940</v>
      </c>
      <c r="D526" s="56" t="s">
        <v>937</v>
      </c>
      <c r="E526" s="70" t="s">
        <v>625</v>
      </c>
      <c r="F526" s="94"/>
      <c r="G526" s="94"/>
    </row>
    <row r="527" spans="1:9">
      <c r="A527" s="31" t="s">
        <v>436</v>
      </c>
      <c r="B527" s="97" t="s">
        <v>938</v>
      </c>
      <c r="C527" s="109" t="s">
        <v>939</v>
      </c>
      <c r="D527" s="56" t="s">
        <v>937</v>
      </c>
      <c r="E527" s="113" t="s">
        <v>677</v>
      </c>
      <c r="F527" s="77" t="s">
        <v>676</v>
      </c>
      <c r="G527" s="94"/>
    </row>
    <row r="528" spans="1:9" ht="22.8">
      <c r="A528" s="31" t="s">
        <v>891</v>
      </c>
      <c r="B528" s="31" t="s">
        <v>892</v>
      </c>
      <c r="C528" s="109" t="s">
        <v>892</v>
      </c>
      <c r="D528" s="109" t="s">
        <v>893</v>
      </c>
      <c r="E528" s="94"/>
      <c r="F528" s="94"/>
      <c r="G528" s="94"/>
      <c r="H528" s="94"/>
      <c r="I528" s="94"/>
    </row>
    <row r="529" spans="1:9" ht="27.6">
      <c r="A529" s="31" t="s">
        <v>505</v>
      </c>
      <c r="B529" s="31" t="s">
        <v>506</v>
      </c>
      <c r="C529" s="109" t="s">
        <v>507</v>
      </c>
      <c r="D529" s="107" t="s">
        <v>858</v>
      </c>
      <c r="E529" s="98" t="s">
        <v>859</v>
      </c>
      <c r="F529" s="108"/>
    </row>
    <row r="530" spans="1:9">
      <c r="A530" s="31" t="s">
        <v>1305</v>
      </c>
      <c r="B530" s="31" t="s">
        <v>1306</v>
      </c>
      <c r="C530" s="109" t="s">
        <v>1307</v>
      </c>
      <c r="D530" s="56" t="s">
        <v>444</v>
      </c>
      <c r="E530" s="72" t="s">
        <v>274</v>
      </c>
      <c r="F530" s="99" t="s">
        <v>813</v>
      </c>
    </row>
    <row r="531" spans="1:9">
      <c r="A531" s="31" t="s">
        <v>1305</v>
      </c>
      <c r="B531" s="31" t="s">
        <v>1306</v>
      </c>
      <c r="C531" s="109" t="s">
        <v>1308</v>
      </c>
      <c r="D531" s="56" t="s">
        <v>442</v>
      </c>
      <c r="E531" s="84" t="s">
        <v>256</v>
      </c>
      <c r="F531" s="74" t="s">
        <v>230</v>
      </c>
    </row>
    <row r="532" spans="1:9">
      <c r="A532" s="31" t="s">
        <v>1305</v>
      </c>
      <c r="B532" s="31" t="s">
        <v>1306</v>
      </c>
      <c r="C532" s="109" t="s">
        <v>1308</v>
      </c>
      <c r="D532" s="56" t="s">
        <v>457</v>
      </c>
      <c r="E532" s="84" t="s">
        <v>256</v>
      </c>
      <c r="F532" s="72" t="s">
        <v>625</v>
      </c>
      <c r="G532" s="73" t="s">
        <v>626</v>
      </c>
      <c r="H532" s="73" t="s">
        <v>640</v>
      </c>
      <c r="I532" s="73" t="s">
        <v>641</v>
      </c>
    </row>
    <row r="533" spans="1:9">
      <c r="A533" s="31" t="s">
        <v>1305</v>
      </c>
      <c r="B533" s="31" t="s">
        <v>1306</v>
      </c>
      <c r="C533" s="109" t="s">
        <v>1308</v>
      </c>
      <c r="D533" s="56" t="s">
        <v>445</v>
      </c>
      <c r="E533" s="84" t="s">
        <v>256</v>
      </c>
      <c r="F533" s="73" t="s">
        <v>234</v>
      </c>
    </row>
    <row r="534" spans="1:9">
      <c r="A534" s="31" t="s">
        <v>1305</v>
      </c>
      <c r="B534" s="31" t="s">
        <v>1306</v>
      </c>
      <c r="C534" s="109" t="s">
        <v>1308</v>
      </c>
      <c r="D534" s="56" t="s">
        <v>447</v>
      </c>
      <c r="E534" s="84" t="s">
        <v>256</v>
      </c>
      <c r="F534" s="73" t="s">
        <v>642</v>
      </c>
    </row>
    <row r="535" spans="1:9">
      <c r="A535" s="31" t="s">
        <v>423</v>
      </c>
      <c r="B535" s="31" t="s">
        <v>429</v>
      </c>
      <c r="C535" s="109" t="s">
        <v>861</v>
      </c>
      <c r="D535" s="56" t="s">
        <v>457</v>
      </c>
      <c r="E535" s="72" t="s">
        <v>262</v>
      </c>
      <c r="F535" s="70" t="s">
        <v>625</v>
      </c>
      <c r="G535" s="73" t="s">
        <v>626</v>
      </c>
      <c r="H535" s="73" t="s">
        <v>863</v>
      </c>
      <c r="I535" s="69" t="s">
        <v>720</v>
      </c>
    </row>
    <row r="536" spans="1:9">
      <c r="A536" s="31" t="s">
        <v>423</v>
      </c>
      <c r="B536" s="31" t="s">
        <v>429</v>
      </c>
      <c r="C536" s="109" t="s">
        <v>861</v>
      </c>
      <c r="D536" s="56" t="s">
        <v>445</v>
      </c>
      <c r="E536" s="72" t="s">
        <v>262</v>
      </c>
      <c r="F536" s="73" t="s">
        <v>234</v>
      </c>
    </row>
    <row r="537" spans="1:9">
      <c r="A537" s="31" t="s">
        <v>423</v>
      </c>
      <c r="B537" s="31" t="s">
        <v>429</v>
      </c>
      <c r="C537" s="109" t="s">
        <v>861</v>
      </c>
      <c r="D537" s="56" t="s">
        <v>447</v>
      </c>
      <c r="E537" s="72" t="s">
        <v>262</v>
      </c>
      <c r="F537" s="73" t="s">
        <v>642</v>
      </c>
    </row>
    <row r="538" spans="1:9">
      <c r="A538" s="31" t="s">
        <v>423</v>
      </c>
      <c r="B538" s="31" t="s">
        <v>429</v>
      </c>
      <c r="C538" s="109" t="s">
        <v>862</v>
      </c>
      <c r="D538" s="56" t="s">
        <v>830</v>
      </c>
      <c r="E538" s="72" t="s">
        <v>864</v>
      </c>
      <c r="F538" s="74" t="s">
        <v>230</v>
      </c>
    </row>
    <row r="539" spans="1:9">
      <c r="A539" s="31" t="s">
        <v>423</v>
      </c>
      <c r="B539" s="31" t="s">
        <v>429</v>
      </c>
      <c r="C539" s="109" t="s">
        <v>862</v>
      </c>
      <c r="D539" s="56" t="s">
        <v>457</v>
      </c>
      <c r="E539" s="72" t="s">
        <v>864</v>
      </c>
      <c r="F539" s="70" t="s">
        <v>625</v>
      </c>
      <c r="G539" s="73" t="s">
        <v>626</v>
      </c>
      <c r="H539" s="73" t="s">
        <v>863</v>
      </c>
      <c r="I539" s="69" t="s">
        <v>641</v>
      </c>
    </row>
    <row r="540" spans="1:9">
      <c r="A540" s="31" t="s">
        <v>423</v>
      </c>
      <c r="B540" s="31" t="s">
        <v>429</v>
      </c>
      <c r="C540" s="109" t="s">
        <v>862</v>
      </c>
      <c r="D540" s="56" t="s">
        <v>445</v>
      </c>
      <c r="E540" s="72" t="s">
        <v>864</v>
      </c>
      <c r="F540" s="73" t="s">
        <v>234</v>
      </c>
    </row>
    <row r="541" spans="1:9">
      <c r="A541" s="31" t="s">
        <v>423</v>
      </c>
      <c r="B541" s="31" t="s">
        <v>429</v>
      </c>
      <c r="C541" s="109" t="s">
        <v>862</v>
      </c>
      <c r="D541" s="56" t="s">
        <v>447</v>
      </c>
      <c r="E541" s="72" t="s">
        <v>864</v>
      </c>
      <c r="F541" s="73" t="s">
        <v>642</v>
      </c>
    </row>
    <row r="542" spans="1:9">
      <c r="A542" s="31" t="s">
        <v>423</v>
      </c>
      <c r="B542" s="31" t="s">
        <v>898</v>
      </c>
      <c r="C542" s="109" t="s">
        <v>897</v>
      </c>
      <c r="D542" s="56" t="s">
        <v>457</v>
      </c>
      <c r="E542" s="86" t="s">
        <v>626</v>
      </c>
      <c r="F542" s="86" t="s">
        <v>640</v>
      </c>
      <c r="G542" s="86" t="s">
        <v>641</v>
      </c>
      <c r="H542" s="73" t="s">
        <v>235</v>
      </c>
    </row>
    <row r="543" spans="1:9">
      <c r="A543" s="31" t="s">
        <v>423</v>
      </c>
      <c r="B543" s="31" t="s">
        <v>440</v>
      </c>
      <c r="C543" s="109" t="s">
        <v>414</v>
      </c>
      <c r="D543" s="56" t="s">
        <v>451</v>
      </c>
      <c r="E543" s="72" t="s">
        <v>262</v>
      </c>
      <c r="F543" s="73" t="s">
        <v>234</v>
      </c>
    </row>
    <row r="544" spans="1:9" ht="27.6">
      <c r="A544" s="31" t="s">
        <v>423</v>
      </c>
      <c r="B544" s="31" t="s">
        <v>440</v>
      </c>
      <c r="C544" s="109" t="s">
        <v>414</v>
      </c>
      <c r="D544" s="56" t="s">
        <v>452</v>
      </c>
      <c r="E544" s="72" t="s">
        <v>262</v>
      </c>
      <c r="F544" s="73" t="s">
        <v>235</v>
      </c>
    </row>
    <row r="545" spans="1:9">
      <c r="A545" s="31" t="s">
        <v>423</v>
      </c>
      <c r="B545" s="31" t="s">
        <v>440</v>
      </c>
      <c r="C545" s="109" t="s">
        <v>414</v>
      </c>
      <c r="D545" s="56" t="s">
        <v>453</v>
      </c>
      <c r="E545" s="72" t="s">
        <v>262</v>
      </c>
      <c r="F545" s="73" t="s">
        <v>642</v>
      </c>
    </row>
    <row r="546" spans="1:9">
      <c r="A546" s="31" t="s">
        <v>423</v>
      </c>
      <c r="B546" s="31" t="s">
        <v>440</v>
      </c>
      <c r="C546" s="109" t="s">
        <v>414</v>
      </c>
      <c r="D546" s="56" t="s">
        <v>454</v>
      </c>
      <c r="E546" s="72" t="s">
        <v>262</v>
      </c>
      <c r="F546" s="73" t="s">
        <v>234</v>
      </c>
    </row>
    <row r="547" spans="1:9">
      <c r="A547" s="31" t="s">
        <v>1016</v>
      </c>
      <c r="B547" s="31" t="s">
        <v>1017</v>
      </c>
      <c r="C547" s="109" t="s">
        <v>975</v>
      </c>
      <c r="D547" s="56" t="s">
        <v>444</v>
      </c>
      <c r="E547" s="114" t="s">
        <v>957</v>
      </c>
      <c r="F547" s="81" t="s">
        <v>958</v>
      </c>
      <c r="G547" s="117"/>
      <c r="H547" s="118"/>
    </row>
    <row r="548" spans="1:9">
      <c r="A548" s="31" t="s">
        <v>1016</v>
      </c>
      <c r="B548" s="31" t="s">
        <v>1018</v>
      </c>
      <c r="C548" s="109" t="s">
        <v>1015</v>
      </c>
      <c r="D548" s="56" t="s">
        <v>457</v>
      </c>
      <c r="E548" s="86" t="s">
        <v>626</v>
      </c>
      <c r="F548" s="86" t="s">
        <v>640</v>
      </c>
      <c r="G548" s="86" t="s">
        <v>641</v>
      </c>
      <c r="H548" s="72" t="s">
        <v>625</v>
      </c>
      <c r="I548" s="79" t="s">
        <v>957</v>
      </c>
    </row>
    <row r="549" spans="1:9">
      <c r="A549" s="31" t="s">
        <v>502</v>
      </c>
      <c r="B549" s="31" t="s">
        <v>503</v>
      </c>
      <c r="C549" s="109" t="s">
        <v>418</v>
      </c>
      <c r="D549" s="56" t="s">
        <v>672</v>
      </c>
      <c r="E549" s="72" t="s">
        <v>271</v>
      </c>
      <c r="F549" s="74" t="s">
        <v>230</v>
      </c>
    </row>
    <row r="550" spans="1:9">
      <c r="A550" s="31" t="s">
        <v>502</v>
      </c>
      <c r="B550" s="31" t="s">
        <v>503</v>
      </c>
      <c r="C550" s="109" t="s">
        <v>418</v>
      </c>
      <c r="D550" s="56" t="s">
        <v>660</v>
      </c>
      <c r="E550" s="72" t="s">
        <v>271</v>
      </c>
      <c r="F550" s="73" t="s">
        <v>234</v>
      </c>
    </row>
    <row r="551" spans="1:9">
      <c r="A551" s="31" t="s">
        <v>502</v>
      </c>
      <c r="B551" s="31" t="s">
        <v>503</v>
      </c>
      <c r="C551" s="109" t="s">
        <v>418</v>
      </c>
      <c r="D551" s="56" t="s">
        <v>673</v>
      </c>
      <c r="E551" s="72" t="s">
        <v>271</v>
      </c>
      <c r="F551" s="73" t="s">
        <v>235</v>
      </c>
    </row>
    <row r="552" spans="1:9">
      <c r="A552" s="31" t="s">
        <v>502</v>
      </c>
      <c r="B552" s="31" t="s">
        <v>865</v>
      </c>
      <c r="C552" s="109" t="s">
        <v>866</v>
      </c>
      <c r="D552" s="56" t="s">
        <v>442</v>
      </c>
      <c r="E552" s="72" t="s">
        <v>261</v>
      </c>
      <c r="F552" s="74" t="s">
        <v>230</v>
      </c>
    </row>
    <row r="553" spans="1:9">
      <c r="A553" s="31" t="s">
        <v>502</v>
      </c>
      <c r="B553" s="31" t="s">
        <v>865</v>
      </c>
      <c r="C553" s="109" t="s">
        <v>866</v>
      </c>
      <c r="D553" s="56" t="s">
        <v>457</v>
      </c>
      <c r="E553" s="72" t="s">
        <v>261</v>
      </c>
      <c r="F553" s="72" t="s">
        <v>625</v>
      </c>
      <c r="G553" s="73" t="s">
        <v>626</v>
      </c>
      <c r="H553" s="73" t="s">
        <v>640</v>
      </c>
      <c r="I553" s="73" t="s">
        <v>868</v>
      </c>
    </row>
    <row r="554" spans="1:9">
      <c r="A554" s="31" t="s">
        <v>502</v>
      </c>
      <c r="B554" s="31" t="s">
        <v>865</v>
      </c>
      <c r="C554" s="109" t="s">
        <v>866</v>
      </c>
      <c r="D554" s="56" t="s">
        <v>445</v>
      </c>
      <c r="E554" s="72" t="s">
        <v>261</v>
      </c>
      <c r="F554" s="73" t="s">
        <v>234</v>
      </c>
    </row>
    <row r="555" spans="1:9" ht="27.6">
      <c r="A555" s="31" t="s">
        <v>742</v>
      </c>
      <c r="B555" s="31" t="s">
        <v>740</v>
      </c>
      <c r="C555" s="109" t="s">
        <v>741</v>
      </c>
      <c r="D555" s="56" t="s">
        <v>491</v>
      </c>
      <c r="E555" s="72" t="s">
        <v>262</v>
      </c>
      <c r="F555" s="72" t="s">
        <v>625</v>
      </c>
      <c r="G555" s="74" t="s">
        <v>230</v>
      </c>
    </row>
    <row r="556" spans="1:9" ht="41.4">
      <c r="A556" s="31" t="s">
        <v>742</v>
      </c>
      <c r="B556" s="31" t="s">
        <v>740</v>
      </c>
      <c r="C556" s="109" t="s">
        <v>741</v>
      </c>
      <c r="D556" s="56" t="s">
        <v>492</v>
      </c>
      <c r="E556" s="72" t="s">
        <v>262</v>
      </c>
      <c r="F556" s="72" t="s">
        <v>625</v>
      </c>
      <c r="G556" s="73" t="s">
        <v>626</v>
      </c>
      <c r="H556" s="73" t="s">
        <v>640</v>
      </c>
      <c r="I556" s="73" t="s">
        <v>868</v>
      </c>
    </row>
    <row r="557" spans="1:9">
      <c r="A557" s="31" t="s">
        <v>742</v>
      </c>
      <c r="B557" s="31" t="s">
        <v>740</v>
      </c>
      <c r="C557" s="109" t="s">
        <v>741</v>
      </c>
      <c r="D557" s="56" t="s">
        <v>445</v>
      </c>
      <c r="E557" s="72" t="s">
        <v>262</v>
      </c>
      <c r="F557" s="73" t="s">
        <v>234</v>
      </c>
      <c r="G557" s="94"/>
      <c r="H557" s="94"/>
    </row>
    <row r="558" spans="1:9">
      <c r="A558" s="31" t="s">
        <v>1026</v>
      </c>
      <c r="B558" s="31" t="s">
        <v>1027</v>
      </c>
      <c r="C558" s="109" t="s">
        <v>1028</v>
      </c>
      <c r="D558" s="56" t="s">
        <v>445</v>
      </c>
      <c r="E558" s="72" t="s">
        <v>262</v>
      </c>
      <c r="F558" s="73" t="s">
        <v>234</v>
      </c>
      <c r="G558" s="94"/>
      <c r="H558" s="94"/>
    </row>
    <row r="559" spans="1:9">
      <c r="A559" s="31" t="s">
        <v>991</v>
      </c>
      <c r="B559" s="31" t="s">
        <v>989</v>
      </c>
      <c r="C559" s="109" t="s">
        <v>967</v>
      </c>
      <c r="D559" s="56" t="s">
        <v>444</v>
      </c>
      <c r="E559" s="85" t="s">
        <v>947</v>
      </c>
      <c r="F559" s="82" t="s">
        <v>948</v>
      </c>
    </row>
    <row r="560" spans="1:9">
      <c r="A560" s="31" t="s">
        <v>991</v>
      </c>
      <c r="B560" s="31" t="s">
        <v>990</v>
      </c>
      <c r="C560" s="109" t="s">
        <v>981</v>
      </c>
      <c r="D560" s="56" t="s">
        <v>457</v>
      </c>
      <c r="E560" s="86" t="s">
        <v>626</v>
      </c>
      <c r="F560" s="86" t="s">
        <v>640</v>
      </c>
      <c r="G560" s="86" t="s">
        <v>641</v>
      </c>
      <c r="H560" s="72" t="s">
        <v>625</v>
      </c>
      <c r="I560" s="77" t="s">
        <v>947</v>
      </c>
    </row>
    <row r="561" spans="1:9">
      <c r="A561" s="31" t="s">
        <v>649</v>
      </c>
      <c r="B561" s="31" t="s">
        <v>437</v>
      </c>
      <c r="C561" s="109" t="s">
        <v>413</v>
      </c>
      <c r="D561" s="56" t="s">
        <v>444</v>
      </c>
      <c r="E561" s="100" t="s">
        <v>873</v>
      </c>
      <c r="F561" s="101" t="s">
        <v>874</v>
      </c>
    </row>
    <row r="562" spans="1:9">
      <c r="A562" s="31" t="s">
        <v>649</v>
      </c>
      <c r="B562" s="31" t="s">
        <v>693</v>
      </c>
      <c r="C562" s="109" t="s">
        <v>695</v>
      </c>
      <c r="D562" s="56" t="s">
        <v>444</v>
      </c>
      <c r="E562" s="85" t="s">
        <v>676</v>
      </c>
      <c r="F562" s="82" t="s">
        <v>677</v>
      </c>
    </row>
    <row r="563" spans="1:9">
      <c r="A563" s="31" t="s">
        <v>649</v>
      </c>
      <c r="B563" s="31" t="s">
        <v>693</v>
      </c>
      <c r="C563" s="109" t="s">
        <v>698</v>
      </c>
      <c r="D563" s="56" t="s">
        <v>679</v>
      </c>
      <c r="E563" s="83" t="s">
        <v>257</v>
      </c>
      <c r="F563" s="72" t="s">
        <v>259</v>
      </c>
      <c r="G563" s="74" t="s">
        <v>230</v>
      </c>
    </row>
    <row r="564" spans="1:9">
      <c r="A564" s="31" t="s">
        <v>649</v>
      </c>
      <c r="B564" s="31" t="s">
        <v>693</v>
      </c>
      <c r="C564" s="109" t="s">
        <v>699</v>
      </c>
      <c r="D564" s="56" t="s">
        <v>700</v>
      </c>
      <c r="E564" s="86" t="s">
        <v>626</v>
      </c>
      <c r="F564" s="86" t="s">
        <v>640</v>
      </c>
      <c r="G564" s="86" t="s">
        <v>641</v>
      </c>
      <c r="H564" s="72" t="s">
        <v>625</v>
      </c>
      <c r="I564" s="77" t="s">
        <v>676</v>
      </c>
    </row>
    <row r="565" spans="1:9">
      <c r="A565" s="31" t="s">
        <v>635</v>
      </c>
      <c r="B565" s="31" t="s">
        <v>435</v>
      </c>
      <c r="C565" s="109" t="s">
        <v>410</v>
      </c>
      <c r="D565" s="56" t="s">
        <v>444</v>
      </c>
      <c r="E565" s="100" t="s">
        <v>814</v>
      </c>
      <c r="F565" s="80" t="s">
        <v>647</v>
      </c>
    </row>
    <row r="566" spans="1:9">
      <c r="A566" s="31" t="s">
        <v>635</v>
      </c>
      <c r="B566" s="31" t="s">
        <v>636</v>
      </c>
      <c r="C566" s="109" t="s">
        <v>637</v>
      </c>
      <c r="D566" s="56" t="s">
        <v>457</v>
      </c>
      <c r="E566" s="86" t="s">
        <v>626</v>
      </c>
      <c r="F566" s="86" t="s">
        <v>640</v>
      </c>
      <c r="G566" s="86" t="s">
        <v>641</v>
      </c>
      <c r="H566" s="72" t="s">
        <v>625</v>
      </c>
      <c r="I566" s="101" t="s">
        <v>814</v>
      </c>
    </row>
    <row r="567" spans="1:9" ht="22.8">
      <c r="A567" s="31" t="s">
        <v>465</v>
      </c>
      <c r="B567" s="31" t="s">
        <v>467</v>
      </c>
      <c r="C567" s="109" t="s">
        <v>419</v>
      </c>
      <c r="D567" s="56" t="s">
        <v>442</v>
      </c>
      <c r="E567" s="72" t="s">
        <v>271</v>
      </c>
      <c r="F567" s="74" t="s">
        <v>230</v>
      </c>
    </row>
    <row r="568" spans="1:9" ht="22.8">
      <c r="A568" s="31" t="s">
        <v>465</v>
      </c>
      <c r="B568" s="31" t="s">
        <v>467</v>
      </c>
      <c r="C568" s="109" t="s">
        <v>471</v>
      </c>
      <c r="D568" s="56" t="s">
        <v>457</v>
      </c>
      <c r="E568" s="72" t="s">
        <v>271</v>
      </c>
      <c r="F568" s="72" t="s">
        <v>625</v>
      </c>
      <c r="G568" s="73" t="s">
        <v>626</v>
      </c>
      <c r="H568" s="73" t="s">
        <v>875</v>
      </c>
      <c r="I568" s="73" t="s">
        <v>641</v>
      </c>
    </row>
    <row r="569" spans="1:9" ht="22.8">
      <c r="A569" s="31" t="s">
        <v>465</v>
      </c>
      <c r="B569" s="31" t="s">
        <v>467</v>
      </c>
      <c r="C569" s="109" t="s">
        <v>472</v>
      </c>
      <c r="D569" s="56" t="s">
        <v>445</v>
      </c>
      <c r="E569" s="72" t="s">
        <v>271</v>
      </c>
      <c r="F569" s="73" t="s">
        <v>234</v>
      </c>
    </row>
    <row r="570" spans="1:9" ht="22.8">
      <c r="A570" s="31" t="s">
        <v>465</v>
      </c>
      <c r="B570" s="31" t="s">
        <v>467</v>
      </c>
      <c r="C570" s="109" t="s">
        <v>479</v>
      </c>
      <c r="D570" s="56" t="s">
        <v>447</v>
      </c>
      <c r="E570" s="72" t="s">
        <v>271</v>
      </c>
      <c r="F570" s="73" t="s">
        <v>642</v>
      </c>
    </row>
    <row r="571" spans="1:9" ht="22.8">
      <c r="A571" s="31" t="s">
        <v>465</v>
      </c>
      <c r="B571" s="31" t="s">
        <v>467</v>
      </c>
      <c r="C571" s="109" t="s">
        <v>480</v>
      </c>
      <c r="D571" s="56" t="s">
        <v>473</v>
      </c>
      <c r="E571" s="72" t="s">
        <v>271</v>
      </c>
      <c r="F571" s="73" t="s">
        <v>235</v>
      </c>
    </row>
    <row r="572" spans="1:9">
      <c r="A572" s="31" t="s">
        <v>1001</v>
      </c>
      <c r="B572" s="31" t="s">
        <v>999</v>
      </c>
      <c r="C572" s="109" t="s">
        <v>969</v>
      </c>
      <c r="D572" s="56" t="s">
        <v>444</v>
      </c>
      <c r="E572" s="85" t="s">
        <v>949</v>
      </c>
      <c r="F572" s="82" t="s">
        <v>950</v>
      </c>
    </row>
    <row r="573" spans="1:9">
      <c r="A573" s="31" t="s">
        <v>1001</v>
      </c>
      <c r="B573" s="31" t="s">
        <v>1000</v>
      </c>
      <c r="C573" s="109" t="s">
        <v>993</v>
      </c>
      <c r="D573" s="56" t="s">
        <v>457</v>
      </c>
      <c r="E573" s="86" t="s">
        <v>626</v>
      </c>
      <c r="F573" s="86" t="s">
        <v>640</v>
      </c>
      <c r="G573" s="86" t="s">
        <v>641</v>
      </c>
      <c r="H573" s="72" t="s">
        <v>625</v>
      </c>
      <c r="I573" s="77" t="s">
        <v>949</v>
      </c>
    </row>
    <row r="574" spans="1:9">
      <c r="A574" s="31" t="s">
        <v>1014</v>
      </c>
      <c r="B574" s="120" t="s">
        <v>1012</v>
      </c>
      <c r="C574" s="109" t="s">
        <v>973</v>
      </c>
      <c r="D574" s="56" t="s">
        <v>444</v>
      </c>
      <c r="E574" s="114" t="s">
        <v>959</v>
      </c>
      <c r="F574" s="81" t="s">
        <v>960</v>
      </c>
      <c r="G574" s="94"/>
      <c r="H574" s="94"/>
    </row>
    <row r="575" spans="1:9">
      <c r="A575" s="31" t="s">
        <v>1014</v>
      </c>
      <c r="B575" s="120" t="s">
        <v>1013</v>
      </c>
      <c r="C575" s="109" t="s">
        <v>997</v>
      </c>
      <c r="D575" s="56" t="s">
        <v>457</v>
      </c>
      <c r="E575" s="86" t="s">
        <v>626</v>
      </c>
      <c r="F575" s="86" t="s">
        <v>640</v>
      </c>
      <c r="G575" s="86" t="s">
        <v>641</v>
      </c>
      <c r="H575" s="72" t="s">
        <v>625</v>
      </c>
      <c r="I575" s="79" t="s">
        <v>959</v>
      </c>
    </row>
    <row r="576" spans="1:9">
      <c r="A576" s="31" t="s">
        <v>1029</v>
      </c>
      <c r="B576" s="31" t="s">
        <v>1027</v>
      </c>
      <c r="C576" s="109" t="s">
        <v>1028</v>
      </c>
      <c r="D576" s="56" t="s">
        <v>445</v>
      </c>
      <c r="E576" s="72" t="s">
        <v>262</v>
      </c>
      <c r="F576" s="73" t="s">
        <v>234</v>
      </c>
    </row>
    <row r="583" spans="3:9">
      <c r="C583" s="56" t="s">
        <v>524</v>
      </c>
      <c r="E583" s="31" t="s">
        <v>527</v>
      </c>
    </row>
    <row r="584" spans="3:9">
      <c r="C584" s="56" t="s">
        <v>525</v>
      </c>
      <c r="E584" s="31" t="s">
        <v>527</v>
      </c>
    </row>
    <row r="585" spans="3:9">
      <c r="C585" s="56" t="s">
        <v>526</v>
      </c>
      <c r="E585" s="31" t="s">
        <v>527</v>
      </c>
    </row>
    <row r="586" spans="3:9" ht="27.6">
      <c r="C586" s="56" t="s">
        <v>528</v>
      </c>
      <c r="E586" s="31" t="s">
        <v>527</v>
      </c>
      <c r="F586" s="31" t="s">
        <v>529</v>
      </c>
    </row>
    <row r="587" spans="3:9">
      <c r="C587" s="56" t="s">
        <v>530</v>
      </c>
      <c r="E587" s="31" t="s">
        <v>531</v>
      </c>
      <c r="F587" s="31" t="s">
        <v>532</v>
      </c>
      <c r="G587" s="31" t="s">
        <v>533</v>
      </c>
      <c r="H587" s="31" t="s">
        <v>535</v>
      </c>
    </row>
    <row r="588" spans="3:9" ht="27.6">
      <c r="C588" s="56" t="s">
        <v>534</v>
      </c>
      <c r="E588" s="31" t="s">
        <v>531</v>
      </c>
      <c r="F588" s="31" t="s">
        <v>532</v>
      </c>
      <c r="G588" s="31" t="s">
        <v>533</v>
      </c>
      <c r="H588" s="31" t="s">
        <v>535</v>
      </c>
      <c r="I588" s="31" t="s">
        <v>529</v>
      </c>
    </row>
    <row r="589" spans="3:9">
      <c r="C589" s="56" t="s">
        <v>536</v>
      </c>
      <c r="E589" s="31" t="s">
        <v>537</v>
      </c>
    </row>
    <row r="590" spans="3:9" ht="27.6">
      <c r="C590" s="56" t="s">
        <v>538</v>
      </c>
      <c r="E590" s="31" t="s">
        <v>537</v>
      </c>
      <c r="F590" s="31" t="s">
        <v>529</v>
      </c>
    </row>
    <row r="591" spans="3:9">
      <c r="D591" s="56" t="s">
        <v>473</v>
      </c>
    </row>
    <row r="592" spans="3:9">
      <c r="D592" s="56" t="s">
        <v>489</v>
      </c>
    </row>
    <row r="593" spans="3:6" ht="27.6">
      <c r="D593" s="56" t="s">
        <v>494</v>
      </c>
    </row>
    <row r="594" spans="3:6" ht="27.6">
      <c r="D594" s="56" t="s">
        <v>490</v>
      </c>
    </row>
    <row r="595" spans="3:6">
      <c r="D595" s="56" t="s">
        <v>493</v>
      </c>
    </row>
    <row r="597" spans="3:6">
      <c r="C597" s="56" t="s">
        <v>540</v>
      </c>
      <c r="E597" s="31" t="s">
        <v>552</v>
      </c>
      <c r="F597" s="31" t="s">
        <v>549</v>
      </c>
    </row>
    <row r="600" spans="3:6">
      <c r="C600" s="56" t="s">
        <v>541</v>
      </c>
      <c r="E600" s="31" t="s">
        <v>553</v>
      </c>
      <c r="F600" s="31" t="s">
        <v>554</v>
      </c>
    </row>
    <row r="601" spans="3:6">
      <c r="C601" s="56" t="s">
        <v>542</v>
      </c>
    </row>
    <row r="602" spans="3:6">
      <c r="C602" s="56" t="s">
        <v>543</v>
      </c>
    </row>
    <row r="603" spans="3:6">
      <c r="C603" s="56" t="s">
        <v>544</v>
      </c>
      <c r="E603" s="31" t="s">
        <v>551</v>
      </c>
      <c r="F603" s="31" t="s">
        <v>555</v>
      </c>
    </row>
    <row r="604" spans="3:6">
      <c r="C604" s="56" t="s">
        <v>545</v>
      </c>
      <c r="E604" s="31" t="s">
        <v>555</v>
      </c>
      <c r="F604" s="31" t="s">
        <v>551</v>
      </c>
    </row>
    <row r="607" spans="3:6">
      <c r="C607" s="56" t="s">
        <v>546</v>
      </c>
    </row>
    <row r="608" spans="3:6">
      <c r="C608" s="56" t="s">
        <v>547</v>
      </c>
      <c r="E608" s="31" t="s">
        <v>550</v>
      </c>
      <c r="F608" s="31" t="s">
        <v>549</v>
      </c>
    </row>
    <row r="609" spans="3:6">
      <c r="C609" s="56" t="s">
        <v>548</v>
      </c>
      <c r="E609" s="31" t="s">
        <v>550</v>
      </c>
      <c r="F609" s="31" t="s">
        <v>549</v>
      </c>
    </row>
  </sheetData>
  <sheetProtection sheet="1" objects="1" scenarios="1"/>
  <phoneticPr fontId="13"/>
  <hyperlinks>
    <hyperlink ref="F273" location="PayPal1月A1" tooltip="PayPal" display="PayPal"/>
    <hyperlink ref="G271" location="AA銀行1月A1" tooltip="預金出納帳　AA銀行" display="預金出納帳　AA銀行"/>
    <hyperlink ref="H271:I271" location="AA銀行1月A1" tooltip="預金出納帳　AA銀行" display="預金出納帳　AA銀行"/>
    <hyperlink ref="H271" location="BB銀行1月A1" tooltip="預金出納帳　BB銀行" display="BB銀行"/>
    <hyperlink ref="I271" location="CC銀行1月A1" tooltip="預金出納帳　CC銀行" display="CC銀行"/>
    <hyperlink ref="F271" location="支払手数料A1" tooltip="支払手数料" display="支払手数料"/>
    <hyperlink ref="F274" location="事業主借A1" tooltip="事業主借" display="事業主借"/>
    <hyperlink ref="F272" location="未払金帳A1" tooltip="未払金帳" display="未払金帳"/>
    <hyperlink ref="F270" location="現金出納帳1月A1" tooltip="現金出納帳" display="現金出納帳"/>
    <hyperlink ref="E444" location="未払金帳A1" tooltip="未払金帳" display="未払金帳"/>
    <hyperlink ref="G444" location="AA銀行1月A1" tooltip="預金出納帳　AA銀行" display="預金出納帳　AA銀行"/>
    <hyperlink ref="H444:I444" location="AA銀行1月A1" tooltip="預金出納帳　AA銀行" display="預金出納帳　AA銀行"/>
    <hyperlink ref="H444" location="BB銀行1月A1" tooltip="預金出納帳　BB銀行" display="BB銀行"/>
    <hyperlink ref="I444" location="CC銀行1月A1" tooltip="預金出納帳　CC銀行" display="CC銀行"/>
    <hyperlink ref="F444" location="支払手数料A1" tooltip="支払手数料" display="支払手数料"/>
    <hyperlink ref="F182" location="未払金帳A1" tooltip="未払金帳" display="未払金帳"/>
    <hyperlink ref="E180" location="消耗品費A1" tooltip="消耗品費" display="消耗品費"/>
    <hyperlink ref="F184" location="事業主借A1" tooltip="事業主借" display="事業主借"/>
    <hyperlink ref="F183" location="PayPal1月A1" tooltip="PayPal" display="PayPal"/>
    <hyperlink ref="H181:I181" location="AA銀行1月A1" tooltip="預金出納帳　AA銀行" display="預金出納帳　AA銀行"/>
    <hyperlink ref="I181" location="CC銀行1月A1" tooltip="預金出納帳　CC銀行" display="CC銀行"/>
    <hyperlink ref="F181" location="支払手数料A1" tooltip="支払手数料" display="支払手数料"/>
    <hyperlink ref="F180" location="現金出納帳1月A1" tooltip="現金出納帳" display="現金出納帳"/>
    <hyperlink ref="F448" location="未払金帳A1" tooltip="未払金帳" display="未払金帳"/>
    <hyperlink ref="G447" location="AA銀行1月A1" tooltip="預金出納帳　AA銀行" display="預金出納帳　AA銀行"/>
    <hyperlink ref="H447:I447" location="AA銀行1月A1" tooltip="預金出納帳　AA銀行" display="預金出納帳　AA銀行"/>
    <hyperlink ref="H447" location="BB銀行1月A1" tooltip="預金出納帳　BB銀行" display="BB銀行"/>
    <hyperlink ref="I447" location="CC銀行1月A1" tooltip="預金出納帳　CC銀行" display="CC銀行"/>
    <hyperlink ref="F447" location="支払手数料A1" tooltip="支払手数料" display="支払手数料"/>
    <hyperlink ref="F446" location="現金出納帳1月A1" tooltip="現金出納帳" display="現金出納帳"/>
    <hyperlink ref="F450" location="事業主借A1" tooltip="事業主借" display="事業主借"/>
    <hyperlink ref="F449" location="PayPal1月A1" tooltip="PayPal" display="PayPal"/>
    <hyperlink ref="F451" location="未払金帳A1" tooltip="未払金帳" display="未払金帳"/>
    <hyperlink ref="F345" location="未払金帳A1" tooltip="未払金帳" display="未払金帳"/>
    <hyperlink ref="G344" location="AA銀行1月A1" tooltip="預金出納帳　AA銀行" display="AA銀行"/>
    <hyperlink ref="H344:I344" location="AA銀行1月A1" tooltip="預金出納帳　AA銀行" display="預金出納帳　AA銀行"/>
    <hyperlink ref="H344" location="BB銀行1月A1" tooltip="預金出納帳　BB銀行" display="BB銀行"/>
    <hyperlink ref="I344" location="CC銀行1月A1" tooltip="預金出納帳　CC銀行" display="CC銀行"/>
    <hyperlink ref="F344" location="支払手数料A1" tooltip="支払手数料" display="支払手数料"/>
    <hyperlink ref="F343" location="現金出納帳1月A1" tooltip="現金出納帳" display="現金出納帳"/>
    <hyperlink ref="F346" location="PayPal1月A1" tooltip="PayPal" display="PayPal"/>
    <hyperlink ref="F368" location="未払金帳A1" tooltip="未払金帳" display="未払金帳"/>
    <hyperlink ref="G367" location="AA銀行1月A1" tooltip="預金出納帳　AA銀行" display="預金出納帳　AA銀行"/>
    <hyperlink ref="H367:I367" location="AA銀行1月A1" tooltip="預金出納帳　AA銀行" display="預金出納帳　AA銀行"/>
    <hyperlink ref="H367" location="BB銀行1月A1" tooltip="預金出納帳　BB銀行" display="BB銀行"/>
    <hyperlink ref="I367" location="CC銀行1月A1" tooltip="預金出納帳　CC銀行" display="CC銀行"/>
    <hyperlink ref="F367" location="支払手数料A1" tooltip="支払手数料" display="支払手数料"/>
    <hyperlink ref="F366" location="現金出納帳1月A1" tooltip="現金出納帳" display="現金出納帳"/>
    <hyperlink ref="F369" location="PayPal1月A1" tooltip="PayPal" display="PayPal"/>
    <hyperlink ref="I88:I89" location="アドセンス売掛帳A1" tooltip="Google Adsensse　売掛帳" display="グーグルアドセンス"/>
    <hyperlink ref="I91:I92" location="AffiliateB売掛帳A1" tooltip="Affiliate B　売掛帳" display="Affiliate B"/>
    <hyperlink ref="E27" location="AA銀行1月A1" tooltip="預金出納帳　AA銀行" display="預金出納帳　AA銀行"/>
    <hyperlink ref="F27:G27" location="AA銀行1月A1" tooltip="預金出納帳　AA銀行" display="預金出納帳　AA銀行"/>
    <hyperlink ref="F27" location="BB銀行1月A1" tooltip="預金出納帳　BB銀行" display="BB銀行"/>
    <hyperlink ref="G27" location="CC銀行1月A1" tooltip="預金出納帳　CC銀行" display="CC銀行"/>
    <hyperlink ref="H27" location="支払手数料A1" tooltip="支払手数料" display="支払手数料"/>
    <hyperlink ref="E31" location="AA銀行1月A1" tooltip="預金出納帳　AA銀行" display="預金出納帳　AA銀行"/>
    <hyperlink ref="F31:G31" location="AA銀行1月A1" tooltip="預金出納帳　AA銀行" display="預金出納帳　AA銀行"/>
    <hyperlink ref="F31" location="BB銀行1月A1" tooltip="預金出納帳　BB銀行" display="BB銀行"/>
    <hyperlink ref="G31" location="CC銀行1月A1" tooltip="預金出納帳　CC銀行" display="CC銀行"/>
    <hyperlink ref="H31" location="支払手数料A1" tooltip="支払手数料" display="支払手数料"/>
    <hyperlink ref="E217" location="AA銀行1月A1" tooltip="預金出納帳　AA銀行" display="預金出納帳　AA銀行"/>
    <hyperlink ref="F217:G217" location="AA銀行1月A1" tooltip="預金出納帳　AA銀行" display="預金出納帳　AA銀行"/>
    <hyperlink ref="F217" location="BB銀行1月A1" tooltip="預金出納帳　BB銀行" display="BB銀行"/>
    <hyperlink ref="G217" location="CC銀行1月A1" tooltip="預金出納帳　CC銀行" display="CC銀行"/>
    <hyperlink ref="H217" location="支払手数料A1" tooltip="支払手数料" display="支払手数料"/>
    <hyperlink ref="F13" location="アドセンス売上帳A1" tooltip="Google Adsensse　売上帳" display="グーグルアドセンス"/>
    <hyperlink ref="F12" location="AffiliateB売上帳A1" tooltip="Affiliate B　売上帳" display="Affiliate B"/>
    <hyperlink ref="F27" location="AffiliateB売上帳A1" tooltip="Affiliate B　売上帳" display="Affiliate B"/>
    <hyperlink ref="E27" location="AffiliateB売掛帳A1" tooltip="Affiliate B　売掛帳" display="Affiliate B"/>
    <hyperlink ref="F13" location="アマゾン売上帳A1" tooltip="Amazonアソシエイト　売上帳" display="アマゾン"/>
    <hyperlink ref="F545" location="PayPal1月A1" tooltip="PayPal" display="PayPal"/>
    <hyperlink ref="F86" location="PayPal1月A1" tooltip="PayPal" display="PayPal"/>
    <hyperlink ref="F546" location="未払金帳A1" tooltip="未払金帳" display="未払金帳"/>
    <hyperlink ref="F543" location="未払金帳A1" tooltip="未払金帳" display="未払金帳"/>
    <hyperlink ref="F87" location="未払金帳A1" tooltip="未払金帳" display="未払金帳"/>
    <hyperlink ref="F84" location="未払金帳A1" tooltip="未払金帳" display="未払金帳"/>
    <hyperlink ref="F267" location="未払金帳A1" tooltip="未払金帳" display="未払金帳"/>
    <hyperlink ref="F394" location="未払金帳A1" tooltip="未払金帳" display="未払金帳"/>
    <hyperlink ref="F536" location="未払金帳A1" tooltip="未払金帳" display="未払金帳"/>
    <hyperlink ref="F268" location="PayPal1月A1" tooltip="PayPal" display="PayPal"/>
    <hyperlink ref="F395" location="PayPal1月A1" tooltip="PayPal" display="PayPal"/>
    <hyperlink ref="F537" location="PayPal1月A1" tooltip="PayPal" display="PayPal"/>
    <hyperlink ref="F544" location="事業主借A1" tooltip="事業主借" display="事業主借"/>
    <hyperlink ref="F85" location="事業主借A1" tooltip="事業主借" display="事業主借"/>
    <hyperlink ref="F269" location="事業主借A1" tooltip="事業主借" display="事業主借"/>
    <hyperlink ref="F535" location="支払手数料A1" tooltip="支払手数料" display="支払手数料"/>
    <hyperlink ref="F266" location="現金出納帳1月A1" tooltip="現金出納帳" display="現金出納帳"/>
    <hyperlink ref="E11:E12" location="消耗品費A1" tooltip="消耗品費" display="消耗品費"/>
    <hyperlink ref="G402" location="現金出納帳1月A1" tooltip="現金出納帳" display="現金出納帳"/>
    <hyperlink ref="F402" location="支払手数料A1" tooltip="支払手数料" display="支払手数料"/>
    <hyperlink ref="G403" location="AA銀行1月A1" tooltip="預金出納帳　AA銀行" display="預金出納帳　AA銀行"/>
    <hyperlink ref="H403:I403" location="AA銀行1月A1" tooltip="預金出納帳　AA銀行" display="預金出納帳　AA銀行"/>
    <hyperlink ref="H403" location="BB銀行1月A1" tooltip="預金出納帳　BB銀行" display="BB銀行"/>
    <hyperlink ref="I403" location="CC銀行1月A1" tooltip="預金出納帳　CC銀行" display="CC銀行"/>
    <hyperlink ref="F403" location="支払手数料A1" tooltip="支払手数料" display="支払手数料"/>
    <hyperlink ref="F404" location="未払金帳A1" tooltip="未払金帳" display="未払金帳"/>
    <hyperlink ref="E287:E294" location="消耗品費A1" tooltip="消耗品費" display="消耗品費"/>
    <hyperlink ref="G285" location="事業主借A1" tooltip="事業主借" display="事業主借"/>
    <hyperlink ref="F286" location="事業主借A1" tooltip="事業主借" display="事業主借"/>
    <hyperlink ref="F288" location="未払金帳A1" tooltip="未払金帳" display="未払金帳"/>
    <hyperlink ref="F287" location="事業主借A1" tooltip="事業主借" display="事業主借"/>
    <hyperlink ref="E360:E362" location="新聞図書費A1" tooltip="新聞図書費" display="新聞図書費"/>
    <hyperlink ref="E41" location="事務用品費A1" tooltip="事務用品費" display="事務用品費"/>
    <hyperlink ref="E354" location="事務用品費A1" tooltip="事務用品費" display="事務用品費"/>
    <hyperlink ref="E355" location="事務用品費A1" tooltip="事務用品費" display="事務用品費"/>
    <hyperlink ref="F41" location="未払金帳A1" tooltip="未払金帳" display="未払金帳"/>
    <hyperlink ref="F354" location="未払金帳A1" tooltip="未払金帳" display="未払金帳"/>
    <hyperlink ref="F355" location="未払金帳A1" tooltip="未払金帳" display="未払金帳"/>
    <hyperlink ref="F289" location="未払金帳A1" tooltip="未払金帳" display="未払金帳"/>
    <hyperlink ref="E289" location="新聞図書費A1" tooltip="新聞図書費" display="新聞図書費"/>
    <hyperlink ref="F290" location="未払金帳A1" tooltip="未払金帳" display="未払金帳"/>
    <hyperlink ref="E290" location="新聞図書費A1" tooltip="新聞図書費" display="新聞図書費"/>
    <hyperlink ref="E365:E366" location="新聞図書費A1" tooltip="新聞図書費" display="新聞図書費"/>
    <hyperlink ref="F291" location="AA銀行1月A1" tooltip="預金出納帳　AA銀行" display="預金出納帳　AA銀行"/>
    <hyperlink ref="G291:H291" location="AA銀行1月A1" tooltip="預金出納帳　AA銀行" display="預金出納帳　AA銀行"/>
    <hyperlink ref="G291" location="BB銀行1月A1" tooltip="預金出納帳　BB銀行" display="BB銀行"/>
    <hyperlink ref="H291" location="CC銀行1月A1" tooltip="預金出納帳　CC銀行" display="CC銀行"/>
    <hyperlink ref="F292" location="事業主借A1" tooltip="事業主借" display="事業主借"/>
    <hyperlink ref="F185" location="現金出納帳1月A1" tooltip="現金出納帳" display="現金出納帳"/>
    <hyperlink ref="F549" location="現金出納帳1月A1" tooltip="現金出納帳" display="現金出納帳"/>
    <hyperlink ref="F186" location="未払金帳A1" tooltip="未払金帳" display="未払金帳"/>
    <hyperlink ref="F550" location="未払金帳A1" tooltip="未払金帳" display="未払金帳"/>
    <hyperlink ref="F187" location="事業主借A1" tooltip="事業主借" display="事業主借"/>
    <hyperlink ref="F551" location="事業主借A1" tooltip="事業主借" display="事業主借"/>
    <hyperlink ref="E293" location="仕入帳A1" tooltip="仕入帳" display="仕入帳"/>
    <hyperlink ref="H472:H475" location="その他売掛帳A1" tooltip="その他　売掛帳" display="その他"/>
    <hyperlink ref="H464:H467" location="その他売掛帳A1" tooltip="その他　売掛帳" display="その他"/>
    <hyperlink ref="H459:H462" location="その他売掛帳A1" tooltip="その他　売掛帳" display="その他"/>
    <hyperlink ref="G295" location="未払金帳A1" tooltip="未払金帳" display="未払金帳"/>
    <hyperlink ref="G297" location="事業主借A1" tooltip="事業主借" display="事業主借"/>
    <hyperlink ref="G296" location="PayPal1月A1" tooltip="PayPal" display="PayPal"/>
    <hyperlink ref="H294" location="AA銀行1月A1" tooltip="預金出納帳　AA銀行" display="預金出納帳　AA銀行"/>
    <hyperlink ref="G293" location="現金出納帳1月A1" tooltip="現金出納帳" display="現金出納帳"/>
    <hyperlink ref="F370" location="荷造運賃A1" tooltip="荷造運賃" display="荷造運賃"/>
    <hyperlink ref="G370" location="現金出納帳1月A1" tooltip="現金出納帳" display="現金出納帳"/>
    <hyperlink ref="E471" location="修繕費A1" tooltip="修繕費" display="修繕費"/>
    <hyperlink ref="F471" location="現金出納帳1月A1" tooltip="現金出納帳" display="現金出納帳"/>
    <hyperlink ref="F511" location="AA銀行1月A1" tooltip="預金出納帳　AA銀行" display="預金出納帳　AA銀行"/>
    <hyperlink ref="F376" location="AA銀行1月A1" tooltip="預金出納帳　AA銀行" display="預金出納帳　AA銀行"/>
    <hyperlink ref="G511:H511" location="AA銀行1月A1" tooltip="預金出納帳　AA銀行" display="預金出納帳　AA銀行"/>
    <hyperlink ref="G376:H376" location="AA銀行1月A1" tooltip="預金出納帳　AA銀行" display="預金出納帳　AA銀行"/>
    <hyperlink ref="G511" location="BB銀行1月A1" tooltip="預金出納帳　BB銀行" display="BB銀行"/>
    <hyperlink ref="G376" location="BB銀行1月A1" tooltip="預金出納帳　BB銀行" display="BB銀行"/>
    <hyperlink ref="H511" location="CC銀行1月A1" tooltip="預金出納帳　CC銀行" display="CC銀行"/>
    <hyperlink ref="H376" location="CC銀行1月A1" tooltip="預金出納帳　CC銀行" display="CC銀行"/>
    <hyperlink ref="E545:E549" location="支払手数料A1" tooltip="支払手数料" display="支払手数料"/>
    <hyperlink ref="F512" location="AA銀行1月A1" tooltip="預金出納帳　AA銀行" display="預金出納帳　AA銀行"/>
    <hyperlink ref="F377" location="AA銀行1月A1" tooltip="預金出納帳　AA銀行" display="預金出納帳　AA銀行"/>
    <hyperlink ref="G512:H512" location="AA銀行1月A1" tooltip="預金出納帳　AA銀行" display="預金出納帳　AA銀行"/>
    <hyperlink ref="G377:H377" location="AA銀行1月A1" tooltip="預金出納帳　AA銀行" display="預金出納帳　AA銀行"/>
    <hyperlink ref="G512" location="BB銀行1月A1" tooltip="預金出納帳　BB銀行" display="BB銀行"/>
    <hyperlink ref="G377" location="BB銀行1月A1" tooltip="預金出納帳　BB銀行" display="BB銀行"/>
    <hyperlink ref="H512" location="CC銀行1月A1" tooltip="預金出納帳　CC銀行" display="CC銀行"/>
    <hyperlink ref="H377" location="CC銀行1月A1" tooltip="預金出納帳　CC銀行" display="CC銀行"/>
    <hyperlink ref="G460" location="事業主借A1" tooltip="事業主借" display="事業主借"/>
    <hyperlink ref="F461" location="事業主借A1" tooltip="事業主借" display="事業主借"/>
    <hyperlink ref="F463" location="未払金帳A1" tooltip="未払金帳" display="未払金帳"/>
    <hyperlink ref="F462" location="事業主借A1" tooltip="事業主借" display="事業主借"/>
    <hyperlink ref="F464" location="未払金帳A1" tooltip="未払金帳" display="未払金帳"/>
    <hyperlink ref="E464" location="新聞図書費A1" tooltip="新聞図書費" display="新聞図書費"/>
    <hyperlink ref="F465" location="未払金帳A1" tooltip="未払金帳" display="未払金帳"/>
    <hyperlink ref="E465" location="新聞図書費A1" tooltip="新聞図書費" display="新聞図書費"/>
    <hyperlink ref="G344:G345" location="事業主借A1" tooltip="事業主借" display="事業主借"/>
    <hyperlink ref="F466" location="AA銀行1月A1" tooltip="預金出納帳　AA銀行" display="預金出納帳　AA銀行"/>
    <hyperlink ref="G466:H466" location="AA銀行1月A1" tooltip="預金出納帳　AA銀行" display="預金出納帳　AA銀行"/>
    <hyperlink ref="G466" location="BB銀行1月A1" tooltip="預金出納帳　BB銀行" display="BB銀行"/>
    <hyperlink ref="H466" location="CC銀行1月A1" tooltip="預金出納帳　CC銀行" display="CC銀行"/>
    <hyperlink ref="F467" location="事業主借A1" tooltip="事業主借" display="事業主借"/>
    <hyperlink ref="G275" location="現金出納帳1月A1" tooltip="現金出納帳" display="現金出納帳"/>
    <hyperlink ref="F275" location="支払手数料A1" tooltip="支払手数料" display="支払手数料"/>
    <hyperlink ref="G276" location="AA銀行1月A1" tooltip="預金出納帳　AA銀行" display="預金出納帳　AA銀行"/>
    <hyperlink ref="H276:I276" location="AA銀行1月A1" tooltip="預金出納帳　AA銀行" display="預金出納帳　AA銀行"/>
    <hyperlink ref="H276" location="BB銀行1月A1" tooltip="預金出納帳　BB銀行" display="BB銀行"/>
    <hyperlink ref="I276" location="CC銀行1月A1" tooltip="預金出納帳　CC銀行" display="CC銀行"/>
    <hyperlink ref="F276" location="支払手数料A1" tooltip="支払手数料" display="支払手数料"/>
    <hyperlink ref="F277" location="未払金帳A1" tooltip="未払金帳" display="未払金帳"/>
    <hyperlink ref="F278" location="事業主借A1" tooltip="事業主借" display="事業主借"/>
    <hyperlink ref="F279" location="事業主借A1" tooltip="事業主借" display="事業主借"/>
    <hyperlink ref="F280" location="事業主借A1" tooltip="事業主借" display="事業主借"/>
    <hyperlink ref="F281" location="事業主借A1" tooltip="事業主借" display="事業主借"/>
    <hyperlink ref="F282" location="事業主借A1" tooltip="事業主借" display="事業主借"/>
    <hyperlink ref="E295:E297" location="消耗品費A1" tooltip="消耗品費" display="消耗品費"/>
    <hyperlink ref="E43" location="その他売掛帳1月A62" tooltip="その他　売掛帳" display="その他売掛帳"/>
    <hyperlink ref="E473" location="その他売掛帳A1" tooltip="その他　売掛帳" display="その他"/>
    <hyperlink ref="F43" location="その他売上帳1月A1" tooltip="その他　売上帳" display="その他売上帳"/>
    <hyperlink ref="F473" location="その他売上帳A1" tooltip="その他　売上帳" display="その他"/>
    <hyperlink ref="F44" location="荷造運賃A1" tooltip="荷造運賃" display="荷造運賃"/>
    <hyperlink ref="F474" location="荷造運賃A1" tooltip="荷造運賃" display="荷造運賃"/>
    <hyperlink ref="E44" location="商品台帳1ページ目A52" tooltip="商品台帳　今期1ページ目へ" display="商品台帳"/>
    <hyperlink ref="G44" location="現金出納帳1月A1" tooltip="現金出納帳" display="現金出納帳"/>
    <hyperlink ref="G474" location="現金出納帳1月A1" tooltip="現金出納帳" display="現金出納帳"/>
    <hyperlink ref="E45" location="AA銀行1月A1" tooltip="預金出納帳　AA銀行" display="預金出納帳　AA銀行"/>
    <hyperlink ref="E475" location="AA銀行1月A1" tooltip="預金出納帳　AA銀行" display="預金出納帳　AA銀行"/>
    <hyperlink ref="F45:G45" location="AA銀行1月A1" tooltip="預金出納帳　AA銀行" display="預金出納帳　AA銀行"/>
    <hyperlink ref="F475:G475" location="AA銀行1月A1" tooltip="預金出納帳　AA銀行" display="預金出納帳　AA銀行"/>
    <hyperlink ref="F45" location="BB銀行1月A1" tooltip="預金出納帳　BB銀行" display="BB銀行"/>
    <hyperlink ref="F475" location="BB銀行1月A1" tooltip="預金出納帳　BB銀行" display="BB銀行"/>
    <hyperlink ref="G45" location="CC銀行1月A1" tooltip="預金出納帳　CC銀行" display="CC銀行"/>
    <hyperlink ref="G475" location="CC銀行1月A1" tooltip="預金出納帳　CC銀行" display="CC銀行"/>
    <hyperlink ref="I45" location="その他売掛帳1月A62" tooltip="その他　売掛帳" display="その他売掛帳"/>
    <hyperlink ref="I475" location="その他売掛帳A1" tooltip="その他　売掛帳" display="その他"/>
    <hyperlink ref="H45" location="支払手数料A1" tooltip="支払手数料" display="支払手数料"/>
    <hyperlink ref="H475" location="支払手数料A1" tooltip="支払手数料" display="支払手数料"/>
    <hyperlink ref="E445" location="未払金帳A1" tooltip="未払金帳" display="未払金帳"/>
    <hyperlink ref="F445" location="AA銀行1月A1" tooltip="預金出納帳　AA銀行" display="預金出納帳　AA銀行"/>
    <hyperlink ref="G445:H445" location="AA銀行1月A1" tooltip="預金出納帳　AA銀行" display="預金出納帳　AA銀行"/>
    <hyperlink ref="G445" location="BB銀行1月A1" tooltip="預金出納帳　BB銀行" display="BB銀行"/>
    <hyperlink ref="H445" location="CC銀行1月A1" tooltip="預金出納帳　CC銀行" display="CC銀行"/>
    <hyperlink ref="F393" location="支払手数料A1" tooltip="支払手数料" display="支払手数料"/>
    <hyperlink ref="F265" location="AA銀行1月A1" tooltip="預金出納帳　AA銀行" display="預金出納帳　AA銀行"/>
    <hyperlink ref="I265" location="支払手数料A1" tooltip="支払手数料" display="支払手数料"/>
    <hyperlink ref="G265:H265" location="AA銀行1月A1" tooltip="預金出納帳　AA銀行" display="預金出納帳　AA銀行"/>
    <hyperlink ref="H265" location="CC銀行1月A1" tooltip="預金出納帳　CC銀行" display="CC銀行"/>
    <hyperlink ref="G265" location="BB銀行1月A1" tooltip="預金出納帳　BB銀行" display="BB銀行"/>
    <hyperlink ref="G393" location="AA銀行1月A1" tooltip="預金出納帳　AA銀行" display="預金出納帳　AA銀行"/>
    <hyperlink ref="H393:I393" location="AA銀行1月A1" tooltip="預金出納帳　AA銀行" display="預金出納帳　AA銀行"/>
    <hyperlink ref="I393" location="CC銀行1月A1" tooltip="預金出納帳　CC銀行" display="CC銀行"/>
    <hyperlink ref="H393" location="BB銀行1月A1" tooltip="預金出納帳　BB銀行" display="BB銀行"/>
    <hyperlink ref="G535" location="AA銀行1月A1" tooltip="預金出納帳　AA銀行" display="預金出納帳　AA銀行"/>
    <hyperlink ref="H535:I535" location="AA銀行1月A1" tooltip="預金出納帳　AA銀行" display="預金出納帳　AA銀行"/>
    <hyperlink ref="I535" location="CC銀行1月A1" tooltip="預金出納帳　CC銀行" display="CC銀行"/>
    <hyperlink ref="H535" location="BB銀行1月A1" tooltip="預金出納帳　BB銀行" display="BB銀行"/>
    <hyperlink ref="G294" location="支払手数料A1" tooltip="支払手数料" display="支払手数料"/>
    <hyperlink ref="G380:H380" location="AA銀行1月A1" tooltip="預金出納帳　AA銀行" display="預金出納帳　AA銀行"/>
    <hyperlink ref="G380" location="BB銀行1月A1" tooltip="預金出納帳　BB銀行" display="BB銀行"/>
    <hyperlink ref="H380" location="CC銀行1月A1" tooltip="預金出納帳　CC銀行" display="CC銀行"/>
    <hyperlink ref="G381:H381" location="AA銀行1月A1" tooltip="預金出納帳　AA銀行" display="預金出納帳　AA銀行"/>
    <hyperlink ref="G381" location="BB銀行1月A1" tooltip="預金出納帳　BB銀行" display="BB銀行"/>
    <hyperlink ref="H381" location="CC銀行1月A1" tooltip="預金出納帳　CC銀行" display="CC銀行"/>
    <hyperlink ref="F50" location="未払金帳A1" tooltip="未払金帳" display="未払金帳"/>
    <hyperlink ref="G49" location="AA銀行1月A1" tooltip="預金出納帳　AA銀行" display="預金出納帳　AA銀行"/>
    <hyperlink ref="H49:I49" location="AA銀行1月A1" tooltip="預金出納帳　AA銀行" display="預金出納帳　AA銀行"/>
    <hyperlink ref="H49" location="BB銀行1月A1" tooltip="預金出納帳　BB銀行" display="BB銀行"/>
    <hyperlink ref="I49" location="CC銀行1月A1" tooltip="預金出納帳　CC銀行" display="CC銀行"/>
    <hyperlink ref="G242" location="現金出納帳1月A1" tooltip="現金出納帳" display="現金出納帳"/>
    <hyperlink ref="F242" location="支払手数料A1" tooltip="支払手数料" display="支払手数料"/>
    <hyperlink ref="G243" location="AA銀行1月A1" tooltip="預金出納帳　AA銀行" display="預金出納帳　AA銀行"/>
    <hyperlink ref="H243" location="BB銀行1月A1" tooltip="預金出納帳　BB銀行" display="BB銀行"/>
    <hyperlink ref="F243" location="支払手数料A1" tooltip="支払手数料" display="支払手数料"/>
    <hyperlink ref="F244" location="未払金帳A1" tooltip="未払金帳" display="未払金帳"/>
    <hyperlink ref="E555:E556" location="消耗品費A1" tooltip="消耗品費" display="消耗品費"/>
    <hyperlink ref="G555" location="現金出納帳1月A1" tooltip="現金出納帳" display="現金出納帳"/>
    <hyperlink ref="F555" location="支払手数料A1" tooltip="支払手数料" display="支払手数料"/>
    <hyperlink ref="G556" location="AA銀行1月A1" tooltip="預金出納帳　AA銀行" display="預金出納帳　AA銀行"/>
    <hyperlink ref="H556" location="BB銀行1月A1" tooltip="預金出納帳　BB銀行" display="BB銀行"/>
    <hyperlink ref="F556" location="支払手数料A1" tooltip="支払手数料" display="支払手数料"/>
    <hyperlink ref="F557" location="未払金帳A1" tooltip="未払金帳" display="未払金帳"/>
    <hyperlink ref="E115:E116" location="研修費A1" tooltip="研修費" display="研修費"/>
    <hyperlink ref="F115" location="未払金帳A1" tooltip="未払金帳" display="未払金帳"/>
    <hyperlink ref="F116" location="AA銀行1月A1" tooltip="預金出納帳　AA銀行" display="預金出納帳　AA銀行"/>
    <hyperlink ref="G116:H116" location="AA銀行1月A1" tooltip="預金出納帳　AA銀行" display="預金出納帳　AA銀行"/>
    <hyperlink ref="G116" location="BB銀行1月A1" tooltip="預金出納帳　BB銀行" display="BB銀行"/>
    <hyperlink ref="H116" location="CC銀行1月A1" tooltip="預金出納帳　CC銀行" display="CC銀行"/>
    <hyperlink ref="E513:E515" location="研修費A1" tooltip="研修費" display="研修費"/>
    <hyperlink ref="F513" location="AA銀行1月A1" tooltip="預金出納帳　AA銀行" display="預金出納帳　AA銀行"/>
    <hyperlink ref="F514" location="AA銀行1月A1" tooltip="預金出納帳　AA銀行" display="預金出納帳　AA銀行"/>
    <hyperlink ref="G514:H514" location="AA銀行1月A1" tooltip="預金出納帳　AA銀行" display="預金出納帳　AA銀行"/>
    <hyperlink ref="G514" location="BB銀行1月A1" tooltip="預金出納帳　BB銀行" display="BB銀行"/>
    <hyperlink ref="H514" location="CC銀行1月A1" tooltip="預金出納帳　CC銀行" display="CC銀行"/>
    <hyperlink ref="F203" location="未払金帳A1" tooltip="未払金帳" display="未払金帳"/>
    <hyperlink ref="F204" location="PayPal1月A1" tooltip="PayPal" display="PayPal"/>
    <hyperlink ref="G202" location="AA銀行1月A1" tooltip="預金出納帳　AA銀行" display="預金出納帳　AA銀行"/>
    <hyperlink ref="H202:I202" location="AA銀行1月A1" tooltip="預金出納帳　AA銀行" display="預金出納帳　AA銀行"/>
    <hyperlink ref="H202" location="BB銀行1月A1" tooltip="預金出納帳　BB銀行" display="BB銀行"/>
    <hyperlink ref="I202" location="CC銀行1月A1" tooltip="預金出納帳　CC銀行" display="CC銀行"/>
    <hyperlink ref="F202" location="支払手数料A1" tooltip="支払手数料" display="支払手数料"/>
    <hyperlink ref="F201" location="現金出納帳1月A1" tooltip="現金出納帳" display="現金出納帳"/>
    <hyperlink ref="E201" location="消耗品費A1" tooltip="消耗品費" display="消耗品費"/>
    <hyperlink ref="E202:E204" location="消耗品費A1" tooltip="消耗品費" display="消耗品費"/>
    <hyperlink ref="E189" location="買掛帳1月A59" tooltip="買掛帳" display="買掛帳"/>
    <hyperlink ref="E206" location="買掛帳1月A59" tooltip="買掛帳" display="買掛帳"/>
    <hyperlink ref="G568" location="AA銀行1月A1" tooltip="預金出納帳　AA銀行" display="預金出納帳　AA銀行"/>
    <hyperlink ref="H568:I568" location="AA銀行1月A1" tooltip="預金出納帳　AA銀行" display="預金出納帳　AA銀行"/>
    <hyperlink ref="H568" location="BB銀行1月A1" tooltip="預金出納帳　BB銀行" display="BB銀行"/>
    <hyperlink ref="I568" location="CC銀行1月A1" tooltip="預金出納帳　CC銀行" display="CC銀行"/>
    <hyperlink ref="F567" location="現金出納帳1月A1" tooltip="現金出納帳" display="現金出納帳"/>
    <hyperlink ref="F571" location="事業主借A1" tooltip="事業主借" display="事業主借"/>
    <hyperlink ref="F570" location="PayPal1月A1" tooltip="PayPal" display="PayPal"/>
    <hyperlink ref="E566" location="AA銀行1月A1" tooltip="預金出納帳　AA銀行" display="預金出納帳　AA銀行"/>
    <hyperlink ref="F566:G566" location="AA銀行1月A1" tooltip="預金出納帳　AA銀行" display="預金出納帳　AA銀行"/>
    <hyperlink ref="F566" location="BB銀行1月A1" tooltip="預金出納帳　BB銀行" display="BB銀行"/>
    <hyperlink ref="G566" location="CC銀行1月A1" tooltip="預金出納帳　CC銀行" display="CC銀行"/>
    <hyperlink ref="H566" location="支払手数料A1" tooltip="支払手数料" display="支払手数料"/>
    <hyperlink ref="F565" location="アドセンス売上帳A1" tooltip="Google Adsensse　売上帳" display="グーグルアドセンス"/>
    <hyperlink ref="E569:E571" location="消耗品費A1" tooltip="消耗品費" display="消耗品費"/>
    <hyperlink ref="E562" location="その他売掛帳A1" tooltip="その他　売掛帳" display="その他"/>
    <hyperlink ref="F562" location="その他売上帳A1" tooltip="その他　売上帳" display="その他"/>
    <hyperlink ref="F563" location="荷造運賃A1" tooltip="荷造運賃" display="荷造運賃"/>
    <hyperlink ref="G563" location="現金出納帳1月A1" tooltip="現金出納帳" display="現金出納帳"/>
    <hyperlink ref="E564" location="AA銀行1月A1" tooltip="預金出納帳　AA銀行" display="預金出納帳　AA銀行"/>
    <hyperlink ref="F564:G564" location="AA銀行1月A1" tooltip="預金出納帳　AA銀行" display="預金出納帳　AA銀行"/>
    <hyperlink ref="F564" location="BB銀行1月A1" tooltip="預金出納帳　BB銀行" display="BB銀行"/>
    <hyperlink ref="G564" location="CC銀行1月A1" tooltip="預金出納帳　CC銀行" display="CC銀行"/>
    <hyperlink ref="I564" location="その他売掛帳A1" tooltip="その他　売掛帳" display="その他"/>
    <hyperlink ref="H564" location="支払手数料A1" tooltip="支払手数料" display="支払手数料"/>
    <hyperlink ref="F569" location="未払金帳A1" tooltip="未払金帳" display="未払金帳"/>
    <hyperlink ref="E12" location="AffiliateB売掛帳A1" tooltip="Affiliate B売掛帳" display="Affiliate B売掛帳"/>
    <hyperlink ref="E13" location="アマゾン売掛帳A1" tooltip="Amazonアソシエイト　売掛帳" display="アマゾン売掛帳"/>
    <hyperlink ref="F27:F31" location="BB銀行1月A1" tooltip="預金出納帳　BB銀行" display="BB銀行"/>
    <hyperlink ref="E27:E31" location="AA銀行1月A1" tooltip="預金出納帳　AA銀行" display="AA銀行"/>
    <hyperlink ref="E49" location="通信費A4" tooltip="通信費" display="通信費"/>
    <hyperlink ref="E76" location="その他売掛帳1月A62" tooltip="その他　売掛帳" display="その他売掛帳"/>
    <hyperlink ref="E180:E184" location="消耗品費A1" tooltip="消耗品費" display="消耗品費"/>
    <hyperlink ref="E117" location="支払手数料A1" tooltip="支払手数料" display="支払手数料"/>
    <hyperlink ref="H181" location="BB銀行1月A1" tooltip="預金出納帳　BB銀行" display="BB銀行"/>
    <hyperlink ref="G181" location="AA銀行1月A1" tooltip="預金出納帳　AA銀行" display="預金出納帳　AA銀行"/>
    <hyperlink ref="E185:E187" location="消耗品費A1" tooltip="消耗品費" display="消耗品費"/>
    <hyperlink ref="E188" location="その他売掛帳1月A62" tooltip="その他売掛帳" display="その他売掛帳"/>
    <hyperlink ref="E200" location="外注工賃A1" tooltip="外注工賃" display="外注工賃"/>
    <hyperlink ref="F200" location="買掛帳1月A59" tooltip="買掛帳" display="買掛帳"/>
    <hyperlink ref="E201:E204" location="買掛帳1月A59" tooltip="買掛帳" display="買掛帳"/>
    <hyperlink ref="E205" location="その他売掛帳1月A62" tooltip="その他売掛帳" display="その他売掛帳"/>
    <hyperlink ref="E216" location="グーグル売掛帳A1" tooltip="グーグルアドセンス売掛帳" display="グーグル売掛帳"/>
    <hyperlink ref="F216" location="グーグル売上帳A1" tooltip="グーグルアドセンス売上帳" display="グーグル売上帳"/>
    <hyperlink ref="I217" location="グーグル売掛帳A1" tooltip="グーグルアドセンス売掛帳" display="グーグル売掛帳"/>
    <hyperlink ref="I243" location="CC銀行1月A1" tooltip="預金出納帳　CC銀行" display="CC銀行"/>
    <hyperlink ref="G284" location="事業主借A1" tooltip="事業主借" display="事業主借"/>
    <hyperlink ref="E284:G284" location="新聞図書費A1" tooltip="新聞図書費" display="新聞図書費"/>
    <hyperlink ref="F284" location="現金出納帳1月A1" tooltip="現金出納帳" display="現金出納帳"/>
    <hyperlink ref="F285" location="現金出納帳1月A1" tooltip="現金出納帳" display="現金出納帳"/>
    <hyperlink ref="G289:G290" location="事業主借A1" tooltip="事業主借" display="事業主借"/>
    <hyperlink ref="E293:E297" location="仕入帳1月A1" tooltip="仕入帳" display="仕入帳"/>
    <hyperlink ref="I294" location="BB銀行1月A1" tooltip="預金出納帳　BB銀行" display="BB銀行"/>
    <hyperlink ref="J294" location="CC銀行1月A1" tooltip="預金出納帳　CC銀行" display="CC銀行"/>
    <hyperlink ref="E343:E346" location="研修費A1" tooltip="研修費" display="研修費"/>
    <hyperlink ref="E347" location="水道光熱費A1" tooltip="水道光熱費" display="水道光熱費"/>
    <hyperlink ref="E358" location="グーグル売掛帳A1" tooltip="グーグルアドセンス売掛帳" display="グーグル売掛帳"/>
    <hyperlink ref="F358" location="グーグル売上帳A1" tooltip="グーグルアドセンス売上帳" display="グーグル売上帳"/>
    <hyperlink ref="F359" location="AffiliateB売上帳A1" tooltip="Affiliate B　売上帳" display="Affiliate B"/>
    <hyperlink ref="E359" location="AffiliateB売掛帳A1" tooltip="Affiliate B売掛帳" display="Affiliate B売掛帳"/>
    <hyperlink ref="F360" location="楽天売上帳A1" tooltip="楽天アフィリエイト　売上帳" display="楽天"/>
    <hyperlink ref="E360" location="楽天売掛帳A1" tooltip="楽天アフィリエイト　売掛帳" display="楽天売掛帳"/>
    <hyperlink ref="F361" location="アマゾン売上帳A1" tooltip="Amazonアソシエイト　売上帳" display="アマゾン"/>
    <hyperlink ref="E361" location="アマゾン売掛帳A1" tooltip="Amazonアソシエイト　売掛帳" display="アマゾン売掛帳"/>
    <hyperlink ref="E362" location="AA銀行1月A1" tooltip="預金出納帳　AA銀行" display="AA銀行"/>
    <hyperlink ref="E363" location="AA銀行1月A1" tooltip="預金出納帳　AA銀行" display="AA銀行"/>
    <hyperlink ref="E364" location="AA銀行1月A1" tooltip="預金出納帳　AA銀行" display="AA銀行"/>
    <hyperlink ref="E365" location="AA銀行1月A1" tooltip="預金出納帳　AA銀行" display="AA銀行"/>
    <hyperlink ref="F362:G362" location="AA銀行1月A1" tooltip="預金出納帳　AA銀行" display="預金出納帳　AA銀行"/>
    <hyperlink ref="F363:G363" location="AA銀行1月A1" tooltip="預金出納帳　AA銀行" display="預金出納帳　AA銀行"/>
    <hyperlink ref="F364:G364" location="AA銀行1月A1" tooltip="預金出納帳　AA銀行" display="預金出納帳　AA銀行"/>
    <hyperlink ref="F365:G365" location="AA銀行1月A1" tooltip="預金出納帳　AA銀行" display="預金出納帳　AA銀行"/>
    <hyperlink ref="F362" location="BB銀行1月A1" tooltip="預金出納帳　BB銀行" display="BB銀行"/>
    <hyperlink ref="F363" location="BB銀行1月A1" tooltip="預金出納帳　BB銀行" display="BB銀行"/>
    <hyperlink ref="F364" location="BB銀行1月A1" tooltip="預金出納帳　BB銀行" display="BB銀行"/>
    <hyperlink ref="F365" location="BB銀行1月A1" tooltip="預金出納帳　BB銀行" display="BB銀行"/>
    <hyperlink ref="G362" location="CC銀行1月A1" tooltip="預金出納帳　CC銀行" display="CC銀行"/>
    <hyperlink ref="G363" location="CC銀行1月A1" tooltip="預金出納帳　CC銀行" display="CC銀行"/>
    <hyperlink ref="G364" location="CC銀行1月A1" tooltip="預金出納帳　CC銀行" display="CC銀行"/>
    <hyperlink ref="G365" location="CC銀行1月A1" tooltip="預金出納帳　CC銀行" display="CC銀行"/>
    <hyperlink ref="H362:H365" location="支払手数料A1" tooltip="支払手数料" display="支払手数料"/>
    <hyperlink ref="I362" location="楽天売掛帳A1" tooltip="楽天アフィリエイト　売掛帳" display="楽天売掛帳"/>
    <hyperlink ref="I363" location="アマゾン売掛帳A1" tooltip="アマゾン・アソシエイト　売掛帳" display="アマゾン売掛帳"/>
    <hyperlink ref="I364" location="グーグル売掛帳A1" tooltip="グーグルアドセンス　売掛帳　" display="グーグル売掛帳"/>
    <hyperlink ref="I365" location="AffiliateB売掛帳A1" tooltip="Affiliate B　売掛帳" display="Affiliate B売掛帳"/>
    <hyperlink ref="E366" location="研修費A1" tooltip="研修費" display="研修費"/>
    <hyperlink ref="E367" location="研修費A1" tooltip="研修費" display="研修費"/>
    <hyperlink ref="E368" location="研修費A1" tooltip="研修費" display="研修費"/>
    <hyperlink ref="E369" location="研修費A1" tooltip="研修費" display="研修費"/>
    <hyperlink ref="E376:E377" location="研修費A1" tooltip="研修費" display="研修費"/>
    <hyperlink ref="E376" location="支払手数料A1" tooltip="支払手数料" display="支払手数料"/>
    <hyperlink ref="E377" location="支払手数料A1" tooltip="支払手数料" display="支払手数料"/>
    <hyperlink ref="E378" location="水道光熱費A1" tooltip="水道光熱費" display="水道光熱費"/>
    <hyperlink ref="E379:E381" location="未払金帳A1" tooltip="未払金帳" display="未払金帳"/>
    <hyperlink ref="F379" location="現金出納帳1月A1" tooltip="現金出納帳" display="現金出納帳"/>
    <hyperlink ref="F380:F381" location="AA銀行1月A1" tooltip="預金出納帳　AA銀行" display="預金出納帳　AA銀行"/>
    <hyperlink ref="E384" location="水道光熱費A1" tooltip="水道光熱費" display="水道光熱費"/>
    <hyperlink ref="G374:H374" location="AA銀行1月A1" tooltip="預金出納帳　AA銀行" display="預金出納帳　AA銀行"/>
    <hyperlink ref="H374" location="CC銀行1月A1" tooltip="預金出納帳　CC銀行" display="CC銀行"/>
    <hyperlink ref="G374" location="BB銀行1月A1" tooltip="預金出納帳　BB銀行" display="BB銀行"/>
    <hyperlink ref="E371" location="水道光熱費A1" tooltip="水道光熱費" display="水道光熱費"/>
    <hyperlink ref="F389" location="未払金帳A1" tooltip="未払金帳" display="未払金帳"/>
    <hyperlink ref="F391" location="現金出納帳1月A1" tooltip="現金出納帳" display="現金出納帳"/>
    <hyperlink ref="F392" location="おさいぽA38" tooltip="おさいぽの項を参照" display="おさいぽA38"/>
    <hyperlink ref="E402" location="事務用品費A1" tooltip="経費帳　事務用品費" display="事務用品費"/>
    <hyperlink ref="F405" location="事業主借A1" tooltip="事業主借" display="事業主借"/>
    <hyperlink ref="F406:F409" location="事業主借A1" tooltip="事業主借" display="事業主借"/>
    <hyperlink ref="E275:E282" location="事務用品費A1" tooltip="事務用品費" display="事務用品費"/>
    <hyperlink ref="E50" location="通信費A4" tooltip="通信費" display="通信費"/>
    <hyperlink ref="E9" location="諸会費A1" tooltip="経費帳　諸会費" display="諸会費"/>
    <hyperlink ref="E10" location="諸会費A1" tooltip="経費帳　諸会費" display="諸会費"/>
    <hyperlink ref="G9" location="AA銀行1月A1" tooltip="預金出納帳　AA銀行" display="預金出納帳　AA銀行"/>
    <hyperlink ref="G10" location="AA銀行1月A1" tooltip="預金出納帳　AA銀行" display="預金出納帳　AA銀行"/>
    <hyperlink ref="H9:I9" location="AA銀行1月A1" tooltip="預金出納帳　AA銀行" display="預金出納帳　AA銀行"/>
    <hyperlink ref="H10:I10" location="AA銀行1月A1" tooltip="預金出納帳　AA銀行" display="預金出納帳　AA銀行"/>
    <hyperlink ref="H9" location="BB銀行1月A1" tooltip="預金出納帳　BB銀行" display="BB銀行"/>
    <hyperlink ref="H10" location="BB銀行1月A1" tooltip="預金出納帳　BB銀行" display="BB銀行"/>
    <hyperlink ref="I9" location="CC銀行1月A1" tooltip="預金出納帳　CC銀行" display="CC銀行"/>
    <hyperlink ref="I10" location="CC銀行1月A1" tooltip="預金出納帳　CC銀行" display="CC銀行"/>
    <hyperlink ref="F9" location="支払手数料A1" tooltip="経費帳　支払手数料" display="支払手数料"/>
    <hyperlink ref="F10" location="支払手数料A1" tooltip="経費帳　支払手数料" display="支払手数料"/>
    <hyperlink ref="E400" location="諸会費A1" tooltip="経費帳　諸会費" display="諸会費"/>
    <hyperlink ref="E401" location="諸会費A1" tooltip="経費帳　諸会費" display="諸会費"/>
    <hyperlink ref="G400" location="AA銀行1月A1" tooltip="預金出納帳　AA銀行" display="預金出納帳　AA銀行"/>
    <hyperlink ref="G401" location="AA銀行1月A1" tooltip="預金出納帳　AA銀行" display="預金出納帳　AA銀行"/>
    <hyperlink ref="H400:I400" location="AA銀行1月A1" tooltip="預金出納帳　AA銀行" display="預金出納帳　AA銀行"/>
    <hyperlink ref="H401:I401" location="AA銀行1月A1" tooltip="預金出納帳　AA銀行" display="預金出納帳　AA銀行"/>
    <hyperlink ref="H400" location="BB銀行1月A1" tooltip="預金出納帳　BB銀行" display="BB銀行"/>
    <hyperlink ref="H401" location="BB銀行1月A1" tooltip="預金出納帳　BB銀行" display="BB銀行"/>
    <hyperlink ref="I400" location="CC銀行1月A1" tooltip="預金出納帳　CC銀行" display="CC銀行"/>
    <hyperlink ref="I401" location="CC銀行1月A1" tooltip="預金出納帳　CC銀行" display="CC銀行"/>
    <hyperlink ref="F400" location="支払手数料A1" tooltip="経費帳　支払手数料" display="支払手数料"/>
    <hyperlink ref="F401" location="支払手数料A1" tooltip="経費帳　支払手数料" display="支払手数料"/>
    <hyperlink ref="E396" location="諸会費A1" tooltip="経費帳　諸会費" display="諸会費"/>
    <hyperlink ref="E397" location="諸会費A1" tooltip="経費帳　諸会費" display="諸会費"/>
    <hyperlink ref="G396" location="AA銀行1月A1" tooltip="預金出納帳　AA銀行" display="預金出納帳　AA銀行"/>
    <hyperlink ref="G397" location="AA銀行1月A1" tooltip="預金出納帳　AA銀行" display="預金出納帳　AA銀行"/>
    <hyperlink ref="H396:I396" location="AA銀行1月A1" tooltip="預金出納帳　AA銀行" display="預金出納帳　AA銀行"/>
    <hyperlink ref="H397:I397" location="AA銀行1月A1" tooltip="預金出納帳　AA銀行" display="預金出納帳　AA銀行"/>
    <hyperlink ref="H396" location="BB銀行1月A1" tooltip="預金出納帳　BB銀行" display="BB銀行"/>
    <hyperlink ref="H397" location="BB銀行1月A1" tooltip="預金出納帳　BB銀行" display="BB銀行"/>
    <hyperlink ref="I396" location="CC銀行1月A1" tooltip="預金出納帳　CC銀行" display="CC銀行"/>
    <hyperlink ref="I397" location="CC銀行1月A1" tooltip="預金出納帳　CC銀行" display="CC銀行"/>
    <hyperlink ref="F396" location="支払手数料A1" tooltip="経費帳　支払手数料" display="支払手数料"/>
    <hyperlink ref="F397" location="支払手数料A1" tooltip="経費帳　支払手数料" display="支払手数料"/>
    <hyperlink ref="F220" location="未払金帳A1" tooltip="未払金帳" display="未払金帳"/>
    <hyperlink ref="G219" location="AA銀行1月A1" tooltip="預金出納帳　AA銀行" display="預金出納帳　AA銀行"/>
    <hyperlink ref="H219:I219" location="AA銀行1月A1" tooltip="預金出納帳　AA銀行" display="預金出納帳　AA銀行"/>
    <hyperlink ref="H219" location="BB銀行1月A1" tooltip="預金出納帳　BB銀行" display="BB銀行"/>
    <hyperlink ref="I219" location="CC銀行1月A1" tooltip="預金出納帳　CC銀行" display="CC銀行"/>
    <hyperlink ref="F218" location="現金出納帳1月A1" tooltip="現金出納帳" display="現金出納帳"/>
    <hyperlink ref="F222" location="事業主借A1" tooltip="事業主借" display="事業主借"/>
    <hyperlink ref="F221" location="PayPal1月A1" tooltip="PayPal" display="PayPal"/>
    <hyperlink ref="E218:E220" location="アマゾン売掛帳A1" tooltip="Amazonアソシエイト　売掛帳" display="アマゾン"/>
    <hyperlink ref="E218" location="消耗品費A1" tooltip="消耗品費" display="消耗品費"/>
    <hyperlink ref="E218:E222" location="消耗品費A1" tooltip="消耗品費" display="消耗品費"/>
    <hyperlink ref="F49" location="記帳ガイド!A1" tooltip="経費帳　支払手数料" display="支払手数料"/>
    <hyperlink ref="G225" location="AA銀行1月A1" tooltip="預金出納帳　AA銀行" display="預金出納帳　AA銀行"/>
    <hyperlink ref="H225:I225" location="AA銀行1月A1" tooltip="預金出納帳　AA銀行" display="預金出納帳　AA銀行"/>
    <hyperlink ref="H225" location="BB銀行1月A1" tooltip="預金出納帳　BB銀行" display="BB銀行"/>
    <hyperlink ref="I225" location="CC銀行1月A1" tooltip="預金出納帳　CC銀行" display="CC銀行"/>
    <hyperlink ref="F224" location="現金出納帳1月A1" tooltip="現金出納帳" display="現金出納帳"/>
    <hyperlink ref="F225" location="支払手数料A1" tooltip="経費帳　支払手数料" display="支払手数料"/>
    <hyperlink ref="F219" location="支払手数料A1" tooltip="経費帳　支払手数料" display="支払手数料"/>
    <hyperlink ref="E223" location="通信費A4" tooltip="経費帳　通信費" display="通信費"/>
    <hyperlink ref="F223" location="未払金帳A1" tooltip="未払金帳" display="未払金帳"/>
    <hyperlink ref="E228" location="通信費A4" tooltip="経費帳　通信費" display="通信費"/>
    <hyperlink ref="E229" location="未払金帳A1" tooltip="未払金帳" display="未払金帳"/>
    <hyperlink ref="E403:E409" location="事務用品費A1" tooltip="経費帳　事務用品費" display="事務用品費"/>
    <hyperlink ref="E555" location="リース料A4" tooltip="経費帳　リース料" display="リース料"/>
    <hyperlink ref="E556:E557" location="消耗品費A1" tooltip="消耗品費" display="消耗品費"/>
    <hyperlink ref="E555:E557" location="通信費A4" tooltip="経費帳　通信費" display="通信費"/>
    <hyperlink ref="E242:E244" location="通信費A4" tooltip="経費帳　通信費" display="通信費"/>
    <hyperlink ref="E535:E537" location="通信費A4" tooltip="経費帳　通信費" display="通信費"/>
    <hyperlink ref="E538:E541" location="リース料A4" tooltip="経費帳　リース料" display="リース料"/>
    <hyperlink ref="F538" location="現金出納帳1月A1" tooltip="現金出納帳" display="現金出納帳"/>
    <hyperlink ref="F540" location="未払金帳A1" tooltip="未払金帳" display="未払金帳"/>
    <hyperlink ref="F541" location="PayPal1月A1" tooltip="PayPal" display="PayPal"/>
    <hyperlink ref="F539" location="支払手数料A1" tooltip="支払手数料" display="支払手数料"/>
    <hyperlink ref="G539" location="AA銀行1月A1" tooltip="預金出納帳　AA銀行" display="預金出納帳　AA銀行"/>
    <hyperlink ref="H539:I539" location="AA銀行1月A1" tooltip="預金出納帳　AA銀行" display="預金出納帳　AA銀行"/>
    <hyperlink ref="I539" location="CC銀行1月A1" tooltip="預金出納帳　CC銀行" display="CC銀行"/>
    <hyperlink ref="H539" location="BB銀行1月A1" tooltip="預金出納帳　BB銀行" display="BB銀行"/>
    <hyperlink ref="F552" location="現金出納帳1月A1" tooltip="現金出納帳" display="現金出納帳"/>
    <hyperlink ref="F554" location="未払金帳A1" tooltip="未払金帳" display="未払金帳"/>
    <hyperlink ref="G553" location="AA銀行1月A1" tooltip="預金出納帳　AA銀行" display="預金出納帳　AA銀行"/>
    <hyperlink ref="H553" location="BB銀行1月A1" tooltip="預金出納帳　BB銀行" display="BB銀行"/>
    <hyperlink ref="F553" location="支払手数料A1" tooltip="支払手数料" display="支払手数料"/>
    <hyperlink ref="I553" location="CC銀行1月A1" tooltip="預金出納帳　CC銀行" display="CC銀行"/>
    <hyperlink ref="I556" location="CC銀行1月A1" tooltip="預金出納帳　CC銀行" display="CC銀行"/>
    <hyperlink ref="E552:E554" location="旅費交通費A1" tooltip="経費帳　旅費交通費" display="旅費交通費"/>
    <hyperlink ref="E442" location="修繕費A1" tooltip="経費帳　修繕費" display="修繕費"/>
    <hyperlink ref="E443" location="修繕費A1" tooltip="経費帳　修繕費" display="修繕費"/>
    <hyperlink ref="F442" location="現金出納帳1月A1" tooltip="現金出納帳" display="現金出納帳"/>
    <hyperlink ref="F443" location="未払金帳A1" tooltip="未払金帳" display="未払金帳"/>
    <hyperlink ref="E446:E451" location="消耗品費A1" tooltip="経費帳　消耗品費" display="消耗品費"/>
    <hyperlink ref="E452:E453" location="修繕費A1" tooltip="経費帳　修繕費" display="修繕費"/>
    <hyperlink ref="F452" location="現金出納帳1月A1" tooltip="現金出納帳" display="現金出納帳"/>
    <hyperlink ref="F458" location="現金出納帳1月A1" tooltip="現金出納帳" display="現金出納帳"/>
    <hyperlink ref="F460" location="現金出納帳1月A1" tooltip="現金出納帳" display="現金出納帳"/>
    <hyperlink ref="F453" location="未払金帳A1" tooltip="未払金帳" display="未払金帳"/>
    <hyperlink ref="E458:E467" location="新聞図書費A1" tooltip="経費帳　新聞図書費" display="新聞図書費"/>
    <hyperlink ref="G459" location="事業主借A1" tooltip="事業主借" display="事業主借"/>
    <hyperlink ref="F459" location="現金出納帳1月A1" tooltip="現金出納帳" display="現金出納帳"/>
    <hyperlink ref="E459" location="新聞図書費A1" tooltip="経費帳　新聞図書費" display="新聞図書費"/>
    <hyperlink ref="E471:E472" location="修繕費A1" tooltip="経費帳　修繕費" display="修繕費"/>
    <hyperlink ref="F472" location="未払金帳A1" tooltip="未払金帳" display="未払金帳"/>
    <hyperlink ref="E511" location="支払手数料A1" tooltip="経費帳　支払手数料" display="支払手数料"/>
    <hyperlink ref="E512:E514" location="支払手数料A1" tooltip="経費帳　支払手数料" display="支払手数料"/>
    <hyperlink ref="E543:E546" location="通信費A4" tooltip="経費帳　通信費" display="通信費"/>
    <hyperlink ref="E549:E551" location="消耗品費A1" tooltip="経費帳　消耗品費" display="消耗品費"/>
    <hyperlink ref="E561" location="アマゾン売掛帳A1" tooltip="アマゾン売掛帳" display="アマゾン売掛帳"/>
    <hyperlink ref="F561" location="アマゾン売上帳A1" tooltip="アマゾン売上帳" display="アマゾン売上帳"/>
    <hyperlink ref="E565" location="グーグル売掛帳A1" tooltip="Google Adsense　売掛帳" display="グーグル売掛帳"/>
    <hyperlink ref="I566" location="グーグル売掛帳A1" tooltip="Google Adsense　売掛帳" display="グーグル売掛帳"/>
    <hyperlink ref="E567:E571" location="消耗品費A1" tooltip="経費帳　消耗品費" display="消耗品費"/>
    <hyperlink ref="F568" location="支払手数料A1" tooltip="支払手数料" display="支払手数料"/>
    <hyperlink ref="F516" location="現金出納帳1月A1" tooltip="現金出納帳" display="現金出納帳"/>
    <hyperlink ref="F518" location="未払金帳A1" tooltip="未払金帳" display="未払金帳"/>
    <hyperlink ref="F517" location="支払手数料A1" tooltip="支払手数料" display="支払手数料"/>
    <hyperlink ref="G517" location="AA銀行1月A1" tooltip="預金出納帳　AA銀行" display="預金出納帳　AA銀行"/>
    <hyperlink ref="H517:I517" location="AA銀行1月A1" tooltip="預金出納帳　AA銀行" display="預金出納帳　AA銀行"/>
    <hyperlink ref="I517" location="CC銀行1月A1" tooltip="預金出納帳　CC銀行" display="CC銀行"/>
    <hyperlink ref="H517" location="BB銀行1月A1" tooltip="預金出納帳　BB銀行" display="BB銀行"/>
    <hyperlink ref="E516" location="事務用品費A1" tooltip="経費帳　事務用品費" display="リース料"/>
    <hyperlink ref="E517:E518" location="事務用品費A1" tooltip="経費帳　事務用品費" display="リース料"/>
    <hyperlink ref="F239" location="現金出納帳1月A1" tooltip="現金出納帳" display="現金出納帳"/>
    <hyperlink ref="F241" location="未払金帳A1" tooltip="未払金帳" display="未払金帳"/>
    <hyperlink ref="F240" location="支払手数料A1" tooltip="支払手数料" display="支払手数料"/>
    <hyperlink ref="G240" location="AA銀行1月A1" tooltip="預金出納帳　AA銀行" display="預金出納帳　AA銀行"/>
    <hyperlink ref="H240:I240" location="AA銀行1月A1" tooltip="預金出納帳　AA銀行" display="預金出納帳　AA銀行"/>
    <hyperlink ref="I240" location="CC銀行1月A1" tooltip="預金出納帳　CC銀行" display="CC銀行"/>
    <hyperlink ref="H240" location="BB銀行1月A1" tooltip="預金出納帳　BB銀行" display="BB銀行"/>
    <hyperlink ref="E239" location="事務用品費A1" tooltip="経費帳　事務用品費" display="リース料"/>
    <hyperlink ref="E240:E241" location="事務用品費A1" tooltip="経費帳　事務用品費" display="リース料"/>
    <hyperlink ref="F437" location="現金出納帳1月A1" tooltip="現金出納帳" display="現金出納帳"/>
    <hyperlink ref="F439" location="未払金帳A1" tooltip="未払金帳" display="未払金帳"/>
    <hyperlink ref="F438" location="支払手数料A1" tooltip="支払手数料" display="支払手数料"/>
    <hyperlink ref="G438" location="AA銀行1月A1" tooltip="預金出納帳　AA銀行" display="預金出納帳　AA銀行"/>
    <hyperlink ref="H438:I438" location="AA銀行1月A1" tooltip="預金出納帳　AA銀行" display="預金出納帳　AA銀行"/>
    <hyperlink ref="I438" location="CC銀行1月A1" tooltip="預金出納帳　CC銀行" display="CC銀行"/>
    <hyperlink ref="H438" location="BB銀行1月A1" tooltip="預金出納帳　BB銀行" display="BB銀行"/>
    <hyperlink ref="E437" location="事務用品費A1" tooltip="経費帳　事務用品費" display="リース料"/>
    <hyperlink ref="E438:E439" location="事務用品費A1" tooltip="経費帳　事務用品費" display="リース料"/>
    <hyperlink ref="F469" location="事業主借A1" tooltip="事業主借" display="事業主借"/>
    <hyperlink ref="F470" location="未払金帳A1" tooltip="未払金帳" display="未払金帳"/>
    <hyperlink ref="E469:E470" location="消耗品費A1" tooltip="経費帳　消耗品費" display="消耗品費"/>
    <hyperlink ref="F468" location="事業主借A1" tooltip="事業主借" display="事業主借"/>
    <hyperlink ref="E468" location="消耗品費A1" tooltip="経費帳　消耗品費" display="消耗品費"/>
    <hyperlink ref="E55" location="AA銀行1月A1" tooltip="預金出納帳　AA銀行" display="預金出納帳　AA銀行"/>
    <hyperlink ref="F55:G55" location="AA銀行1月A1" tooltip="預金出納帳　AA銀行" display="預金出納帳　AA銀行"/>
    <hyperlink ref="F55" location="BB銀行1月A1" tooltip="預金出納帳　BB銀行" display="BB銀行"/>
    <hyperlink ref="G55" location="CC銀行1月A1" tooltip="預金出納帳　CC銀行" display="CC銀行"/>
    <hyperlink ref="H55" location="事業主借A1" tooltip="事業主借" display="事業主借"/>
    <hyperlink ref="F231" location="現金出納帳1月A1" tooltip="現金出納帳" display="現金出納帳"/>
    <hyperlink ref="F232" location="支払手数料A1" tooltip="支払手数料" display="支払手数料"/>
    <hyperlink ref="G232" location="AA銀行1月A1" tooltip="預金出納帳　AA銀行" display="預金出納帳　AA銀行"/>
    <hyperlink ref="H232:I232" location="AA銀行1月A1" tooltip="預金出納帳　AA銀行" display="預金出納帳　AA銀行"/>
    <hyperlink ref="I232" location="CC銀行1月A1" tooltip="預金出納帳　CC銀行" display="CC銀行"/>
    <hyperlink ref="H232" location="BB銀行1月A1" tooltip="預金出納帳　BB銀行" display="BB銀行"/>
    <hyperlink ref="E231" location="租税公課A1" tooltip="経費帳　租税公課" display="租税公課"/>
    <hyperlink ref="E232" location="租税公課A1" tooltip="経費帳　租税公課" display="租税公課"/>
    <hyperlink ref="F233" location="ペイジーA32" tooltip="ペイジー（Pay-easy）の項を参照" display="ペイジーA32"/>
    <hyperlink ref="E233" location="租税公課A1" tooltip="経費帳　租税公課" display="租税公課"/>
    <hyperlink ref="G329" location="事業主借A1" tooltip="事業主借" display="事業主借"/>
    <hyperlink ref="H329:I329" location="AA銀行1月A1" tooltip="預金出納帳　AA銀行" display="預金出納帳　AA銀行"/>
    <hyperlink ref="H329" location="BB銀行1月A1" tooltip="預金出納帳　BB銀行" display="BB銀行"/>
    <hyperlink ref="I329" location="CC銀行1月A1" tooltip="預金出納帳　CC銀行" display="CC銀行"/>
    <hyperlink ref="F329" location="支払手数料A1" tooltip="支払手数料" display="支払手数料"/>
    <hyperlink ref="F328" location="現金出納帳1月A1" tooltip="現金出納帳" display="現金出納帳"/>
    <hyperlink ref="E328:E329" location="事業主貸A1" tooltip="事業主貸" display="事業主貸"/>
    <hyperlink ref="F330" location="ペイジーA32" tooltip="ペイジー（Pay-easy）の項を参照" display="ペイジーA32"/>
    <hyperlink ref="E330" location="租税公課A1" tooltip="経費帳　租税公課" display="租税公課"/>
    <hyperlink ref="E323:E325" location="新聞図書費A1" tooltip="新聞図書費" display="新聞図書費"/>
    <hyperlink ref="G324" location="事業主借A1" tooltip="事業主借" display="事業主借"/>
    <hyperlink ref="H324:I324" location="AA銀行1月A1" tooltip="預金出納帳　AA銀行" display="預金出納帳　AA銀行"/>
    <hyperlink ref="H324" location="BB銀行1月A1" tooltip="預金出納帳　BB銀行" display="BB銀行"/>
    <hyperlink ref="I324" location="CC銀行1月A1" tooltip="預金出納帳　CC銀行" display="CC銀行"/>
    <hyperlink ref="F324" location="支払手数料A1" tooltip="支払手数料" display="支払手数料"/>
    <hyperlink ref="F323" location="現金出納帳1月A1" tooltip="現金出納帳" display="現金出納帳"/>
    <hyperlink ref="E323:E324" location="事業主貸A1" tooltip="事業主貸" display="事業主貸"/>
    <hyperlink ref="F325" location="ペイジーA32" tooltip="ペイジー（Pay-easy）の項を参照" display="ペイジーA32"/>
    <hyperlink ref="E325" location="租税公課A1" tooltip="経費帳　租税公課" display="租税公課"/>
    <hyperlink ref="E326:E327" location="事業主貸A1" tooltip="事業主貸" display="事業主貸"/>
    <hyperlink ref="G327" location="事業主借A1" tooltip="事業主借" display="事業主借"/>
    <hyperlink ref="H327:I327" location="AA銀行1月A1" tooltip="預金出納帳　AA銀行" display="預金出納帳　AA銀行"/>
    <hyperlink ref="H327" location="BB銀行1月A1" tooltip="預金出納帳　BB銀行" display="BB銀行"/>
    <hyperlink ref="I327" location="CC銀行1月A1" tooltip="預金出納帳　CC銀行" display="CC銀行"/>
    <hyperlink ref="F327" location="支払手数料A1" tooltip="支払手数料" display="支払手数料"/>
    <hyperlink ref="F326" location="現金出納帳1月A1" tooltip="現金出納帳" display="現金出納帳"/>
    <hyperlink ref="E356" location="事業主貸A1" tooltip="事業主貸" display="事業主貸"/>
    <hyperlink ref="E357" location="事業主貸A1" tooltip="事業主貸" display="事業主貸"/>
    <hyperlink ref="F356" location="現金出納帳1月A1" tooltip="現金出納帳" display="現金出納帳"/>
    <hyperlink ref="H357:I357" location="AA銀行1月A1" tooltip="預金出納帳　AA銀行" display="預金出納帳　AA銀行"/>
    <hyperlink ref="I357" location="CC銀行1月A1" tooltip="預金出納帳　CC銀行" display="CC銀行"/>
    <hyperlink ref="F357" location="支払手数料A1" tooltip="支払手数料" display="支払手数料"/>
    <hyperlink ref="G357" location="AA銀行1月A1" tooltip="預金出納帳　AA銀行" display="AA銀行"/>
    <hyperlink ref="H357" location="BB銀行1月A1" tooltip="預金出納帳　BB銀行" display="BB銀行"/>
    <hyperlink ref="E167" location="現金出納帳1月A1" tooltip="現金出納帳" display="現金出納帳"/>
    <hyperlink ref="E168" location="AA銀行1月A1" tooltip="預金出納帳　AA銀行" display="預金出納帳　AA銀行"/>
    <hyperlink ref="F168:G168" location="AA銀行1月A1" tooltip="預金出納帳　AA銀行" display="預金出納帳　AA銀行"/>
    <hyperlink ref="F168" location="BB銀行1月A1" tooltip="預金出納帳　BB銀行" display="BB銀行"/>
    <hyperlink ref="G168" location="CC銀行1月A1" tooltip="預金出納帳　CC銀行" display="CC銀行"/>
    <hyperlink ref="F167" location="事業主借A1" tooltip="事業主借" display="事業主借"/>
    <hyperlink ref="H168" location="事業主借A1" tooltip="事業主借" display="事業主借"/>
    <hyperlink ref="F477" location="未払金帳A1" tooltip="未払金帳" display="未払金帳"/>
    <hyperlink ref="F478" location="PayPal1月A1" tooltip="PayPal" display="PayPal"/>
    <hyperlink ref="F476" location="支払手数料A1" tooltip="支払手数料" display="支払手数料"/>
    <hyperlink ref="G476" location="AA銀行1月A1" tooltip="預金出納帳　AA銀行" display="預金出納帳　AA銀行"/>
    <hyperlink ref="H476:I476" location="AA銀行1月A1" tooltip="預金出納帳　AA銀行" display="預金出納帳　AA銀行"/>
    <hyperlink ref="I476" location="CC銀行1月A1" tooltip="預金出納帳　CC銀行" display="CC銀行"/>
    <hyperlink ref="H476" location="BB銀行1月A1" tooltip="預金出納帳　BB銀行" display="BB銀行"/>
    <hyperlink ref="E476" location="新聞図書費A1" tooltip="経費帳　新聞図書費" display="新聞図書費"/>
    <hyperlink ref="E477:E478" location="新聞図書費A1" tooltip="経費帳　新聞図書費" display="新聞図書費"/>
    <hyperlink ref="F333" location="未払金帳A1" tooltip="未払金帳" display="未払金帳"/>
    <hyperlink ref="G332" location="AA銀行1月A1" tooltip="預金出納帳　AA銀行" display="預金出納帳　AA銀行"/>
    <hyperlink ref="H332:I332" location="AA銀行1月A1" tooltip="預金出納帳　AA銀行" display="預金出納帳　AA銀行"/>
    <hyperlink ref="H332" location="BB銀行1月A1" tooltip="預金出納帳　BB銀行" display="BB銀行"/>
    <hyperlink ref="I332" location="CC銀行1月A1" tooltip="預金出納帳　CC銀行" display="CC銀行"/>
    <hyperlink ref="F332" location="支払手数料A1" tooltip="支払手数料" display="支払手数料"/>
    <hyperlink ref="F331" location="現金出納帳1月A1" tooltip="現金出納帳" display="現金出納帳"/>
    <hyperlink ref="F335" location="事業主借A1" tooltip="事業主借" display="事業主借"/>
    <hyperlink ref="F334" location="PayPal1月A1" tooltip="PayPal" display="PayPal"/>
    <hyperlink ref="E331" location="新聞図書費A1" tooltip="経費帳　新聞図書費" display="新聞図書費"/>
    <hyperlink ref="E332:E335" location="新聞図書費A1" tooltip="経費帳　新聞図書費" display="新聞図書費"/>
    <hyperlink ref="F198" location="PayPal1月A1" tooltip="PayPal" display="PayPal"/>
    <hyperlink ref="G196" location="AA銀行1月A1" tooltip="預金出納帳　AA銀行" display="預金出納帳　AA銀行"/>
    <hyperlink ref="H196:I196" location="AA銀行1月A1" tooltip="預金出納帳　AA銀行" display="預金出納帳　AA銀行"/>
    <hyperlink ref="H196" location="BB銀行1月A1" tooltip="預金出納帳　BB銀行" display="BB銀行"/>
    <hyperlink ref="I196" location="CC銀行1月A1" tooltip="預金出納帳　CC銀行" display="CC銀行"/>
    <hyperlink ref="F196" location="支払手数料A1" tooltip="支払手数料" display="支払手数料"/>
    <hyperlink ref="F199" location="事業主借A1" tooltip="事業主借" display="事業主借"/>
    <hyperlink ref="F197" location="未払金帳A1" tooltip="未払金帳" display="未払金帳"/>
    <hyperlink ref="F195" location="現金出納帳1月A1" tooltip="現金出納帳" display="現金出納帳"/>
    <hyperlink ref="E195" location="研修費A1" tooltip="経費帳　研修費" display="研修費"/>
    <hyperlink ref="E196:E199" location="研修費A1" tooltip="経費帳　研修費" display="研修費"/>
    <hyperlink ref="E525" location="AA銀行1月A1" tooltip="預金出納帳　AA銀行" display="預金出納帳　AA銀行"/>
    <hyperlink ref="F525:G525" location="AA銀行1月A1" tooltip="預金出納帳　AA銀行" display="預金出納帳　AA銀行"/>
    <hyperlink ref="F525" location="BB銀行1月A1" tooltip="預金出納帳　BB銀行" display="BB銀行"/>
    <hyperlink ref="G525" location="CC銀行1月A1" tooltip="預金出納帳　CC銀行" display="CC銀行"/>
    <hyperlink ref="F523" location="荷造運賃A1" tooltip="荷造運賃" display="荷造運賃"/>
    <hyperlink ref="G523" location="現金出納帳1月A1" tooltip="現金出納帳" display="現金出納帳"/>
    <hyperlink ref="E524" location="その他売掛帳1月A62" tooltip="その他　売掛帳" display="その他売掛帳"/>
    <hyperlink ref="F524" location="その他売上帳1月A1" tooltip="その他　売上帳" display="その他売上帳"/>
    <hyperlink ref="H525" location="支払手数料A1" tooltip="支払手数料" display="支払手数料"/>
    <hyperlink ref="I525" location="その他売掛帳1月A62" tooltip="その他　売掛帳" display="その他売掛帳"/>
    <hyperlink ref="E526" location="支払手数料A1" tooltip="支払手数料" display="支払手数料"/>
    <hyperlink ref="E527" location="その他売上帳1月A1" tooltip="その他　売上帳" display="その他売上帳"/>
    <hyperlink ref="F527" location="その他売掛帳1月A62" tooltip="その他　売掛帳" display="その他売掛帳"/>
    <hyperlink ref="F23" location="楽天売上帳A1" tooltip="楽天アフィリエイト　売上帳" display="楽天"/>
    <hyperlink ref="E23" location="楽天売掛帳A1" tooltip="楽天アフィリエイト　売掛帳" display="楽天売掛帳"/>
    <hyperlink ref="E13" location="アドセンス売掛帳A1" tooltip="Google Adsensse　売掛帳" display="グーグルアドセンス"/>
    <hyperlink ref="F11" location="AccessTrade売上帳A1" tooltip="Access Trade　売上帳" display="Access Trade売上帳"/>
    <hyperlink ref="E11" location="AccessTrade売掛帳A1" tooltip="Access Trade　売掛帳" display="Access Trade売掛帳"/>
    <hyperlink ref="F17" location="グーグル売上帳A1" tooltip="Google Adsensse　売上帳" display="グーグル売上帳"/>
    <hyperlink ref="E17" location="グーグル売掛帳A1" tooltip="Google AdSense売掛帳" display="グーグル売掛帳"/>
    <hyperlink ref="E14" location="インフォカート売掛帳A1" tooltip="インフォカート売掛帳" display="インフォカート売掛帳"/>
    <hyperlink ref="F14" location="インフォカート売上帳A1" tooltip="インフォカート売上帳" display="インフォカート売上帳"/>
    <hyperlink ref="E15" location="インフォトップ売掛帳A1" tooltip="インフォトップ売掛帳" display="インフォトップ売掛帳"/>
    <hyperlink ref="F15" location="インフォトップ売上帳A1" tooltip="インフォトップ売上帳" display="インフォトップ売上帳"/>
    <hyperlink ref="E16" location="A8net売掛帳A1" tooltip="A8.net売掛帳" display="A8.net売掛帳"/>
    <hyperlink ref="F16" location="A8net売上帳A1" tooltip="A8.net売上帳" display="A8.net売上帳"/>
    <hyperlink ref="E18" location="JANet売掛帳A1" tooltip="JANet売掛帳" display="JANet売掛帳"/>
    <hyperlink ref="F18" location="JANet売上帳A1" tooltip="JANet売上帳" display="JANet売上帳"/>
    <hyperlink ref="E19" location="電脳卸売掛帳A1" tooltip="電脳卸売掛帳" display="電脳卸売掛帳"/>
    <hyperlink ref="F19" location="電脳卸売上帳A1" tooltip="電脳卸売上帳" display="電脳卸売上帳"/>
    <hyperlink ref="E20" location="バリューコマース売掛帳A1" tooltip="バリューコマース売掛帳" display="バリューコマース売掛帳"/>
    <hyperlink ref="F20" location="バリューコマース売上帳A1" tooltip="バリューコマース売上帳" display="バリューコマース売上帳"/>
    <hyperlink ref="E21" location="モバ8売掛帳A1" tooltip="モバ８売掛帳" display="モバ８売掛帳"/>
    <hyperlink ref="F21" location="モバ8売上帳A1" tooltip="モバ８売上帳" display="モバ８売上帳"/>
    <hyperlink ref="E22" location="ヤフー売掛帳A1" tooltip="Yahoo!アフィリエイト売掛帳" display="Yahoo!アフィリエイト売掛帳"/>
    <hyperlink ref="F22" location="ヤフー売上帳A1" tooltip="Yahoo!アフィリエイト売上帳" display="Yahoo!アフィリエイト売上帳"/>
    <hyperlink ref="E24" location="リンクシェア売掛帳A1" tooltip="リンクシェア売掛帳" display="リンクシェア売掛帳"/>
    <hyperlink ref="F24" location="リンクシェア売上帳A1" tooltip="リンクシェア売上帳" display="リンクシェア売上帳"/>
    <hyperlink ref="E26" location="AA銀行1月A1" tooltip="預金出納帳　AA銀行" display="AA銀行"/>
    <hyperlink ref="F26:G26" location="AA銀行1月A1" tooltip="預金出納帳　AA銀行" display="預金出納帳　AA銀行"/>
    <hyperlink ref="F26" location="BB銀行1月A1" tooltip="預金出納帳　BB銀行" display="BB銀行"/>
    <hyperlink ref="G26" location="CC銀行1月A1" tooltip="預金出納帳　CC銀行" display="CC銀行"/>
    <hyperlink ref="H26" location="支払手数料A1" tooltip="支払手数料" display="支払手数料"/>
    <hyperlink ref="E37" location="事業主貸A1" tooltip="事業主貸" display="事業主貸"/>
    <hyperlink ref="F37" location="支払手数料A1" tooltip="支払手数料" display="支払手数料"/>
    <hyperlink ref="G37" location="楽天売掛帳A1" tooltip="楽天アフィリエイト　売掛帳" display="楽天売掛帳"/>
    <hyperlink ref="E39" location="AA銀行1月A1" tooltip="預金出納帳　AA銀行" display="AA銀行"/>
    <hyperlink ref="F39:G39" location="AA銀行1月A1" tooltip="預金出納帳　AA銀行" display="預金出納帳　AA銀行"/>
    <hyperlink ref="F39" location="BB銀行1月A1" tooltip="預金出納帳　BB銀行" display="BB銀行"/>
    <hyperlink ref="G39" location="CC銀行1月A1" tooltip="預金出納帳　CC銀行" display="CC銀行"/>
    <hyperlink ref="H39" location="支払手数料A1" tooltip="支払手数料" display="支払手数料"/>
    <hyperlink ref="I39" location="AffiliateB売掛帳A1" tooltip="Affiliate B　売掛帳" display="Affiliate B売掛帳"/>
    <hyperlink ref="E25" location="AA銀行1月A1" tooltip="預金出納帳　AA銀行" display="AA銀行"/>
    <hyperlink ref="F25:G25" location="AA銀行1月A1" tooltip="預金出納帳　AA銀行" display="預金出納帳　AA銀行"/>
    <hyperlink ref="F25" location="BB銀行1月A1" tooltip="預金出納帳　BB銀行" display="BB銀行"/>
    <hyperlink ref="G25" location="CC銀行1月A1" tooltip="預金出納帳　CC銀行" display="CC銀行"/>
    <hyperlink ref="H25" location="支払手数料A1" tooltip="支払手数料" display="支払手数料"/>
    <hyperlink ref="E28" location="AA銀行1月A1" tooltip="預金出納帳　AA銀行" display="AA銀行"/>
    <hyperlink ref="F28:G28" location="AA銀行1月A1" tooltip="預金出納帳　AA銀行" display="預金出納帳　AA銀行"/>
    <hyperlink ref="F28" location="BB銀行1月A1" tooltip="預金出納帳　BB銀行" display="BB銀行"/>
    <hyperlink ref="G28" location="CC銀行1月A1" tooltip="預金出納帳　CC銀行" display="CC銀行"/>
    <hyperlink ref="H28" location="支払手数料A1" tooltip="支払手数料" display="支払手数料"/>
    <hyperlink ref="E29" location="AA銀行1月A1" tooltip="預金出納帳　AA銀行" display="AA銀行"/>
    <hyperlink ref="F29:G29" location="AA銀行1月A1" tooltip="預金出納帳　AA銀行" display="預金出納帳　AA銀行"/>
    <hyperlink ref="F29" location="BB銀行1月A1" tooltip="預金出納帳　BB銀行" display="BB銀行"/>
    <hyperlink ref="G29" location="CC銀行1月A1" tooltip="預金出納帳　CC銀行" display="CC銀行"/>
    <hyperlink ref="H29" location="支払手数料A1" tooltip="支払手数料" display="支払手数料"/>
    <hyperlink ref="E30" location="AA銀行1月A1" tooltip="預金出納帳　AA銀行" display="AA銀行"/>
    <hyperlink ref="F30:G30" location="AA銀行1月A1" tooltip="預金出納帳　AA銀行" display="預金出納帳　AA銀行"/>
    <hyperlink ref="F30" location="BB銀行1月A1" tooltip="預金出納帳　BB銀行" display="BB銀行"/>
    <hyperlink ref="G30" location="CC銀行1月A1" tooltip="預金出納帳　CC銀行" display="CC銀行"/>
    <hyperlink ref="H30" location="支払手数料A1" tooltip="支払手数料" display="支払手数料"/>
    <hyperlink ref="E32" location="AA銀行1月A1" tooltip="預金出納帳　AA銀行" display="AA銀行"/>
    <hyperlink ref="F32:G32" location="AA銀行1月A1" tooltip="預金出納帳　AA銀行" display="預金出納帳　AA銀行"/>
    <hyperlink ref="F32" location="BB銀行1月A1" tooltip="預金出納帳　BB銀行" display="BB銀行"/>
    <hyperlink ref="G32" location="CC銀行1月A1" tooltip="預金出納帳　CC銀行" display="CC銀行"/>
    <hyperlink ref="H32" location="支払手数料A1" tooltip="支払手数料" display="支払手数料"/>
    <hyperlink ref="E33" location="AA銀行1月A1" tooltip="預金出納帳　AA銀行" display="AA銀行"/>
    <hyperlink ref="F33:G33" location="AA銀行1月A1" tooltip="預金出納帳　AA銀行" display="預金出納帳　AA銀行"/>
    <hyperlink ref="F33" location="BB銀行1月A1" tooltip="預金出納帳　BB銀行" display="BB銀行"/>
    <hyperlink ref="G33" location="CC銀行1月A1" tooltip="預金出納帳　CC銀行" display="CC銀行"/>
    <hyperlink ref="H33" location="支払手数料A1" tooltip="支払手数料" display="支払手数料"/>
    <hyperlink ref="E34" location="AA銀行1月A1" tooltip="預金出納帳　AA銀行" display="AA銀行"/>
    <hyperlink ref="F34:G34" location="AA銀行1月A1" tooltip="預金出納帳　AA銀行" display="預金出納帳　AA銀行"/>
    <hyperlink ref="F34" location="BB銀行1月A1" tooltip="預金出納帳　BB銀行" display="BB銀行"/>
    <hyperlink ref="G34" location="CC銀行1月A1" tooltip="預金出納帳　CC銀行" display="CC銀行"/>
    <hyperlink ref="H34" location="支払手数料A1" tooltip="支払手数料" display="支払手数料"/>
    <hyperlink ref="E35" location="AA銀行1月A1" tooltip="預金出納帳　AA銀行" display="AA銀行"/>
    <hyperlink ref="F35:G35" location="AA銀行1月A1" tooltip="預金出納帳　AA銀行" display="預金出納帳　AA銀行"/>
    <hyperlink ref="F35" location="BB銀行1月A1" tooltip="預金出納帳　BB銀行" display="BB銀行"/>
    <hyperlink ref="G35" location="CC銀行1月A1" tooltip="預金出納帳　CC銀行" display="CC銀行"/>
    <hyperlink ref="H35" location="支払手数料A1" tooltip="支払手数料" display="支払手数料"/>
    <hyperlink ref="E36" location="AA銀行1月A1" tooltip="預金出納帳　AA銀行" display="AA銀行"/>
    <hyperlink ref="F36:G36" location="AA銀行1月A1" tooltip="預金出納帳　AA銀行" display="預金出納帳　AA銀行"/>
    <hyperlink ref="F36" location="BB銀行1月A1" tooltip="預金出納帳　BB銀行" display="BB銀行"/>
    <hyperlink ref="G36" location="CC銀行1月A1" tooltip="預金出納帳　CC銀行" display="CC銀行"/>
    <hyperlink ref="H36" location="支払手数料A1" tooltip="支払手数料" display="支払手数料"/>
    <hyperlink ref="I25:I26" location="消耗品費A1" tooltip="消耗品費" display="消耗品費"/>
    <hyperlink ref="I26" location="AffiliateB売掛帳A1" tooltip="Affiliate B売掛帳" display="Affiliate B売掛帳"/>
    <hyperlink ref="I27" location="アドセンス売掛帳A1" tooltip="Google Adsensse　売掛帳" display="グーグルアドセンス"/>
    <hyperlink ref="I25" location="AccessTrade売掛帳A1" tooltip="Access Trade　売掛帳" display="Access Trade売掛帳"/>
    <hyperlink ref="I31" location="グーグル売掛帳A1" tooltip="Google AdSense売掛帳" display="グーグル売掛帳"/>
    <hyperlink ref="I28" location="インフォカート売掛帳A1" tooltip="インフォカート売掛帳" display="インフォカート売掛帳"/>
    <hyperlink ref="I29" location="インフォトップ売掛帳A1" tooltip="インフォトップ売掛帳" display="インフォトップ売掛帳"/>
    <hyperlink ref="I30" location="A8net売掛帳A1" tooltip="A8.net売掛帳" display="A8.net売掛帳"/>
    <hyperlink ref="I32" location="JANet売掛帳A1" tooltip="JANet売掛帳" display="JANet売掛帳"/>
    <hyperlink ref="I33" location="電脳卸売掛帳A1" tooltip="電脳卸売掛帳" display="電脳卸売掛帳"/>
    <hyperlink ref="I34" location="バリューコマース売掛帳A1" tooltip="バリューコマース売掛帳" display="バリューコマース売掛帳"/>
    <hyperlink ref="I35" location="モバ8売掛帳A1" tooltip="モバ８売掛帳" display="モバ８売掛帳"/>
    <hyperlink ref="I36" location="ヤフー売掛帳A1" tooltip="Yahoo!アフィリエイト売掛帳" display="Yahoo!アフィリエイト売掛帳"/>
    <hyperlink ref="E51" location="インフォカート売掛帳A1" tooltip="インフォカート売掛帳" display="インフォカート売掛帳"/>
    <hyperlink ref="F51" location="インフォカート売上帳A1" tooltip="インフォカート売上帳" display="インフォカート売上帳"/>
    <hyperlink ref="F52" location="BB銀行1月A1" tooltip="預金出納帳　BB銀行" display="BB銀行"/>
    <hyperlink ref="E52" location="AA銀行1月A1" tooltip="預金出納帳　AA銀行" display="AA銀行"/>
    <hyperlink ref="F52:G52" location="AA銀行1月A1" tooltip="預金出納帳　AA銀行" display="預金出納帳　AA銀行"/>
    <hyperlink ref="G52" location="CC銀行1月A1" tooltip="預金出納帳　CC銀行" display="CC銀行"/>
    <hyperlink ref="H52" location="支払手数料A1" tooltip="支払手数料" display="支払手数料"/>
    <hyperlink ref="I52" location="インフォカート売掛帳A1" tooltip="インフォカート売掛帳" display="インフォカート売掛帳"/>
    <hyperlink ref="E53" location="インフォトップ売掛帳A1" tooltip="インフォトップ売掛帳" display="インフォトップ売掛帳"/>
    <hyperlink ref="F53" location="インフォトップ売上帳A1" tooltip="インフォトップ売上帳" display="インフォトップ売上帳"/>
    <hyperlink ref="F54" location="BB銀行1月A1" tooltip="預金出納帳　BB銀行" display="BB銀行"/>
    <hyperlink ref="E54" location="AA銀行1月A1" tooltip="預金出納帳　AA銀行" display="AA銀行"/>
    <hyperlink ref="F54:G54" location="AA銀行1月A1" tooltip="預金出納帳　AA銀行" display="預金出納帳　AA銀行"/>
    <hyperlink ref="G54" location="CC銀行1月A1" tooltip="預金出納帳　CC銀行" display="CC銀行"/>
    <hyperlink ref="H54" location="支払手数料A1" tooltip="支払手数料" display="支払手数料"/>
    <hyperlink ref="I54" location="インフォトップ売掛帳A1" tooltip="インフォトップ売掛帳" display="インフォトップ売掛帳"/>
    <hyperlink ref="E77" location="A8net売掛帳A1" tooltip="A8.net売掛帳" display="A8.net売掛帳"/>
    <hyperlink ref="F77" location="A8net売上帳A1" tooltip="A8.net売上帳" display="A8.net売上帳"/>
    <hyperlink ref="F78" location="BB銀行1月A1" tooltip="預金出納帳　BB銀行" display="BB銀行"/>
    <hyperlink ref="E78" location="AA銀行1月A1" tooltip="預金出納帳　AA銀行" display="AA銀行"/>
    <hyperlink ref="F78:G78" location="AA銀行1月A1" tooltip="預金出納帳　AA銀行" display="預金出納帳　AA銀行"/>
    <hyperlink ref="G78" location="CC銀行1月A1" tooltip="預金出納帳　CC銀行" display="CC銀行"/>
    <hyperlink ref="H78" location="支払手数料A1" tooltip="支払手数料" display="支払手数料"/>
    <hyperlink ref="I78" location="A8net売掛帳A1" tooltip="A8.net売掛帳" display="A8.net売掛帳"/>
    <hyperlink ref="E559" location="A8net売掛帳A1" tooltip="A8.net売掛帳" display="A8.net売掛帳"/>
    <hyperlink ref="F559" location="A8net売上帳A1" tooltip="A8.net売上帳" display="A8.net売上帳"/>
    <hyperlink ref="F560" location="BB銀行1月A1" tooltip="預金出納帳　BB銀行" display="BB銀行"/>
    <hyperlink ref="E560" location="AA銀行1月A1" tooltip="預金出納帳　AA銀行" display="AA銀行"/>
    <hyperlink ref="F560:G560" location="AA銀行1月A1" tooltip="預金出納帳　AA銀行" display="預金出納帳　AA銀行"/>
    <hyperlink ref="G560" location="CC銀行1月A1" tooltip="預金出納帳　CC銀行" display="CC銀行"/>
    <hyperlink ref="H560" location="支払手数料A1" tooltip="支払手数料" display="支払手数料"/>
    <hyperlink ref="I560" location="A8net売掛帳A1" tooltip="A8.net売掛帳" display="A8.net売掛帳"/>
    <hyperlink ref="E338" location="JANet売掛帳A1" tooltip="JANet売掛帳" display="JANet売掛帳"/>
    <hyperlink ref="F338" location="JANet売上帳A1" tooltip="JANet売上帳" display="JANet売上帳"/>
    <hyperlink ref="E339" location="AA銀行1月A1" tooltip="預金出納帳　AA銀行" display="AA銀行"/>
    <hyperlink ref="F339:G339" location="AA銀行1月A1" tooltip="預金出納帳　AA銀行" display="預金出納帳　AA銀行"/>
    <hyperlink ref="F339" location="BB銀行1月A1" tooltip="預金出納帳　BB銀行" display="BB銀行"/>
    <hyperlink ref="G339" location="CC銀行1月A1" tooltip="預金出納帳　CC銀行" display="CC銀行"/>
    <hyperlink ref="H339" location="支払手数料A1" tooltip="支払手数料" display="支払手数料"/>
    <hyperlink ref="I339" location="JANet売掛帳A1" tooltip="JANet売掛帳" display="JANet売掛帳"/>
    <hyperlink ref="E572" location="JANet売掛帳A1" tooltip="JANet売掛帳" display="JANet売掛帳"/>
    <hyperlink ref="F572" location="JANet売上帳A1" tooltip="JANet売上帳" display="JANet売上帳"/>
    <hyperlink ref="E573" location="AA銀行1月A1" tooltip="預金出納帳　AA銀行" display="AA銀行"/>
    <hyperlink ref="F573:G573" location="AA銀行1月A1" tooltip="預金出納帳　AA銀行" display="預金出納帳　AA銀行"/>
    <hyperlink ref="F573" location="BB銀行1月A1" tooltip="預金出納帳　BB銀行" display="BB銀行"/>
    <hyperlink ref="G573" location="CC銀行1月A1" tooltip="預金出納帳　CC銀行" display="CC銀行"/>
    <hyperlink ref="H573" location="支払手数料A1" tooltip="支払手数料" display="支払手数料"/>
    <hyperlink ref="I573" location="JANet売掛帳A1" tooltip="JANet売掛帳" display="JANet売掛帳"/>
    <hyperlink ref="E382" location="電脳卸売掛帳A1" tooltip="電脳卸売掛帳" display="電脳卸売掛帳"/>
    <hyperlink ref="F382" location="電脳卸売上帳A1" tooltip="電脳卸売上帳" display="電脳卸売上帳"/>
    <hyperlink ref="E383" location="AA銀行1月A1" tooltip="預金出納帳　AA銀行" display="AA銀行"/>
    <hyperlink ref="F383:G383" location="AA銀行1月A1" tooltip="預金出納帳　AA銀行" display="預金出納帳　AA銀行"/>
    <hyperlink ref="F383" location="BB銀行1月A1" tooltip="預金出納帳　BB銀行" display="BB銀行"/>
    <hyperlink ref="G383" location="CC銀行1月A1" tooltip="預金出納帳　CC銀行" display="CC銀行"/>
    <hyperlink ref="H383" location="支払手数料A1" tooltip="支払手数料" display="支払手数料"/>
    <hyperlink ref="I383" location="電脳卸売掛帳A1" tooltip="電脳卸売掛帳" display="電脳卸売掛帳"/>
    <hyperlink ref="E440" location="バリューコマース売掛帳A1" tooltip="バリューコマース売掛帳" display="バリューコマース売掛帳"/>
    <hyperlink ref="F440" location="バリューコマース売上帳A1" tooltip="バリューコマース売上帳" display="バリューコマース売上帳"/>
    <hyperlink ref="E441" location="AA銀行1月A1" tooltip="預金出納帳　AA銀行" display="AA銀行"/>
    <hyperlink ref="F441:G441" location="AA銀行1月A1" tooltip="預金出納帳　AA銀行" display="預金出納帳　AA銀行"/>
    <hyperlink ref="F441" location="BB銀行1月A1" tooltip="預金出納帳　BB銀行" display="BB銀行"/>
    <hyperlink ref="G441" location="CC銀行1月A1" tooltip="預金出納帳　CC銀行" display="CC銀行"/>
    <hyperlink ref="H441" location="支払手数料A1" tooltip="支払手数料" display="支払手数料"/>
    <hyperlink ref="I441" location="バリューコマース売掛帳A1" tooltip="バリューコマース売掛帳" display="バリューコマース売掛帳"/>
    <hyperlink ref="E479" location="モバ8売掛帳A1" tooltip="モバ８売掛帳" display="モバ８売掛帳"/>
    <hyperlink ref="F479" location="モバ8売上帳A1" tooltip="モバ８売上帳" display="モバ８売上帳"/>
    <hyperlink ref="E480" location="AA銀行1月A1" tooltip="預金出納帳　AA銀行" display="AA銀行"/>
    <hyperlink ref="F480:G480" location="AA銀行1月A1" tooltip="預金出納帳　AA銀行" display="預金出納帳　AA銀行"/>
    <hyperlink ref="F480" location="BB銀行1月A1" tooltip="預金出納帳　BB銀行" display="BB銀行"/>
    <hyperlink ref="G480" location="CC銀行1月A1" tooltip="預金出納帳　CC銀行" display="CC銀行"/>
    <hyperlink ref="H480" location="支払手数料A1" tooltip="支払手数料" display="支払手数料"/>
    <hyperlink ref="I480" location="モバ8売掛帳A1" tooltip="モバ８売掛帳" display="モバ８売掛帳"/>
    <hyperlink ref="E484" location="ヤフー売掛帳A1" tooltip="Yahoo!アフィリエイト売掛帳" display="Yahoo!アフィリエイト売掛帳"/>
    <hyperlink ref="F484" location="ヤフー売上帳A1" tooltip="Yahoo!アフィリエイト売上帳" display="Yahoo!アフィリエイト売上帳"/>
    <hyperlink ref="E485" location="AA銀行1月A1" tooltip="預金出納帳　AA銀行" display="AA銀行"/>
    <hyperlink ref="F485:G485" location="AA銀行1月A1" tooltip="預金出納帳　AA銀行" display="預金出納帳　AA銀行"/>
    <hyperlink ref="F485" location="BB銀行1月A1" tooltip="預金出納帳　BB銀行" display="BB銀行"/>
    <hyperlink ref="G485" location="CC銀行1月A1" tooltip="預金出納帳　CC銀行" display="CC銀行"/>
    <hyperlink ref="H485" location="支払手数料A1" tooltip="支払手数料" display="支払手数料"/>
    <hyperlink ref="I485" location="ヤフー売掛帳A1" tooltip="Yahoo!アフィリエイト売掛帳" display="Yahoo!アフィリエイト売掛帳"/>
    <hyperlink ref="E574" location="ヤフー売掛帳A1" tooltip="Yahoo!アフィリエイト売掛帳" display="Yahoo!アフィリエイト売掛帳"/>
    <hyperlink ref="F574" location="ヤフー売上帳A1" tooltip="Yahoo!アフィリエイト売上帳" display="Yahoo!アフィリエイト売上帳"/>
    <hyperlink ref="E575" location="AA銀行1月A1" tooltip="預金出納帳　AA銀行" display="AA銀行"/>
    <hyperlink ref="F575:G575" location="AA銀行1月A1" tooltip="預金出納帳　AA銀行" display="預金出納帳　AA銀行"/>
    <hyperlink ref="F575" location="BB銀行1月A1" tooltip="預金出納帳　BB銀行" display="BB銀行"/>
    <hyperlink ref="G575" location="CC銀行1月A1" tooltip="預金出納帳　CC銀行" display="CC銀行"/>
    <hyperlink ref="H575" location="支払手数料A1" tooltip="支払手数料" display="支払手数料"/>
    <hyperlink ref="I575" location="ヤフー売掛帳A1" tooltip="Yahoo!アフィリエイト売掛帳" display="Yahoo!アフィリエイト売掛帳"/>
    <hyperlink ref="E547" location="リンクシェア売掛帳A1" tooltip="リンクシェア売掛帳" display="リンクシェア売掛帳"/>
    <hyperlink ref="F547" location="リンクシェア売上帳A1" tooltip="リンクシェア売上帳" display="リンクシェア売上帳"/>
    <hyperlink ref="E38" location="AA銀行1月A1" tooltip="預金出納帳　AA銀行" display="AA銀行"/>
    <hyperlink ref="F38:G38" location="AA銀行1月A1" tooltip="預金出納帳　AA銀行" display="預金出納帳　AA銀行"/>
    <hyperlink ref="F38" location="BB銀行1月A1" tooltip="預金出納帳　BB銀行" display="BB銀行"/>
    <hyperlink ref="G38" location="CC銀行1月A1" tooltip="預金出納帳　CC銀行" display="CC銀行"/>
    <hyperlink ref="H38" location="支払手数料A1" tooltip="支払手数料" display="支払手数料"/>
    <hyperlink ref="I38" location="リンクシェア売掛帳A1" tooltip="リンクシェア売掛帳" display="リンクシェア売掛帳"/>
    <hyperlink ref="E548" location="AA銀行1月A1" tooltip="預金出納帳　AA銀行" display="AA銀行"/>
    <hyperlink ref="F548:G548" location="AA銀行1月A1" tooltip="預金出納帳　AA銀行" display="預金出納帳　AA銀行"/>
    <hyperlink ref="F548" location="BB銀行1月A1" tooltip="預金出納帳　BB銀行" display="BB銀行"/>
    <hyperlink ref="G548" location="CC銀行1月A1" tooltip="預金出納帳　CC銀行" display="CC銀行"/>
    <hyperlink ref="H548" location="支払手数料A1" tooltip="支払手数料" display="支払手数料"/>
    <hyperlink ref="I548" location="リンクシェア売掛帳A1" tooltip="リンクシェア売掛帳" display="リンクシェア売掛帳"/>
    <hyperlink ref="E46" location="租税公課A1" tooltip="経費帳　租税公課" display="租税公課"/>
    <hyperlink ref="F46" location="現金出納帳1月A1" tooltip="現金出納帳" display="現金出納帳"/>
    <hyperlink ref="E47" location="通信費A4" tooltip="通信費" display="通信費"/>
    <hyperlink ref="F47" location="現金出納帳1月A1" tooltip="現金出納帳" display="現金出納帳"/>
    <hyperlink ref="F48" location="未払金帳A1" tooltip="未払金帳" display="未払金帳"/>
    <hyperlink ref="E48" location="通信費A4" tooltip="通信費" display="通信費"/>
    <hyperlink ref="E398" location="通信費A4" tooltip="通信費" display="通信費"/>
    <hyperlink ref="F398" location="現金出納帳1月A1" tooltip="現金出納帳" display="現金出納帳"/>
    <hyperlink ref="F399" location="未払金帳A1" tooltip="未払金帳" display="未払金帳"/>
    <hyperlink ref="E399" location="通信費A4" tooltip="通信費" display="通信費"/>
    <hyperlink ref="F558" location="未払金帳A1" tooltip="未払金帳" display="未払金帳"/>
    <hyperlink ref="E558" location="通信費A4" tooltip="経費帳　通信費" display="通信費"/>
    <hyperlink ref="F576" location="未払金帳A1" tooltip="未払金帳" display="未払金帳"/>
    <hyperlink ref="E576" location="通信費A4" tooltip="経費帳　通信費" display="通信費"/>
    <hyperlink ref="E454" location="事務用品費A1" tooltip="経費帳　事務用品費" display="事務用品費"/>
    <hyperlink ref="F454" location="支払い方法A3" tooltip="支払い方法の一覧へ" display="支払い方法一覧参照"/>
    <hyperlink ref="F456" location="未払金帳A1" tooltip="未払金帳" display="未払金帳"/>
    <hyperlink ref="G455" location="AA銀行1月A1" tooltip="預金出納帳　AA銀行" display="預金出納帳　AA銀行"/>
    <hyperlink ref="H455:I455" location="AA銀行1月A1" tooltip="預金出納帳　AA銀行" display="預金出納帳　AA銀行"/>
    <hyperlink ref="H455" location="BB銀行1月A1" tooltip="預金出納帳　BB銀行" display="BB銀行"/>
    <hyperlink ref="I455" location="CC銀行1月A1" tooltip="預金出納帳　CC銀行" display="CC銀行"/>
    <hyperlink ref="E455" location="通信費A4" tooltip="通信費" display="通信費"/>
    <hyperlink ref="E456" location="通信費A4" tooltip="通信費" display="通信費"/>
    <hyperlink ref="F455" location="記帳ガイド!A1" tooltip="経費帳　支払手数料" display="支払手数料"/>
    <hyperlink ref="F117" location="未払金帳A1" tooltip="未払金帳" display="未払金帳"/>
    <hyperlink ref="E515" location="支払手数料A1" tooltip="経費帳　支払手数料" display="支払手数料"/>
    <hyperlink ref="F515" location="AA銀行1月A1" tooltip="預金出納帳　AA銀行" display="預金出納帳　AA銀行"/>
    <hyperlink ref="E192" location="未払金帳A1" tooltip="未払金帳" display="未払金帳"/>
    <hyperlink ref="F193" location="未払金帳A1" tooltip="未払金帳" display="未払金帳"/>
    <hyperlink ref="F192" location="AA銀行1月A1" tooltip="預金出納帳　AA銀行" display="預金出納帳　AA銀行"/>
    <hyperlink ref="G192:H192" location="AA銀行1月A1" tooltip="預金出納帳　AA銀行" display="預金出納帳　AA銀行"/>
    <hyperlink ref="G192" location="BB銀行1月A1" tooltip="預金出納帳　BB銀行" display="BB銀行"/>
    <hyperlink ref="H192" location="CC銀行1月A1" tooltip="預金出納帳　CC銀行" display="CC銀行"/>
    <hyperlink ref="F194" location="ペイジーA32" tooltip="Pay-easy（ペイジー）の項参照" display="Pay-easy参照"/>
    <hyperlink ref="E193" location="未払金帳A1" tooltip="未払金帳" display="未払金帳"/>
    <hyperlink ref="E194" location="未払金帳A1" tooltip="未払金帳" display="未払金帳"/>
    <hyperlink ref="F191" location="現金出納帳1月A1" tooltip="現金出納帳" display="現金出納帳"/>
    <hyperlink ref="E191" location="未払金帳A1" tooltip="未払金帳" display="未払金帳"/>
    <hyperlink ref="F40" location="未払金帳A1" tooltip="未払金帳" display="未払金帳"/>
    <hyperlink ref="E40" location="事務用品費A1" tooltip="事務用品費" display="事務用品費"/>
    <hyperlink ref="G5" location="AA銀行1月A1" tooltip="預金出納帳　AA銀行" display="預金出納帳　AA銀行"/>
    <hyperlink ref="H5:I5" location="AA銀行1月A1" tooltip="預金出納帳　AA銀行" display="預金出納帳　AA銀行"/>
    <hyperlink ref="H5" location="BB銀行1月A1" tooltip="預金出納帳　BB銀行" display="BB銀行"/>
    <hyperlink ref="I5" location="CC銀行1月A1" tooltip="預金出納帳　CC銀行" display="CC銀行"/>
    <hyperlink ref="F5" location="支払手数料A1" tooltip="支払手数料" display="支払手数料"/>
    <hyperlink ref="F4" location="現金出納帳1月A1" tooltip="現金出納帳" display="現金出納帳"/>
    <hyperlink ref="F8" location="事業主借A1" tooltip="事業主借" display="事業主借"/>
    <hyperlink ref="F7" location="PayPal1月A1" tooltip="PayPal" display="PayPal"/>
    <hyperlink ref="E4:E6" location="アマゾン売掛帳A1" tooltip="Amazonアソシエイト　売掛帳" display="アマゾン"/>
    <hyperlink ref="E4" location="消耗品費A1" tooltip="消耗品費" display="消耗品費"/>
    <hyperlink ref="E4:E8" location="消耗品費A1" tooltip="消耗品費" display="消耗品費"/>
    <hyperlink ref="F6" location="未払金帳A1" tooltip="未払金帳" display="未払金帳"/>
    <hyperlink ref="E42" location="AA銀行1月A1" tooltip="預金出納帳　AA銀行" display="AA銀行"/>
    <hyperlink ref="F42:G42" location="AA銀行1月A1" tooltip="預金出納帳　AA銀行" display="預金出納帳　AA銀行"/>
    <hyperlink ref="F42" location="BB銀行1月A1" tooltip="預金出納帳　BB銀行" display="BB銀行"/>
    <hyperlink ref="G42" location="CC銀行1月A1" tooltip="預金出納帳　CC銀行" display="CC銀行"/>
    <hyperlink ref="H42" location="支払手数料A1" tooltip="支払手数料" display="支払手数料"/>
    <hyperlink ref="I42" location="アマゾン売掛帳A1" tooltip="アマゾン・アソシエイト　売掛帳" display="アマゾン売掛帳"/>
    <hyperlink ref="E104" location="AA銀行1月A1" tooltip="預金出納帳　AA銀行" display="預金出納帳　AA銀行"/>
    <hyperlink ref="F104:G104" location="AA銀行1月A1" tooltip="預金出納帳　AA銀行" display="預金出納帳　AA銀行"/>
    <hyperlink ref="F104" location="BB銀行1月A1" tooltip="預金出納帳　BB銀行" display="BB銀行"/>
    <hyperlink ref="G104" location="CC銀行1月A1" tooltip="預金出納帳　CC銀行" display="CC銀行"/>
    <hyperlink ref="E105" location="AA銀行1月A1" tooltip="預金出納帳　AA銀行" display="預金出納帳　AA銀行"/>
    <hyperlink ref="E106" location="AA銀行1月A1" tooltip="預金出納帳　AA銀行" display="預金出納帳　AA銀行"/>
    <hyperlink ref="E107" location="AA銀行1月A1" tooltip="預金出納帳　AA銀行" display="預金出納帳　AA銀行"/>
    <hyperlink ref="F105:G105" location="AA銀行1月A1" tooltip="預金出納帳　AA銀行" display="預金出納帳　AA銀行"/>
    <hyperlink ref="F106:G106" location="AA銀行1月A1" tooltip="預金出納帳　AA銀行" display="預金出納帳　AA銀行"/>
    <hyperlink ref="F107:G107" location="AA銀行1月A1" tooltip="預金出納帳　AA銀行" display="預金出納帳　AA銀行"/>
    <hyperlink ref="F105" location="BB銀行1月A1" tooltip="預金出納帳　BB銀行" display="BB銀行"/>
    <hyperlink ref="F106" location="BB銀行1月A1" tooltip="預金出納帳　BB銀行" display="BB銀行"/>
    <hyperlink ref="F107" location="BB銀行1月A1" tooltip="預金出納帳　BB銀行" display="BB銀行"/>
    <hyperlink ref="G105" location="CC銀行1月A1" tooltip="預金出納帳　CC銀行" display="CC銀行"/>
    <hyperlink ref="G106" location="CC銀行1月A1" tooltip="預金出納帳　CC銀行" display="CC銀行"/>
    <hyperlink ref="G107" location="CC銀行1月A1" tooltip="預金出納帳　CC銀行" display="CC銀行"/>
    <hyperlink ref="E108" location="現金出納帳1月A1" tooltip="現金出納帳" display="現金出納帳"/>
    <hyperlink ref="F108" location="その他売掛帳1月A62" tooltip="その他　売掛帳" display="その他売掛帳"/>
    <hyperlink ref="H104:H107" location="その他売掛帳1月A62" tooltip="その他　売掛帳" display="その他売掛帳"/>
    <hyperlink ref="F101" location="荷造運賃A1" tooltip="荷造運賃" display="荷造運賃"/>
    <hyperlink ref="G101" location="現金出納帳1月A1" tooltip="現金出納帳" display="現金出納帳"/>
    <hyperlink ref="E102" location="その他売掛帳1月A62" tooltip="その他　売掛帳" display="その他売掛帳"/>
    <hyperlink ref="F102" location="その他売上帳1月A1" tooltip="その他　売上帳" display="その他売上帳"/>
    <hyperlink ref="E89" location="AA銀行1月A1" tooltip="預金出納帳　AA銀行" display="預金出納帳　AA銀行"/>
    <hyperlink ref="F89:G89" location="AA銀行1月A1" tooltip="預金出納帳　AA銀行" display="預金出納帳　AA銀行"/>
    <hyperlink ref="F89" location="BB銀行1月A1" tooltip="預金出納帳　BB銀行" display="BB銀行"/>
    <hyperlink ref="G89" location="CC銀行1月A1" tooltip="預金出納帳　CC銀行" display="CC銀行"/>
    <hyperlink ref="E90" location="AA銀行1月A1" tooltip="預金出納帳　AA銀行" display="預金出納帳　AA銀行"/>
    <hyperlink ref="E91" location="AA銀行1月A1" tooltip="預金出納帳　AA銀行" display="預金出納帳　AA銀行"/>
    <hyperlink ref="E92" location="AA銀行1月A1" tooltip="預金出納帳　AA銀行" display="預金出納帳　AA銀行"/>
    <hyperlink ref="F90:G90" location="AA銀行1月A1" tooltip="預金出納帳　AA銀行" display="預金出納帳　AA銀行"/>
    <hyperlink ref="F91:G91" location="AA銀行1月A1" tooltip="預金出納帳　AA銀行" display="預金出納帳　AA銀行"/>
    <hyperlink ref="F92:G92" location="AA銀行1月A1" tooltip="預金出納帳　AA銀行" display="預金出納帳　AA銀行"/>
    <hyperlink ref="F90" location="BB銀行1月A1" tooltip="預金出納帳　BB銀行" display="BB銀行"/>
    <hyperlink ref="F91" location="BB銀行1月A1" tooltip="預金出納帳　BB銀行" display="BB銀行"/>
    <hyperlink ref="F92" location="BB銀行1月A1" tooltip="預金出納帳　BB銀行" display="BB銀行"/>
    <hyperlink ref="G90" location="CC銀行1月A1" tooltip="預金出納帳　CC銀行" display="CC銀行"/>
    <hyperlink ref="G91" location="CC銀行1月A1" tooltip="預金出納帳　CC銀行" display="CC銀行"/>
    <hyperlink ref="G92" location="CC銀行1月A1" tooltip="預金出納帳　CC銀行" display="CC銀行"/>
    <hyperlink ref="E93" location="現金出納帳1月A1" tooltip="現金出納帳" display="現金出納帳"/>
    <hyperlink ref="H89" location="その他売上帳1月A1" tooltip="その他　売上帳" display="その他売上帳"/>
    <hyperlink ref="H90:H92" location="その他売上帳1月A1" tooltip="その他　売上帳" display="その他売上帳"/>
    <hyperlink ref="F93" location="その他売上帳1月A1" tooltip="その他　売上帳" display="その他売上帳"/>
    <hyperlink ref="F96" location="荷造運賃A1" tooltip="荷造運賃" display="荷造運賃"/>
    <hyperlink ref="G96" location="現金出納帳1月A1" tooltip="現金出納帳" display="現金出納帳"/>
    <hyperlink ref="F113" location="AA銀行1月A1" tooltip="預金出納帳　AA銀行" display="預金出納帳　AA銀行"/>
    <hyperlink ref="G113:H113" location="AA銀行1月A1" tooltip="預金出納帳　AA銀行" display="預金出納帳　AA銀行"/>
    <hyperlink ref="G113" location="BB銀行1月A1" tooltip="預金出納帳　BB銀行" display="BB銀行"/>
    <hyperlink ref="H113" location="CC銀行1月A1" tooltip="預金出納帳　CC銀行" display="CC銀行"/>
    <hyperlink ref="F114" location="AA銀行1月A1" tooltip="預金出納帳　AA銀行" display="預金出納帳　AA銀行"/>
    <hyperlink ref="G114:H114" location="AA銀行1月A1" tooltip="預金出納帳　AA銀行" display="預金出納帳　AA銀行"/>
    <hyperlink ref="G114" location="BB銀行1月A1" tooltip="預金出納帳　BB銀行" display="BB銀行"/>
    <hyperlink ref="H114" location="CC銀行1月A1" tooltip="預金出納帳　CC銀行" display="CC銀行"/>
    <hyperlink ref="E113" location="支払手数料A1" tooltip="経費帳　支払手数料" display="支払手数料"/>
    <hyperlink ref="E114" location="支払手数料A1" tooltip="経費帳　支払手数料" display="支払手数料"/>
    <hyperlink ref="F236" location="現金出納帳1月A1" tooltip="現金出納帳" display="現金出納帳"/>
    <hyperlink ref="F237" location="支払手数料A1" tooltip="支払手数料" display="支払手数料"/>
    <hyperlink ref="G237" location="AA銀行1月A1" tooltip="預金出納帳　AA銀行" display="預金出納帳　AA銀行"/>
    <hyperlink ref="H237:I237" location="AA銀行1月A1" tooltip="預金出納帳　AA銀行" display="預金出納帳　AA銀行"/>
    <hyperlink ref="I237" location="CC銀行1月A1" tooltip="預金出納帳　CC銀行" display="CC銀行"/>
    <hyperlink ref="H237" location="BB銀行1月A1" tooltip="預金出納帳　BB銀行" display="BB銀行"/>
    <hyperlink ref="E236" location="租税公課A1" tooltip="経費帳　租税公課" display="租税公課"/>
    <hyperlink ref="E237" location="租税公課A1" tooltip="経費帳　租税公課" display="租税公課"/>
    <hyperlink ref="F238" location="ペイジーA32" tooltip="ペイジー（Pay-easy）の項を参照" display="ペイジーA32"/>
    <hyperlink ref="E238" location="租税公課A1" tooltip="経費帳　租税公課" display="租税公課"/>
    <hyperlink ref="F81" location="未払金帳A1" tooltip="未払金帳" display="未払金帳"/>
    <hyperlink ref="F83" location="事業主借A1" tooltip="事業主借" display="事業主借"/>
    <hyperlink ref="G80" location="AA銀行1月A1" tooltip="預金出納帳　AA銀行" display="預金出納帳　AA銀行"/>
    <hyperlink ref="H80:I80" location="AA銀行1月A1" tooltip="預金出納帳　AA銀行" display="預金出納帳　AA銀行"/>
    <hyperlink ref="H80" location="BB銀行1月A1" tooltip="預金出納帳　BB銀行" display="BB銀行"/>
    <hyperlink ref="I80" location="CC銀行1月A1" tooltip="預金出納帳　CC銀行" display="CC銀行"/>
    <hyperlink ref="F80" location="支払手数料A1" tooltip="支払手数料" display="支払手数料"/>
    <hyperlink ref="F82" location="PayPal1月A1" tooltip="PayPal" display="PayPal"/>
    <hyperlink ref="F79" location="現金出納帳1月A1" tooltip="現金出納帳" display="現金出納帳"/>
    <hyperlink ref="I80:I81" location="アマゾン売掛帳A1" tooltip="Amazonアソシエイト　売掛帳" display="アマゾン"/>
    <hyperlink ref="I83" location="アドセンス売掛帳A1" tooltip="Google Adsensse　売掛帳" display="グーグルアドセンス"/>
    <hyperlink ref="E79:E83" location="消耗品費A1" tooltip="消耗品費" display="消耗品費"/>
    <hyperlink ref="E120" location="未払金帳A1" tooltip="未払金帳" display="未払金帳"/>
    <hyperlink ref="G120" location="AA銀行1月A1" tooltip="預金出納帳　AA銀行" display="預金出納帳　AA銀行"/>
    <hyperlink ref="H120:I120" location="AA銀行1月A1" tooltip="預金出納帳　AA銀行" display="預金出納帳　AA銀行"/>
    <hyperlink ref="H120" location="BB銀行1月A1" tooltip="預金出納帳　BB銀行" display="BB銀行"/>
    <hyperlink ref="I120" location="CC銀行1月A1" tooltip="預金出納帳　CC銀行" display="CC銀行"/>
    <hyperlink ref="F120" location="支払手数料A1" tooltip="支払手数料" display="支払手数料"/>
    <hyperlink ref="E118" location="未払金帳A1" tooltip="未払金帳" display="未払金帳"/>
    <hyperlink ref="F118" location="AA銀行1月A1" tooltip="預金出納帳　AA銀行" display="預金出納帳　AA銀行"/>
    <hyperlink ref="G118:H118" location="AA銀行1月A1" tooltip="預金出納帳　AA銀行" display="預金出納帳　AA銀行"/>
    <hyperlink ref="G118" location="BB銀行1月A1" tooltip="預金出納帳　BB銀行" display="BB銀行"/>
    <hyperlink ref="H118" location="CC銀行1月A1" tooltip="預金出納帳　CC銀行" display="CC銀行"/>
    <hyperlink ref="E126" location="買掛帳1月A59" tooltip="買掛帳" display="買掛帳"/>
    <hyperlink ref="E140" location="PayPal1月A1" tooltip="PayPal" display="PayPal"/>
    <hyperlink ref="F140" location="支払手数料A1" tooltip="支払手数料" display="支払手数料"/>
    <hyperlink ref="E148" location="PayPal1月A1" tooltip="PayPal" display="PayPal"/>
    <hyperlink ref="E149" location="AA銀行1月A1" tooltip="預金出納帳　AA銀行" display="預金出納帳　AA銀行"/>
    <hyperlink ref="F149:G149" location="AA銀行1月A1" tooltip="預金出納帳　AA銀行" display="預金出納帳　AA銀行"/>
    <hyperlink ref="F149" location="BB銀行1月A1" tooltip="預金出納帳　BB銀行" display="BB銀行"/>
    <hyperlink ref="G149" location="CC銀行1月A1" tooltip="預金出納帳　CC銀行" display="CC銀行"/>
    <hyperlink ref="F153" location="仕入帳1月A1" tooltip="仕入帳" display="仕入帳"/>
    <hyperlink ref="G153" location="買掛帳1月A59" tooltip="買掛帳" display="買掛帳"/>
    <hyperlink ref="F172" location="未払金帳A1" tooltip="未払金帳" display="未払金帳"/>
    <hyperlink ref="E170" location="消耗品費A1" tooltip="消耗品費" display="消耗品費"/>
    <hyperlink ref="F173" location="PayPal1月A1" tooltip="PayPal" display="PayPal"/>
    <hyperlink ref="G171" location="AA銀行1月A1" tooltip="預金出納帳　AA銀行" display="預金出納帳　AA銀行"/>
    <hyperlink ref="H171:I171" location="AA銀行1月A1" tooltip="預金出納帳　AA銀行" display="預金出納帳　AA銀行"/>
    <hyperlink ref="H171" location="BB銀行1月A1" tooltip="預金出納帳　BB銀行" display="BB銀行"/>
    <hyperlink ref="I171" location="CC銀行1月A1" tooltip="預金出納帳　CC銀行" display="CC銀行"/>
    <hyperlink ref="F171" location="支払手数料A1" tooltip="支払手数料" display="支払手数料"/>
    <hyperlink ref="F170" location="現金出納帳1月A1" tooltip="現金出納帳" display="現金出納帳"/>
    <hyperlink ref="E171:E173" location="消耗品費A1" tooltip="消耗品費" display="消耗品費"/>
    <hyperlink ref="E169" location="外注工賃A1" tooltip="外注工賃" display="外注工賃"/>
    <hyperlink ref="F169" location="買掛帳1月A59" tooltip="買掛帳" display="買掛帳"/>
    <hyperlink ref="E170:E173" location="買掛帳1月A59" tooltip="買掛帳" display="買掛帳"/>
    <hyperlink ref="E234" location="事業主貸A1" tooltip="事業主貸" display="事業主貸"/>
    <hyperlink ref="F234" location="AA銀行1月A1" tooltip="預金出納帳　AA銀行" display="預金出納帳　AA銀行"/>
    <hyperlink ref="G234:H234" location="AA銀行1月A1" tooltip="預金出納帳　AA銀行" display="預金出納帳　AA銀行"/>
    <hyperlink ref="H234" location="CC銀行1月A1" tooltip="預金出納帳　CC銀行" display="CC銀行"/>
    <hyperlink ref="G234" location="BB銀行1月A1" tooltip="預金出納帳　BB銀行" display="BB銀行"/>
    <hyperlink ref="F235" location="BB銀行1月A1" tooltip="預金出納帳　BB銀行" display="BB銀行"/>
    <hyperlink ref="E235" location="AA銀行1月A1" tooltip="預金出納帳　AA銀行" display="AA銀行"/>
    <hyperlink ref="F235:G235" location="AA銀行1月A1" tooltip="預金出納帳　AA銀行" display="預金出納帳　AA銀行"/>
    <hyperlink ref="G235" location="CC銀行1月A1" tooltip="預金出納帳　CC銀行" display="CC銀行"/>
    <hyperlink ref="H235" location="事業主借A1" tooltip="事業主借" display="事業主借"/>
    <hyperlink ref="G522" location="楽天売掛帳A1" tooltip="楽天売掛帳" display="楽天売掛帳"/>
    <hyperlink ref="F521" location="楽天売上帳A1" tooltip="楽天売上帳" display="楽天売上帳"/>
    <hyperlink ref="E521" location="楽天売掛帳A1" tooltip="楽天売掛帳" display="楽天売掛帳"/>
    <hyperlink ref="F522" location="支払手数料A1" tooltip="支払手数料" display="支払手数料"/>
    <hyperlink ref="E522" location="事業主貸A1" tooltip="事業主貸" display="事業主貸"/>
    <hyperlink ref="E519" location="事業主貸A1" tooltip="事業主貸" display="事業主貸"/>
    <hyperlink ref="F519" location="AA銀行1月A1" tooltip="預金出納帳　AA銀行" display="預金出納帳　AA銀行"/>
    <hyperlink ref="G519:H519" location="AA銀行1月A1" tooltip="預金出納帳　AA銀行" display="預金出納帳　AA銀行"/>
    <hyperlink ref="H519" location="CC銀行1月A1" tooltip="預金出納帳　CC銀行" display="CC銀行"/>
    <hyperlink ref="G519" location="BB銀行1月A1" tooltip="預金出納帳　BB銀行" display="BB銀行"/>
    <hyperlink ref="F520" location="BB銀行1月A1" tooltip="預金出納帳　BB銀行" display="BB銀行"/>
    <hyperlink ref="E520" location="AA銀行1月A1" tooltip="預金出納帳　AA銀行" display="AA銀行"/>
    <hyperlink ref="F520:G520" location="AA銀行1月A1" tooltip="預金出納帳　AA銀行" display="預金出納帳　AA銀行"/>
    <hyperlink ref="G520" location="CC銀行1月A1" tooltip="預金出納帳　CC銀行" display="CC銀行"/>
    <hyperlink ref="H520" location="事業主借A1" tooltip="事業主借" display="事業主借"/>
    <hyperlink ref="E119" location="事業主貸A1" tooltip="事業主貸" display="事業主貸"/>
    <hyperlink ref="E121" location="事業主貸A1" tooltip="事業主貸" display="事業主貸"/>
    <hyperlink ref="F263" location="事業主借A1" tooltip="事業主借" display="事業主借"/>
    <hyperlink ref="E96" location="商品台帳1ページ目A52" tooltip="商品台帳　今期1ページ目へ" display="商品台帳"/>
    <hyperlink ref="E101" location="商品台帳1ページ目A52" tooltip="商品台帳　今期1ページ目へ" display="商品台帳"/>
    <hyperlink ref="E109" location="商品台帳1ページ目A52" tooltip="商品台帳　今期1ページ目へ" display="商品台帳"/>
    <hyperlink ref="E153" location="商品台帳1ページ目A52" tooltip="商品台帳　今期1ページ目へ" display="商品台帳"/>
    <hyperlink ref="E190" location="商品台帳1ページ目A52" tooltip="商品台帳　今期1ページ目へ" display="商品台帳"/>
    <hyperlink ref="E207" location="商品台帳1ページ目A52" tooltip="商品台帳　今期1ページ目へ" display="商品台帳"/>
    <hyperlink ref="E262" location="商品台帳1ページ目A52" tooltip="商品台帳　今期1ページ目へ" display="商品台帳"/>
    <hyperlink ref="E263" location="商品台帳1ページ目A52" tooltip="商品台帳　今期1ページ目へ" display="商品台帳"/>
    <hyperlink ref="F293" location="商品台帳1ページ目A52" tooltip="商品台帳　今期1ページ目へ" display="商品台帳"/>
    <hyperlink ref="F294" location="商品台帳1ページ目A52" tooltip="商品台帳　今期1ページ目へ" display="商品台帳"/>
    <hyperlink ref="F295" location="商品台帳1ページ目A52" tooltip="商品台帳　今期1ページ目へ" display="商品台帳"/>
    <hyperlink ref="F296" location="商品台帳1ページ目A52" tooltip="商品台帳　今期1ページ目へ" display="商品台帳"/>
    <hyperlink ref="F297" location="商品台帳1ページ目A52" tooltip="商品台帳　今期1ページ目へ" display="商品台帳"/>
    <hyperlink ref="E370" location="商品台帳1ページ目A52" tooltip="商品台帳　今期1ページ目へ" display="商品台帳"/>
    <hyperlink ref="E474" location="商品台帳1ページ目A52" tooltip="商品台帳　今期1ページ目へ" display="商品台帳"/>
    <hyperlink ref="E523" location="商品台帳1ページ目A52" tooltip="商品台帳　今期1ページ目へ" display="商品台帳"/>
    <hyperlink ref="E563" location="商品台帳1ページ目A52" tooltip="商品台帳　今期1ページ目へ" display="商品台帳"/>
    <hyperlink ref="F177" location="未払金帳A1" tooltip="未払金帳" display="未払金帳"/>
    <hyperlink ref="E176" location="旅費交通費A1" tooltip="経費帳　旅費交通費" display="旅費交通費"/>
    <hyperlink ref="E177" location="旅費交通費A1" tooltip="経費帳　旅費交通費" display="旅費交通費"/>
    <hyperlink ref="E94" location="その他売上帳1月A1" tooltip="その他　売上帳" display="その他売上帳"/>
    <hyperlink ref="E95" location="その他売上帳1月A1" tooltip="その他　売上帳" display="その他売上帳"/>
    <hyperlink ref="G94" location="AA銀行1月A1" tooltip="預金出納帳　AA銀行" display="預金出納帳　AA銀行"/>
    <hyperlink ref="H94:I94" location="AA銀行1月A1" tooltip="預金出納帳　AA銀行" display="預金出納帳　AA銀行"/>
    <hyperlink ref="H94" location="BB銀行1月A1" tooltip="預金出納帳　BB銀行" display="BB銀行"/>
    <hyperlink ref="I94" location="CC銀行1月A1" tooltip="預金出納帳　CC銀行" display="CC銀行"/>
    <hyperlink ref="F94" location="支払手数料A1" tooltip="経費帳　支払手数料" display="支払手数料"/>
    <hyperlink ref="E97" location="商品台帳1ページ目A52" tooltip="商品台帳　今期1ページ目へ" display="商品台帳"/>
    <hyperlink ref="E98" location="その他売上帳1月A1" tooltip="その他　売上帳" display="その他売上帳"/>
    <hyperlink ref="E103" location="商品台帳1ページ目A52" tooltip="商品台帳　今期1ページ目へ" display="商品台帳"/>
    <hyperlink ref="H95" location="アマゾン売掛帳A1" tooltip="Amazonアソシエイト　売掛帳" display="アマゾン"/>
    <hyperlink ref="G95" location="BB銀行1月A1" tooltip="預金出納帳　BB銀行" display="BB銀行"/>
    <hyperlink ref="G95:H95" location="AA銀行1月A1" tooltip="預金出納帳　AA銀行" display="預金出納帳　AA銀行"/>
    <hyperlink ref="F95" location="AA銀行1月A1" tooltip="預金出納帳　AA銀行" display="預金出納帳　AA銀行"/>
    <hyperlink ref="G98" location="AA銀行1月A1" tooltip="預金出納帳　AA銀行" display="預金出納帳　AA銀行"/>
    <hyperlink ref="H98:I98" location="AA銀行1月A1" tooltip="預金出納帳　AA銀行" display="預金出納帳　AA銀行"/>
    <hyperlink ref="H98" location="BB銀行1月A1" tooltip="預金出納帳　BB銀行" display="BB銀行"/>
    <hyperlink ref="I98" location="CC銀行1月A1" tooltip="預金出納帳　CC銀行" display="CC銀行"/>
    <hyperlink ref="F98" location="支払手数料A1" tooltip="経費帳　支払手数料" display="支払手数料"/>
    <hyperlink ref="H99" location="アマゾン売掛帳A1" tooltip="Amazonアソシエイト　売掛帳" display="アマゾン"/>
    <hyperlink ref="G99" location="BB銀行1月A1" tooltip="預金出納帳　BB銀行" display="BB銀行"/>
    <hyperlink ref="G99:H99" location="AA銀行1月A1" tooltip="預金出納帳　AA銀行" display="預金出納帳　AA銀行"/>
    <hyperlink ref="F99" location="AA銀行1月A1" tooltip="預金出納帳　AA銀行" display="預金出納帳　AA銀行"/>
    <hyperlink ref="F103" location="その他売上帳1月A1" tooltip="その他　売上帳" display="その他売上帳"/>
    <hyperlink ref="G103" location="その他売掛帳1月A62" tooltip="その他　売掛帳" display="その他売掛帳"/>
    <hyperlink ref="E110:E112" location="その他売上帳1月A1" tooltip="その他　売上帳" display="その他売上帳"/>
    <hyperlink ref="G110" location="AA銀行1月A1" tooltip="預金出納帳　AA銀行" display="預金出納帳　AA銀行"/>
    <hyperlink ref="H110:I110" location="AA銀行1月A1" tooltip="預金出納帳　AA銀行" display="預金出納帳　AA銀行"/>
    <hyperlink ref="H110" location="BB銀行1月A1" tooltip="預金出納帳　BB銀行" display="BB銀行"/>
    <hyperlink ref="I110" location="CC銀行1月A1" tooltip="預金出納帳　CC銀行" display="CC銀行"/>
    <hyperlink ref="F110" location="支払手数料A1" tooltip="経費帳　支払手数料" display="支払手数料"/>
    <hyperlink ref="F111" location="AA銀行1月A1" tooltip="預金出納帳　AA銀行" display="預金出納帳　AA銀行"/>
    <hyperlink ref="G111:H111" location="AA銀行1月A1" tooltip="預金出納帳　AA銀行" display="預金出納帳　AA銀行"/>
    <hyperlink ref="G111" location="BB銀行1月A1" tooltip="預金出納帳　BB銀行" display="BB銀行"/>
    <hyperlink ref="H111" location="CC銀行1月A1" tooltip="預金出納帳　CC銀行" display="CC銀行"/>
    <hyperlink ref="F112" location="現金出納帳1月A1" tooltip="現金出納帳" display="現金出納帳"/>
    <hyperlink ref="I298:I299" location="アドセンス売掛帳A1" tooltip="Google Adsensse　売掛帳" display="グーグルアドセンス"/>
    <hyperlink ref="I301:I302" location="AffiliateB売掛帳A1" tooltip="Affiliate B　売掛帳" display="Affiliate B"/>
    <hyperlink ref="E314" location="AA銀行1月A1" tooltip="預金出納帳　AA銀行" display="預金出納帳　AA銀行"/>
    <hyperlink ref="F314:G314" location="AA銀行1月A1" tooltip="預金出納帳　AA銀行" display="預金出納帳　AA銀行"/>
    <hyperlink ref="F314" location="BB銀行1月A1" tooltip="預金出納帳　BB銀行" display="BB銀行"/>
    <hyperlink ref="G314" location="CC銀行1月A1" tooltip="預金出納帳　CC銀行" display="CC銀行"/>
    <hyperlink ref="E315" location="AA銀行1月A1" tooltip="預金出納帳　AA銀行" display="預金出納帳　AA銀行"/>
    <hyperlink ref="E316" location="AA銀行1月A1" tooltip="預金出納帳　AA銀行" display="預金出納帳　AA銀行"/>
    <hyperlink ref="E317" location="AA銀行1月A1" tooltip="預金出納帳　AA銀行" display="預金出納帳　AA銀行"/>
    <hyperlink ref="F315:G315" location="AA銀行1月A1" tooltip="預金出納帳　AA銀行" display="預金出納帳　AA銀行"/>
    <hyperlink ref="F316:G316" location="AA銀行1月A1" tooltip="預金出納帳　AA銀行" display="預金出納帳　AA銀行"/>
    <hyperlink ref="F317:G317" location="AA銀行1月A1" tooltip="預金出納帳　AA銀行" display="預金出納帳　AA銀行"/>
    <hyperlink ref="F315" location="BB銀行1月A1" tooltip="預金出納帳　BB銀行" display="BB銀行"/>
    <hyperlink ref="F316" location="BB銀行1月A1" tooltip="預金出納帳　BB銀行" display="BB銀行"/>
    <hyperlink ref="F317" location="BB銀行1月A1" tooltip="預金出納帳　BB銀行" display="BB銀行"/>
    <hyperlink ref="G315" location="CC銀行1月A1" tooltip="預金出納帳　CC銀行" display="CC銀行"/>
    <hyperlink ref="G316" location="CC銀行1月A1" tooltip="預金出納帳　CC銀行" display="CC銀行"/>
    <hyperlink ref="G317" location="CC銀行1月A1" tooltip="預金出納帳　CC銀行" display="CC銀行"/>
    <hyperlink ref="E318" location="現金出納帳1月A1" tooltip="現金出納帳" display="現金出納帳"/>
    <hyperlink ref="F318" location="その他売掛帳1月A62" tooltip="その他　売掛帳" display="その他売掛帳"/>
    <hyperlink ref="H314:H317" location="その他売掛帳1月A62" tooltip="その他　売掛帳" display="その他売掛帳"/>
    <hyperlink ref="F311" location="荷造運賃A1" tooltip="荷造運賃" display="荷造運賃"/>
    <hyperlink ref="G311" location="現金出納帳1月A1" tooltip="現金出納帳" display="現金出納帳"/>
    <hyperlink ref="E312" location="その他売掛帳1月A62" tooltip="その他　売掛帳" display="その他売掛帳"/>
    <hyperlink ref="F312" location="その他売上帳1月A1" tooltip="その他　売上帳" display="その他売上帳"/>
    <hyperlink ref="E299" location="AA銀行1月A1" tooltip="預金出納帳　AA銀行" display="預金出納帳　AA銀行"/>
    <hyperlink ref="F299:G299" location="AA銀行1月A1" tooltip="預金出納帳　AA銀行" display="預金出納帳　AA銀行"/>
    <hyperlink ref="F299" location="BB銀行1月A1" tooltip="預金出納帳　BB銀行" display="BB銀行"/>
    <hyperlink ref="G299" location="CC銀行1月A1" tooltip="預金出納帳　CC銀行" display="CC銀行"/>
    <hyperlink ref="E300" location="AA銀行1月A1" tooltip="預金出納帳　AA銀行" display="預金出納帳　AA銀行"/>
    <hyperlink ref="E301" location="AA銀行1月A1" tooltip="預金出納帳　AA銀行" display="預金出納帳　AA銀行"/>
    <hyperlink ref="E302" location="AA銀行1月A1" tooltip="預金出納帳　AA銀行" display="預金出納帳　AA銀行"/>
    <hyperlink ref="F300:G300" location="AA銀行1月A1" tooltip="預金出納帳　AA銀行" display="預金出納帳　AA銀行"/>
    <hyperlink ref="F301:G301" location="AA銀行1月A1" tooltip="預金出納帳　AA銀行" display="預金出納帳　AA銀行"/>
    <hyperlink ref="F302:G302" location="AA銀行1月A1" tooltip="預金出納帳　AA銀行" display="預金出納帳　AA銀行"/>
    <hyperlink ref="F300" location="BB銀行1月A1" tooltip="預金出納帳　BB銀行" display="BB銀行"/>
    <hyperlink ref="F301" location="BB銀行1月A1" tooltip="預金出納帳　BB銀行" display="BB銀行"/>
    <hyperlink ref="F302" location="BB銀行1月A1" tooltip="預金出納帳　BB銀行" display="BB銀行"/>
    <hyperlink ref="G300" location="CC銀行1月A1" tooltip="預金出納帳　CC銀行" display="CC銀行"/>
    <hyperlink ref="G301" location="CC銀行1月A1" tooltip="預金出納帳　CC銀行" display="CC銀行"/>
    <hyperlink ref="G302" location="CC銀行1月A1" tooltip="預金出納帳　CC銀行" display="CC銀行"/>
    <hyperlink ref="E303" location="現金出納帳1月A1" tooltip="現金出納帳" display="現金出納帳"/>
    <hyperlink ref="H299" location="その他売上帳1月A1" tooltip="その他　売上帳" display="その他売上帳"/>
    <hyperlink ref="H300:H302" location="その他売上帳1月A1" tooltip="その他　売上帳" display="その他売上帳"/>
    <hyperlink ref="F303" location="その他売上帳1月A1" tooltip="その他　売上帳" display="その他売上帳"/>
    <hyperlink ref="F306" location="荷造運賃A1" tooltip="荷造運賃" display="荷造運賃"/>
    <hyperlink ref="G306" location="現金出納帳1月A1" tooltip="現金出納帳" display="現金出納帳"/>
    <hyperlink ref="E306" location="商品台帳1ページ目A52" tooltip="商品台帳　今期1ページ目へ" display="商品台帳"/>
    <hyperlink ref="E311" location="商品台帳1ページ目A52" tooltip="商品台帳　今期1ページ目へ" display="商品台帳"/>
    <hyperlink ref="E319" location="商品台帳1ページ目A52" tooltip="商品台帳　今期1ページ目へ" display="商品台帳"/>
    <hyperlink ref="E304" location="その他売上帳1月A1" tooltip="その他　売上帳" display="その他売上帳"/>
    <hyperlink ref="E305" location="その他売上帳1月A1" tooltip="その他　売上帳" display="その他売上帳"/>
    <hyperlink ref="G304" location="AA銀行1月A1" tooltip="預金出納帳　AA銀行" display="預金出納帳　AA銀行"/>
    <hyperlink ref="H304:I304" location="AA銀行1月A1" tooltip="預金出納帳　AA銀行" display="預金出納帳　AA銀行"/>
    <hyperlink ref="H304" location="BB銀行1月A1" tooltip="預金出納帳　BB銀行" display="BB銀行"/>
    <hyperlink ref="I304" location="CC銀行1月A1" tooltip="預金出納帳　CC銀行" display="CC銀行"/>
    <hyperlink ref="F304" location="支払手数料A1" tooltip="経費帳　支払手数料" display="支払手数料"/>
    <hyperlink ref="E307" location="商品台帳1ページ目A52" tooltip="商品台帳　今期1ページ目へ" display="商品台帳"/>
    <hyperlink ref="E308" location="その他売上帳1月A1" tooltip="その他　売上帳" display="その他売上帳"/>
    <hyperlink ref="E313" location="商品台帳1ページ目A52" tooltip="商品台帳　今期1ページ目へ" display="商品台帳"/>
    <hyperlink ref="H305" location="アマゾン売掛帳A1" tooltip="Amazonアソシエイト　売掛帳" display="アマゾン"/>
    <hyperlink ref="G305" location="BB銀行1月A1" tooltip="預金出納帳　BB銀行" display="BB銀行"/>
    <hyperlink ref="G305:H305" location="AA銀行1月A1" tooltip="預金出納帳　AA銀行" display="預金出納帳　AA銀行"/>
    <hyperlink ref="F305" location="AA銀行1月A1" tooltip="預金出納帳　AA銀行" display="預金出納帳　AA銀行"/>
    <hyperlink ref="G308" location="AA銀行1月A1" tooltip="預金出納帳　AA銀行" display="預金出納帳　AA銀行"/>
    <hyperlink ref="H308:I308" location="AA銀行1月A1" tooltip="預金出納帳　AA銀行" display="預金出納帳　AA銀行"/>
    <hyperlink ref="H308" location="BB銀行1月A1" tooltip="預金出納帳　BB銀行" display="BB銀行"/>
    <hyperlink ref="I308" location="CC銀行1月A1" tooltip="預金出納帳　CC銀行" display="CC銀行"/>
    <hyperlink ref="F308" location="支払手数料A1" tooltip="経費帳　支払手数料" display="支払手数料"/>
    <hyperlink ref="H309" location="アマゾン売掛帳A1" tooltip="Amazonアソシエイト　売掛帳" display="アマゾン"/>
    <hyperlink ref="G309" location="BB銀行1月A1" tooltip="預金出納帳　BB銀行" display="BB銀行"/>
    <hyperlink ref="G309:H309" location="AA銀行1月A1" tooltip="預金出納帳　AA銀行" display="預金出納帳　AA銀行"/>
    <hyperlink ref="F309" location="AA銀行1月A1" tooltip="預金出納帳　AA銀行" display="預金出納帳　AA銀行"/>
    <hyperlink ref="F313" location="その他売上帳1月A1" tooltip="その他　売上帳" display="その他売上帳"/>
    <hyperlink ref="G313" location="その他売掛帳1月A62" tooltip="その他　売掛帳" display="その他売掛帳"/>
    <hyperlink ref="E320:E322" location="その他売上帳1月A1" tooltip="その他　売上帳" display="その他売上帳"/>
    <hyperlink ref="G320" location="AA銀行1月A1" tooltip="預金出納帳　AA銀行" display="預金出納帳　AA銀行"/>
    <hyperlink ref="H320:I320" location="AA銀行1月A1" tooltip="預金出納帳　AA銀行" display="預金出納帳　AA銀行"/>
    <hyperlink ref="H320" location="BB銀行1月A1" tooltip="預金出納帳　BB銀行" display="BB銀行"/>
    <hyperlink ref="I320" location="CC銀行1月A1" tooltip="預金出納帳　CC銀行" display="CC銀行"/>
    <hyperlink ref="F320" location="支払手数料A1" tooltip="経費帳　支払手数料" display="支払手数料"/>
    <hyperlink ref="F321" location="AA銀行1月A1" tooltip="預金出納帳　AA銀行" display="預金出納帳　AA銀行"/>
    <hyperlink ref="G321:H321" location="AA銀行1月A1" tooltip="預金出納帳　AA銀行" display="預金出納帳　AA銀行"/>
    <hyperlink ref="G321" location="BB銀行1月A1" tooltip="預金出納帳　BB銀行" display="BB銀行"/>
    <hyperlink ref="H321" location="CC銀行1月A1" tooltip="預金出納帳　CC銀行" display="CC銀行"/>
    <hyperlink ref="F322" location="現金出納帳1月A1" tooltip="現金出納帳" display="現金出納帳"/>
    <hyperlink ref="I412:I413" location="アドセンス売掛帳A1" tooltip="Google Adsensse　売掛帳" display="グーグルアドセンス"/>
    <hyperlink ref="I415:I416" location="AffiliateB売掛帳A1" tooltip="Affiliate B　売掛帳" display="Affiliate B"/>
    <hyperlink ref="E428" location="AA銀行1月A1" tooltip="預金出納帳　AA銀行" display="預金出納帳　AA銀行"/>
    <hyperlink ref="F428:G428" location="AA銀行1月A1" tooltip="預金出納帳　AA銀行" display="預金出納帳　AA銀行"/>
    <hyperlink ref="F428" location="BB銀行1月A1" tooltip="預金出納帳　BB銀行" display="BB銀行"/>
    <hyperlink ref="G428" location="CC銀行1月A1" tooltip="預金出納帳　CC銀行" display="CC銀行"/>
    <hyperlink ref="E429" location="AA銀行1月A1" tooltip="預金出納帳　AA銀行" display="預金出納帳　AA銀行"/>
    <hyperlink ref="E430" location="AA銀行1月A1" tooltip="預金出納帳　AA銀行" display="預金出納帳　AA銀行"/>
    <hyperlink ref="E431" location="AA銀行1月A1" tooltip="預金出納帳　AA銀行" display="預金出納帳　AA銀行"/>
    <hyperlink ref="F429:G429" location="AA銀行1月A1" tooltip="預金出納帳　AA銀行" display="預金出納帳　AA銀行"/>
    <hyperlink ref="F430:G430" location="AA銀行1月A1" tooltip="預金出納帳　AA銀行" display="預金出納帳　AA銀行"/>
    <hyperlink ref="F431:G431" location="AA銀行1月A1" tooltip="預金出納帳　AA銀行" display="預金出納帳　AA銀行"/>
    <hyperlink ref="F429" location="BB銀行1月A1" tooltip="預金出納帳　BB銀行" display="BB銀行"/>
    <hyperlink ref="F430" location="BB銀行1月A1" tooltip="預金出納帳　BB銀行" display="BB銀行"/>
    <hyperlink ref="F431" location="BB銀行1月A1" tooltip="預金出納帳　BB銀行" display="BB銀行"/>
    <hyperlink ref="G429" location="CC銀行1月A1" tooltip="預金出納帳　CC銀行" display="CC銀行"/>
    <hyperlink ref="G430" location="CC銀行1月A1" tooltip="預金出納帳　CC銀行" display="CC銀行"/>
    <hyperlink ref="G431" location="CC銀行1月A1" tooltip="預金出納帳　CC銀行" display="CC銀行"/>
    <hyperlink ref="E432" location="現金出納帳1月A1" tooltip="現金出納帳" display="現金出納帳"/>
    <hyperlink ref="F432" location="その他売掛帳1月A62" tooltip="その他　売掛帳" display="その他売掛帳"/>
    <hyperlink ref="H428:H431" location="その他売掛帳1月A62" tooltip="その他　売掛帳" display="その他売掛帳"/>
    <hyperlink ref="F425" location="荷造運賃A1" tooltip="荷造運賃" display="荷造運賃"/>
    <hyperlink ref="G425" location="現金出納帳1月A1" tooltip="現金出納帳" display="現金出納帳"/>
    <hyperlink ref="E426" location="その他売掛帳1月A62" tooltip="その他　売掛帳" display="その他売掛帳"/>
    <hyperlink ref="F426" location="その他売上帳1月A1" tooltip="その他　売上帳" display="その他売上帳"/>
    <hyperlink ref="E413" location="AA銀行1月A1" tooltip="預金出納帳　AA銀行" display="預金出納帳　AA銀行"/>
    <hyperlink ref="F413:G413" location="AA銀行1月A1" tooltip="預金出納帳　AA銀行" display="預金出納帳　AA銀行"/>
    <hyperlink ref="F413" location="BB銀行1月A1" tooltip="預金出納帳　BB銀行" display="BB銀行"/>
    <hyperlink ref="G413" location="CC銀行1月A1" tooltip="預金出納帳　CC銀行" display="CC銀行"/>
    <hyperlink ref="E414" location="AA銀行1月A1" tooltip="預金出納帳　AA銀行" display="預金出納帳　AA銀行"/>
    <hyperlink ref="E415" location="AA銀行1月A1" tooltip="預金出納帳　AA銀行" display="預金出納帳　AA銀行"/>
    <hyperlink ref="E416" location="AA銀行1月A1" tooltip="預金出納帳　AA銀行" display="預金出納帳　AA銀行"/>
    <hyperlink ref="F414:G414" location="AA銀行1月A1" tooltip="預金出納帳　AA銀行" display="預金出納帳　AA銀行"/>
    <hyperlink ref="F415:G415" location="AA銀行1月A1" tooltip="預金出納帳　AA銀行" display="預金出納帳　AA銀行"/>
    <hyperlink ref="F416:G416" location="AA銀行1月A1" tooltip="預金出納帳　AA銀行" display="預金出納帳　AA銀行"/>
    <hyperlink ref="F414" location="BB銀行1月A1" tooltip="預金出納帳　BB銀行" display="BB銀行"/>
    <hyperlink ref="F415" location="BB銀行1月A1" tooltip="預金出納帳　BB銀行" display="BB銀行"/>
    <hyperlink ref="F416" location="BB銀行1月A1" tooltip="預金出納帳　BB銀行" display="BB銀行"/>
    <hyperlink ref="G414" location="CC銀行1月A1" tooltip="預金出納帳　CC銀行" display="CC銀行"/>
    <hyperlink ref="G415" location="CC銀行1月A1" tooltip="預金出納帳　CC銀行" display="CC銀行"/>
    <hyperlink ref="G416" location="CC銀行1月A1" tooltip="預金出納帳　CC銀行" display="CC銀行"/>
    <hyperlink ref="E417" location="現金出納帳1月A1" tooltip="現金出納帳" display="現金出納帳"/>
    <hyperlink ref="H413" location="その他売上帳1月A1" tooltip="その他　売上帳" display="その他売上帳"/>
    <hyperlink ref="H414:H416" location="その他売上帳1月A1" tooltip="その他　売上帳" display="その他売上帳"/>
    <hyperlink ref="F417" location="その他売上帳1月A1" tooltip="その他　売上帳" display="その他売上帳"/>
    <hyperlink ref="F420" location="荷造運賃A1" tooltip="荷造運賃" display="荷造運賃"/>
    <hyperlink ref="G420" location="現金出納帳1月A1" tooltip="現金出納帳" display="現金出納帳"/>
    <hyperlink ref="E420" location="商品台帳1ページ目A52" tooltip="商品台帳　今期1ページ目へ" display="商品台帳"/>
    <hyperlink ref="E425" location="商品台帳1ページ目A52" tooltip="商品台帳　今期1ページ目へ" display="商品台帳"/>
    <hyperlink ref="E433" location="商品台帳1ページ目A52" tooltip="商品台帳　今期1ページ目へ" display="商品台帳"/>
    <hyperlink ref="E418" location="その他売上帳1月A1" tooltip="その他　売上帳" display="その他売上帳"/>
    <hyperlink ref="E419" location="その他売上帳1月A1" tooltip="その他　売上帳" display="その他売上帳"/>
    <hyperlink ref="G418" location="AA銀行1月A1" tooltip="預金出納帳　AA銀行" display="預金出納帳　AA銀行"/>
    <hyperlink ref="H418:I418" location="AA銀行1月A1" tooltip="預金出納帳　AA銀行" display="預金出納帳　AA銀行"/>
    <hyperlink ref="H418" location="BB銀行1月A1" tooltip="預金出納帳　BB銀行" display="BB銀行"/>
    <hyperlink ref="I418" location="CC銀行1月A1" tooltip="預金出納帳　CC銀行" display="CC銀行"/>
    <hyperlink ref="F418" location="支払手数料A1" tooltip="経費帳　支払手数料" display="支払手数料"/>
    <hyperlink ref="E421" location="商品台帳1ページ目A52" tooltip="商品台帳　今期1ページ目へ" display="商品台帳"/>
    <hyperlink ref="E422" location="その他売上帳1月A1" tooltip="その他　売上帳" display="その他売上帳"/>
    <hyperlink ref="E427" location="商品台帳1ページ目A52" tooltip="商品台帳　今期1ページ目へ" display="商品台帳"/>
    <hyperlink ref="H419" location="アマゾン売掛帳A1" tooltip="Amazonアソシエイト　売掛帳" display="アマゾン"/>
    <hyperlink ref="G419" location="BB銀行1月A1" tooltip="預金出納帳　BB銀行" display="BB銀行"/>
    <hyperlink ref="G419:H419" location="AA銀行1月A1" tooltip="預金出納帳　AA銀行" display="預金出納帳　AA銀行"/>
    <hyperlink ref="F419" location="AA銀行1月A1" tooltip="預金出納帳　AA銀行" display="預金出納帳　AA銀行"/>
    <hyperlink ref="G422" location="AA銀行1月A1" tooltip="預金出納帳　AA銀行" display="預金出納帳　AA銀行"/>
    <hyperlink ref="H422:I422" location="AA銀行1月A1" tooltip="預金出納帳　AA銀行" display="預金出納帳　AA銀行"/>
    <hyperlink ref="H422" location="BB銀行1月A1" tooltip="預金出納帳　BB銀行" display="BB銀行"/>
    <hyperlink ref="I422" location="CC銀行1月A1" tooltip="預金出納帳　CC銀行" display="CC銀行"/>
    <hyperlink ref="F422" location="支払手数料A1" tooltip="経費帳　支払手数料" display="支払手数料"/>
    <hyperlink ref="H423" location="アマゾン売掛帳A1" tooltip="Amazonアソシエイト　売掛帳" display="アマゾン"/>
    <hyperlink ref="G423" location="BB銀行1月A1" tooltip="預金出納帳　BB銀行" display="BB銀行"/>
    <hyperlink ref="G423:H423" location="AA銀行1月A1" tooltip="預金出納帳　AA銀行" display="預金出納帳　AA銀行"/>
    <hyperlink ref="F423" location="AA銀行1月A1" tooltip="預金出納帳　AA銀行" display="預金出納帳　AA銀行"/>
    <hyperlink ref="F427" location="その他売上帳1月A1" tooltip="その他　売上帳" display="その他売上帳"/>
    <hyperlink ref="G427" location="その他売掛帳1月A62" tooltip="その他　売掛帳" display="その他売掛帳"/>
    <hyperlink ref="E434:E436" location="その他売上帳1月A1" tooltip="その他　売上帳" display="その他売上帳"/>
    <hyperlink ref="G434" location="AA銀行1月A1" tooltip="預金出納帳　AA銀行" display="預金出納帳　AA銀行"/>
    <hyperlink ref="H434:I434" location="AA銀行1月A1" tooltip="預金出納帳　AA銀行" display="預金出納帳　AA銀行"/>
    <hyperlink ref="H434" location="BB銀行1月A1" tooltip="預金出納帳　BB銀行" display="BB銀行"/>
    <hyperlink ref="I434" location="CC銀行1月A1" tooltip="預金出納帳　CC銀行" display="CC銀行"/>
    <hyperlink ref="F434" location="支払手数料A1" tooltip="経費帳　支払手数料" display="支払手数料"/>
    <hyperlink ref="F435" location="AA銀行1月A1" tooltip="預金出納帳　AA銀行" display="預金出納帳　AA銀行"/>
    <hyperlink ref="G435:H435" location="AA銀行1月A1" tooltip="預金出納帳　AA銀行" display="預金出納帳　AA銀行"/>
    <hyperlink ref="G435" location="BB銀行1月A1" tooltip="預金出納帳　BB銀行" display="BB銀行"/>
    <hyperlink ref="H435" location="CC銀行1月A1" tooltip="預金出納帳　CC銀行" display="CC銀行"/>
    <hyperlink ref="F436" location="現金出納帳1月A1" tooltip="現金出納帳" display="現金出納帳"/>
    <hyperlink ref="I486:I487" location="アドセンス売掛帳A1" tooltip="Google Adsensse　売掛帳" display="グーグルアドセンス"/>
    <hyperlink ref="I489:I490" location="AffiliateB売掛帳A1" tooltip="Affiliate B　売掛帳" display="Affiliate B"/>
    <hyperlink ref="E502" location="AA銀行1月A1" tooltip="預金出納帳　AA銀行" display="預金出納帳　AA銀行"/>
    <hyperlink ref="F502:G502" location="AA銀行1月A1" tooltip="預金出納帳　AA銀行" display="預金出納帳　AA銀行"/>
    <hyperlink ref="F502" location="BB銀行1月A1" tooltip="預金出納帳　BB銀行" display="BB銀行"/>
    <hyperlink ref="G502" location="CC銀行1月A1" tooltip="預金出納帳　CC銀行" display="CC銀行"/>
    <hyperlink ref="E503" location="AA銀行1月A1" tooltip="預金出納帳　AA銀行" display="預金出納帳　AA銀行"/>
    <hyperlink ref="E504" location="AA銀行1月A1" tooltip="預金出納帳　AA銀行" display="預金出納帳　AA銀行"/>
    <hyperlink ref="E505" location="AA銀行1月A1" tooltip="預金出納帳　AA銀行" display="預金出納帳　AA銀行"/>
    <hyperlink ref="F503:G503" location="AA銀行1月A1" tooltip="預金出納帳　AA銀行" display="預金出納帳　AA銀行"/>
    <hyperlink ref="F504:G504" location="AA銀行1月A1" tooltip="預金出納帳　AA銀行" display="預金出納帳　AA銀行"/>
    <hyperlink ref="F505:G505" location="AA銀行1月A1" tooltip="預金出納帳　AA銀行" display="預金出納帳　AA銀行"/>
    <hyperlink ref="F503" location="BB銀行1月A1" tooltip="預金出納帳　BB銀行" display="BB銀行"/>
    <hyperlink ref="F504" location="BB銀行1月A1" tooltip="預金出納帳　BB銀行" display="BB銀行"/>
    <hyperlink ref="F505" location="BB銀行1月A1" tooltip="預金出納帳　BB銀行" display="BB銀行"/>
    <hyperlink ref="G503" location="CC銀行1月A1" tooltip="預金出納帳　CC銀行" display="CC銀行"/>
    <hyperlink ref="G504" location="CC銀行1月A1" tooltip="預金出納帳　CC銀行" display="CC銀行"/>
    <hyperlink ref="G505" location="CC銀行1月A1" tooltip="預金出納帳　CC銀行" display="CC銀行"/>
    <hyperlink ref="E506" location="現金出納帳1月A1" tooltip="現金出納帳" display="現金出納帳"/>
    <hyperlink ref="F506" location="その他売掛帳1月A62" tooltip="その他　売掛帳" display="その他売掛帳"/>
    <hyperlink ref="H502:H505" location="その他売掛帳1月A62" tooltip="その他　売掛帳" display="その他売掛帳"/>
    <hyperlink ref="F499" location="荷造運賃A1" tooltip="荷造運賃" display="荷造運賃"/>
    <hyperlink ref="G499" location="現金出納帳1月A1" tooltip="現金出納帳" display="現金出納帳"/>
    <hyperlink ref="E500" location="その他売掛帳1月A62" tooltip="その他　売掛帳" display="その他売掛帳"/>
    <hyperlink ref="F500" location="その他売上帳1月A1" tooltip="その他　売上帳" display="その他売上帳"/>
    <hyperlink ref="E487" location="AA銀行1月A1" tooltip="預金出納帳　AA銀行" display="預金出納帳　AA銀行"/>
    <hyperlink ref="F487:G487" location="AA銀行1月A1" tooltip="預金出納帳　AA銀行" display="預金出納帳　AA銀行"/>
    <hyperlink ref="F487" location="BB銀行1月A1" tooltip="預金出納帳　BB銀行" display="BB銀行"/>
    <hyperlink ref="G487" location="CC銀行1月A1" tooltip="預金出納帳　CC銀行" display="CC銀行"/>
    <hyperlink ref="E488" location="AA銀行1月A1" tooltip="預金出納帳　AA銀行" display="預金出納帳　AA銀行"/>
    <hyperlink ref="E489" location="AA銀行1月A1" tooltip="預金出納帳　AA銀行" display="預金出納帳　AA銀行"/>
    <hyperlink ref="E490" location="AA銀行1月A1" tooltip="預金出納帳　AA銀行" display="預金出納帳　AA銀行"/>
    <hyperlink ref="F488:G488" location="AA銀行1月A1" tooltip="預金出納帳　AA銀行" display="預金出納帳　AA銀行"/>
    <hyperlink ref="F489:G489" location="AA銀行1月A1" tooltip="預金出納帳　AA銀行" display="預金出納帳　AA銀行"/>
    <hyperlink ref="F490:G490" location="AA銀行1月A1" tooltip="預金出納帳　AA銀行" display="預金出納帳　AA銀行"/>
    <hyperlink ref="F488" location="BB銀行1月A1" tooltip="預金出納帳　BB銀行" display="BB銀行"/>
    <hyperlink ref="F489" location="BB銀行1月A1" tooltip="預金出納帳　BB銀行" display="BB銀行"/>
    <hyperlink ref="F490" location="BB銀行1月A1" tooltip="預金出納帳　BB銀行" display="BB銀行"/>
    <hyperlink ref="G488" location="CC銀行1月A1" tooltip="預金出納帳　CC銀行" display="CC銀行"/>
    <hyperlink ref="G489" location="CC銀行1月A1" tooltip="預金出納帳　CC銀行" display="CC銀行"/>
    <hyperlink ref="G490" location="CC銀行1月A1" tooltip="預金出納帳　CC銀行" display="CC銀行"/>
    <hyperlink ref="E491" location="現金出納帳1月A1" tooltip="現金出納帳" display="現金出納帳"/>
    <hyperlink ref="H487" location="その他売上帳1月A1" tooltip="その他　売上帳" display="その他売上帳"/>
    <hyperlink ref="H488:H490" location="その他売上帳1月A1" tooltip="その他　売上帳" display="その他売上帳"/>
    <hyperlink ref="F491" location="その他売上帳1月A1" tooltip="その他　売上帳" display="その他売上帳"/>
    <hyperlink ref="F494" location="荷造運賃A1" tooltip="荷造運賃" display="荷造運賃"/>
    <hyperlink ref="G494" location="現金出納帳1月A1" tooltip="現金出納帳" display="現金出納帳"/>
    <hyperlink ref="E494" location="商品台帳1ページ目A52" tooltip="商品台帳　今期1ページ目へ" display="商品台帳"/>
    <hyperlink ref="E499" location="商品台帳1ページ目A52" tooltip="商品台帳　今期1ページ目へ" display="商品台帳"/>
    <hyperlink ref="E507" location="商品台帳1ページ目A52" tooltip="商品台帳　今期1ページ目へ" display="商品台帳"/>
    <hyperlink ref="E492" location="その他売上帳1月A1" tooltip="その他　売上帳" display="その他売上帳"/>
    <hyperlink ref="E493" location="その他売上帳1月A1" tooltip="その他　売上帳" display="その他売上帳"/>
    <hyperlink ref="G492" location="AA銀行1月A1" tooltip="預金出納帳　AA銀行" display="預金出納帳　AA銀行"/>
    <hyperlink ref="H492:I492" location="AA銀行1月A1" tooltip="預金出納帳　AA銀行" display="預金出納帳　AA銀行"/>
    <hyperlink ref="H492" location="BB銀行1月A1" tooltip="預金出納帳　BB銀行" display="BB銀行"/>
    <hyperlink ref="I492" location="CC銀行1月A1" tooltip="預金出納帳　CC銀行" display="CC銀行"/>
    <hyperlink ref="F492" location="支払手数料A1" tooltip="経費帳　支払手数料" display="支払手数料"/>
    <hyperlink ref="E495" location="商品台帳1ページ目A52" tooltip="商品台帳　今期1ページ目へ" display="商品台帳"/>
    <hyperlink ref="E496" location="その他売上帳1月A1" tooltip="その他　売上帳" display="その他売上帳"/>
    <hyperlink ref="E501" location="商品台帳1ページ目A52" tooltip="商品台帳　今期1ページ目へ" display="商品台帳"/>
    <hyperlink ref="H493" location="アマゾン売掛帳A1" tooltip="Amazonアソシエイト　売掛帳" display="アマゾン"/>
    <hyperlink ref="G493" location="BB銀行1月A1" tooltip="預金出納帳　BB銀行" display="BB銀行"/>
    <hyperlink ref="G493:H493" location="AA銀行1月A1" tooltip="預金出納帳　AA銀行" display="預金出納帳　AA銀行"/>
    <hyperlink ref="F493" location="AA銀行1月A1" tooltip="預金出納帳　AA銀行" display="預金出納帳　AA銀行"/>
    <hyperlink ref="G496" location="AA銀行1月A1" tooltip="預金出納帳　AA銀行" display="預金出納帳　AA銀行"/>
    <hyperlink ref="H496:I496" location="AA銀行1月A1" tooltip="預金出納帳　AA銀行" display="預金出納帳　AA銀行"/>
    <hyperlink ref="H496" location="BB銀行1月A1" tooltip="預金出納帳　BB銀行" display="BB銀行"/>
    <hyperlink ref="I496" location="CC銀行1月A1" tooltip="預金出納帳　CC銀行" display="CC銀行"/>
    <hyperlink ref="F496" location="支払手数料A1" tooltip="経費帳　支払手数料" display="支払手数料"/>
    <hyperlink ref="H497" location="アマゾン売掛帳A1" tooltip="Amazonアソシエイト　売掛帳" display="アマゾン"/>
    <hyperlink ref="G497" location="BB銀行1月A1" tooltip="預金出納帳　BB銀行" display="BB銀行"/>
    <hyperlink ref="G497:H497" location="AA銀行1月A1" tooltip="預金出納帳　AA銀行" display="預金出納帳　AA銀行"/>
    <hyperlink ref="F497" location="AA銀行1月A1" tooltip="預金出納帳　AA銀行" display="預金出納帳　AA銀行"/>
    <hyperlink ref="F501" location="その他売上帳1月A1" tooltip="その他　売上帳" display="その他売上帳"/>
    <hyperlink ref="G501" location="その他売掛帳1月A62" tooltip="その他　売掛帳" display="その他売掛帳"/>
    <hyperlink ref="E508:E510" location="その他売上帳1月A1" tooltip="その他　売上帳" display="その他売上帳"/>
    <hyperlink ref="G508" location="AA銀行1月A1" tooltip="預金出納帳　AA銀行" display="預金出納帳　AA銀行"/>
    <hyperlink ref="H508:I508" location="AA銀行1月A1" tooltip="預金出納帳　AA銀行" display="預金出納帳　AA銀行"/>
    <hyperlink ref="H508" location="BB銀行1月A1" tooltip="預金出納帳　BB銀行" display="BB銀行"/>
    <hyperlink ref="I508" location="CC銀行1月A1" tooltip="預金出納帳　CC銀行" display="CC銀行"/>
    <hyperlink ref="F508" location="支払手数料A1" tooltip="経費帳　支払手数料" display="支払手数料"/>
    <hyperlink ref="F509" location="AA銀行1月A1" tooltip="預金出納帳　AA銀行" display="預金出納帳　AA銀行"/>
    <hyperlink ref="G509:H509" location="AA銀行1月A1" tooltip="預金出納帳　AA銀行" display="預金出納帳　AA銀行"/>
    <hyperlink ref="G509" location="BB銀行1月A1" tooltip="預金出納帳　BB銀行" display="BB銀行"/>
    <hyperlink ref="H509" location="CC銀行1月A1" tooltip="預金出納帳　CC銀行" display="CC銀行"/>
    <hyperlink ref="F510" location="現金出納帳1月A1" tooltip="現金出納帳" display="現金出納帳"/>
    <hyperlink ref="G140" location="その他売掛帳1月A62" tooltip="その他　売掛帳" display="その他売掛帳"/>
    <hyperlink ref="F148" location="為替差損益A1" tooltip="為替差損益" display="為替差損益"/>
    <hyperlink ref="H149" location="為替差損益A1" tooltip="為替差損益" display="為替差損益"/>
    <hyperlink ref="E150" location="為替差損益A1" tooltip="為替差損益" display="為替差損益"/>
    <hyperlink ref="E151" location="為替差損益A1" tooltip="為替差損益" display="為替差損益"/>
    <hyperlink ref="F150" location="PayPal1月A1" tooltip="PayPal" display="PayPal"/>
    <hyperlink ref="F151" location="AA銀行1月A1" tooltip="預金出納帳　AA銀行" display="預金出納帳　AA銀行"/>
    <hyperlink ref="G151:H151" location="AA銀行1月A1" tooltip="預金出納帳　AA銀行" display="預金出納帳　AA銀行"/>
    <hyperlink ref="G151" location="BB銀行1月A1" tooltip="預金出納帳　BB銀行" display="BB銀行"/>
    <hyperlink ref="H151" location="CC銀行1月A1" tooltip="預金出納帳　CC銀行" display="CC銀行"/>
    <hyperlink ref="F137" location="その他売上帳1月A1" tooltip="その他　売上帳" display="その他売上帳"/>
    <hyperlink ref="E139" location="商品台帳1ページ目A52" tooltip="商品台帳　今期1ページ目へ" display="商品台帳"/>
    <hyperlink ref="F139" location="その他売上帳1月A1" tooltip="その他　売上帳" display="その他売上帳"/>
    <hyperlink ref="G139" location="その他売掛帳1月A62" tooltip="その他　売掛帳" display="その他売掛帳"/>
    <hyperlink ref="F138" location="荷造運賃A1" tooltip="荷造運賃" display="荷造運賃"/>
    <hyperlink ref="G138" location="現金出納帳1月A1" tooltip="現金出納帳" display="現金出納帳"/>
    <hyperlink ref="E138" location="商品台帳1ページ目A52" tooltip="商品台帳　今期1ページ目へ" display="商品台帳"/>
    <hyperlink ref="E142" location="商品台帳1ページ目A52" tooltip="商品台帳　今期1ページ目へ" display="商品台帳"/>
    <hyperlink ref="E145:E146" location="その他売上帳1月A1" tooltip="その他　売上帳" display="その他売上帳"/>
    <hyperlink ref="G145" location="AA銀行1月A1" tooltip="預金出納帳　AA銀行" display="預金出納帳　AA銀行"/>
    <hyperlink ref="H145:I145" location="AA銀行1月A1" tooltip="預金出納帳　AA銀行" display="預金出納帳　AA銀行"/>
    <hyperlink ref="H145" location="BB銀行1月A1" tooltip="預金出納帳　BB銀行" display="BB銀行"/>
    <hyperlink ref="I145" location="CC銀行1月A1" tooltip="預金出納帳　CC銀行" display="CC銀行"/>
    <hyperlink ref="F145" location="支払手数料A1" tooltip="経費帳　支払手数料" display="支払手数料"/>
    <hyperlink ref="F146" location="AA銀行1月A1" tooltip="預金出納帳　AA銀行" display="預金出納帳　AA銀行"/>
    <hyperlink ref="G146:H146" location="AA銀行1月A1" tooltip="預金出納帳　AA銀行" display="預金出納帳　AA銀行"/>
    <hyperlink ref="G146" location="BB銀行1月A1" tooltip="預金出納帳　BB銀行" display="BB銀行"/>
    <hyperlink ref="H146" location="CC銀行1月A1" tooltip="預金出納帳　CC銀行" display="CC銀行"/>
    <hyperlink ref="I127:I128" location="アドセンス売掛帳A1" tooltip="Google Adsensse　売掛帳" display="グーグルアドセンス"/>
    <hyperlink ref="H129" location="その他売上帳1月A1" tooltip="その他　売上帳" display="その他売上帳"/>
    <hyperlink ref="F132" location="荷造運賃A1" tooltip="荷造運賃" display="荷造運賃"/>
    <hyperlink ref="G132" location="現金出納帳1月A1" tooltip="現金出納帳" display="現金出納帳"/>
    <hyperlink ref="E132" location="商品台帳1ページ目A52" tooltip="商品台帳　今期1ページ目へ" display="商品台帳"/>
    <hyperlink ref="E130" location="その他売上帳1月A1" tooltip="その他　売上帳" display="その他売上帳"/>
    <hyperlink ref="E131" location="その他売上帳1月A1" tooltip="その他　売上帳" display="その他売上帳"/>
    <hyperlink ref="G130" location="AA銀行1月A1" tooltip="預金出納帳　AA銀行" display="預金出納帳　AA銀行"/>
    <hyperlink ref="H130:I130" location="AA銀行1月A1" tooltip="預金出納帳　AA銀行" display="預金出納帳　AA銀行"/>
    <hyperlink ref="H130" location="BB銀行1月A1" tooltip="預金出納帳　BB銀行" display="BB銀行"/>
    <hyperlink ref="I130" location="CC銀行1月A1" tooltip="預金出納帳　CC銀行" display="CC銀行"/>
    <hyperlink ref="F130" location="支払手数料A1" tooltip="経費帳　支払手数料" display="支払手数料"/>
    <hyperlink ref="E133" location="商品台帳1ページ目A52" tooltip="商品台帳　今期1ページ目へ" display="商品台帳"/>
    <hyperlink ref="E134" location="その他売上帳1月A1" tooltip="その他　売上帳" display="その他売上帳"/>
    <hyperlink ref="H131" location="アマゾン売掛帳A1" tooltip="Amazonアソシエイト　売掛帳" display="アマゾン"/>
    <hyperlink ref="G131" location="BB銀行1月A1" tooltip="預金出納帳　BB銀行" display="BB銀行"/>
    <hyperlink ref="G131:H131" location="AA銀行1月A1" tooltip="預金出納帳　AA銀行" display="預金出納帳　AA銀行"/>
    <hyperlink ref="F131" location="AA銀行1月A1" tooltip="預金出納帳　AA銀行" display="預金出納帳　AA銀行"/>
    <hyperlink ref="G134" location="AA銀行1月A1" tooltip="預金出納帳　AA銀行" display="預金出納帳　AA銀行"/>
    <hyperlink ref="H134:I134" location="AA銀行1月A1" tooltip="預金出納帳　AA銀行" display="預金出納帳　AA銀行"/>
    <hyperlink ref="H134" location="BB銀行1月A1" tooltip="預金出納帳　BB銀行" display="BB銀行"/>
    <hyperlink ref="I134" location="CC銀行1月A1" tooltip="預金出納帳　CC銀行" display="CC銀行"/>
    <hyperlink ref="F134" location="支払手数料A1" tooltip="経費帳　支払手数料" display="支払手数料"/>
    <hyperlink ref="H135" location="アマゾン売掛帳A1" tooltip="Amazonアソシエイト　売掛帳" display="アマゾン"/>
    <hyperlink ref="G135" location="BB銀行1月A1" tooltip="預金出納帳　BB銀行" display="BB銀行"/>
    <hyperlink ref="G135:H135" location="AA銀行1月A1" tooltip="預金出納帳　AA銀行" display="預金出納帳　AA銀行"/>
    <hyperlink ref="F135" location="AA銀行1月A1" tooltip="預金出納帳　AA銀行" display="預金出納帳　AA銀行"/>
    <hyperlink ref="E128" location="PayPal1月A1" tooltip="PayPal" display="PayPal"/>
    <hyperlink ref="F128" location="支払手数料A1" tooltip="支払手数料" display="支払手数料"/>
    <hyperlink ref="G128" location="その他売掛帳1月A62" tooltip="その他　売掛帳" display="その他売掛帳"/>
    <hyperlink ref="I141" location="その他売掛帳1月A62" tooltip="その他　売掛帳" display="その他売掛帳"/>
    <hyperlink ref="H141" location="支払手数料A1" tooltip="支払手数料" display="支払手数料"/>
    <hyperlink ref="G141" location="CC銀行1月A1" tooltip="預金出納帳　CC銀行" display="CC銀行"/>
    <hyperlink ref="F141" location="BB銀行1月A1" tooltip="預金出納帳　BB銀行" display="BB銀行"/>
    <hyperlink ref="F141:G141" location="AA銀行1月A1" tooltip="預金出納帳　AA銀行" display="預金出納帳　AA銀行"/>
    <hyperlink ref="E141" location="AA銀行1月A1" tooltip="預金出納帳　AA銀行" display="預金出納帳　AA銀行"/>
    <hyperlink ref="I129" location="その他売掛帳1月A62" tooltip="その他　売掛帳" display="その他売掛帳"/>
    <hyperlink ref="H129" location="支払手数料A1" tooltip="支払手数料" display="支払手数料"/>
    <hyperlink ref="G129" location="CC銀行1月A1" tooltip="預金出納帳　CC銀行" display="CC銀行"/>
    <hyperlink ref="F129" location="BB銀行1月A1" tooltip="預金出納帳　BB銀行" display="BB銀行"/>
    <hyperlink ref="F129:G129" location="AA銀行1月A1" tooltip="預金出納帳　AA銀行" display="預金出納帳　AA銀行"/>
    <hyperlink ref="E129" location="AA銀行1月A1" tooltip="預金出納帳　AA銀行" display="預金出納帳　AA銀行"/>
    <hyperlink ref="F154" location="消耗品費A1" tooltip="消耗品費" display="消耗品費"/>
    <hyperlink ref="E154" location="商品台帳1ページ目A52" tooltip="商品台帳　今期1ページ目へ" display="商品台帳"/>
    <hyperlink ref="G154" location="仕入帳1月A1" tooltip="仕入帳" display="仕入帳"/>
    <hyperlink ref="E155" location="荷造運賃A1" tooltip="荷造運賃" display="荷造運賃"/>
    <hyperlink ref="F155" location="現金出納帳1月A1" tooltip="現金出納帳" display="現金出納帳"/>
    <hyperlink ref="F159" location="仕入帳1月A1" tooltip="仕入帳" display="仕入帳"/>
    <hyperlink ref="G159" location="買掛帳1月A59" tooltip="買掛帳" display="買掛帳"/>
    <hyperlink ref="E159" location="商品台帳1ページ目A52" tooltip="商品台帳　今期1ページ目へ" display="商品台帳"/>
    <hyperlink ref="E160" location="支払手数料A1" tooltip="経費帳　支払手数料" display="支払手数料"/>
    <hyperlink ref="F160" location="消耗品費A1" tooltip="消耗品費" display="消耗品費"/>
    <hyperlink ref="E161" location="支払手数料A1" tooltip="経費帳　支払手数料" display="支払手数料"/>
    <hyperlink ref="F161" location="消耗品費A1" tooltip="消耗品費" display="消耗品費"/>
    <hyperlink ref="E143:E144" location="その他売上帳1月A1" tooltip="その他　売上帳" display="その他売上帳"/>
    <hyperlink ref="F143" location="支払手数料A1" tooltip="経費帳　支払手数料" display="支払手数料"/>
    <hyperlink ref="G143" location="PayPal1月A1" tooltip="PayPal" display="PayPal"/>
    <hyperlink ref="F144" location="PayPal1月A1" tooltip="PayPal" display="PayPal"/>
    <hyperlink ref="E162" location="商品台帳1ページ目A52" tooltip="商品台帳　今期1ページ目へ" display="商品台帳"/>
    <hyperlink ref="E163" location="支払手数料A1" tooltip="経費帳　支払手数料" display="支払手数料"/>
    <hyperlink ref="E165" location="支払手数料A1" tooltip="経費帳　支払手数料" display="支払手数料"/>
    <hyperlink ref="F163" location="PayPal1月A1" tooltip="PayPal" display="PayPal"/>
    <hyperlink ref="F162" location="荷造運賃A1" tooltip="荷造運賃" display="荷造運賃"/>
    <hyperlink ref="G162" location="現金出納帳1月A1" tooltip="現金出納帳" display="現金出納帳"/>
    <hyperlink ref="H161:I161" location="AA銀行1月A1" tooltip="預金出納帳　AA銀行" display="預金出納帳　AA銀行"/>
    <hyperlink ref="I161" location="CC銀行1月A1" tooltip="預金出納帳　CC銀行" display="CC銀行"/>
    <hyperlink ref="G163" location="仕入帳1月A1" tooltip="仕入帳" display="仕入帳"/>
    <hyperlink ref="E164" location="PayPal1月A1" tooltip="PayPal" display="PayPal"/>
    <hyperlink ref="F164" location="仕入帳1月A1" tooltip="仕入帳" display="仕入帳"/>
    <hyperlink ref="F165" location="AA銀行1月A1" tooltip="預金出納帳　AA銀行" display="預金出納帳　AA銀行"/>
    <hyperlink ref="G165:H165" location="AA銀行1月A1" tooltip="預金出納帳　AA銀行" display="預金出納帳　AA銀行"/>
    <hyperlink ref="G165" location="BB銀行1月A1" tooltip="預金出納帳　BB銀行" display="BB銀行"/>
    <hyperlink ref="H165" location="CC銀行1月A1" tooltip="預金出納帳　CC銀行" display="CC銀行"/>
    <hyperlink ref="E166" location="AA銀行1月A1" tooltip="預金出納帳　AA銀行" display="預金出納帳　AA銀行"/>
    <hyperlink ref="F166:G166" location="AA銀行1月A1" tooltip="預金出納帳　AA銀行" display="預金出納帳　AA銀行"/>
    <hyperlink ref="F166" location="BB銀行1月A1" tooltip="預金出納帳　BB銀行" display="BB銀行"/>
    <hyperlink ref="G166" location="CC銀行1月A1" tooltip="預金出納帳　CC銀行" display="CC銀行"/>
    <hyperlink ref="I165" location="仕入帳1月A1" tooltip="仕入帳" display="仕入帳"/>
    <hyperlink ref="H166" location="仕入帳1月A1" tooltip="仕入帳" display="仕入帳"/>
    <hyperlink ref="E156" location="支払手数料A1" tooltip="経費帳　支払手数料" display="支払手数料"/>
    <hyperlink ref="F156" location="消耗品費A1" tooltip="消耗品費" display="消耗品費"/>
    <hyperlink ref="E157" location="支払手数料A1" tooltip="経費帳　支払手数料" display="支払手数料"/>
    <hyperlink ref="F157" location="消耗品費A1" tooltip="消耗品費" display="消耗品費"/>
    <hyperlink ref="H157:I157" location="AA銀行1月A1" tooltip="預金出納帳　AA銀行" display="預金出納帳　AA銀行"/>
    <hyperlink ref="I157" location="CC銀行1月A1" tooltip="預金出納帳　CC銀行" display="CC銀行"/>
    <hyperlink ref="E69" location="PayPal1月A1" tooltip="PayPal" display="PayPal"/>
    <hyperlink ref="F69" location="支払手数料A1" tooltip="支払手数料" display="支払手数料"/>
    <hyperlink ref="G69" location="その他売掛帳1月A62" tooltip="その他　売掛帳" display="その他売掛帳"/>
    <hyperlink ref="F66" location="その他売上帳1月A1" tooltip="その他　売上帳" display="その他売上帳"/>
    <hyperlink ref="E68" location="商品台帳1ページ目A52" tooltip="商品台帳　今期1ページ目へ" display="商品台帳"/>
    <hyperlink ref="F68" location="その他売上帳1月A1" tooltip="その他　売上帳" display="その他売上帳"/>
    <hyperlink ref="G68" location="その他売掛帳1月A62" tooltip="その他　売掛帳" display="その他売掛帳"/>
    <hyperlink ref="F67" location="荷造運賃A1" tooltip="荷造運賃" display="荷造運賃"/>
    <hyperlink ref="G67" location="現金出納帳1月A1" tooltip="現金出納帳" display="現金出納帳"/>
    <hyperlink ref="E67" location="商品台帳1ページ目A52" tooltip="商品台帳　今期1ページ目へ" display="商品台帳"/>
    <hyperlink ref="E71" location="商品台帳1ページ目A52" tooltip="商品台帳　今期1ページ目へ" display="商品台帳"/>
    <hyperlink ref="E74:E75" location="その他売上帳1月A1" tooltip="その他　売上帳" display="その他売上帳"/>
    <hyperlink ref="G74" location="AA銀行1月A1" tooltip="預金出納帳　AA銀行" display="預金出納帳　AA銀行"/>
    <hyperlink ref="H74:I74" location="AA銀行1月A1" tooltip="預金出納帳　AA銀行" display="預金出納帳　AA銀行"/>
    <hyperlink ref="H74" location="BB銀行1月A1" tooltip="預金出納帳　BB銀行" display="BB銀行"/>
    <hyperlink ref="I74" location="CC銀行1月A1" tooltip="預金出納帳　CC銀行" display="CC銀行"/>
    <hyperlink ref="F74" location="支払手数料A1" tooltip="経費帳　支払手数料" display="支払手数料"/>
    <hyperlink ref="F75" location="AA銀行1月A1" tooltip="預金出納帳　AA銀行" display="預金出納帳　AA銀行"/>
    <hyperlink ref="G75:H75" location="AA銀行1月A1" tooltip="預金出納帳　AA銀行" display="預金出納帳　AA銀行"/>
    <hyperlink ref="G75" location="BB銀行1月A1" tooltip="預金出納帳　BB銀行" display="BB銀行"/>
    <hyperlink ref="H75" location="CC銀行1月A1" tooltip="預金出納帳　CC銀行" display="CC銀行"/>
    <hyperlink ref="I56:I57" location="アドセンス売掛帳A1" tooltip="Google Adsensse　売掛帳" display="グーグルアドセンス"/>
    <hyperlink ref="H58" location="支払手数料A1" tooltip="支払手数料" display="支払手数料"/>
    <hyperlink ref="F61" location="荷造運賃A1" tooltip="荷造運賃" display="荷造運賃"/>
    <hyperlink ref="G61" location="現金出納帳1月A1" tooltip="現金出納帳" display="現金出納帳"/>
    <hyperlink ref="E61" location="商品台帳1ページ目A52" tooltip="商品台帳　今期1ページ目へ" display="商品台帳"/>
    <hyperlink ref="E59" location="その他売上帳1月A1" tooltip="その他　売上帳" display="その他売上帳"/>
    <hyperlink ref="E60" location="その他売上帳1月A1" tooltip="その他　売上帳" display="その他売上帳"/>
    <hyperlink ref="G59" location="AA銀行1月A1" tooltip="預金出納帳　AA銀行" display="預金出納帳　AA銀行"/>
    <hyperlink ref="H59:I59" location="AA銀行1月A1" tooltip="預金出納帳　AA銀行" display="預金出納帳　AA銀行"/>
    <hyperlink ref="H59" location="BB銀行1月A1" tooltip="預金出納帳　BB銀行" display="BB銀行"/>
    <hyperlink ref="I59" location="CC銀行1月A1" tooltip="預金出納帳　CC銀行" display="CC銀行"/>
    <hyperlink ref="F59" location="支払手数料A1" tooltip="経費帳　支払手数料" display="支払手数料"/>
    <hyperlink ref="E62" location="商品台帳1ページ目A52" tooltip="商品台帳　今期1ページ目へ" display="商品台帳"/>
    <hyperlink ref="E63" location="その他売上帳1月A1" tooltip="その他　売上帳" display="その他売上帳"/>
    <hyperlink ref="H60" location="アマゾン売掛帳A1" tooltip="Amazonアソシエイト　売掛帳" display="アマゾン"/>
    <hyperlink ref="G60" location="BB銀行1月A1" tooltip="預金出納帳　BB銀行" display="BB銀行"/>
    <hyperlink ref="G60:H60" location="AA銀行1月A1" tooltip="預金出納帳　AA銀行" display="預金出納帳　AA銀行"/>
    <hyperlink ref="F60" location="AA銀行1月A1" tooltip="預金出納帳　AA銀行" display="預金出納帳　AA銀行"/>
    <hyperlink ref="G63" location="AA銀行1月A1" tooltip="預金出納帳　AA銀行" display="預金出納帳　AA銀行"/>
    <hyperlink ref="H63:I63" location="AA銀行1月A1" tooltip="預金出納帳　AA銀行" display="預金出納帳　AA銀行"/>
    <hyperlink ref="H63" location="BB銀行1月A1" tooltip="預金出納帳　BB銀行" display="BB銀行"/>
    <hyperlink ref="I63" location="CC銀行1月A1" tooltip="預金出納帳　CC銀行" display="CC銀行"/>
    <hyperlink ref="F63" location="支払手数料A1" tooltip="経費帳　支払手数料" display="支払手数料"/>
    <hyperlink ref="H64" location="アマゾン売掛帳A1" tooltip="Amazonアソシエイト　売掛帳" display="アマゾン"/>
    <hyperlink ref="G64" location="BB銀行1月A1" tooltip="預金出納帳　BB銀行" display="BB銀行"/>
    <hyperlink ref="G64:H64" location="AA銀行1月A1" tooltip="預金出納帳　AA銀行" display="預金出納帳　AA銀行"/>
    <hyperlink ref="F64" location="AA銀行1月A1" tooltip="預金出納帳　AA銀行" display="預金出納帳　AA銀行"/>
    <hyperlink ref="E57" location="PayPal1月A1" tooltip="PayPal" display="PayPal"/>
    <hyperlink ref="F57" location="支払手数料A1" tooltip="支払手数料" display="支払手数料"/>
    <hyperlink ref="G57" location="その他売掛帳1月A62" tooltip="その他　売掛帳" display="その他売掛帳"/>
    <hyperlink ref="I70" location="その他売掛帳1月A62" tooltip="その他　売掛帳" display="その他売掛帳"/>
    <hyperlink ref="H70" location="支払手数料A1" tooltip="支払手数料" display="支払手数料"/>
    <hyperlink ref="G70" location="CC銀行1月A1" tooltip="預金出納帳　CC銀行" display="CC銀行"/>
    <hyperlink ref="F70" location="BB銀行1月A1" tooltip="預金出納帳　BB銀行" display="BB銀行"/>
    <hyperlink ref="F70:G70" location="AA銀行1月A1" tooltip="預金出納帳　AA銀行" display="預金出納帳　AA銀行"/>
    <hyperlink ref="E70" location="AA銀行1月A1" tooltip="預金出納帳　AA銀行" display="預金出納帳　AA銀行"/>
    <hyperlink ref="I58" location="その他売掛帳1月A62" tooltip="その他　売掛帳" display="その他売掛帳"/>
    <hyperlink ref="G58" location="CC銀行1月A1" tooltip="預金出納帳　CC銀行" display="CC銀行"/>
    <hyperlink ref="F58" location="BB銀行1月A1" tooltip="預金出納帳　BB銀行" display="BB銀行"/>
    <hyperlink ref="F58:G58" location="AA銀行1月A1" tooltip="預金出納帳　AA銀行" display="預金出納帳　AA銀行"/>
    <hyperlink ref="E58" location="AA銀行1月A1" tooltip="預金出納帳　AA銀行" display="預金出納帳　AA銀行"/>
    <hyperlink ref="E72:E73" location="その他売上帳1月A1" tooltip="その他　売上帳" display="その他売上帳"/>
    <hyperlink ref="F72" location="支払手数料A1" tooltip="経費帳　支払手数料" display="支払手数料"/>
    <hyperlink ref="G72" location="PayPal1月A1" tooltip="PayPal" display="PayPal"/>
    <hyperlink ref="F73" location="PayPal1月A1" tooltip="PayPal" display="PayPal"/>
    <hyperlink ref="G176" location="現金出納帳1月A1" tooltip="現金出納帳" display="現金出納帳"/>
    <hyperlink ref="F176" location="事業主貸A1" tooltip="事業主貸" display="事業主貸"/>
    <hyperlink ref="E179" location="未払金帳A1" tooltip="未払金帳" display="未払金帳"/>
    <hyperlink ref="F179" location="AA銀行1月A1" tooltip="預金出納帳　AA銀行" display="預金出納帳　AA銀行"/>
    <hyperlink ref="G179:H179" location="AA銀行1月A1" tooltip="預金出納帳　AA銀行" display="預金出納帳　AA銀行"/>
    <hyperlink ref="G179" location="BB銀行1月A1" tooltip="預金出納帳　BB銀行" display="BB銀行"/>
    <hyperlink ref="H179" location="CC銀行1月A1" tooltip="預金出納帳　CC銀行" display="CC銀行"/>
    <hyperlink ref="F119" location="AA銀行1月A1" tooltip="預金出納帳　AA銀行" display="預金出納帳　AA銀行"/>
    <hyperlink ref="G119:H119" location="AA銀行1月A1" tooltip="預金出納帳　AA銀行" display="預金出納帳　AA銀行"/>
    <hyperlink ref="G119" location="BB銀行1月A1" tooltip="預金出納帳　BB銀行" display="BB銀行"/>
    <hyperlink ref="H119" location="CC銀行1月A1" tooltip="預金出納帳　CC銀行" display="CC銀行"/>
    <hyperlink ref="F121" location="AA銀行1月A1" tooltip="預金出納帳　AA銀行" display="預金出納帳　AA銀行"/>
    <hyperlink ref="G121:H121" location="AA銀行1月A1" tooltip="預金出納帳　AA銀行" display="預金出納帳　AA銀行"/>
    <hyperlink ref="G121" location="BB銀行1月A1" tooltip="預金出納帳　BB銀行" display="BB銀行"/>
    <hyperlink ref="H121" location="CC銀行1月A1" tooltip="預金出納帳　CC銀行" display="CC銀行"/>
    <hyperlink ref="D224" location="家事事業按分A1" tooltip="家事事業按分計算表を使う" display="家事事業按分A1"/>
    <hyperlink ref="D225" location="家事事業按分A1" tooltip="家事事業按分計算表を使う" display="口座振替・振込"/>
    <hyperlink ref="D227" location="家事事業按分A1" tooltip="家事事業按分計算表を使う" display="クレジットカード"/>
    <hyperlink ref="D223" location="家事事業按分A1" tooltip="家事事業按分計算表を使う" display="家事事業按分計算表"/>
    <hyperlink ref="F228" location="未払金帳A1" tooltip="未払金帳" display="未払金帳"/>
    <hyperlink ref="F229" location="事業主借A1" tooltip="事業主借" display="事業主借"/>
    <hyperlink ref="D228:D229" location="家事事業按分A1" tooltip="家事事業按分計算表を使う" display="家事事業按分計算表"/>
    <hyperlink ref="D347" location="家事事業按分A1" tooltip="家事事業按分計算表を使う" display="家事事業按分計算表"/>
    <hyperlink ref="F347" location="未払金帳A1" tooltip="未払金帳" display="未払金帳"/>
    <hyperlink ref="G349" location="AA銀行1月A1" tooltip="預金出納帳　AA銀行" display="預金出納帳　AA銀行"/>
    <hyperlink ref="H349:I349" location="AA銀行1月A1" tooltip="預金出納帳　AA銀行" display="預金出納帳　AA銀行"/>
    <hyperlink ref="H349" location="BB銀行1月A1" tooltip="預金出納帳　BB銀行" display="BB銀行"/>
    <hyperlink ref="I349" location="CC銀行1月A1" tooltip="預金出納帳　CC銀行" display="CC銀行"/>
    <hyperlink ref="F348" location="現金出納帳1月A1" tooltip="現金出納帳" display="現金出納帳"/>
    <hyperlink ref="F349" location="支払手数料A1" tooltip="経費帳　支払手数料" display="支払手数料"/>
    <hyperlink ref="D348" location="家事事業按分A1" tooltip="家事事業按分計算表を使う" display="家事事業按分A1"/>
    <hyperlink ref="D349" location="家事事業按分A1" tooltip="家事事業按分計算表を使う" display="口座振替・振込"/>
    <hyperlink ref="E353" location="未払金帳A1" tooltip="未払金帳" display="未払金帳"/>
    <hyperlink ref="F352" location="未払金帳A1" tooltip="未払金帳" display="未払金帳"/>
    <hyperlink ref="F353" location="事業主借A1" tooltip="事業主借" display="事業主借"/>
    <hyperlink ref="D352:D353" location="家事事業按分A1" tooltip="家事事業按分計算表を使う" display="家事事業按分計算表"/>
    <hyperlink ref="F371" location="現金出納帳1月A1" tooltip="現金出納帳" display="現金出納帳"/>
    <hyperlink ref="D371" location="家事事業按分A1" tooltip="家事事業按分計算表を使う" display="家事事業按分A1"/>
    <hyperlink ref="E374" location="未払金帳A1" tooltip="未払金帳" display="未払金帳"/>
    <hyperlink ref="F374" location="AA銀行1月A1" tooltip="預金出納帳　AA銀行" display="預金出納帳　AA銀行"/>
    <hyperlink ref="E372" location="水道光熱費A1" tooltip="水道光熱費" display="水道光熱費"/>
    <hyperlink ref="F372" location="未払金帳A1" tooltip="未払金帳" display="未払金帳"/>
    <hyperlink ref="D372" location="家事事業按分A1" tooltip="家事事業按分計算表を使う" display="クレジットカード"/>
    <hyperlink ref="F351" location="AA銀行1月A1" tooltip="預金出納帳　AA銀行" display="預金出納帳　AA銀行"/>
    <hyperlink ref="G351:H351" location="AA銀行1月A1" tooltip="預金出納帳　AA銀行" display="預金出納帳　AA銀行"/>
    <hyperlink ref="G351" location="BB銀行1月A1" tooltip="預金出納帳　BB銀行" display="BB銀行"/>
    <hyperlink ref="H351" location="CC銀行1月A1" tooltip="預金出納帳　CC銀行" display="CC銀行"/>
    <hyperlink ref="F227" location="AA銀行1月A1" tooltip="預金出納帳　AA銀行" display="預金出納帳　AA銀行"/>
    <hyperlink ref="G227:H227" location="AA銀行1月A1" tooltip="預金出納帳　AA銀行" display="預金出納帳　AA銀行"/>
    <hyperlink ref="G227" location="BB銀行1月A1" tooltip="預金出納帳　BB銀行" display="BB銀行"/>
    <hyperlink ref="H227" location="CC銀行1月A1" tooltip="預金出納帳　CC銀行" display="CC銀行"/>
    <hyperlink ref="D176" location="家事事業按分A1" tooltip="家事事業按分計算表を使う" display="家事事業按分A1"/>
    <hyperlink ref="D177" location="家事事業按分A1" tooltip="家事事業按分計算表を使う" display="クレジットカード"/>
    <hyperlink ref="D208" location="家事事業按分A1" tooltip="家事事業按分計算表を使う" display="家事事業按分A1"/>
    <hyperlink ref="D209:D210" location="家事事業按分A1" tooltip="家事事業按分計算表を使う" display="家事事業按分A1"/>
    <hyperlink ref="D211" location="家事事業按分A1" tooltip="家事事業按分計算表を使う" display="家事事業按分A1"/>
    <hyperlink ref="E210" location="未払金帳A1" tooltip="未払金帳" display="未払金帳"/>
    <hyperlink ref="G210" location="AA銀行1月A1" tooltip="預金出納帳　AA銀行" display="預金出納帳　AA銀行"/>
    <hyperlink ref="H210:I210" location="AA銀行1月A1" tooltip="預金出納帳　AA銀行" display="預金出納帳　AA銀行"/>
    <hyperlink ref="H210" location="BB銀行1月A1" tooltip="預金出納帳　BB銀行" display="BB銀行"/>
    <hyperlink ref="I210" location="CC銀行1月A1" tooltip="預金出納帳　CC銀行" display="CC銀行"/>
    <hyperlink ref="F210" location="支払手数料A1" tooltip="支払手数料" display="支払手数料"/>
    <hyperlink ref="E208" location="未払金帳A1" tooltip="未払金帳" display="未払金帳"/>
    <hyperlink ref="F208" location="AA銀行1月A1" tooltip="預金出納帳　AA銀行" display="預金出納帳　AA銀行"/>
    <hyperlink ref="G208:H208" location="AA銀行1月A1" tooltip="預金出納帳　AA銀行" display="預金出納帳　AA銀行"/>
    <hyperlink ref="G208" location="BB銀行1月A1" tooltip="預金出納帳　BB銀行" display="BB銀行"/>
    <hyperlink ref="H208" location="CC銀行1月A1" tooltip="預金出納帳　CC銀行" display="CC銀行"/>
    <hyperlink ref="E209" location="事業主貸A1" tooltip="事業主貸" display="事業主貸"/>
    <hyperlink ref="E211" location="事業主貸A1" tooltip="事業主貸" display="事業主貸"/>
    <hyperlink ref="F209" location="AA銀行1月A1" tooltip="預金出納帳　AA銀行" display="預金出納帳　AA銀行"/>
    <hyperlink ref="G209:H209" location="AA銀行1月A1" tooltip="預金出納帳　AA銀行" display="預金出納帳　AA銀行"/>
    <hyperlink ref="G209" location="BB銀行1月A1" tooltip="預金出納帳　BB銀行" display="BB銀行"/>
    <hyperlink ref="H209" location="CC銀行1月A1" tooltip="預金出納帳　CC銀行" display="CC銀行"/>
    <hyperlink ref="F211" location="AA銀行1月A1" tooltip="預金出納帳　AA銀行" display="預金出納帳　AA銀行"/>
    <hyperlink ref="G211:H211" location="AA銀行1月A1" tooltip="預金出納帳　AA銀行" display="預金出納帳　AA銀行"/>
    <hyperlink ref="G211" location="BB銀行1月A1" tooltip="預金出納帳　BB銀行" display="BB銀行"/>
    <hyperlink ref="H211" location="CC銀行1月A1" tooltip="預金出納帳　CC銀行" display="CC銀行"/>
    <hyperlink ref="D118" location="家事事業按分A1" tooltip="家事事業按分計算表を使う" display="家事事業按分A1"/>
    <hyperlink ref="D119:D120" location="家事事業按分A1" tooltip="家事事業按分計算表を使う" display="家事事業按分A1"/>
    <hyperlink ref="D121" location="家事事業按分A1" tooltip="家事事業按分計算表を使う" display="家事事業按分A1"/>
    <hyperlink ref="D123:D124" location="家事事業按分A1" tooltip="家事事業按分計算表を使う" display="家事事業按分A1"/>
    <hyperlink ref="D125" location="家事事業按分A1" tooltip="家事事業按分計算表を使う" display="家事事業按分A1"/>
    <hyperlink ref="E122" location="未払金帳A1" tooltip="未払金帳" display="未払金帳"/>
    <hyperlink ref="F122" location="事業主借A1" tooltip="事業主借" display="事業主借"/>
    <hyperlink ref="E123" location="未払金帳A1" tooltip="未払金帳" display="未払金帳"/>
    <hyperlink ref="E124" location="未払金帳A1" tooltip="未払金帳" display="未払金帳"/>
    <hyperlink ref="E125" location="未払金帳A1" tooltip="未払金帳" display="未払金帳"/>
    <hyperlink ref="F123" location="事業主借A1" tooltip="事業主借" display="事業主借"/>
    <hyperlink ref="F124" location="事業主借A1" tooltip="事業主借" display="事業主借"/>
    <hyperlink ref="F125" location="事業主借A1" tooltip="事業主借" display="事業主借"/>
    <hyperlink ref="D122" location="家事事業按分A1" tooltip="家事事業按分計算表を使う" display="家事事業按分A1"/>
    <hyperlink ref="D213:D214" location="家事事業按分A1" tooltip="家事事業按分計算表を使う" display="家事事業按分A1"/>
    <hyperlink ref="D215" location="家事事業按分A1" tooltip="家事事業按分計算表を使う" display="家事事業按分A1"/>
    <hyperlink ref="E212" location="未払金帳A1" tooltip="未払金帳" display="未払金帳"/>
    <hyperlink ref="F212" location="事業主借A1" tooltip="事業主借" display="事業主借"/>
    <hyperlink ref="E213" location="未払金帳A1" tooltip="未払金帳" display="未払金帳"/>
    <hyperlink ref="E214" location="未払金帳A1" tooltip="未払金帳" display="未払金帳"/>
    <hyperlink ref="E215" location="未払金帳A1" tooltip="未払金帳" display="未払金帳"/>
    <hyperlink ref="F213" location="事業主借A1" tooltip="事業主借" display="事業主借"/>
    <hyperlink ref="F214" location="事業主借A1" tooltip="事業主借" display="事業主借"/>
    <hyperlink ref="F215" location="事業主借A1" tooltip="事業主借" display="事業主借"/>
    <hyperlink ref="D212" location="家事事業按分A1" tooltip="家事事業按分計算表を使う" display="家事事業按分A1"/>
    <hyperlink ref="E250" location="現金出納帳1月A1" tooltip="現金出納帳" display="現金出納帳"/>
    <hyperlink ref="E251" location="AA銀行1月A1" tooltip="預金出納帳　AA銀行" display="預金出納帳　AA銀行"/>
    <hyperlink ref="F251:G251" location="AA銀行1月A1" tooltip="預金出納帳　AA銀行" display="預金出納帳　AA銀行"/>
    <hyperlink ref="F251" location="BB銀行1月A1" tooltip="預金出納帳　BB銀行" display="BB銀行"/>
    <hyperlink ref="G251" location="CC銀行1月A1" tooltip="預金出納帳　CC銀行" display="CC銀行"/>
    <hyperlink ref="F250" location="事業主借A1" tooltip="事業主借" display="事業主借"/>
    <hyperlink ref="H251" location="事業主借A1" tooltip="事業主借" display="事業主借"/>
    <hyperlink ref="E336" location="現金出納帳1月A1" tooltip="現金出納帳" display="現金出納帳"/>
    <hyperlink ref="E337" location="AA銀行1月A1" tooltip="預金出納帳　AA銀行" display="預金出納帳　AA銀行"/>
    <hyperlink ref="F337:G337" location="AA銀行1月A1" tooltip="預金出納帳　AA銀行" display="預金出納帳　AA銀行"/>
    <hyperlink ref="F337" location="BB銀行1月A1" tooltip="預金出納帳　BB銀行" display="BB銀行"/>
    <hyperlink ref="G337" location="CC銀行1月A1" tooltip="預金出納帳　CC銀行" display="CC銀行"/>
    <hyperlink ref="F336" location="事業主借A1" tooltip="事業主借" display="事業主借"/>
    <hyperlink ref="H337" location="事業主借A1" tooltip="事業主借" display="事業主借"/>
    <hyperlink ref="D375" location="家事事業按分A1" tooltip="家事事業按分計算表を使う" display="家事事業按分計算表"/>
    <hyperlink ref="E375" location="水道光熱費A1" tooltip="水道光熱費" display="水道光熱費"/>
    <hyperlink ref="F378" location="未払金帳A1" tooltip="未払金帳" display="未払金帳"/>
    <hyperlink ref="D384" location="家事事業按分A1" tooltip="家事事業按分計算表を使う" display="家事事業按分A1"/>
    <hyperlink ref="F384" location="現金出納帳1月A1" tooltip="現金出納帳" display="現金出納帳"/>
    <hyperlink ref="D385" location="家事事業按分A1" tooltip="家事事業按分計算表を使う" display="クレジットカード"/>
    <hyperlink ref="F385" location="未払金帳A1" tooltip="未払金帳" display="未払金帳"/>
    <hyperlink ref="E385" location="水道光熱費A1" tooltip="水道光熱費" display="水道光熱費"/>
    <hyperlink ref="G387:H387" location="AA銀行1月A1" tooltip="預金出納帳　AA銀行" display="預金出納帳　AA銀行"/>
    <hyperlink ref="H387" location="CC銀行1月A1" tooltip="預金出納帳　CC銀行" display="CC銀行"/>
    <hyperlink ref="G387" location="BB銀行1月A1" tooltip="預金出納帳　BB銀行" display="BB銀行"/>
    <hyperlink ref="E387" location="未払金帳A1" tooltip="未払金帳" display="未払金帳"/>
    <hyperlink ref="F387" location="AA銀行1月A1" tooltip="預金出納帳　AA銀行" display="預金出納帳　AA銀行"/>
    <hyperlink ref="D388" location="家事事業按分A1" tooltip="家事事業按分計算表を使う" display="家事事業按分計算表"/>
    <hyperlink ref="E388" location="水道光熱費A1" tooltip="水道光熱費" display="水道光熱費"/>
    <hyperlink ref="G390" location="AA銀行1月A1" tooltip="預金出納帳　AA銀行" display="預金出納帳　AA銀行"/>
    <hyperlink ref="F390" location="支払手数料A1" tooltip="支払手数料" display="支払手数料"/>
    <hyperlink ref="E393:E395" location="通信費A4" tooltip="経費帳　通信費" display="通信費"/>
    <hyperlink ref="E389:E392" location="通信費A4" tooltip="経費帳　通信費" display="通信費"/>
    <hyperlink ref="F482" location="現金出納帳1月A1" tooltip="現金出納帳" display="現金出納帳"/>
    <hyperlink ref="E482" location="地代家賃A4" tooltip="経費帳　地代家賃" display="地代家賃"/>
    <hyperlink ref="D482" location="家事事業按分A1" tooltip="家事事業按分計算表を使う" display="家事事業按分A1"/>
    <hyperlink ref="D481" location="家事事業按分A1" tooltip="家事事業按分計算表を使う" display="家事事業按分A1"/>
    <hyperlink ref="E352" location="水道光熱費A1" tooltip="水道光熱費" display="水道光熱費"/>
    <hyperlink ref="F375" location="事業主借A1" tooltip="事業主借" display="事業主借"/>
    <hyperlink ref="F388" location="事業主借A1" tooltip="事業主借" display="事業主借"/>
    <hyperlink ref="D483" location="家事事業按分A1" tooltip="家事事業按分計算表を使う" display="家事事業按分計算表"/>
    <hyperlink ref="F483" location="事業主借A1" tooltip="事業主借" display="事業主借"/>
    <hyperlink ref="E483" location="地代家賃A4" tooltip="経費帳　地代家賃" display="地代家賃"/>
    <hyperlink ref="F481" location="支払手数料A1" tooltip="支払手数料" display="支払手数料"/>
    <hyperlink ref="E481" location="地代家賃A4" tooltip="経費帳　地代家賃" display="地代家賃"/>
    <hyperlink ref="E174" location="諸会費A1" tooltip="経費帳　諸会費" display="諸会費"/>
    <hyperlink ref="E175" location="諸会費A1" tooltip="経費帳　諸会費" display="諸会費"/>
    <hyperlink ref="G174" location="AA銀行1月A1" tooltip="預金出納帳　AA銀行" display="預金出納帳　AA銀行"/>
    <hyperlink ref="G175" location="AA銀行1月A1" tooltip="預金出納帳　AA銀行" display="預金出納帳　AA銀行"/>
    <hyperlink ref="H174:I174" location="AA銀行1月A1" tooltip="預金出納帳　AA銀行" display="預金出納帳　AA銀行"/>
    <hyperlink ref="H175:I175" location="AA銀行1月A1" tooltip="預金出納帳　AA銀行" display="預金出納帳　AA銀行"/>
    <hyperlink ref="H174" location="BB銀行1月A1" tooltip="預金出納帳　BB銀行" display="BB銀行"/>
    <hyperlink ref="H175" location="BB銀行1月A1" tooltip="預金出納帳　BB銀行" display="BB銀行"/>
    <hyperlink ref="I174" location="CC銀行1月A1" tooltip="預金出納帳　CC銀行" display="CC銀行"/>
    <hyperlink ref="I175" location="CC銀行1月A1" tooltip="預金出納帳　CC銀行" display="CC銀行"/>
    <hyperlink ref="F174" location="支払手数料A1" tooltip="経費帳　支払手数料" display="支払手数料"/>
    <hyperlink ref="F175" location="支払手数料A1" tooltip="経費帳　支払手数料" display="支払手数料"/>
    <hyperlink ref="F533" location="未払金帳A1" tooltip="未払金帳" display="未払金帳"/>
    <hyperlink ref="F534" location="PayPal1月A1" tooltip="PayPal" display="PayPal"/>
    <hyperlink ref="G532" location="AA銀行1月A1" tooltip="預金出納帳　AA銀行" display="預金出納帳　AA銀行"/>
    <hyperlink ref="H532:I532" location="AA銀行1月A1" tooltip="預金出納帳　AA銀行" display="預金出納帳　AA銀行"/>
    <hyperlink ref="H532" location="BB銀行1月A1" tooltip="預金出納帳　BB銀行" display="BB銀行"/>
    <hyperlink ref="I532" location="CC銀行1月A1" tooltip="預金出納帳　CC銀行" display="CC銀行"/>
    <hyperlink ref="F532" location="支払手数料A1" tooltip="支払手数料" display="支払手数料"/>
    <hyperlink ref="F531" location="現金出納帳1月A1" tooltip="現金出納帳" display="現金出納帳"/>
    <hyperlink ref="E531" location="消耗品費A1" tooltip="消耗品費" display="消耗品費"/>
    <hyperlink ref="E532:E534" location="消耗品費A1" tooltip="消耗品費" display="消耗品費"/>
    <hyperlink ref="E530" location="外注工賃A1" tooltip="外注工賃" display="外注工賃"/>
    <hyperlink ref="F530" location="買掛帳1月A59" tooltip="買掛帳" display="買掛帳"/>
    <hyperlink ref="E531:E534" location="買掛帳1月A59" tooltip="買掛帳" display="買掛帳"/>
    <hyperlink ref="G247" location="未払金帳A1" tooltip="未払金帳" display="未払金帳"/>
    <hyperlink ref="G249" location="事業主借A1" tooltip="事業主借" display="事業主借"/>
    <hyperlink ref="G248" location="PayPal1月A1" tooltip="PayPal" display="PayPal"/>
    <hyperlink ref="H246" location="AA銀行1月A1" tooltip="預金出納帳　AA銀行" display="預金出納帳　AA銀行"/>
    <hyperlink ref="G245" location="現金出納帳1月A1" tooltip="現金出納帳" display="現金出納帳"/>
    <hyperlink ref="E245:E249" location="仕入帳1月A1" tooltip="仕入帳" display="仕入帳"/>
    <hyperlink ref="G246" location="支払手数料A1" tooltip="支払手数料" display="支払手数料"/>
    <hyperlink ref="I246" location="BB銀行1月A1" tooltip="預金出納帳　BB銀行" display="BB銀行"/>
    <hyperlink ref="J246" location="CC銀行1月A1" tooltip="預金出納帳　CC銀行" display="CC銀行"/>
    <hyperlink ref="F245" location="商品台帳1ページ目A52" tooltip="商品台帳　今期1ページ目へ" display="商品台帳"/>
    <hyperlink ref="F246" location="商品台帳1ページ目A52" tooltip="商品台帳　今期1ページ目へ" display="商品台帳"/>
    <hyperlink ref="F247" location="商品台帳1ページ目A52" tooltip="商品台帳　今期1ページ目へ" display="商品台帳"/>
    <hyperlink ref="F248" location="商品台帳1ページ目A52" tooltip="商品台帳　今期1ページ目へ" display="商品台帳"/>
    <hyperlink ref="F249" location="商品台帳1ページ目A52" tooltip="商品台帳　今期1ページ目へ" display="商品台帳"/>
    <hyperlink ref="G252" location="現金出納帳1月A1" tooltip="現金出納帳" display="現金出納帳"/>
    <hyperlink ref="F252" location="支払手数料A1" tooltip="支払手数料" display="支払手数料"/>
    <hyperlink ref="G253" location="AA銀行1月A1" tooltip="預金出納帳　AA銀行" display="預金出納帳　AA銀行"/>
    <hyperlink ref="H253:I253" location="AA銀行1月A1" tooltip="預金出納帳　AA銀行" display="預金出納帳　AA銀行"/>
    <hyperlink ref="H253" location="BB銀行1月A1" tooltip="預金出納帳　BB銀行" display="BB銀行"/>
    <hyperlink ref="I253" location="CC銀行1月A1" tooltip="預金出納帳　CC銀行" display="CC銀行"/>
    <hyperlink ref="F253" location="支払手数料A1" tooltip="支払手数料" display="支払手数料"/>
    <hyperlink ref="F254" location="未払金帳A1" tooltip="未払金帳" display="未払金帳"/>
    <hyperlink ref="E252" location="事務用品費A1" tooltip="事務用品費" display="事務用品費"/>
    <hyperlink ref="F255" location="事業主借A1" tooltip="事業主借" display="事業主借"/>
    <hyperlink ref="F256:F259" location="事業主借A1" tooltip="事業主借" display="事業主借"/>
    <hyperlink ref="E253:E259" location="事務用品費A1" tooltip="事務用品費" display="事務用品費"/>
    <hyperlink ref="E260:E261" location="修繕費A1" tooltip="修繕費" display="修繕費"/>
    <hyperlink ref="F261" location="未払金帳A1" tooltip="未払金帳" display="未払金帳"/>
    <hyperlink ref="F260" location="現金出納帳1月A1" tooltip="現金出納帳" display="現金出納帳"/>
    <hyperlink ref="G341" location="事業主借A1" tooltip="事業主借" display="事業主借"/>
    <hyperlink ref="H341:I341" location="AA銀行1月A1" tooltip="預金出納帳　AA銀行" display="預金出納帳　AA銀行"/>
    <hyperlink ref="H341" location="BB銀行1月A1" tooltip="預金出納帳　BB銀行" display="BB銀行"/>
    <hyperlink ref="I341" location="CC銀行1月A1" tooltip="預金出納帳　CC銀行" display="CC銀行"/>
    <hyperlink ref="F341" location="支払手数料A1" tooltip="支払手数料" display="支払手数料"/>
    <hyperlink ref="F340" location="現金出納帳1月A1" tooltip="現金出納帳" display="現金出納帳"/>
    <hyperlink ref="E340" location="新聞図書費A1" tooltip="新聞図書費" display="新聞図書費"/>
    <hyperlink ref="E340:E341" location="事業主貸A1" tooltip="事業主貸" display="事業主貸"/>
    <hyperlink ref="E341" location="新聞図書費A1" tooltip="新聞図書費" display="新聞図書費"/>
    <hyperlink ref="E342" location="租税公課A1" tooltip="経費帳　租税公課" display="租税公課"/>
    <hyperlink ref="F342" location="ペイジーA32" tooltip="ペイジー（Pay-easy）の項を参照" display="ペイジーA32"/>
    <hyperlink ref="F411" location="荷造運賃A1" tooltip="荷造運賃" display="荷造運賃"/>
    <hyperlink ref="G411" location="現金出納帳1月A1" tooltip="現金出納帳" display="現金出納帳"/>
    <hyperlink ref="E411" location="商品台帳1ページ目A52" tooltip="商品台帳　今期1ページ目へ" display="商品台帳"/>
    <hyperlink ref="E542" location="AA銀行1月A1" tooltip="預金出納帳　AA銀行" display="預金出納帳　AA銀行"/>
    <hyperlink ref="F542:G542" location="AA銀行1月A1" tooltip="預金出納帳　AA銀行" display="預金出納帳　AA銀行"/>
    <hyperlink ref="F542" location="BB銀行1月A1" tooltip="預金出納帳　BB銀行" display="BB銀行"/>
    <hyperlink ref="G542" location="CC銀行1月A1" tooltip="預金出納帳　CC銀行" display="CC銀行"/>
    <hyperlink ref="H542" location="事業主借A1" tooltip="事業主借" display="事業主借"/>
  </hyperlinks>
  <pageMargins left="0.7" right="0.7" top="0.75" bottom="0.75" header="0.3" footer="0.3"/>
  <pageSetup paperSize="9" scale="67" fitToHeight="0" orientation="landscape" horizontalDpi="0" verticalDpi="0" r:id="rId1"/>
  <drawing r:id="rId2"/>
  <tableParts count="1">
    <tablePart r:id="rId3"/>
  </tablePart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B1:J58"/>
  <sheetViews>
    <sheetView workbookViewId="0"/>
  </sheetViews>
  <sheetFormatPr defaultRowHeight="13.8"/>
  <cols>
    <col min="1" max="1" width="8.88671875" style="61"/>
    <col min="2" max="2" width="57" style="61" customWidth="1"/>
    <col min="3" max="7" width="13.88671875" style="61" customWidth="1"/>
    <col min="8" max="9" width="8.88671875" style="61"/>
    <col min="10" max="10" width="42.88671875" style="61" bestFit="1" customWidth="1"/>
    <col min="11" max="11" width="29.44140625" style="61" bestFit="1" customWidth="1"/>
    <col min="12" max="16384" width="8.88671875" style="61"/>
  </cols>
  <sheetData>
    <row r="1" spans="2:10" ht="82.8" customHeight="1">
      <c r="B1" s="1207" t="s">
        <v>1036</v>
      </c>
      <c r="C1" s="1207"/>
      <c r="D1" s="127" t="s">
        <v>1060</v>
      </c>
      <c r="E1" s="127" t="s">
        <v>1057</v>
      </c>
      <c r="F1" s="127" t="s">
        <v>1058</v>
      </c>
      <c r="G1" s="127" t="s">
        <v>1059</v>
      </c>
    </row>
    <row r="2" spans="2:10">
      <c r="D2" s="127" t="s">
        <v>1056</v>
      </c>
      <c r="E2" s="129"/>
      <c r="F2" s="129"/>
      <c r="G2" s="129"/>
    </row>
    <row r="3" spans="2:10">
      <c r="B3" s="126" t="s">
        <v>539</v>
      </c>
      <c r="C3" s="125" t="s">
        <v>446</v>
      </c>
      <c r="D3" s="125" t="s">
        <v>817</v>
      </c>
      <c r="E3" s="125" t="s">
        <v>818</v>
      </c>
      <c r="F3" s="125" t="s">
        <v>819</v>
      </c>
      <c r="G3" s="125" t="s">
        <v>820</v>
      </c>
    </row>
    <row r="5" spans="2:10">
      <c r="B5" s="62" t="s">
        <v>525</v>
      </c>
      <c r="C5" s="74" t="s">
        <v>230</v>
      </c>
    </row>
    <row r="6" spans="2:10">
      <c r="B6" s="62" t="s">
        <v>526</v>
      </c>
      <c r="C6" s="74" t="s">
        <v>230</v>
      </c>
    </row>
    <row r="7" spans="2:10" ht="27.6">
      <c r="B7" s="62" t="s">
        <v>528</v>
      </c>
      <c r="C7" s="74" t="s">
        <v>230</v>
      </c>
      <c r="D7" s="73" t="s">
        <v>235</v>
      </c>
    </row>
    <row r="8" spans="2:10">
      <c r="B8" s="62" t="s">
        <v>530</v>
      </c>
      <c r="C8" s="72" t="s">
        <v>625</v>
      </c>
      <c r="D8" s="73" t="s">
        <v>626</v>
      </c>
      <c r="E8" s="73" t="s">
        <v>640</v>
      </c>
      <c r="F8" s="73" t="s">
        <v>641</v>
      </c>
    </row>
    <row r="9" spans="2:10" ht="27.6">
      <c r="B9" s="62" t="s">
        <v>534</v>
      </c>
      <c r="C9" s="72" t="s">
        <v>625</v>
      </c>
      <c r="D9" s="73" t="s">
        <v>626</v>
      </c>
      <c r="E9" s="73" t="s">
        <v>640</v>
      </c>
      <c r="F9" s="73" t="s">
        <v>641</v>
      </c>
      <c r="G9" s="73" t="s">
        <v>235</v>
      </c>
    </row>
    <row r="10" spans="2:10">
      <c r="B10" s="62" t="s">
        <v>536</v>
      </c>
      <c r="C10" s="73" t="s">
        <v>234</v>
      </c>
    </row>
    <row r="11" spans="2:10">
      <c r="B11" s="1207" t="s">
        <v>538</v>
      </c>
      <c r="C11" s="123" t="s">
        <v>1037</v>
      </c>
      <c r="D11" s="124" t="s">
        <v>1035</v>
      </c>
    </row>
    <row r="12" spans="2:10">
      <c r="B12" s="1207"/>
      <c r="C12" s="73" t="s">
        <v>234</v>
      </c>
      <c r="D12" s="73" t="s">
        <v>235</v>
      </c>
    </row>
    <row r="13" spans="2:10" ht="27.6">
      <c r="B13" s="62" t="s">
        <v>744</v>
      </c>
      <c r="C13" s="73" t="s">
        <v>642</v>
      </c>
      <c r="J13" s="62"/>
    </row>
    <row r="14" spans="2:10" ht="27.6" customHeight="1">
      <c r="B14" s="1207" t="s">
        <v>560</v>
      </c>
      <c r="C14" s="122" t="s">
        <v>1038</v>
      </c>
      <c r="D14" s="122" t="s">
        <v>1039</v>
      </c>
    </row>
    <row r="15" spans="2:10">
      <c r="B15" s="1207"/>
      <c r="C15" s="73" t="s">
        <v>642</v>
      </c>
      <c r="D15" s="73" t="s">
        <v>234</v>
      </c>
    </row>
    <row r="16" spans="2:10">
      <c r="B16" s="62" t="s">
        <v>749</v>
      </c>
      <c r="C16" s="73" t="s">
        <v>234</v>
      </c>
    </row>
    <row r="17" spans="2:5">
      <c r="B17" s="62" t="s">
        <v>556</v>
      </c>
      <c r="C17" s="73" t="s">
        <v>234</v>
      </c>
    </row>
    <row r="18" spans="2:5">
      <c r="B18" s="96" t="s">
        <v>745</v>
      </c>
    </row>
    <row r="19" spans="2:5">
      <c r="B19" s="62" t="s">
        <v>561</v>
      </c>
      <c r="C19" s="72" t="s">
        <v>625</v>
      </c>
      <c r="D19" s="74" t="s">
        <v>230</v>
      </c>
    </row>
    <row r="20" spans="2:5">
      <c r="B20" s="62" t="s">
        <v>562</v>
      </c>
      <c r="C20" s="72" t="s">
        <v>625</v>
      </c>
      <c r="D20" s="73" t="s">
        <v>234</v>
      </c>
    </row>
    <row r="21" spans="2:5">
      <c r="B21" s="62" t="s">
        <v>563</v>
      </c>
      <c r="C21" s="72" t="s">
        <v>625</v>
      </c>
      <c r="D21" s="73" t="s">
        <v>235</v>
      </c>
    </row>
    <row r="22" spans="2:5">
      <c r="B22" s="62" t="s">
        <v>666</v>
      </c>
      <c r="C22" s="73" t="s">
        <v>235</v>
      </c>
    </row>
    <row r="23" spans="2:5">
      <c r="B23" s="61" t="s">
        <v>668</v>
      </c>
      <c r="C23" s="73" t="s">
        <v>626</v>
      </c>
      <c r="D23" s="73" t="s">
        <v>640</v>
      </c>
      <c r="E23" s="73" t="s">
        <v>641</v>
      </c>
    </row>
    <row r="24" spans="2:5">
      <c r="B24" s="61" t="s">
        <v>669</v>
      </c>
      <c r="C24" s="73" t="s">
        <v>235</v>
      </c>
    </row>
    <row r="25" spans="2:5">
      <c r="B25" s="61" t="s">
        <v>667</v>
      </c>
      <c r="C25" s="73" t="s">
        <v>235</v>
      </c>
    </row>
    <row r="26" spans="2:5">
      <c r="B26" s="62" t="s">
        <v>747</v>
      </c>
      <c r="C26" s="73" t="s">
        <v>235</v>
      </c>
    </row>
    <row r="27" spans="2:5">
      <c r="B27" s="62"/>
    </row>
    <row r="28" spans="2:5" ht="27.6">
      <c r="B28" s="62" t="s">
        <v>1046</v>
      </c>
      <c r="C28" s="61" t="s">
        <v>748</v>
      </c>
    </row>
    <row r="29" spans="2:5">
      <c r="B29" s="62" t="s">
        <v>750</v>
      </c>
      <c r="C29" s="73" t="s">
        <v>626</v>
      </c>
      <c r="D29" s="73" t="s">
        <v>640</v>
      </c>
      <c r="E29" s="73" t="s">
        <v>641</v>
      </c>
    </row>
    <row r="30" spans="2:5">
      <c r="B30" s="62" t="s">
        <v>751</v>
      </c>
      <c r="C30" s="73" t="s">
        <v>234</v>
      </c>
    </row>
    <row r="31" spans="2:5">
      <c r="B31" s="62" t="s">
        <v>752</v>
      </c>
      <c r="C31" s="98" t="s">
        <v>1040</v>
      </c>
    </row>
    <row r="32" spans="2:5">
      <c r="B32" s="62" t="s">
        <v>767</v>
      </c>
      <c r="C32" s="74" t="s">
        <v>230</v>
      </c>
    </row>
    <row r="34" spans="2:5">
      <c r="B34" s="62"/>
    </row>
    <row r="35" spans="2:5">
      <c r="B35" s="61" t="s">
        <v>906</v>
      </c>
      <c r="C35" s="61" t="s">
        <v>748</v>
      </c>
    </row>
    <row r="36" spans="2:5">
      <c r="B36" s="61" t="s">
        <v>753</v>
      </c>
      <c r="C36" s="73" t="s">
        <v>626</v>
      </c>
      <c r="D36" s="73" t="s">
        <v>640</v>
      </c>
      <c r="E36" s="73" t="s">
        <v>641</v>
      </c>
    </row>
    <row r="37" spans="2:5">
      <c r="B37" s="61" t="s">
        <v>766</v>
      </c>
      <c r="C37" s="61" t="s">
        <v>748</v>
      </c>
    </row>
    <row r="38" spans="2:5">
      <c r="B38" s="61" t="s">
        <v>754</v>
      </c>
      <c r="C38" s="74" t="s">
        <v>230</v>
      </c>
    </row>
    <row r="39" spans="2:5">
      <c r="B39" s="61" t="s">
        <v>765</v>
      </c>
      <c r="C39" s="73" t="s">
        <v>626</v>
      </c>
      <c r="D39" s="73" t="s">
        <v>640</v>
      </c>
      <c r="E39" s="73" t="s">
        <v>641</v>
      </c>
    </row>
    <row r="41" spans="2:5">
      <c r="B41" s="61" t="s">
        <v>746</v>
      </c>
      <c r="C41" s="61" t="s">
        <v>748</v>
      </c>
    </row>
    <row r="42" spans="2:5">
      <c r="B42" s="61" t="s">
        <v>755</v>
      </c>
      <c r="C42" s="73" t="s">
        <v>234</v>
      </c>
    </row>
    <row r="43" spans="2:5">
      <c r="B43" s="61" t="s">
        <v>756</v>
      </c>
      <c r="C43" s="73" t="s">
        <v>626</v>
      </c>
      <c r="D43" s="73" t="s">
        <v>640</v>
      </c>
      <c r="E43" s="73" t="s">
        <v>641</v>
      </c>
    </row>
    <row r="44" spans="2:5">
      <c r="B44" s="61" t="s">
        <v>757</v>
      </c>
      <c r="C44" s="61" t="s">
        <v>748</v>
      </c>
    </row>
    <row r="45" spans="2:5">
      <c r="B45" s="61" t="s">
        <v>754</v>
      </c>
      <c r="C45" s="74" t="s">
        <v>230</v>
      </c>
    </row>
    <row r="46" spans="2:5">
      <c r="B46" s="61" t="s">
        <v>765</v>
      </c>
      <c r="C46" s="73" t="s">
        <v>626</v>
      </c>
      <c r="D46" s="73" t="s">
        <v>640</v>
      </c>
      <c r="E46" s="73" t="s">
        <v>641</v>
      </c>
    </row>
    <row r="47" spans="2:5">
      <c r="B47" s="61" t="s">
        <v>758</v>
      </c>
      <c r="C47" s="74" t="s">
        <v>230</v>
      </c>
    </row>
    <row r="48" spans="2:5">
      <c r="B48" s="62" t="s">
        <v>759</v>
      </c>
      <c r="C48" s="73" t="s">
        <v>235</v>
      </c>
    </row>
    <row r="49" spans="2:5">
      <c r="B49" s="61" t="s">
        <v>760</v>
      </c>
      <c r="C49" s="73" t="s">
        <v>642</v>
      </c>
    </row>
    <row r="50" spans="2:5">
      <c r="B50" s="62" t="s">
        <v>764</v>
      </c>
      <c r="C50" s="61" t="s">
        <v>748</v>
      </c>
    </row>
    <row r="51" spans="2:5">
      <c r="B51" s="62" t="s">
        <v>761</v>
      </c>
      <c r="C51" s="73" t="s">
        <v>626</v>
      </c>
      <c r="D51" s="73" t="s">
        <v>640</v>
      </c>
      <c r="E51" s="73" t="s">
        <v>641</v>
      </c>
    </row>
    <row r="52" spans="2:5">
      <c r="B52" s="62" t="s">
        <v>762</v>
      </c>
      <c r="C52" s="73" t="s">
        <v>234</v>
      </c>
    </row>
    <row r="53" spans="2:5">
      <c r="B53" s="62" t="s">
        <v>763</v>
      </c>
      <c r="C53" s="98" t="s">
        <v>1040</v>
      </c>
    </row>
    <row r="54" spans="2:5">
      <c r="B54" s="62"/>
    </row>
    <row r="55" spans="2:5">
      <c r="B55" s="62"/>
    </row>
    <row r="56" spans="2:5">
      <c r="B56" s="62" t="s">
        <v>557</v>
      </c>
      <c r="C56" s="87" t="s">
        <v>230</v>
      </c>
      <c r="D56" s="95"/>
    </row>
    <row r="57" spans="2:5">
      <c r="B57" s="62" t="s">
        <v>743</v>
      </c>
      <c r="C57" s="86" t="s">
        <v>642</v>
      </c>
      <c r="D57" s="72" t="s">
        <v>625</v>
      </c>
    </row>
    <row r="58" spans="2:5">
      <c r="B58" s="61" t="s">
        <v>768</v>
      </c>
      <c r="C58" s="86" t="s">
        <v>626</v>
      </c>
      <c r="D58" s="86" t="s">
        <v>640</v>
      </c>
      <c r="E58" s="86" t="s">
        <v>641</v>
      </c>
    </row>
  </sheetData>
  <sheetProtection sheet="1" objects="1" scenarios="1"/>
  <mergeCells count="3">
    <mergeCell ref="B11:B12"/>
    <mergeCell ref="B1:C1"/>
    <mergeCell ref="B14:B15"/>
  </mergeCells>
  <phoneticPr fontId="26"/>
  <hyperlinks>
    <hyperlink ref="B18" r:id="rId1" location="loan" tooltip="Apple StoreのAppleローン説明ページを開く" display="Apple StoreのAppleローン説明ページへ"/>
    <hyperlink ref="C5" location="現金出納帳1月A1" tooltip="現金出納帳" display="現金出納帳"/>
    <hyperlink ref="C6:C7" location="現金出納帳1月A1" tooltip="現金出納帳" display="現金出納帳"/>
    <hyperlink ref="D19" location="現金出納帳1月A1" tooltip="現金出納帳" display="現金出納帳"/>
    <hyperlink ref="C32" location="現金出納帳1月A1" tooltip="現金出納帳" display="現金出納帳"/>
    <hyperlink ref="C10" location="未払金帳A1" tooltip="未払金帳" display="未払金帳"/>
    <hyperlink ref="C12" location="未払金帳A1" tooltip="未払金帳" display="未払金帳"/>
    <hyperlink ref="C16" location="未払金帳A1" tooltip="未払金帳" display="未払金帳"/>
    <hyperlink ref="C17" location="未払金帳A1" tooltip="未払金帳" display="未払金帳"/>
    <hyperlink ref="D20" location="未払金帳A1" tooltip="未払金帳" display="未払金帳"/>
    <hyperlink ref="C30" location="未払金帳A1" tooltip="未払金帳" display="未払金帳"/>
    <hyperlink ref="C42" location="未払金帳A1" tooltip="未払金帳" display="未払金帳"/>
    <hyperlink ref="C52" location="未払金帳A1" tooltip="未払金帳" display="未払金帳"/>
    <hyperlink ref="C38" location="現金出納帳1月A1" tooltip="現金出納帳" display="現金出納帳"/>
    <hyperlink ref="C45" location="現金出納帳1月A1" tooltip="現金出納帳" display="現金出納帳"/>
    <hyperlink ref="C47" location="現金出納帳1月A1" tooltip="現金出納帳" display="現金出納帳"/>
    <hyperlink ref="C48" location="事業主借A1" tooltip="事業主借" display="事業主借"/>
    <hyperlink ref="C24" location="事業主借A1" tooltip="事業主借" display="事業主借"/>
    <hyperlink ref="C25" location="事業主借A1" tooltip="事業主借" display="事業主借"/>
    <hyperlink ref="C26" location="事業主借A1" tooltip="事業主借" display="事業主借"/>
    <hyperlink ref="C22" location="事業主借A1" tooltip="事業主借" display="事業主借"/>
    <hyperlink ref="D21" location="事業主借A1" tooltip="事業主借" display="事業主借"/>
    <hyperlink ref="D12" location="事業主借A1" tooltip="事業主借" display="事業主借"/>
    <hyperlink ref="G9" location="事業主借A1" tooltip="事業主借" display="事業主借"/>
    <hyperlink ref="D7" location="事業主借A1" tooltip="事業主借" display="事業主借"/>
    <hyperlink ref="C8" location="支払手数料A1" tooltip="支払手数料" display="支払手数料"/>
    <hyperlink ref="C9" location="支払手数料A1" tooltip="支払手数料" display="支払手数料"/>
    <hyperlink ref="C19" location="支払手数料A1" tooltip="支払手数料" display="支払手数料"/>
    <hyperlink ref="C20" location="支払手数料A1" tooltip="支払手数料" display="支払手数料"/>
    <hyperlink ref="C21" location="支払手数料A1" tooltip="支払手数料" display="支払手数料"/>
    <hyperlink ref="D57" location="支払手数料A1" tooltip="支払手数料" display="支払手数料"/>
    <hyperlink ref="C51" location="AA銀行1月A1" tooltip="預金出納帳　AA銀行" display="預金出納帳　AA銀行"/>
    <hyperlink ref="D51:E51" location="AA銀行1月A1" tooltip="預金出納帳　AA銀行" display="預金出納帳　AA銀行"/>
    <hyperlink ref="D51" location="BB銀行1月A1" tooltip="預金出納帳　BB銀行" display="BB銀行"/>
    <hyperlink ref="E51" location="CC銀行1月A1" tooltip="預金出納帳　CC銀行" display="CC銀行"/>
    <hyperlink ref="C46" location="AA銀行1月A1" tooltip="預金出納帳　AA銀行" display="預金出納帳　AA銀行"/>
    <hyperlink ref="D46:E46" location="AA銀行1月A1" tooltip="預金出納帳　AA銀行" display="預金出納帳　AA銀行"/>
    <hyperlink ref="D46" location="BB銀行1月A1" tooltip="預金出納帳　BB銀行" display="BB銀行"/>
    <hyperlink ref="E46" location="CC銀行1月A1" tooltip="預金出納帳　CC銀行" display="CC銀行"/>
    <hyperlink ref="C43" location="AA銀行1月A1" tooltip="預金出納帳　AA銀行" display="預金出納帳　AA銀行"/>
    <hyperlink ref="D43:E43" location="AA銀行1月A1" tooltip="預金出納帳　AA銀行" display="預金出納帳　AA銀行"/>
    <hyperlink ref="D43" location="BB銀行1月A1" tooltip="預金出納帳　BB銀行" display="BB銀行"/>
    <hyperlink ref="E43" location="CC銀行1月A1" tooltip="預金出納帳　CC銀行" display="CC銀行"/>
    <hyperlink ref="C39" location="AA銀行1月A1" tooltip="預金出納帳　AA銀行" display="預金出納帳　AA銀行"/>
    <hyperlink ref="D39:E39" location="AA銀行1月A1" tooltip="預金出納帳　AA銀行" display="預金出納帳　AA銀行"/>
    <hyperlink ref="D39" location="BB銀行1月A1" tooltip="預金出納帳　BB銀行" display="BB銀行"/>
    <hyperlink ref="E39" location="CC銀行1月A1" tooltip="預金出納帳　CC銀行" display="CC銀行"/>
    <hyperlink ref="C36" location="AA銀行1月A1" tooltip="預金出納帳　AA銀行" display="預金出納帳　AA銀行"/>
    <hyperlink ref="D36:E36" location="AA銀行1月A1" tooltip="預金出納帳　AA銀行" display="預金出納帳　AA銀行"/>
    <hyperlink ref="D36" location="BB銀行1月A1" tooltip="預金出納帳　BB銀行" display="BB銀行"/>
    <hyperlink ref="E36" location="CC銀行1月A1" tooltip="預金出納帳　CC銀行" display="CC銀行"/>
    <hyperlink ref="C29" location="AA銀行1月A1" tooltip="預金出納帳　AA銀行" display="預金出納帳　AA銀行"/>
    <hyperlink ref="D29:E29" location="AA銀行1月A1" tooltip="預金出納帳　AA銀行" display="預金出納帳　AA銀行"/>
    <hyperlink ref="D29" location="BB銀行1月A1" tooltip="預金出納帳　BB銀行" display="BB銀行"/>
    <hyperlink ref="E29" location="CC銀行1月A1" tooltip="預金出納帳　CC銀行" display="CC銀行"/>
    <hyperlink ref="C23" location="AA銀行1月A1" tooltip="預金出納帳　AA銀行" display="預金出納帳　AA銀行"/>
    <hyperlink ref="D23:E23" location="AA銀行1月A1" tooltip="預金出納帳　AA銀行" display="預金出納帳　AA銀行"/>
    <hyperlink ref="D23" location="BB銀行1月A1" tooltip="預金出納帳　BB銀行" display="BB銀行"/>
    <hyperlink ref="E23" location="CC銀行1月A1" tooltip="預金出納帳　CC銀行" display="CC銀行"/>
    <hyperlink ref="D9" location="AA銀行1月A1" tooltip="預金出納帳　AA銀行" display="預金出納帳　AA銀行"/>
    <hyperlink ref="E9:F9" location="AA銀行1月A1" tooltip="預金出納帳　AA銀行" display="預金出納帳　AA銀行"/>
    <hyperlink ref="E9" location="BB銀行1月A1" tooltip="預金出納帳　BB銀行" display="BB銀行"/>
    <hyperlink ref="F9" location="CC銀行1月A1" tooltip="預金出納帳　CC銀行" display="CC銀行"/>
    <hyperlink ref="D8" location="AA銀行1月A1" tooltip="預金出納帳　AA銀行" display="預金出納帳　AA銀行"/>
    <hyperlink ref="E8:F8" location="AA銀行1月A1" tooltip="預金出納帳　AA銀行" display="預金出納帳　AA銀行"/>
    <hyperlink ref="E8" location="BB銀行1月A1" tooltip="預金出納帳　BB銀行" display="BB銀行"/>
    <hyperlink ref="F8" location="CC銀行1月A1" tooltip="預金出納帳　CC銀行" display="CC銀行"/>
    <hyperlink ref="D15" location="未払金帳A1" tooltip="未払金帳" display="未払金帳"/>
    <hyperlink ref="C13" location="PayPal1月A1" tooltip="PayPal" display="PayPal"/>
    <hyperlink ref="C15" location="PayPal1月A1" tooltip="PayPal" display="PayPal"/>
    <hyperlink ref="C49" location="PayPal1月A1" tooltip="PayPal" display="PayPal"/>
    <hyperlink ref="C31" location="ペイジーA32" tooltip="Pay-easy（ペイジー）の項参照" display="Pay-easy参照"/>
    <hyperlink ref="C53" location="ペイジーA32" tooltip="Pay-easy（ペイジー）の項参照" display="Pay-easy参照"/>
    <hyperlink ref="C58" location="AA銀行1月A1" tooltip="預金出納帳　AA銀行" display="AA銀行"/>
    <hyperlink ref="D58:E58" location="AA銀行1月A1" tooltip="預金出納帳　AA銀行" display="預金出納帳　AA銀行"/>
    <hyperlink ref="D58" location="BB銀行1月A1" tooltip="預金出納帳　BB銀行" display="BB銀行"/>
    <hyperlink ref="E58" location="CC銀行1月A1" tooltip="預金出納帳　CC銀行" display="CC銀行"/>
    <hyperlink ref="C56" location="現金出納帳1月A1" tooltip="現金出納帳" display="現金出納帳"/>
    <hyperlink ref="C57" location="PayPal1月A1" tooltip="PayPal" display="PayPal"/>
  </hyperlinks>
  <pageMargins left="0.7" right="0.7" top="0.75" bottom="0.75" header="0.3" footer="0.3"/>
  <pageSetup paperSize="9" orientation="portrait" horizontalDpi="0" verticalDpi="0"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D56"/>
  <sheetViews>
    <sheetView workbookViewId="0">
      <selection activeCell="C3" sqref="C3"/>
    </sheetView>
  </sheetViews>
  <sheetFormatPr defaultRowHeight="13.8"/>
  <cols>
    <col min="1" max="1" width="20.77734375" style="31" customWidth="1"/>
    <col min="2" max="2" width="20.77734375" style="47" customWidth="1"/>
    <col min="3" max="3" width="20.77734375" style="31" customWidth="1"/>
    <col min="4" max="4" width="20.77734375" style="47" customWidth="1"/>
    <col min="5" max="16384" width="8.88671875" style="31"/>
  </cols>
  <sheetData>
    <row r="1" spans="1:4" ht="114" customHeight="1">
      <c r="B1" s="46"/>
      <c r="C1" s="46"/>
      <c r="D1" s="46"/>
    </row>
    <row r="2" spans="1:4" ht="24.6" customHeight="1">
      <c r="A2" s="634" t="s">
        <v>325</v>
      </c>
      <c r="B2" s="863">
        <v>4894172</v>
      </c>
      <c r="C2" s="637" t="s">
        <v>362</v>
      </c>
      <c r="D2" s="864">
        <v>588</v>
      </c>
    </row>
    <row r="3" spans="1:4" ht="24.6" customHeight="1">
      <c r="A3" s="635" t="s">
        <v>326</v>
      </c>
      <c r="B3" s="865">
        <v>545020</v>
      </c>
      <c r="C3" s="638" t="s">
        <v>363</v>
      </c>
      <c r="D3" s="866">
        <v>100000</v>
      </c>
    </row>
    <row r="4" spans="1:4" ht="24.6" customHeight="1">
      <c r="A4" s="635" t="s">
        <v>327</v>
      </c>
      <c r="B4" s="865">
        <v>1366000</v>
      </c>
      <c r="C4" s="638" t="s">
        <v>329</v>
      </c>
      <c r="D4" s="866">
        <v>10000</v>
      </c>
    </row>
    <row r="5" spans="1:4" ht="24.6" customHeight="1">
      <c r="A5" s="635" t="s">
        <v>328</v>
      </c>
      <c r="B5" s="865">
        <v>280500</v>
      </c>
      <c r="C5" s="638" t="s">
        <v>364</v>
      </c>
      <c r="D5" s="867"/>
    </row>
    <row r="6" spans="1:4" ht="24.6" customHeight="1">
      <c r="A6" s="635" t="s">
        <v>1396</v>
      </c>
      <c r="B6" s="865">
        <v>583</v>
      </c>
      <c r="C6" s="638" t="s">
        <v>365</v>
      </c>
      <c r="D6" s="867"/>
    </row>
    <row r="7" spans="1:4" ht="24.6" customHeight="1">
      <c r="A7" s="635" t="s">
        <v>370</v>
      </c>
      <c r="B7" s="865">
        <v>2192103</v>
      </c>
      <c r="C7" s="638" t="s">
        <v>366</v>
      </c>
      <c r="D7" s="866">
        <v>401156</v>
      </c>
    </row>
    <row r="8" spans="1:4" ht="24.6" customHeight="1">
      <c r="A8" s="635" t="s">
        <v>237</v>
      </c>
      <c r="B8" s="865">
        <v>50000</v>
      </c>
      <c r="C8" s="638" t="s">
        <v>367</v>
      </c>
      <c r="D8" s="866">
        <v>0</v>
      </c>
    </row>
    <row r="9" spans="1:4" ht="24.6" customHeight="1">
      <c r="A9" s="635" t="s">
        <v>239</v>
      </c>
      <c r="B9" s="865">
        <v>50000</v>
      </c>
      <c r="C9" s="638" t="s">
        <v>387</v>
      </c>
      <c r="D9" s="866">
        <v>7293643</v>
      </c>
    </row>
    <row r="10" spans="1:4" ht="24.6" customHeight="1">
      <c r="A10" s="635" t="s">
        <v>240</v>
      </c>
      <c r="B10" s="865">
        <v>53000</v>
      </c>
      <c r="C10" s="638"/>
      <c r="D10" s="867"/>
    </row>
    <row r="11" spans="1:4" ht="24.6" customHeight="1">
      <c r="A11" s="635" t="s">
        <v>241</v>
      </c>
      <c r="B11" s="865">
        <v>51000</v>
      </c>
      <c r="C11" s="638"/>
      <c r="D11" s="867"/>
    </row>
    <row r="12" spans="1:4" ht="24.6" customHeight="1">
      <c r="A12" s="635" t="s">
        <v>248</v>
      </c>
      <c r="B12" s="865">
        <v>51000</v>
      </c>
      <c r="C12" s="638"/>
      <c r="D12" s="867"/>
    </row>
    <row r="13" spans="1:4" ht="24.6" customHeight="1">
      <c r="A13" s="635" t="s">
        <v>247</v>
      </c>
      <c r="B13" s="865">
        <v>51000</v>
      </c>
      <c r="C13" s="638"/>
      <c r="D13" s="867"/>
    </row>
    <row r="14" spans="1:4" ht="24.6" customHeight="1">
      <c r="A14" s="635" t="s">
        <v>249</v>
      </c>
      <c r="B14" s="865">
        <v>51000</v>
      </c>
      <c r="C14" s="638"/>
      <c r="D14" s="867"/>
    </row>
    <row r="15" spans="1:4" ht="24.6" customHeight="1">
      <c r="A15" s="635" t="s">
        <v>378</v>
      </c>
      <c r="B15" s="865">
        <v>51000</v>
      </c>
      <c r="C15" s="638"/>
      <c r="D15" s="867"/>
    </row>
    <row r="16" spans="1:4" ht="24.6" customHeight="1">
      <c r="A16" s="635" t="s">
        <v>242</v>
      </c>
      <c r="B16" s="865">
        <v>51000</v>
      </c>
      <c r="C16" s="638"/>
      <c r="D16" s="867"/>
    </row>
    <row r="17" spans="1:4" ht="24.6" customHeight="1">
      <c r="A17" s="635" t="s">
        <v>238</v>
      </c>
      <c r="B17" s="865">
        <v>5100</v>
      </c>
      <c r="C17" s="638"/>
      <c r="D17" s="867"/>
    </row>
    <row r="18" spans="1:4" ht="24.6" customHeight="1">
      <c r="A18" s="635" t="s">
        <v>250</v>
      </c>
      <c r="B18" s="865">
        <v>5100</v>
      </c>
      <c r="C18" s="638"/>
      <c r="D18" s="867"/>
    </row>
    <row r="19" spans="1:4" ht="24.6" customHeight="1">
      <c r="A19" s="635" t="s">
        <v>244</v>
      </c>
      <c r="B19" s="865">
        <v>5100</v>
      </c>
      <c r="C19" s="638"/>
      <c r="D19" s="867"/>
    </row>
    <row r="20" spans="1:4" ht="24.6" customHeight="1">
      <c r="A20" s="635" t="s">
        <v>383</v>
      </c>
      <c r="B20" s="865">
        <v>5100</v>
      </c>
      <c r="C20" s="638"/>
      <c r="D20" s="867"/>
    </row>
    <row r="21" spans="1:4" ht="24.6" customHeight="1">
      <c r="A21" s="635" t="s">
        <v>246</v>
      </c>
      <c r="B21" s="865">
        <v>5100</v>
      </c>
      <c r="C21" s="638"/>
      <c r="D21" s="867"/>
    </row>
    <row r="22" spans="1:4" ht="24.6" customHeight="1">
      <c r="A22" s="635" t="s">
        <v>386</v>
      </c>
      <c r="B22" s="865">
        <v>13750</v>
      </c>
      <c r="C22" s="638"/>
      <c r="D22" s="867"/>
    </row>
    <row r="23" spans="1:4" ht="24.6" customHeight="1">
      <c r="A23" s="635" t="s">
        <v>385</v>
      </c>
      <c r="B23" s="865">
        <v>498250</v>
      </c>
      <c r="C23" s="638"/>
      <c r="D23" s="867"/>
    </row>
    <row r="24" spans="1:4" ht="24.6" customHeight="1">
      <c r="A24" s="635" t="s">
        <v>330</v>
      </c>
      <c r="B24" s="865">
        <v>11183</v>
      </c>
      <c r="C24" s="638"/>
      <c r="D24" s="867"/>
    </row>
    <row r="25" spans="1:4" ht="24.6" customHeight="1">
      <c r="A25" s="635" t="s">
        <v>331</v>
      </c>
      <c r="B25" s="865">
        <v>0</v>
      </c>
      <c r="C25" s="638"/>
      <c r="D25" s="867"/>
    </row>
    <row r="26" spans="1:4" ht="24.6" customHeight="1">
      <c r="A26" s="635" t="s">
        <v>332</v>
      </c>
      <c r="B26" s="865">
        <v>0</v>
      </c>
      <c r="C26" s="638"/>
      <c r="D26" s="867"/>
    </row>
    <row r="27" spans="1:4" ht="24.6" customHeight="1">
      <c r="A27" s="635" t="s">
        <v>333</v>
      </c>
      <c r="B27" s="865">
        <v>193000</v>
      </c>
      <c r="C27" s="638"/>
      <c r="D27" s="867"/>
    </row>
    <row r="28" spans="1:4" ht="24.6" customHeight="1">
      <c r="A28" s="635" t="s">
        <v>334</v>
      </c>
      <c r="B28" s="868"/>
      <c r="C28" s="638"/>
      <c r="D28" s="867"/>
    </row>
    <row r="29" spans="1:4" ht="24.6" customHeight="1">
      <c r="A29" s="635" t="s">
        <v>335</v>
      </c>
      <c r="B29" s="865">
        <v>16679</v>
      </c>
      <c r="C29" s="638"/>
      <c r="D29" s="867"/>
    </row>
    <row r="30" spans="1:4" ht="24.6" customHeight="1">
      <c r="A30" s="635" t="s">
        <v>336</v>
      </c>
      <c r="B30" s="868"/>
      <c r="C30" s="638" t="s">
        <v>368</v>
      </c>
      <c r="D30" s="867"/>
    </row>
    <row r="31" spans="1:4" ht="24.6" customHeight="1">
      <c r="A31" s="635" t="s">
        <v>337</v>
      </c>
      <c r="B31" s="868"/>
      <c r="C31" s="638" t="s">
        <v>369</v>
      </c>
      <c r="D31" s="867"/>
    </row>
    <row r="32" spans="1:4" ht="24.6" customHeight="1">
      <c r="A32" s="635" t="s">
        <v>338</v>
      </c>
      <c r="B32" s="868"/>
      <c r="C32" s="638"/>
      <c r="D32" s="867"/>
    </row>
    <row r="33" spans="1:4" ht="24.6" customHeight="1">
      <c r="A33" s="635" t="s">
        <v>339</v>
      </c>
      <c r="B33" s="868"/>
      <c r="C33" s="638"/>
      <c r="D33" s="867"/>
    </row>
    <row r="34" spans="1:4" ht="24.6" customHeight="1">
      <c r="A34" s="635" t="s">
        <v>340</v>
      </c>
      <c r="B34" s="868"/>
      <c r="C34" s="638"/>
      <c r="D34" s="867"/>
    </row>
    <row r="35" spans="1:4" ht="24.6" customHeight="1">
      <c r="A35" s="635" t="s">
        <v>341</v>
      </c>
      <c r="B35" s="868"/>
      <c r="C35" s="638"/>
      <c r="D35" s="867"/>
    </row>
    <row r="36" spans="1:4" ht="24.6" customHeight="1">
      <c r="A36" s="635" t="s">
        <v>342</v>
      </c>
      <c r="B36" s="868"/>
      <c r="C36" s="638"/>
      <c r="D36" s="867"/>
    </row>
    <row r="37" spans="1:4" ht="24.6" customHeight="1">
      <c r="A37" s="635" t="s">
        <v>343</v>
      </c>
      <c r="B37" s="868"/>
      <c r="C37" s="638"/>
      <c r="D37" s="867"/>
    </row>
    <row r="38" spans="1:4" ht="24.6" customHeight="1">
      <c r="A38" s="635" t="s">
        <v>344</v>
      </c>
      <c r="B38" s="868"/>
      <c r="C38" s="638"/>
      <c r="D38" s="867"/>
    </row>
    <row r="39" spans="1:4" ht="24.6" customHeight="1">
      <c r="A39" s="635" t="s">
        <v>345</v>
      </c>
      <c r="B39" s="868"/>
      <c r="C39" s="638"/>
      <c r="D39" s="867"/>
    </row>
    <row r="40" spans="1:4" ht="24.6" customHeight="1">
      <c r="A40" s="635" t="s">
        <v>351</v>
      </c>
      <c r="B40" s="868"/>
      <c r="C40" s="638"/>
      <c r="D40" s="867"/>
    </row>
    <row r="41" spans="1:4" ht="24.6" customHeight="1">
      <c r="A41" s="635" t="s">
        <v>352</v>
      </c>
      <c r="B41" s="868"/>
      <c r="C41" s="638"/>
      <c r="D41" s="867"/>
    </row>
    <row r="42" spans="1:4" ht="24.6" customHeight="1">
      <c r="A42" s="635" t="s">
        <v>353</v>
      </c>
      <c r="B42" s="868"/>
      <c r="C42" s="638"/>
      <c r="D42" s="867"/>
    </row>
    <row r="43" spans="1:4" ht="24.6" customHeight="1">
      <c r="A43" s="635" t="s">
        <v>354</v>
      </c>
      <c r="B43" s="868"/>
      <c r="C43" s="638"/>
      <c r="D43" s="867"/>
    </row>
    <row r="44" spans="1:4" ht="24.6" customHeight="1">
      <c r="A44" s="635" t="s">
        <v>355</v>
      </c>
      <c r="B44" s="868"/>
      <c r="C44" s="638"/>
      <c r="D44" s="867"/>
    </row>
    <row r="45" spans="1:4" ht="24.6" customHeight="1">
      <c r="A45" s="635" t="s">
        <v>356</v>
      </c>
      <c r="B45" s="868"/>
      <c r="C45" s="638"/>
      <c r="D45" s="867"/>
    </row>
    <row r="46" spans="1:4" ht="24.6" customHeight="1">
      <c r="A46" s="635" t="s">
        <v>357</v>
      </c>
      <c r="B46" s="868"/>
      <c r="C46" s="638"/>
      <c r="D46" s="867"/>
    </row>
    <row r="47" spans="1:4" ht="24.6" customHeight="1">
      <c r="A47" s="635" t="s">
        <v>346</v>
      </c>
      <c r="B47" s="868"/>
      <c r="C47" s="638"/>
      <c r="D47" s="867"/>
    </row>
    <row r="48" spans="1:4" ht="24.6" customHeight="1">
      <c r="A48" s="635" t="s">
        <v>347</v>
      </c>
      <c r="B48" s="868"/>
      <c r="C48" s="638"/>
      <c r="D48" s="867"/>
    </row>
    <row r="49" spans="1:4" ht="24.6" customHeight="1">
      <c r="A49" s="635" t="s">
        <v>348</v>
      </c>
      <c r="B49" s="868"/>
      <c r="C49" s="638"/>
      <c r="D49" s="867"/>
    </row>
    <row r="50" spans="1:4" ht="24.6" customHeight="1">
      <c r="A50" s="635" t="s">
        <v>349</v>
      </c>
      <c r="B50" s="868"/>
      <c r="C50" s="638"/>
      <c r="D50" s="867"/>
    </row>
    <row r="51" spans="1:4" ht="24.6" customHeight="1">
      <c r="A51" s="635" t="s">
        <v>350</v>
      </c>
      <c r="B51" s="868"/>
      <c r="C51" s="638"/>
      <c r="D51" s="867"/>
    </row>
    <row r="52" spans="1:4" ht="24.6" customHeight="1">
      <c r="A52" s="635" t="s">
        <v>558</v>
      </c>
      <c r="B52" s="868"/>
      <c r="C52" s="638"/>
      <c r="D52" s="867"/>
    </row>
    <row r="53" spans="1:4" ht="24.6" customHeight="1">
      <c r="A53" s="635" t="s">
        <v>358</v>
      </c>
      <c r="B53" s="868"/>
      <c r="C53" s="638"/>
      <c r="D53" s="867"/>
    </row>
    <row r="54" spans="1:4" ht="24.6" customHeight="1">
      <c r="A54" s="635" t="s">
        <v>359</v>
      </c>
      <c r="B54" s="868"/>
      <c r="C54" s="638"/>
      <c r="D54" s="867"/>
    </row>
    <row r="55" spans="1:4" ht="24.6" customHeight="1">
      <c r="A55" s="635" t="s">
        <v>360</v>
      </c>
      <c r="B55" s="868"/>
      <c r="C55" s="638"/>
      <c r="D55" s="867"/>
    </row>
    <row r="56" spans="1:4" ht="24.6" customHeight="1">
      <c r="A56" s="636" t="s">
        <v>361</v>
      </c>
      <c r="B56" s="869"/>
      <c r="C56" s="639"/>
      <c r="D56" s="870"/>
    </row>
  </sheetData>
  <sheetProtection formatCells="0" formatColumns="0" formatRows="0"/>
  <phoneticPr fontId="26"/>
  <pageMargins left="0.7" right="0.7" top="0.75" bottom="0.75" header="0.3" footer="0.3"/>
  <pageSetup paperSize="9" orientation="portrait" horizontalDpi="0"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F171"/>
  <sheetViews>
    <sheetView view="pageLayout" zoomScaleNormal="100" workbookViewId="0"/>
  </sheetViews>
  <sheetFormatPr defaultRowHeight="13.2"/>
  <cols>
    <col min="1" max="2" width="4.77734375" style="6" customWidth="1"/>
    <col min="3" max="3" width="47.6640625" style="6" customWidth="1"/>
    <col min="4" max="6" width="12.77734375" style="6" customWidth="1"/>
    <col min="7" max="16384" width="8.88671875" style="6"/>
  </cols>
  <sheetData>
    <row r="1" spans="1:6" ht="25.8" customHeight="1"/>
    <row r="2" spans="1:6" ht="33" customHeight="1">
      <c r="A2" s="889" t="s">
        <v>9</v>
      </c>
      <c r="B2" s="890"/>
      <c r="C2" s="253" t="s">
        <v>0</v>
      </c>
      <c r="D2" s="252" t="s">
        <v>724</v>
      </c>
      <c r="E2" s="250" t="s">
        <v>723</v>
      </c>
      <c r="F2" s="251" t="s">
        <v>318</v>
      </c>
    </row>
    <row r="3" spans="1:6">
      <c r="A3" s="254">
        <v>1</v>
      </c>
      <c r="B3" s="255">
        <v>1</v>
      </c>
      <c r="C3" s="256" t="s">
        <v>317</v>
      </c>
      <c r="D3" s="257">
        <f>前年度!D4</f>
        <v>10000</v>
      </c>
      <c r="E3" s="258"/>
      <c r="F3" s="259">
        <f>D3</f>
        <v>10000</v>
      </c>
    </row>
    <row r="4" spans="1:6">
      <c r="A4" s="260"/>
      <c r="B4" s="261"/>
      <c r="C4" s="262"/>
      <c r="D4" s="263"/>
      <c r="E4" s="264"/>
      <c r="F4" s="265" t="str">
        <f>IF(OR(D4&lt;&gt;"",E4&lt;&gt;""),F3+D4-E4,"")</f>
        <v/>
      </c>
    </row>
    <row r="5" spans="1:6">
      <c r="A5" s="260"/>
      <c r="B5" s="261"/>
      <c r="C5" s="262"/>
      <c r="D5" s="263"/>
      <c r="E5" s="264"/>
      <c r="F5" s="265" t="str">
        <f t="shared" ref="F5:F54" si="0">IF(OR(D5&lt;&gt;"",E5&lt;&gt;""),F4+D5-E5,"")</f>
        <v/>
      </c>
    </row>
    <row r="6" spans="1:6">
      <c r="A6" s="260"/>
      <c r="B6" s="261"/>
      <c r="C6" s="262"/>
      <c r="D6" s="263"/>
      <c r="E6" s="264"/>
      <c r="F6" s="265" t="str">
        <f t="shared" si="0"/>
        <v/>
      </c>
    </row>
    <row r="7" spans="1:6">
      <c r="A7" s="260"/>
      <c r="B7" s="261"/>
      <c r="C7" s="262"/>
      <c r="D7" s="263"/>
      <c r="E7" s="264"/>
      <c r="F7" s="265" t="str">
        <f t="shared" si="0"/>
        <v/>
      </c>
    </row>
    <row r="8" spans="1:6">
      <c r="A8" s="260"/>
      <c r="B8" s="261"/>
      <c r="C8" s="262"/>
      <c r="D8" s="263"/>
      <c r="E8" s="264"/>
      <c r="F8" s="265" t="str">
        <f t="shared" si="0"/>
        <v/>
      </c>
    </row>
    <row r="9" spans="1:6">
      <c r="A9" s="260"/>
      <c r="B9" s="261"/>
      <c r="C9" s="262"/>
      <c r="D9" s="263"/>
      <c r="E9" s="264"/>
      <c r="F9" s="265" t="str">
        <f t="shared" si="0"/>
        <v/>
      </c>
    </row>
    <row r="10" spans="1:6">
      <c r="A10" s="260"/>
      <c r="B10" s="261"/>
      <c r="C10" s="262"/>
      <c r="D10" s="263"/>
      <c r="E10" s="264"/>
      <c r="F10" s="265" t="str">
        <f t="shared" si="0"/>
        <v/>
      </c>
    </row>
    <row r="11" spans="1:6">
      <c r="A11" s="260"/>
      <c r="B11" s="261"/>
      <c r="C11" s="262"/>
      <c r="D11" s="263"/>
      <c r="E11" s="264"/>
      <c r="F11" s="265" t="str">
        <f t="shared" si="0"/>
        <v/>
      </c>
    </row>
    <row r="12" spans="1:6">
      <c r="A12" s="260"/>
      <c r="B12" s="261"/>
      <c r="C12" s="262"/>
      <c r="D12" s="263"/>
      <c r="E12" s="264"/>
      <c r="F12" s="265" t="str">
        <f t="shared" si="0"/>
        <v/>
      </c>
    </row>
    <row r="13" spans="1:6">
      <c r="A13" s="260"/>
      <c r="B13" s="261"/>
      <c r="C13" s="262"/>
      <c r="D13" s="263"/>
      <c r="E13" s="264"/>
      <c r="F13" s="265" t="str">
        <f t="shared" si="0"/>
        <v/>
      </c>
    </row>
    <row r="14" spans="1:6">
      <c r="A14" s="260"/>
      <c r="B14" s="261"/>
      <c r="C14" s="262"/>
      <c r="D14" s="263"/>
      <c r="E14" s="264"/>
      <c r="F14" s="265" t="str">
        <f t="shared" si="0"/>
        <v/>
      </c>
    </row>
    <row r="15" spans="1:6">
      <c r="A15" s="260"/>
      <c r="B15" s="261"/>
      <c r="C15" s="262"/>
      <c r="D15" s="263"/>
      <c r="E15" s="264"/>
      <c r="F15" s="265" t="str">
        <f t="shared" si="0"/>
        <v/>
      </c>
    </row>
    <row r="16" spans="1:6">
      <c r="A16" s="260"/>
      <c r="B16" s="261"/>
      <c r="C16" s="262"/>
      <c r="D16" s="263"/>
      <c r="E16" s="264"/>
      <c r="F16" s="265" t="str">
        <f t="shared" si="0"/>
        <v/>
      </c>
    </row>
    <row r="17" spans="1:6">
      <c r="A17" s="260"/>
      <c r="B17" s="261"/>
      <c r="C17" s="262"/>
      <c r="D17" s="263"/>
      <c r="E17" s="264"/>
      <c r="F17" s="265" t="str">
        <f t="shared" si="0"/>
        <v/>
      </c>
    </row>
    <row r="18" spans="1:6">
      <c r="A18" s="260"/>
      <c r="B18" s="261"/>
      <c r="C18" s="262"/>
      <c r="D18" s="263"/>
      <c r="E18" s="264"/>
      <c r="F18" s="265" t="str">
        <f t="shared" si="0"/>
        <v/>
      </c>
    </row>
    <row r="19" spans="1:6">
      <c r="A19" s="260"/>
      <c r="B19" s="261"/>
      <c r="C19" s="262"/>
      <c r="D19" s="263"/>
      <c r="E19" s="264"/>
      <c r="F19" s="265" t="str">
        <f t="shared" si="0"/>
        <v/>
      </c>
    </row>
    <row r="20" spans="1:6">
      <c r="A20" s="260"/>
      <c r="B20" s="261"/>
      <c r="C20" s="262"/>
      <c r="D20" s="263"/>
      <c r="E20" s="264"/>
      <c r="F20" s="265" t="str">
        <f t="shared" si="0"/>
        <v/>
      </c>
    </row>
    <row r="21" spans="1:6">
      <c r="A21" s="260"/>
      <c r="B21" s="261"/>
      <c r="C21" s="262"/>
      <c r="D21" s="263"/>
      <c r="E21" s="264"/>
      <c r="F21" s="265" t="str">
        <f t="shared" si="0"/>
        <v/>
      </c>
    </row>
    <row r="22" spans="1:6">
      <c r="A22" s="260"/>
      <c r="B22" s="261"/>
      <c r="C22" s="262"/>
      <c r="D22" s="263"/>
      <c r="E22" s="264"/>
      <c r="F22" s="265" t="str">
        <f t="shared" si="0"/>
        <v/>
      </c>
    </row>
    <row r="23" spans="1:6">
      <c r="A23" s="260"/>
      <c r="B23" s="261"/>
      <c r="C23" s="262"/>
      <c r="D23" s="263"/>
      <c r="E23" s="264"/>
      <c r="F23" s="265" t="str">
        <f t="shared" si="0"/>
        <v/>
      </c>
    </row>
    <row r="24" spans="1:6">
      <c r="A24" s="260"/>
      <c r="B24" s="261"/>
      <c r="C24" s="262"/>
      <c r="D24" s="263"/>
      <c r="E24" s="264"/>
      <c r="F24" s="265" t="str">
        <f t="shared" si="0"/>
        <v/>
      </c>
    </row>
    <row r="25" spans="1:6">
      <c r="A25" s="260"/>
      <c r="B25" s="261"/>
      <c r="C25" s="262"/>
      <c r="D25" s="263"/>
      <c r="E25" s="264"/>
      <c r="F25" s="265" t="str">
        <f t="shared" si="0"/>
        <v/>
      </c>
    </row>
    <row r="26" spans="1:6">
      <c r="A26" s="260"/>
      <c r="B26" s="261"/>
      <c r="C26" s="262"/>
      <c r="D26" s="263"/>
      <c r="E26" s="264"/>
      <c r="F26" s="265" t="str">
        <f t="shared" si="0"/>
        <v/>
      </c>
    </row>
    <row r="27" spans="1:6">
      <c r="A27" s="260"/>
      <c r="B27" s="261"/>
      <c r="C27" s="262"/>
      <c r="D27" s="263"/>
      <c r="E27" s="264"/>
      <c r="F27" s="265" t="str">
        <f t="shared" si="0"/>
        <v/>
      </c>
    </row>
    <row r="28" spans="1:6">
      <c r="A28" s="260"/>
      <c r="B28" s="261"/>
      <c r="C28" s="262"/>
      <c r="D28" s="263"/>
      <c r="E28" s="264"/>
      <c r="F28" s="265" t="str">
        <f t="shared" si="0"/>
        <v/>
      </c>
    </row>
    <row r="29" spans="1:6">
      <c r="A29" s="260"/>
      <c r="B29" s="261"/>
      <c r="C29" s="262"/>
      <c r="D29" s="263"/>
      <c r="E29" s="264"/>
      <c r="F29" s="265" t="str">
        <f t="shared" si="0"/>
        <v/>
      </c>
    </row>
    <row r="30" spans="1:6">
      <c r="A30" s="260"/>
      <c r="B30" s="261"/>
      <c r="C30" s="262"/>
      <c r="D30" s="263"/>
      <c r="E30" s="264"/>
      <c r="F30" s="265" t="str">
        <f t="shared" si="0"/>
        <v/>
      </c>
    </row>
    <row r="31" spans="1:6">
      <c r="A31" s="260"/>
      <c r="B31" s="261"/>
      <c r="C31" s="262"/>
      <c r="D31" s="263"/>
      <c r="E31" s="264"/>
      <c r="F31" s="265" t="str">
        <f t="shared" si="0"/>
        <v/>
      </c>
    </row>
    <row r="32" spans="1:6">
      <c r="A32" s="260"/>
      <c r="B32" s="261"/>
      <c r="C32" s="262"/>
      <c r="D32" s="263"/>
      <c r="E32" s="264"/>
      <c r="F32" s="265" t="str">
        <f t="shared" si="0"/>
        <v/>
      </c>
    </row>
    <row r="33" spans="1:6">
      <c r="A33" s="260"/>
      <c r="B33" s="261"/>
      <c r="C33" s="262"/>
      <c r="D33" s="263"/>
      <c r="E33" s="264"/>
      <c r="F33" s="265" t="str">
        <f t="shared" si="0"/>
        <v/>
      </c>
    </row>
    <row r="34" spans="1:6">
      <c r="A34" s="260"/>
      <c r="B34" s="261"/>
      <c r="C34" s="262"/>
      <c r="D34" s="263"/>
      <c r="E34" s="264"/>
      <c r="F34" s="265" t="str">
        <f t="shared" si="0"/>
        <v/>
      </c>
    </row>
    <row r="35" spans="1:6">
      <c r="A35" s="260"/>
      <c r="B35" s="261"/>
      <c r="C35" s="262"/>
      <c r="D35" s="263"/>
      <c r="E35" s="264"/>
      <c r="F35" s="265" t="str">
        <f t="shared" si="0"/>
        <v/>
      </c>
    </row>
    <row r="36" spans="1:6">
      <c r="A36" s="260"/>
      <c r="B36" s="261"/>
      <c r="C36" s="262"/>
      <c r="D36" s="263"/>
      <c r="E36" s="264"/>
      <c r="F36" s="265" t="str">
        <f t="shared" si="0"/>
        <v/>
      </c>
    </row>
    <row r="37" spans="1:6">
      <c r="A37" s="260"/>
      <c r="B37" s="261"/>
      <c r="C37" s="262"/>
      <c r="D37" s="263"/>
      <c r="E37" s="264"/>
      <c r="F37" s="265" t="str">
        <f t="shared" si="0"/>
        <v/>
      </c>
    </row>
    <row r="38" spans="1:6">
      <c r="A38" s="260"/>
      <c r="B38" s="261"/>
      <c r="C38" s="262"/>
      <c r="D38" s="263"/>
      <c r="E38" s="264"/>
      <c r="F38" s="265" t="str">
        <f t="shared" si="0"/>
        <v/>
      </c>
    </row>
    <row r="39" spans="1:6">
      <c r="A39" s="260"/>
      <c r="B39" s="261"/>
      <c r="C39" s="262"/>
      <c r="D39" s="263"/>
      <c r="E39" s="264"/>
      <c r="F39" s="265" t="str">
        <f t="shared" si="0"/>
        <v/>
      </c>
    </row>
    <row r="40" spans="1:6">
      <c r="A40" s="260"/>
      <c r="B40" s="261"/>
      <c r="C40" s="262"/>
      <c r="D40" s="263"/>
      <c r="E40" s="264"/>
      <c r="F40" s="265" t="str">
        <f t="shared" si="0"/>
        <v/>
      </c>
    </row>
    <row r="41" spans="1:6">
      <c r="A41" s="260"/>
      <c r="B41" s="261"/>
      <c r="C41" s="262"/>
      <c r="D41" s="263"/>
      <c r="E41" s="264"/>
      <c r="F41" s="265" t="str">
        <f t="shared" si="0"/>
        <v/>
      </c>
    </row>
    <row r="42" spans="1:6">
      <c r="A42" s="260"/>
      <c r="B42" s="261"/>
      <c r="C42" s="262"/>
      <c r="D42" s="263"/>
      <c r="E42" s="264"/>
      <c r="F42" s="265" t="str">
        <f t="shared" si="0"/>
        <v/>
      </c>
    </row>
    <row r="43" spans="1:6">
      <c r="A43" s="260"/>
      <c r="B43" s="261"/>
      <c r="C43" s="262"/>
      <c r="D43" s="263"/>
      <c r="E43" s="264"/>
      <c r="F43" s="265" t="str">
        <f t="shared" si="0"/>
        <v/>
      </c>
    </row>
    <row r="44" spans="1:6">
      <c r="A44" s="260"/>
      <c r="B44" s="261"/>
      <c r="C44" s="262"/>
      <c r="D44" s="263"/>
      <c r="E44" s="264"/>
      <c r="F44" s="265" t="str">
        <f t="shared" si="0"/>
        <v/>
      </c>
    </row>
    <row r="45" spans="1:6">
      <c r="A45" s="260"/>
      <c r="B45" s="261"/>
      <c r="C45" s="262"/>
      <c r="D45" s="263"/>
      <c r="E45" s="264"/>
      <c r="F45" s="265" t="str">
        <f t="shared" si="0"/>
        <v/>
      </c>
    </row>
    <row r="46" spans="1:6">
      <c r="A46" s="260"/>
      <c r="B46" s="261"/>
      <c r="C46" s="262"/>
      <c r="D46" s="263"/>
      <c r="E46" s="264"/>
      <c r="F46" s="265" t="str">
        <f t="shared" si="0"/>
        <v/>
      </c>
    </row>
    <row r="47" spans="1:6">
      <c r="A47" s="260"/>
      <c r="B47" s="261"/>
      <c r="C47" s="262"/>
      <c r="D47" s="263"/>
      <c r="E47" s="264"/>
      <c r="F47" s="265" t="str">
        <f t="shared" si="0"/>
        <v/>
      </c>
    </row>
    <row r="48" spans="1:6">
      <c r="A48" s="260"/>
      <c r="B48" s="261"/>
      <c r="C48" s="262"/>
      <c r="D48" s="263"/>
      <c r="E48" s="264"/>
      <c r="F48" s="265" t="str">
        <f t="shared" si="0"/>
        <v/>
      </c>
    </row>
    <row r="49" spans="1:6">
      <c r="A49" s="260"/>
      <c r="B49" s="261"/>
      <c r="C49" s="262"/>
      <c r="D49" s="263"/>
      <c r="E49" s="264"/>
      <c r="F49" s="265" t="str">
        <f t="shared" si="0"/>
        <v/>
      </c>
    </row>
    <row r="50" spans="1:6">
      <c r="A50" s="260"/>
      <c r="B50" s="261"/>
      <c r="C50" s="262"/>
      <c r="D50" s="263"/>
      <c r="E50" s="264"/>
      <c r="F50" s="265" t="str">
        <f t="shared" si="0"/>
        <v/>
      </c>
    </row>
    <row r="51" spans="1:6">
      <c r="A51" s="260"/>
      <c r="B51" s="261"/>
      <c r="C51" s="262"/>
      <c r="D51" s="263"/>
      <c r="E51" s="264"/>
      <c r="F51" s="265" t="str">
        <f t="shared" si="0"/>
        <v/>
      </c>
    </row>
    <row r="52" spans="1:6">
      <c r="A52" s="260"/>
      <c r="B52" s="261"/>
      <c r="C52" s="262"/>
      <c r="D52" s="263"/>
      <c r="E52" s="264"/>
      <c r="F52" s="265" t="str">
        <f t="shared" si="0"/>
        <v/>
      </c>
    </row>
    <row r="53" spans="1:6">
      <c r="A53" s="260"/>
      <c r="B53" s="261"/>
      <c r="C53" s="262"/>
      <c r="D53" s="263"/>
      <c r="E53" s="264"/>
      <c r="F53" s="265" t="str">
        <f t="shared" si="0"/>
        <v/>
      </c>
    </row>
    <row r="54" spans="1:6">
      <c r="A54" s="260"/>
      <c r="B54" s="261"/>
      <c r="C54" s="262"/>
      <c r="D54" s="263"/>
      <c r="E54" s="264"/>
      <c r="F54" s="271" t="str">
        <f t="shared" si="0"/>
        <v/>
      </c>
    </row>
    <row r="55" spans="1:6">
      <c r="A55" s="272"/>
      <c r="B55" s="273"/>
      <c r="C55" s="274" t="s">
        <v>16</v>
      </c>
      <c r="D55" s="275">
        <f>SUM(D3:D54)</f>
        <v>10000</v>
      </c>
      <c r="E55" s="276">
        <f>SUM(E3:E54)</f>
        <v>0</v>
      </c>
      <c r="F55" s="277">
        <f>D55-E55</f>
        <v>10000</v>
      </c>
    </row>
    <row r="56" spans="1:6">
      <c r="A56" s="7"/>
      <c r="B56" s="7"/>
      <c r="C56" s="7"/>
      <c r="D56" s="7"/>
      <c r="E56" s="7"/>
      <c r="F56" s="7"/>
    </row>
    <row r="57" spans="1:6" ht="25.8" customHeight="1"/>
    <row r="58" spans="1:6" ht="33" customHeight="1">
      <c r="A58" s="889" t="s">
        <v>9</v>
      </c>
      <c r="B58" s="890"/>
      <c r="C58" s="253" t="s">
        <v>0</v>
      </c>
      <c r="D58" s="252" t="s">
        <v>724</v>
      </c>
      <c r="E58" s="278" t="s">
        <v>723</v>
      </c>
      <c r="F58" s="279" t="s">
        <v>318</v>
      </c>
    </row>
    <row r="59" spans="1:6">
      <c r="A59" s="282"/>
      <c r="B59" s="283"/>
      <c r="C59" s="256" t="s">
        <v>320</v>
      </c>
      <c r="D59" s="257">
        <f>F55</f>
        <v>10000</v>
      </c>
      <c r="E59" s="255"/>
      <c r="F59" s="256">
        <f>D59</f>
        <v>10000</v>
      </c>
    </row>
    <row r="60" spans="1:6">
      <c r="A60" s="260"/>
      <c r="B60" s="261"/>
      <c r="C60" s="262"/>
      <c r="D60" s="263"/>
      <c r="E60" s="261"/>
      <c r="F60" s="280" t="str">
        <f>IF(OR(D60&lt;&gt;"",E60&lt;&gt;""),F59+D60-E60,"")</f>
        <v/>
      </c>
    </row>
    <row r="61" spans="1:6">
      <c r="A61" s="260"/>
      <c r="B61" s="261"/>
      <c r="C61" s="262"/>
      <c r="D61" s="263"/>
      <c r="E61" s="261"/>
      <c r="F61" s="280" t="str">
        <f t="shared" ref="F61:F110" si="1">IF(OR(D61&lt;&gt;"",E61&lt;&gt;""),F60+D61-E61,"")</f>
        <v/>
      </c>
    </row>
    <row r="62" spans="1:6">
      <c r="A62" s="260"/>
      <c r="B62" s="261"/>
      <c r="C62" s="262"/>
      <c r="D62" s="263"/>
      <c r="E62" s="261"/>
      <c r="F62" s="280" t="str">
        <f t="shared" si="1"/>
        <v/>
      </c>
    </row>
    <row r="63" spans="1:6">
      <c r="A63" s="260"/>
      <c r="B63" s="261"/>
      <c r="C63" s="262"/>
      <c r="D63" s="263"/>
      <c r="E63" s="261"/>
      <c r="F63" s="280" t="str">
        <f t="shared" si="1"/>
        <v/>
      </c>
    </row>
    <row r="64" spans="1:6">
      <c r="A64" s="260"/>
      <c r="B64" s="261"/>
      <c r="C64" s="262"/>
      <c r="D64" s="263"/>
      <c r="E64" s="261"/>
      <c r="F64" s="280" t="str">
        <f t="shared" si="1"/>
        <v/>
      </c>
    </row>
    <row r="65" spans="1:6">
      <c r="A65" s="260"/>
      <c r="B65" s="261"/>
      <c r="C65" s="262"/>
      <c r="D65" s="263"/>
      <c r="E65" s="261"/>
      <c r="F65" s="280" t="str">
        <f t="shared" si="1"/>
        <v/>
      </c>
    </row>
    <row r="66" spans="1:6">
      <c r="A66" s="260"/>
      <c r="B66" s="261"/>
      <c r="C66" s="262"/>
      <c r="D66" s="263"/>
      <c r="E66" s="261"/>
      <c r="F66" s="280" t="str">
        <f t="shared" si="1"/>
        <v/>
      </c>
    </row>
    <row r="67" spans="1:6">
      <c r="A67" s="260"/>
      <c r="B67" s="261"/>
      <c r="C67" s="262"/>
      <c r="D67" s="263"/>
      <c r="E67" s="261"/>
      <c r="F67" s="280" t="str">
        <f t="shared" si="1"/>
        <v/>
      </c>
    </row>
    <row r="68" spans="1:6">
      <c r="A68" s="260"/>
      <c r="B68" s="261"/>
      <c r="C68" s="262"/>
      <c r="D68" s="263"/>
      <c r="E68" s="261"/>
      <c r="F68" s="280" t="str">
        <f t="shared" si="1"/>
        <v/>
      </c>
    </row>
    <row r="69" spans="1:6">
      <c r="A69" s="260"/>
      <c r="B69" s="261"/>
      <c r="C69" s="262"/>
      <c r="D69" s="263"/>
      <c r="E69" s="261"/>
      <c r="F69" s="280" t="str">
        <f t="shared" si="1"/>
        <v/>
      </c>
    </row>
    <row r="70" spans="1:6">
      <c r="A70" s="260"/>
      <c r="B70" s="261"/>
      <c r="C70" s="262"/>
      <c r="D70" s="263"/>
      <c r="E70" s="261"/>
      <c r="F70" s="280" t="str">
        <f t="shared" si="1"/>
        <v/>
      </c>
    </row>
    <row r="71" spans="1:6">
      <c r="A71" s="260"/>
      <c r="B71" s="261"/>
      <c r="C71" s="262"/>
      <c r="D71" s="263"/>
      <c r="E71" s="261"/>
      <c r="F71" s="280" t="str">
        <f t="shared" si="1"/>
        <v/>
      </c>
    </row>
    <row r="72" spans="1:6">
      <c r="A72" s="260"/>
      <c r="B72" s="261"/>
      <c r="C72" s="262"/>
      <c r="D72" s="263"/>
      <c r="E72" s="261"/>
      <c r="F72" s="280" t="str">
        <f t="shared" si="1"/>
        <v/>
      </c>
    </row>
    <row r="73" spans="1:6">
      <c r="A73" s="260"/>
      <c r="B73" s="261"/>
      <c r="C73" s="262"/>
      <c r="D73" s="263"/>
      <c r="E73" s="261"/>
      <c r="F73" s="280" t="str">
        <f t="shared" si="1"/>
        <v/>
      </c>
    </row>
    <row r="74" spans="1:6">
      <c r="A74" s="260"/>
      <c r="B74" s="261"/>
      <c r="C74" s="262"/>
      <c r="D74" s="263"/>
      <c r="E74" s="261"/>
      <c r="F74" s="280" t="str">
        <f t="shared" si="1"/>
        <v/>
      </c>
    </row>
    <row r="75" spans="1:6">
      <c r="A75" s="260"/>
      <c r="B75" s="261"/>
      <c r="C75" s="262"/>
      <c r="D75" s="263"/>
      <c r="E75" s="261"/>
      <c r="F75" s="280" t="str">
        <f t="shared" si="1"/>
        <v/>
      </c>
    </row>
    <row r="76" spans="1:6">
      <c r="A76" s="260"/>
      <c r="B76" s="261"/>
      <c r="C76" s="262"/>
      <c r="D76" s="263"/>
      <c r="E76" s="261"/>
      <c r="F76" s="280" t="str">
        <f t="shared" si="1"/>
        <v/>
      </c>
    </row>
    <row r="77" spans="1:6">
      <c r="A77" s="260"/>
      <c r="B77" s="261"/>
      <c r="C77" s="262"/>
      <c r="D77" s="263"/>
      <c r="E77" s="261"/>
      <c r="F77" s="280" t="str">
        <f t="shared" si="1"/>
        <v/>
      </c>
    </row>
    <row r="78" spans="1:6">
      <c r="A78" s="260"/>
      <c r="B78" s="261"/>
      <c r="C78" s="262"/>
      <c r="D78" s="263"/>
      <c r="E78" s="261"/>
      <c r="F78" s="280" t="str">
        <f t="shared" si="1"/>
        <v/>
      </c>
    </row>
    <row r="79" spans="1:6">
      <c r="A79" s="260"/>
      <c r="B79" s="261"/>
      <c r="C79" s="262"/>
      <c r="D79" s="263"/>
      <c r="E79" s="261"/>
      <c r="F79" s="280" t="str">
        <f t="shared" si="1"/>
        <v/>
      </c>
    </row>
    <row r="80" spans="1:6">
      <c r="A80" s="260"/>
      <c r="B80" s="261"/>
      <c r="C80" s="262"/>
      <c r="D80" s="263"/>
      <c r="E80" s="261"/>
      <c r="F80" s="280" t="str">
        <f t="shared" si="1"/>
        <v/>
      </c>
    </row>
    <row r="81" spans="1:6">
      <c r="A81" s="260"/>
      <c r="B81" s="261"/>
      <c r="C81" s="262"/>
      <c r="D81" s="263"/>
      <c r="E81" s="261"/>
      <c r="F81" s="280" t="str">
        <f t="shared" si="1"/>
        <v/>
      </c>
    </row>
    <row r="82" spans="1:6">
      <c r="A82" s="260"/>
      <c r="B82" s="261"/>
      <c r="C82" s="262"/>
      <c r="D82" s="263"/>
      <c r="E82" s="261"/>
      <c r="F82" s="280" t="str">
        <f t="shared" si="1"/>
        <v/>
      </c>
    </row>
    <row r="83" spans="1:6">
      <c r="A83" s="260"/>
      <c r="B83" s="261"/>
      <c r="C83" s="262"/>
      <c r="D83" s="263"/>
      <c r="E83" s="261"/>
      <c r="F83" s="280" t="str">
        <f t="shared" si="1"/>
        <v/>
      </c>
    </row>
    <row r="84" spans="1:6">
      <c r="A84" s="260"/>
      <c r="B84" s="261"/>
      <c r="C84" s="262"/>
      <c r="D84" s="263"/>
      <c r="E84" s="261"/>
      <c r="F84" s="280" t="str">
        <f t="shared" si="1"/>
        <v/>
      </c>
    </row>
    <row r="85" spans="1:6">
      <c r="A85" s="260"/>
      <c r="B85" s="261"/>
      <c r="C85" s="262"/>
      <c r="D85" s="263"/>
      <c r="E85" s="261"/>
      <c r="F85" s="280" t="str">
        <f t="shared" si="1"/>
        <v/>
      </c>
    </row>
    <row r="86" spans="1:6">
      <c r="A86" s="260"/>
      <c r="B86" s="261"/>
      <c r="C86" s="262"/>
      <c r="D86" s="263"/>
      <c r="E86" s="261"/>
      <c r="F86" s="280" t="str">
        <f t="shared" si="1"/>
        <v/>
      </c>
    </row>
    <row r="87" spans="1:6">
      <c r="A87" s="260"/>
      <c r="B87" s="261"/>
      <c r="C87" s="262"/>
      <c r="D87" s="263"/>
      <c r="E87" s="261"/>
      <c r="F87" s="280" t="str">
        <f t="shared" si="1"/>
        <v/>
      </c>
    </row>
    <row r="88" spans="1:6">
      <c r="A88" s="260"/>
      <c r="B88" s="261"/>
      <c r="C88" s="262"/>
      <c r="D88" s="263"/>
      <c r="E88" s="261"/>
      <c r="F88" s="280" t="str">
        <f t="shared" si="1"/>
        <v/>
      </c>
    </row>
    <row r="89" spans="1:6">
      <c r="A89" s="260"/>
      <c r="B89" s="261"/>
      <c r="C89" s="262"/>
      <c r="D89" s="263"/>
      <c r="E89" s="261"/>
      <c r="F89" s="280" t="str">
        <f t="shared" si="1"/>
        <v/>
      </c>
    </row>
    <row r="90" spans="1:6">
      <c r="A90" s="260"/>
      <c r="B90" s="261"/>
      <c r="C90" s="262"/>
      <c r="D90" s="263"/>
      <c r="E90" s="261"/>
      <c r="F90" s="280" t="str">
        <f t="shared" si="1"/>
        <v/>
      </c>
    </row>
    <row r="91" spans="1:6">
      <c r="A91" s="260"/>
      <c r="B91" s="261"/>
      <c r="C91" s="262"/>
      <c r="D91" s="263"/>
      <c r="E91" s="261"/>
      <c r="F91" s="280" t="str">
        <f t="shared" si="1"/>
        <v/>
      </c>
    </row>
    <row r="92" spans="1:6">
      <c r="A92" s="260"/>
      <c r="B92" s="261"/>
      <c r="C92" s="262"/>
      <c r="D92" s="263"/>
      <c r="E92" s="261"/>
      <c r="F92" s="280" t="str">
        <f t="shared" si="1"/>
        <v/>
      </c>
    </row>
    <row r="93" spans="1:6">
      <c r="A93" s="260"/>
      <c r="B93" s="261"/>
      <c r="C93" s="262"/>
      <c r="D93" s="263"/>
      <c r="E93" s="261"/>
      <c r="F93" s="280" t="str">
        <f t="shared" si="1"/>
        <v/>
      </c>
    </row>
    <row r="94" spans="1:6">
      <c r="A94" s="260"/>
      <c r="B94" s="261"/>
      <c r="C94" s="262"/>
      <c r="D94" s="263"/>
      <c r="E94" s="261"/>
      <c r="F94" s="280" t="str">
        <f t="shared" si="1"/>
        <v/>
      </c>
    </row>
    <row r="95" spans="1:6">
      <c r="A95" s="260"/>
      <c r="B95" s="261"/>
      <c r="C95" s="262"/>
      <c r="D95" s="263"/>
      <c r="E95" s="261"/>
      <c r="F95" s="280" t="str">
        <f t="shared" si="1"/>
        <v/>
      </c>
    </row>
    <row r="96" spans="1:6">
      <c r="A96" s="260"/>
      <c r="B96" s="261"/>
      <c r="C96" s="262"/>
      <c r="D96" s="263"/>
      <c r="E96" s="261"/>
      <c r="F96" s="280" t="str">
        <f t="shared" si="1"/>
        <v/>
      </c>
    </row>
    <row r="97" spans="1:6">
      <c r="A97" s="260"/>
      <c r="B97" s="261"/>
      <c r="C97" s="262"/>
      <c r="D97" s="263"/>
      <c r="E97" s="261"/>
      <c r="F97" s="280" t="str">
        <f t="shared" si="1"/>
        <v/>
      </c>
    </row>
    <row r="98" spans="1:6">
      <c r="A98" s="260"/>
      <c r="B98" s="261"/>
      <c r="C98" s="262"/>
      <c r="D98" s="263"/>
      <c r="E98" s="261"/>
      <c r="F98" s="280" t="str">
        <f t="shared" si="1"/>
        <v/>
      </c>
    </row>
    <row r="99" spans="1:6">
      <c r="A99" s="260"/>
      <c r="B99" s="261"/>
      <c r="C99" s="262"/>
      <c r="D99" s="263"/>
      <c r="E99" s="261"/>
      <c r="F99" s="280" t="str">
        <f t="shared" si="1"/>
        <v/>
      </c>
    </row>
    <row r="100" spans="1:6">
      <c r="A100" s="260"/>
      <c r="B100" s="261"/>
      <c r="C100" s="262"/>
      <c r="D100" s="263"/>
      <c r="E100" s="261"/>
      <c r="F100" s="280" t="str">
        <f t="shared" si="1"/>
        <v/>
      </c>
    </row>
    <row r="101" spans="1:6">
      <c r="A101" s="260"/>
      <c r="B101" s="261"/>
      <c r="C101" s="262"/>
      <c r="D101" s="263"/>
      <c r="E101" s="261"/>
      <c r="F101" s="280" t="str">
        <f t="shared" si="1"/>
        <v/>
      </c>
    </row>
    <row r="102" spans="1:6">
      <c r="A102" s="260"/>
      <c r="B102" s="261"/>
      <c r="C102" s="262"/>
      <c r="D102" s="263"/>
      <c r="E102" s="261"/>
      <c r="F102" s="280" t="str">
        <f t="shared" si="1"/>
        <v/>
      </c>
    </row>
    <row r="103" spans="1:6">
      <c r="A103" s="260"/>
      <c r="B103" s="261"/>
      <c r="C103" s="262"/>
      <c r="D103" s="263"/>
      <c r="E103" s="261"/>
      <c r="F103" s="280" t="str">
        <f t="shared" si="1"/>
        <v/>
      </c>
    </row>
    <row r="104" spans="1:6">
      <c r="A104" s="260"/>
      <c r="B104" s="261"/>
      <c r="C104" s="262"/>
      <c r="D104" s="263"/>
      <c r="E104" s="261"/>
      <c r="F104" s="280" t="str">
        <f t="shared" si="1"/>
        <v/>
      </c>
    </row>
    <row r="105" spans="1:6">
      <c r="A105" s="260"/>
      <c r="B105" s="261"/>
      <c r="C105" s="262"/>
      <c r="D105" s="263"/>
      <c r="E105" s="261"/>
      <c r="F105" s="280" t="str">
        <f t="shared" si="1"/>
        <v/>
      </c>
    </row>
    <row r="106" spans="1:6">
      <c r="A106" s="260"/>
      <c r="B106" s="261"/>
      <c r="C106" s="262"/>
      <c r="D106" s="263"/>
      <c r="E106" s="261"/>
      <c r="F106" s="280" t="str">
        <f t="shared" si="1"/>
        <v/>
      </c>
    </row>
    <row r="107" spans="1:6">
      <c r="A107" s="260"/>
      <c r="B107" s="261"/>
      <c r="C107" s="262"/>
      <c r="D107" s="263"/>
      <c r="E107" s="261"/>
      <c r="F107" s="280" t="str">
        <f t="shared" si="1"/>
        <v/>
      </c>
    </row>
    <row r="108" spans="1:6">
      <c r="A108" s="260"/>
      <c r="B108" s="261"/>
      <c r="C108" s="262"/>
      <c r="D108" s="263"/>
      <c r="E108" s="261"/>
      <c r="F108" s="280" t="str">
        <f t="shared" si="1"/>
        <v/>
      </c>
    </row>
    <row r="109" spans="1:6">
      <c r="A109" s="260"/>
      <c r="B109" s="261"/>
      <c r="C109" s="262"/>
      <c r="D109" s="263"/>
      <c r="E109" s="261"/>
      <c r="F109" s="280" t="str">
        <f t="shared" si="1"/>
        <v/>
      </c>
    </row>
    <row r="110" spans="1:6">
      <c r="A110" s="260"/>
      <c r="B110" s="261"/>
      <c r="C110" s="262"/>
      <c r="D110" s="263"/>
      <c r="E110" s="261"/>
      <c r="F110" s="281" t="str">
        <f t="shared" si="1"/>
        <v/>
      </c>
    </row>
    <row r="111" spans="1:6">
      <c r="A111" s="272"/>
      <c r="B111" s="273"/>
      <c r="C111" s="274" t="s">
        <v>12</v>
      </c>
      <c r="D111" s="275">
        <f>D55+SUM(D60:D110)</f>
        <v>10000</v>
      </c>
      <c r="E111" s="273">
        <f>E55+SUM(E60:E110)</f>
        <v>0</v>
      </c>
      <c r="F111" s="274">
        <f>D111-E111</f>
        <v>10000</v>
      </c>
    </row>
    <row r="112" spans="1:6">
      <c r="A112" s="7"/>
      <c r="B112" s="7"/>
      <c r="C112" s="7"/>
      <c r="D112" s="7"/>
      <c r="E112" s="7"/>
      <c r="F112" s="7"/>
    </row>
    <row r="113" spans="1:6">
      <c r="A113" s="7"/>
      <c r="B113" s="7"/>
      <c r="C113" s="7"/>
      <c r="D113" s="7"/>
      <c r="E113" s="7"/>
      <c r="F113" s="7"/>
    </row>
    <row r="114" spans="1:6" ht="25.8" customHeight="1"/>
    <row r="115" spans="1:6" ht="33" customHeight="1">
      <c r="A115" s="889" t="s">
        <v>9</v>
      </c>
      <c r="B115" s="890"/>
      <c r="C115" s="253" t="s">
        <v>0</v>
      </c>
      <c r="D115" s="252" t="s">
        <v>724</v>
      </c>
      <c r="E115" s="278" t="s">
        <v>723</v>
      </c>
      <c r="F115" s="279" t="s">
        <v>318</v>
      </c>
    </row>
    <row r="116" spans="1:6">
      <c r="A116" s="282"/>
      <c r="B116" s="283"/>
      <c r="C116" s="256" t="s">
        <v>320</v>
      </c>
      <c r="D116" s="257">
        <f>F111</f>
        <v>10000</v>
      </c>
      <c r="E116" s="255"/>
      <c r="F116" s="256">
        <f>D116</f>
        <v>10000</v>
      </c>
    </row>
    <row r="117" spans="1:6">
      <c r="A117" s="260"/>
      <c r="B117" s="261"/>
      <c r="C117" s="262"/>
      <c r="D117" s="263"/>
      <c r="E117" s="261"/>
      <c r="F117" s="280" t="str">
        <f>IF(OR(D117&lt;&gt;"",E117&lt;&gt;""),F116+D117-E117,"")</f>
        <v/>
      </c>
    </row>
    <row r="118" spans="1:6">
      <c r="A118" s="260"/>
      <c r="B118" s="261"/>
      <c r="C118" s="262"/>
      <c r="D118" s="263"/>
      <c r="E118" s="261"/>
      <c r="F118" s="280" t="str">
        <f t="shared" ref="F118:F167" si="2">IF(OR(D118&lt;&gt;"",E118&lt;&gt;""),F117+D118-E118,"")</f>
        <v/>
      </c>
    </row>
    <row r="119" spans="1:6">
      <c r="A119" s="260"/>
      <c r="B119" s="261"/>
      <c r="C119" s="262"/>
      <c r="D119" s="263"/>
      <c r="E119" s="261"/>
      <c r="F119" s="280" t="str">
        <f t="shared" si="2"/>
        <v/>
      </c>
    </row>
    <row r="120" spans="1:6">
      <c r="A120" s="260"/>
      <c r="B120" s="261"/>
      <c r="C120" s="262"/>
      <c r="D120" s="263"/>
      <c r="E120" s="261"/>
      <c r="F120" s="280" t="str">
        <f t="shared" si="2"/>
        <v/>
      </c>
    </row>
    <row r="121" spans="1:6">
      <c r="A121" s="260"/>
      <c r="B121" s="261"/>
      <c r="C121" s="262"/>
      <c r="D121" s="263"/>
      <c r="E121" s="261"/>
      <c r="F121" s="280" t="str">
        <f t="shared" si="2"/>
        <v/>
      </c>
    </row>
    <row r="122" spans="1:6">
      <c r="A122" s="260"/>
      <c r="B122" s="261"/>
      <c r="C122" s="262"/>
      <c r="D122" s="263"/>
      <c r="E122" s="261"/>
      <c r="F122" s="280" t="str">
        <f t="shared" si="2"/>
        <v/>
      </c>
    </row>
    <row r="123" spans="1:6">
      <c r="A123" s="260"/>
      <c r="B123" s="261"/>
      <c r="C123" s="262"/>
      <c r="D123" s="263"/>
      <c r="E123" s="261"/>
      <c r="F123" s="280" t="str">
        <f t="shared" si="2"/>
        <v/>
      </c>
    </row>
    <row r="124" spans="1:6">
      <c r="A124" s="260"/>
      <c r="B124" s="261"/>
      <c r="C124" s="262"/>
      <c r="D124" s="263"/>
      <c r="E124" s="261"/>
      <c r="F124" s="280" t="str">
        <f t="shared" si="2"/>
        <v/>
      </c>
    </row>
    <row r="125" spans="1:6">
      <c r="A125" s="260"/>
      <c r="B125" s="261"/>
      <c r="C125" s="262"/>
      <c r="D125" s="263"/>
      <c r="E125" s="261"/>
      <c r="F125" s="280" t="str">
        <f t="shared" si="2"/>
        <v/>
      </c>
    </row>
    <row r="126" spans="1:6">
      <c r="A126" s="260"/>
      <c r="B126" s="261"/>
      <c r="C126" s="262"/>
      <c r="D126" s="263"/>
      <c r="E126" s="261"/>
      <c r="F126" s="280" t="str">
        <f t="shared" si="2"/>
        <v/>
      </c>
    </row>
    <row r="127" spans="1:6">
      <c r="A127" s="260"/>
      <c r="B127" s="261"/>
      <c r="C127" s="262"/>
      <c r="D127" s="263"/>
      <c r="E127" s="261"/>
      <c r="F127" s="280" t="str">
        <f t="shared" si="2"/>
        <v/>
      </c>
    </row>
    <row r="128" spans="1:6">
      <c r="A128" s="260"/>
      <c r="B128" s="261"/>
      <c r="C128" s="262"/>
      <c r="D128" s="263"/>
      <c r="E128" s="261"/>
      <c r="F128" s="280" t="str">
        <f t="shared" si="2"/>
        <v/>
      </c>
    </row>
    <row r="129" spans="1:6">
      <c r="A129" s="260"/>
      <c r="B129" s="261"/>
      <c r="C129" s="262"/>
      <c r="D129" s="263"/>
      <c r="E129" s="261"/>
      <c r="F129" s="280" t="str">
        <f t="shared" si="2"/>
        <v/>
      </c>
    </row>
    <row r="130" spans="1:6">
      <c r="A130" s="260"/>
      <c r="B130" s="261"/>
      <c r="C130" s="262"/>
      <c r="D130" s="263"/>
      <c r="E130" s="261"/>
      <c r="F130" s="280" t="str">
        <f t="shared" si="2"/>
        <v/>
      </c>
    </row>
    <row r="131" spans="1:6">
      <c r="A131" s="260"/>
      <c r="B131" s="261"/>
      <c r="C131" s="262"/>
      <c r="D131" s="263"/>
      <c r="E131" s="261"/>
      <c r="F131" s="280" t="str">
        <f t="shared" si="2"/>
        <v/>
      </c>
    </row>
    <row r="132" spans="1:6">
      <c r="A132" s="260"/>
      <c r="B132" s="261"/>
      <c r="C132" s="262"/>
      <c r="D132" s="263"/>
      <c r="E132" s="261"/>
      <c r="F132" s="280" t="str">
        <f t="shared" si="2"/>
        <v/>
      </c>
    </row>
    <row r="133" spans="1:6">
      <c r="A133" s="260"/>
      <c r="B133" s="261"/>
      <c r="C133" s="262"/>
      <c r="D133" s="263"/>
      <c r="E133" s="261"/>
      <c r="F133" s="280" t="str">
        <f t="shared" si="2"/>
        <v/>
      </c>
    </row>
    <row r="134" spans="1:6">
      <c r="A134" s="260"/>
      <c r="B134" s="261"/>
      <c r="C134" s="262"/>
      <c r="D134" s="263"/>
      <c r="E134" s="261"/>
      <c r="F134" s="280" t="str">
        <f t="shared" si="2"/>
        <v/>
      </c>
    </row>
    <row r="135" spans="1:6">
      <c r="A135" s="260"/>
      <c r="B135" s="261"/>
      <c r="C135" s="262"/>
      <c r="D135" s="263"/>
      <c r="E135" s="261"/>
      <c r="F135" s="280" t="str">
        <f t="shared" si="2"/>
        <v/>
      </c>
    </row>
    <row r="136" spans="1:6">
      <c r="A136" s="260"/>
      <c r="B136" s="261"/>
      <c r="C136" s="262"/>
      <c r="D136" s="263"/>
      <c r="E136" s="261"/>
      <c r="F136" s="280" t="str">
        <f t="shared" si="2"/>
        <v/>
      </c>
    </row>
    <row r="137" spans="1:6">
      <c r="A137" s="260"/>
      <c r="B137" s="261"/>
      <c r="C137" s="262"/>
      <c r="D137" s="263"/>
      <c r="E137" s="261"/>
      <c r="F137" s="280" t="str">
        <f t="shared" si="2"/>
        <v/>
      </c>
    </row>
    <row r="138" spans="1:6">
      <c r="A138" s="260"/>
      <c r="B138" s="261"/>
      <c r="C138" s="262"/>
      <c r="D138" s="263"/>
      <c r="E138" s="261"/>
      <c r="F138" s="280" t="str">
        <f t="shared" si="2"/>
        <v/>
      </c>
    </row>
    <row r="139" spans="1:6">
      <c r="A139" s="260"/>
      <c r="B139" s="261"/>
      <c r="C139" s="262"/>
      <c r="D139" s="263"/>
      <c r="E139" s="261"/>
      <c r="F139" s="280" t="str">
        <f t="shared" si="2"/>
        <v/>
      </c>
    </row>
    <row r="140" spans="1:6">
      <c r="A140" s="260"/>
      <c r="B140" s="261"/>
      <c r="C140" s="262"/>
      <c r="D140" s="263"/>
      <c r="E140" s="261"/>
      <c r="F140" s="280" t="str">
        <f t="shared" si="2"/>
        <v/>
      </c>
    </row>
    <row r="141" spans="1:6">
      <c r="A141" s="260"/>
      <c r="B141" s="261"/>
      <c r="C141" s="262"/>
      <c r="D141" s="263"/>
      <c r="E141" s="261"/>
      <c r="F141" s="280" t="str">
        <f t="shared" si="2"/>
        <v/>
      </c>
    </row>
    <row r="142" spans="1:6">
      <c r="A142" s="260"/>
      <c r="B142" s="261"/>
      <c r="C142" s="262"/>
      <c r="D142" s="263"/>
      <c r="E142" s="261"/>
      <c r="F142" s="280" t="str">
        <f t="shared" si="2"/>
        <v/>
      </c>
    </row>
    <row r="143" spans="1:6">
      <c r="A143" s="260"/>
      <c r="B143" s="261"/>
      <c r="C143" s="262"/>
      <c r="D143" s="263"/>
      <c r="E143" s="261"/>
      <c r="F143" s="280" t="str">
        <f t="shared" si="2"/>
        <v/>
      </c>
    </row>
    <row r="144" spans="1:6">
      <c r="A144" s="260"/>
      <c r="B144" s="261"/>
      <c r="C144" s="262"/>
      <c r="D144" s="263"/>
      <c r="E144" s="261"/>
      <c r="F144" s="280" t="str">
        <f t="shared" si="2"/>
        <v/>
      </c>
    </row>
    <row r="145" spans="1:6">
      <c r="A145" s="260"/>
      <c r="B145" s="261"/>
      <c r="C145" s="262"/>
      <c r="D145" s="263"/>
      <c r="E145" s="261"/>
      <c r="F145" s="280" t="str">
        <f t="shared" si="2"/>
        <v/>
      </c>
    </row>
    <row r="146" spans="1:6">
      <c r="A146" s="260"/>
      <c r="B146" s="261"/>
      <c r="C146" s="262"/>
      <c r="D146" s="263"/>
      <c r="E146" s="261"/>
      <c r="F146" s="280" t="str">
        <f t="shared" si="2"/>
        <v/>
      </c>
    </row>
    <row r="147" spans="1:6">
      <c r="A147" s="260"/>
      <c r="B147" s="261"/>
      <c r="C147" s="262"/>
      <c r="D147" s="263"/>
      <c r="E147" s="261"/>
      <c r="F147" s="280" t="str">
        <f t="shared" si="2"/>
        <v/>
      </c>
    </row>
    <row r="148" spans="1:6">
      <c r="A148" s="260"/>
      <c r="B148" s="261"/>
      <c r="C148" s="262"/>
      <c r="D148" s="263"/>
      <c r="E148" s="261"/>
      <c r="F148" s="280" t="str">
        <f t="shared" si="2"/>
        <v/>
      </c>
    </row>
    <row r="149" spans="1:6">
      <c r="A149" s="260"/>
      <c r="B149" s="261"/>
      <c r="C149" s="262"/>
      <c r="D149" s="263"/>
      <c r="E149" s="261"/>
      <c r="F149" s="280" t="str">
        <f t="shared" si="2"/>
        <v/>
      </c>
    </row>
    <row r="150" spans="1:6">
      <c r="A150" s="260"/>
      <c r="B150" s="261"/>
      <c r="C150" s="262"/>
      <c r="D150" s="263"/>
      <c r="E150" s="261"/>
      <c r="F150" s="280" t="str">
        <f t="shared" si="2"/>
        <v/>
      </c>
    </row>
    <row r="151" spans="1:6">
      <c r="A151" s="260"/>
      <c r="B151" s="261"/>
      <c r="C151" s="262"/>
      <c r="D151" s="263"/>
      <c r="E151" s="261"/>
      <c r="F151" s="280" t="str">
        <f t="shared" si="2"/>
        <v/>
      </c>
    </row>
    <row r="152" spans="1:6">
      <c r="A152" s="260"/>
      <c r="B152" s="261"/>
      <c r="C152" s="262"/>
      <c r="D152" s="263"/>
      <c r="E152" s="261"/>
      <c r="F152" s="280" t="str">
        <f t="shared" si="2"/>
        <v/>
      </c>
    </row>
    <row r="153" spans="1:6">
      <c r="A153" s="260"/>
      <c r="B153" s="261"/>
      <c r="C153" s="262"/>
      <c r="D153" s="263"/>
      <c r="E153" s="261"/>
      <c r="F153" s="280" t="str">
        <f t="shared" si="2"/>
        <v/>
      </c>
    </row>
    <row r="154" spans="1:6">
      <c r="A154" s="260"/>
      <c r="B154" s="261"/>
      <c r="C154" s="262"/>
      <c r="D154" s="263"/>
      <c r="E154" s="261"/>
      <c r="F154" s="280" t="str">
        <f t="shared" si="2"/>
        <v/>
      </c>
    </row>
    <row r="155" spans="1:6">
      <c r="A155" s="260"/>
      <c r="B155" s="261"/>
      <c r="C155" s="262"/>
      <c r="D155" s="263"/>
      <c r="E155" s="261"/>
      <c r="F155" s="280" t="str">
        <f t="shared" si="2"/>
        <v/>
      </c>
    </row>
    <row r="156" spans="1:6">
      <c r="A156" s="260"/>
      <c r="B156" s="261"/>
      <c r="C156" s="262"/>
      <c r="D156" s="263"/>
      <c r="E156" s="261"/>
      <c r="F156" s="280" t="str">
        <f t="shared" si="2"/>
        <v/>
      </c>
    </row>
    <row r="157" spans="1:6">
      <c r="A157" s="260"/>
      <c r="B157" s="261"/>
      <c r="C157" s="262"/>
      <c r="D157" s="263"/>
      <c r="E157" s="261"/>
      <c r="F157" s="280" t="str">
        <f t="shared" si="2"/>
        <v/>
      </c>
    </row>
    <row r="158" spans="1:6">
      <c r="A158" s="260"/>
      <c r="B158" s="261"/>
      <c r="C158" s="262"/>
      <c r="D158" s="263"/>
      <c r="E158" s="261"/>
      <c r="F158" s="280" t="str">
        <f t="shared" si="2"/>
        <v/>
      </c>
    </row>
    <row r="159" spans="1:6">
      <c r="A159" s="260"/>
      <c r="B159" s="261"/>
      <c r="C159" s="262"/>
      <c r="D159" s="263"/>
      <c r="E159" s="261"/>
      <c r="F159" s="280" t="str">
        <f t="shared" si="2"/>
        <v/>
      </c>
    </row>
    <row r="160" spans="1:6">
      <c r="A160" s="260"/>
      <c r="B160" s="261"/>
      <c r="C160" s="262"/>
      <c r="D160" s="263"/>
      <c r="E160" s="261"/>
      <c r="F160" s="280" t="str">
        <f t="shared" si="2"/>
        <v/>
      </c>
    </row>
    <row r="161" spans="1:6">
      <c r="A161" s="260"/>
      <c r="B161" s="261"/>
      <c r="C161" s="262"/>
      <c r="D161" s="263"/>
      <c r="E161" s="261"/>
      <c r="F161" s="280" t="str">
        <f t="shared" si="2"/>
        <v/>
      </c>
    </row>
    <row r="162" spans="1:6">
      <c r="A162" s="260"/>
      <c r="B162" s="261"/>
      <c r="C162" s="262"/>
      <c r="D162" s="263"/>
      <c r="E162" s="261"/>
      <c r="F162" s="280" t="str">
        <f t="shared" si="2"/>
        <v/>
      </c>
    </row>
    <row r="163" spans="1:6">
      <c r="A163" s="260"/>
      <c r="B163" s="261"/>
      <c r="C163" s="262"/>
      <c r="D163" s="263"/>
      <c r="E163" s="261"/>
      <c r="F163" s="280" t="str">
        <f t="shared" si="2"/>
        <v/>
      </c>
    </row>
    <row r="164" spans="1:6">
      <c r="A164" s="260"/>
      <c r="B164" s="261"/>
      <c r="C164" s="262"/>
      <c r="D164" s="263"/>
      <c r="E164" s="261"/>
      <c r="F164" s="280" t="str">
        <f t="shared" si="2"/>
        <v/>
      </c>
    </row>
    <row r="165" spans="1:6">
      <c r="A165" s="260"/>
      <c r="B165" s="261"/>
      <c r="C165" s="262"/>
      <c r="D165" s="263"/>
      <c r="E165" s="261"/>
      <c r="F165" s="280" t="str">
        <f t="shared" si="2"/>
        <v/>
      </c>
    </row>
    <row r="166" spans="1:6">
      <c r="A166" s="260"/>
      <c r="B166" s="261"/>
      <c r="C166" s="262"/>
      <c r="D166" s="263"/>
      <c r="E166" s="261"/>
      <c r="F166" s="280" t="str">
        <f t="shared" si="2"/>
        <v/>
      </c>
    </row>
    <row r="167" spans="1:6">
      <c r="A167" s="260"/>
      <c r="B167" s="261"/>
      <c r="C167" s="262"/>
      <c r="D167" s="263"/>
      <c r="E167" s="261"/>
      <c r="F167" s="281" t="str">
        <f t="shared" si="2"/>
        <v/>
      </c>
    </row>
    <row r="168" spans="1:6">
      <c r="A168" s="272"/>
      <c r="B168" s="273"/>
      <c r="C168" s="274" t="s">
        <v>13</v>
      </c>
      <c r="D168" s="275">
        <f>D111+SUM(D117:D167)</f>
        <v>10000</v>
      </c>
      <c r="E168" s="273">
        <f>E111+SUM(E117:E167)</f>
        <v>0</v>
      </c>
      <c r="F168" s="274">
        <f>D168-E168</f>
        <v>10000</v>
      </c>
    </row>
    <row r="169" spans="1:6">
      <c r="A169" s="707"/>
      <c r="B169" s="707"/>
      <c r="C169" s="707"/>
      <c r="D169" s="707"/>
      <c r="E169" s="707"/>
      <c r="F169" s="707"/>
    </row>
    <row r="170" spans="1:6" ht="13.8" thickBot="1">
      <c r="A170" s="690"/>
      <c r="B170" s="690"/>
      <c r="C170" s="690" t="s">
        <v>319</v>
      </c>
      <c r="D170" s="690"/>
      <c r="E170" s="690"/>
      <c r="F170" s="690">
        <f>F168</f>
        <v>10000</v>
      </c>
    </row>
    <row r="171" spans="1:6" ht="13.8" thickTop="1"/>
  </sheetData>
  <sheetProtection sheet="1" objects="1" scenarios="1"/>
  <mergeCells count="3">
    <mergeCell ref="A58:B58"/>
    <mergeCell ref="A115:B115"/>
    <mergeCell ref="A2:B2"/>
  </mergeCells>
  <phoneticPr fontId="2"/>
  <pageMargins left="0.34166666666666667" right="0.375" top="0.74803149606299213" bottom="0.7416666666666667" header="0.31496062992125984" footer="0.31496062992125984"/>
  <pageSetup paperSize="9" orientation="portrait" horizontalDpi="0" verticalDpi="0" r:id="rId1"/>
  <headerFooter>
    <oddHeader>&amp;C&amp;"HG丸ｺﾞｼｯｸM-PRO,標準"&amp;A</oddHeader>
    <oddFooter>&amp;C&amp;"HG丸ｺﾞｼｯｸM-PRO,標準"（&amp;P）</oddFooter>
  </headerFooter>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D56"/>
  <sheetViews>
    <sheetView workbookViewId="0">
      <selection activeCell="B1" sqref="B1:D1"/>
    </sheetView>
  </sheetViews>
  <sheetFormatPr defaultRowHeight="13.8"/>
  <cols>
    <col min="1" max="4" width="20.77734375" style="31" customWidth="1"/>
    <col min="5" max="16384" width="8.88671875" style="31"/>
  </cols>
  <sheetData>
    <row r="1" spans="1:4" ht="114" customHeight="1">
      <c r="B1" s="46"/>
      <c r="C1" s="46"/>
      <c r="D1" s="46"/>
    </row>
    <row r="2" spans="1:4" ht="24.6" customHeight="1">
      <c r="A2" s="640" t="s">
        <v>325</v>
      </c>
      <c r="B2" s="650">
        <f>貸借対照表!D4</f>
        <v>4894172</v>
      </c>
      <c r="C2" s="647" t="s">
        <v>362</v>
      </c>
      <c r="D2" s="641">
        <f>貸借対照表!G5</f>
        <v>588</v>
      </c>
    </row>
    <row r="3" spans="1:4" ht="24.6" customHeight="1">
      <c r="A3" s="642" t="s">
        <v>326</v>
      </c>
      <c r="B3" s="651">
        <f>AA銀行!F675</f>
        <v>545020</v>
      </c>
      <c r="C3" s="648" t="s">
        <v>363</v>
      </c>
      <c r="D3" s="643">
        <f>貸借対照表!G6</f>
        <v>100000</v>
      </c>
    </row>
    <row r="4" spans="1:4" ht="24.6" customHeight="1">
      <c r="A4" s="642" t="s">
        <v>327</v>
      </c>
      <c r="B4" s="651">
        <f>BB銀行!F675</f>
        <v>1366000</v>
      </c>
      <c r="C4" s="648" t="s">
        <v>329</v>
      </c>
      <c r="D4" s="643">
        <f>貸借対照表!G7</f>
        <v>10000</v>
      </c>
    </row>
    <row r="5" spans="1:4" ht="24.6" customHeight="1">
      <c r="A5" s="642" t="s">
        <v>328</v>
      </c>
      <c r="B5" s="651">
        <f>CC銀行!F675</f>
        <v>280500</v>
      </c>
      <c r="C5" s="648" t="s">
        <v>364</v>
      </c>
      <c r="D5" s="644"/>
    </row>
    <row r="6" spans="1:4" ht="24.6" customHeight="1">
      <c r="A6" s="635" t="s">
        <v>565</v>
      </c>
      <c r="B6" s="651">
        <f>PayPal!F675</f>
        <v>583</v>
      </c>
      <c r="C6" s="648" t="s">
        <v>365</v>
      </c>
      <c r="D6" s="644"/>
    </row>
    <row r="7" spans="1:4" ht="24.6" customHeight="1">
      <c r="A7" s="635" t="s">
        <v>370</v>
      </c>
      <c r="B7" s="651">
        <f>貸借対照表!D7+貸借対照表!D19</f>
        <v>2192103</v>
      </c>
      <c r="C7" s="648" t="s">
        <v>366</v>
      </c>
      <c r="D7" s="643">
        <f>貸借対照表!G24</f>
        <v>0</v>
      </c>
    </row>
    <row r="8" spans="1:4" ht="24.6" customHeight="1">
      <c r="A8" s="642" t="s">
        <v>371</v>
      </c>
      <c r="B8" s="651">
        <f>A8net売掛帳!I55</f>
        <v>50000</v>
      </c>
      <c r="C8" s="648" t="s">
        <v>367</v>
      </c>
      <c r="D8" s="643">
        <f>元入金!A4</f>
        <v>0</v>
      </c>
    </row>
    <row r="9" spans="1:4" ht="24.6" customHeight="1">
      <c r="A9" s="642" t="s">
        <v>372</v>
      </c>
      <c r="B9" s="651">
        <f>'Access Trade売掛帳'!I55</f>
        <v>50000</v>
      </c>
      <c r="C9" s="648" t="s">
        <v>387</v>
      </c>
      <c r="D9" s="643">
        <f>貸借対照表!G26</f>
        <v>0</v>
      </c>
    </row>
    <row r="10" spans="1:4" ht="24.6" customHeight="1">
      <c r="A10" s="642" t="s">
        <v>373</v>
      </c>
      <c r="B10" s="651">
        <f>'Affiliate B売掛帳'!I55</f>
        <v>53000</v>
      </c>
      <c r="C10" s="648"/>
      <c r="D10" s="644"/>
    </row>
    <row r="11" spans="1:4" ht="24.6" customHeight="1">
      <c r="A11" s="642" t="s">
        <v>374</v>
      </c>
      <c r="B11" s="651">
        <f>JANet売掛帳!I55</f>
        <v>51000</v>
      </c>
      <c r="C11" s="648"/>
      <c r="D11" s="644"/>
    </row>
    <row r="12" spans="1:4" ht="24.6" customHeight="1">
      <c r="A12" s="642" t="s">
        <v>375</v>
      </c>
      <c r="B12" s="651">
        <f>バリューコマース売掛帳!I55</f>
        <v>51000</v>
      </c>
      <c r="C12" s="648"/>
      <c r="D12" s="644"/>
    </row>
    <row r="13" spans="1:4" ht="24.6" customHeight="1">
      <c r="A13" s="642" t="s">
        <v>376</v>
      </c>
      <c r="B13" s="651">
        <f>リンクシェア売掛帳!I55</f>
        <v>51000</v>
      </c>
      <c r="C13" s="648"/>
      <c r="D13" s="644"/>
    </row>
    <row r="14" spans="1:4" ht="24.6" customHeight="1">
      <c r="A14" s="642" t="s">
        <v>377</v>
      </c>
      <c r="B14" s="651">
        <f>モバ８売掛帳!I55</f>
        <v>51000</v>
      </c>
      <c r="C14" s="648"/>
      <c r="D14" s="644"/>
    </row>
    <row r="15" spans="1:4" ht="24.6" customHeight="1">
      <c r="A15" s="642" t="s">
        <v>378</v>
      </c>
      <c r="B15" s="651">
        <f>電脳卸売掛帳!I55</f>
        <v>51000</v>
      </c>
      <c r="C15" s="648"/>
      <c r="D15" s="644"/>
    </row>
    <row r="16" spans="1:4" ht="24.6" customHeight="1">
      <c r="A16" s="642" t="s">
        <v>379</v>
      </c>
      <c r="B16" s="651">
        <f>インフォトップ売掛帳!I55</f>
        <v>51000</v>
      </c>
      <c r="C16" s="648"/>
      <c r="D16" s="644"/>
    </row>
    <row r="17" spans="1:4" ht="24.6" customHeight="1">
      <c r="A17" s="642" t="s">
        <v>380</v>
      </c>
      <c r="B17" s="651">
        <f>インフォカート売掛帳!I55</f>
        <v>5100</v>
      </c>
      <c r="C17" s="648"/>
      <c r="D17" s="644"/>
    </row>
    <row r="18" spans="1:4" ht="24.6" customHeight="1">
      <c r="A18" s="642" t="s">
        <v>381</v>
      </c>
      <c r="B18" s="651">
        <f>グーグル売掛帳!I55</f>
        <v>5100</v>
      </c>
      <c r="C18" s="648"/>
      <c r="D18" s="644"/>
    </row>
    <row r="19" spans="1:4" ht="24.6" customHeight="1">
      <c r="A19" s="642" t="s">
        <v>382</v>
      </c>
      <c r="B19" s="651">
        <f>アマゾン売掛帳!I55</f>
        <v>5100</v>
      </c>
      <c r="C19" s="648"/>
      <c r="D19" s="644"/>
    </row>
    <row r="20" spans="1:4" ht="24.6" customHeight="1">
      <c r="A20" s="642" t="s">
        <v>383</v>
      </c>
      <c r="B20" s="651">
        <f>楽天売掛帳!I55</f>
        <v>5100</v>
      </c>
      <c r="C20" s="648"/>
      <c r="D20" s="644"/>
    </row>
    <row r="21" spans="1:4" ht="24.6" customHeight="1">
      <c r="A21" s="642" t="s">
        <v>384</v>
      </c>
      <c r="B21" s="651">
        <f>ヤフー売掛帳!I55</f>
        <v>5100</v>
      </c>
      <c r="C21" s="648"/>
      <c r="D21" s="644"/>
    </row>
    <row r="22" spans="1:4" ht="24.6" customHeight="1">
      <c r="A22" s="642" t="s">
        <v>386</v>
      </c>
      <c r="B22" s="651">
        <f>その他売掛帳!H743</f>
        <v>13750</v>
      </c>
      <c r="C22" s="648"/>
      <c r="D22" s="644"/>
    </row>
    <row r="23" spans="1:4" ht="24.6" customHeight="1">
      <c r="A23" s="642" t="s">
        <v>385</v>
      </c>
      <c r="B23" s="651">
        <f>貸借対照表!D9</f>
        <v>498250</v>
      </c>
      <c r="C23" s="648"/>
      <c r="D23" s="644"/>
    </row>
    <row r="24" spans="1:4" ht="24.6" customHeight="1">
      <c r="A24" s="642" t="s">
        <v>330</v>
      </c>
      <c r="B24" s="651">
        <f>貸借対照表!D11</f>
        <v>11183</v>
      </c>
      <c r="C24" s="648"/>
      <c r="D24" s="644"/>
    </row>
    <row r="25" spans="1:4" ht="24.6" customHeight="1">
      <c r="A25" s="642" t="s">
        <v>331</v>
      </c>
      <c r="B25" s="651">
        <f>貸借対照表!D13</f>
        <v>0</v>
      </c>
      <c r="C25" s="648"/>
      <c r="D25" s="644"/>
    </row>
    <row r="26" spans="1:4" ht="24.6" customHeight="1">
      <c r="A26" s="642" t="s">
        <v>332</v>
      </c>
      <c r="B26" s="651">
        <f>貸借対照表!D16</f>
        <v>0</v>
      </c>
      <c r="C26" s="648"/>
      <c r="D26" s="644"/>
    </row>
    <row r="27" spans="1:4" ht="24.6" customHeight="1">
      <c r="A27" s="642" t="s">
        <v>333</v>
      </c>
      <c r="B27" s="651">
        <f>貸借対照表!D17</f>
        <v>193000</v>
      </c>
      <c r="C27" s="648"/>
      <c r="D27" s="644"/>
    </row>
    <row r="28" spans="1:4" ht="24.6" customHeight="1">
      <c r="A28" s="642" t="s">
        <v>334</v>
      </c>
      <c r="B28" s="652"/>
      <c r="C28" s="648"/>
      <c r="D28" s="644"/>
    </row>
    <row r="29" spans="1:4" ht="24.6" customHeight="1">
      <c r="A29" s="642" t="s">
        <v>335</v>
      </c>
      <c r="B29" s="651">
        <f>貸借対照表!D26</f>
        <v>0</v>
      </c>
      <c r="C29" s="648"/>
      <c r="D29" s="644"/>
    </row>
    <row r="30" spans="1:4" ht="24.6" customHeight="1">
      <c r="A30" s="642" t="s">
        <v>336</v>
      </c>
      <c r="B30" s="652"/>
      <c r="C30" s="648" t="s">
        <v>368</v>
      </c>
      <c r="D30" s="644"/>
    </row>
    <row r="31" spans="1:4" ht="24.6" customHeight="1">
      <c r="A31" s="642" t="s">
        <v>337</v>
      </c>
      <c r="B31" s="652"/>
      <c r="C31" s="648" t="s">
        <v>369</v>
      </c>
      <c r="D31" s="644"/>
    </row>
    <row r="32" spans="1:4" ht="24.6" customHeight="1">
      <c r="A32" s="642" t="s">
        <v>338</v>
      </c>
      <c r="B32" s="652"/>
      <c r="C32" s="648"/>
      <c r="D32" s="644"/>
    </row>
    <row r="33" spans="1:4" ht="24.6" customHeight="1">
      <c r="A33" s="642" t="s">
        <v>339</v>
      </c>
      <c r="B33" s="652"/>
      <c r="C33" s="648"/>
      <c r="D33" s="644"/>
    </row>
    <row r="34" spans="1:4" ht="24.6" customHeight="1">
      <c r="A34" s="642" t="s">
        <v>340</v>
      </c>
      <c r="B34" s="652"/>
      <c r="C34" s="648"/>
      <c r="D34" s="644"/>
    </row>
    <row r="35" spans="1:4" ht="24.6" customHeight="1">
      <c r="A35" s="642" t="s">
        <v>341</v>
      </c>
      <c r="B35" s="652"/>
      <c r="C35" s="648"/>
      <c r="D35" s="644"/>
    </row>
    <row r="36" spans="1:4" ht="24.6" customHeight="1">
      <c r="A36" s="642" t="s">
        <v>342</v>
      </c>
      <c r="B36" s="652"/>
      <c r="C36" s="648"/>
      <c r="D36" s="644"/>
    </row>
    <row r="37" spans="1:4" ht="24.6" customHeight="1">
      <c r="A37" s="642" t="s">
        <v>343</v>
      </c>
      <c r="B37" s="652"/>
      <c r="C37" s="648"/>
      <c r="D37" s="644"/>
    </row>
    <row r="38" spans="1:4" ht="24.6" customHeight="1">
      <c r="A38" s="642" t="s">
        <v>344</v>
      </c>
      <c r="B38" s="652"/>
      <c r="C38" s="648"/>
      <c r="D38" s="644"/>
    </row>
    <row r="39" spans="1:4" ht="24.6" customHeight="1">
      <c r="A39" s="642" t="s">
        <v>345</v>
      </c>
      <c r="B39" s="652"/>
      <c r="C39" s="648"/>
      <c r="D39" s="644"/>
    </row>
    <row r="40" spans="1:4" ht="24.6" customHeight="1">
      <c r="A40" s="642" t="s">
        <v>351</v>
      </c>
      <c r="B40" s="652"/>
      <c r="C40" s="648"/>
      <c r="D40" s="644"/>
    </row>
    <row r="41" spans="1:4" ht="24.6" customHeight="1">
      <c r="A41" s="642" t="s">
        <v>352</v>
      </c>
      <c r="B41" s="652"/>
      <c r="C41" s="648"/>
      <c r="D41" s="644"/>
    </row>
    <row r="42" spans="1:4" ht="24.6" customHeight="1">
      <c r="A42" s="642" t="s">
        <v>353</v>
      </c>
      <c r="B42" s="652"/>
      <c r="C42" s="648"/>
      <c r="D42" s="644"/>
    </row>
    <row r="43" spans="1:4" ht="24.6" customHeight="1">
      <c r="A43" s="642" t="s">
        <v>354</v>
      </c>
      <c r="B43" s="652"/>
      <c r="C43" s="648"/>
      <c r="D43" s="644"/>
    </row>
    <row r="44" spans="1:4" ht="24.6" customHeight="1">
      <c r="A44" s="642" t="s">
        <v>355</v>
      </c>
      <c r="B44" s="652"/>
      <c r="C44" s="648"/>
      <c r="D44" s="644"/>
    </row>
    <row r="45" spans="1:4" ht="24.6" customHeight="1">
      <c r="A45" s="642" t="s">
        <v>356</v>
      </c>
      <c r="B45" s="652"/>
      <c r="C45" s="648"/>
      <c r="D45" s="644"/>
    </row>
    <row r="46" spans="1:4" ht="24.6" customHeight="1">
      <c r="A46" s="642" t="s">
        <v>357</v>
      </c>
      <c r="B46" s="652"/>
      <c r="C46" s="648"/>
      <c r="D46" s="644"/>
    </row>
    <row r="47" spans="1:4" ht="24.6" customHeight="1">
      <c r="A47" s="642" t="s">
        <v>346</v>
      </c>
      <c r="B47" s="652"/>
      <c r="C47" s="648"/>
      <c r="D47" s="644"/>
    </row>
    <row r="48" spans="1:4" ht="24.6" customHeight="1">
      <c r="A48" s="642" t="s">
        <v>347</v>
      </c>
      <c r="B48" s="652"/>
      <c r="C48" s="648"/>
      <c r="D48" s="644"/>
    </row>
    <row r="49" spans="1:4" ht="24.6" customHeight="1">
      <c r="A49" s="642" t="s">
        <v>348</v>
      </c>
      <c r="B49" s="652"/>
      <c r="C49" s="648"/>
      <c r="D49" s="644"/>
    </row>
    <row r="50" spans="1:4" ht="24.6" customHeight="1">
      <c r="A50" s="642" t="s">
        <v>349</v>
      </c>
      <c r="B50" s="652"/>
      <c r="C50" s="648"/>
      <c r="D50" s="644"/>
    </row>
    <row r="51" spans="1:4" ht="24.6" customHeight="1">
      <c r="A51" s="642" t="s">
        <v>350</v>
      </c>
      <c r="B51" s="652"/>
      <c r="C51" s="648"/>
      <c r="D51" s="644"/>
    </row>
    <row r="52" spans="1:4" ht="24.6" customHeight="1">
      <c r="A52" s="642" t="s">
        <v>558</v>
      </c>
      <c r="B52" s="652"/>
      <c r="C52" s="648"/>
      <c r="D52" s="644"/>
    </row>
    <row r="53" spans="1:4" ht="24.6" customHeight="1">
      <c r="A53" s="642" t="s">
        <v>358</v>
      </c>
      <c r="B53" s="652"/>
      <c r="C53" s="648"/>
      <c r="D53" s="644"/>
    </row>
    <row r="54" spans="1:4" ht="24.6" customHeight="1">
      <c r="A54" s="642" t="s">
        <v>359</v>
      </c>
      <c r="B54" s="652"/>
      <c r="C54" s="648"/>
      <c r="D54" s="644"/>
    </row>
    <row r="55" spans="1:4" ht="24.6" customHeight="1">
      <c r="A55" s="642" t="s">
        <v>360</v>
      </c>
      <c r="B55" s="652"/>
      <c r="C55" s="648"/>
      <c r="D55" s="644"/>
    </row>
    <row r="56" spans="1:4" ht="24.6" customHeight="1">
      <c r="A56" s="645" t="s">
        <v>361</v>
      </c>
      <c r="B56" s="653"/>
      <c r="C56" s="649"/>
      <c r="D56" s="646"/>
    </row>
  </sheetData>
  <sheetProtection formatCells="0" formatColumns="0" formatRows="0"/>
  <phoneticPr fontId="26"/>
  <pageMargins left="0.7" right="0.7" top="0.75" bottom="0.75" header="0.3" footer="0.3"/>
  <pageSetup paperSize="9" orientation="portrait" horizontalDpi="0" verticalDpi="0"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
  <sheetViews>
    <sheetView showGridLines="0" workbookViewId="0"/>
  </sheetViews>
  <sheetFormatPr defaultRowHeight="13.2"/>
  <sheetData/>
  <sheetProtection sheet="1" objects="1" scenarios="1"/>
  <phoneticPr fontId="26"/>
  <pageMargins left="0.7" right="0.7" top="0.75" bottom="0.75" header="0.3" footer="0.3"/>
  <pageSetup paperSize="9" orientation="landscape" horizontalDpi="0" verticalDpi="0"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G103"/>
  <sheetViews>
    <sheetView view="pageLayout" zoomScale="120" zoomScaleNormal="100" zoomScalePageLayoutView="120" workbookViewId="0">
      <selection activeCell="A53" sqref="A53"/>
    </sheetView>
  </sheetViews>
  <sheetFormatPr defaultRowHeight="13.2"/>
  <cols>
    <col min="1" max="2" width="4.77734375" style="131" customWidth="1"/>
    <col min="3" max="3" width="49.77734375" style="131" customWidth="1"/>
    <col min="4" max="5" width="13" style="131" customWidth="1"/>
    <col min="6" max="6" width="7.21875" style="131" customWidth="1"/>
    <col min="7" max="7" width="3.88671875" style="131" customWidth="1"/>
    <col min="8" max="16384" width="8.88671875" style="131"/>
  </cols>
  <sheetData>
    <row r="1" spans="1:7" ht="48.6" customHeight="1"/>
    <row r="2" spans="1:7" ht="48.6" customHeight="1"/>
    <row r="3" spans="1:7" ht="48.6" customHeight="1"/>
    <row r="4" spans="1:7" ht="15.45" customHeight="1">
      <c r="A4" s="1217" t="s">
        <v>338</v>
      </c>
      <c r="B4" s="1217"/>
      <c r="C4" s="1217"/>
      <c r="D4" s="1217"/>
      <c r="E4" s="1217"/>
    </row>
    <row r="5" spans="1:7" ht="15.45" customHeight="1"/>
    <row r="6" spans="1:7">
      <c r="A6" s="1208" t="s">
        <v>1079</v>
      </c>
      <c r="B6" s="1209"/>
      <c r="C6" s="885" t="s">
        <v>0</v>
      </c>
      <c r="D6" s="1213" t="s">
        <v>6</v>
      </c>
      <c r="E6" s="1218"/>
      <c r="F6" s="1218" t="s">
        <v>1082</v>
      </c>
      <c r="G6" s="1232" t="s">
        <v>1117</v>
      </c>
    </row>
    <row r="7" spans="1:7" ht="13.8" thickBot="1">
      <c r="A7" s="1210"/>
      <c r="B7" s="1211"/>
      <c r="C7" s="1212"/>
      <c r="D7" s="351" t="s">
        <v>4</v>
      </c>
      <c r="E7" s="157" t="s">
        <v>312</v>
      </c>
      <c r="F7" s="1229"/>
      <c r="G7" s="1233"/>
    </row>
    <row r="8" spans="1:7" ht="13.8" thickBot="1">
      <c r="A8" s="162">
        <v>1</v>
      </c>
      <c r="B8" s="163">
        <v>21</v>
      </c>
      <c r="C8" s="164" t="s">
        <v>1086</v>
      </c>
      <c r="D8" s="387"/>
      <c r="E8" s="388"/>
      <c r="F8" s="394"/>
      <c r="G8" s="388"/>
    </row>
    <row r="9" spans="1:7">
      <c r="A9" s="133">
        <v>1</v>
      </c>
      <c r="B9" s="134">
        <v>21</v>
      </c>
      <c r="C9" s="376" t="s">
        <v>1086</v>
      </c>
      <c r="D9" s="138" t="str">
        <f>IF(G8=1,E8,"")</f>
        <v/>
      </c>
      <c r="E9" s="389" t="str">
        <f>IF(G8=2,E8,"")</f>
        <v/>
      </c>
      <c r="F9" s="393"/>
      <c r="G9" s="393"/>
    </row>
    <row r="10" spans="1:7">
      <c r="A10" s="136"/>
      <c r="B10" s="137">
        <v>21</v>
      </c>
      <c r="C10" s="376" t="s">
        <v>1080</v>
      </c>
      <c r="D10" s="138" t="str">
        <f>IF(G8=1,-(E8*F8/100),"")</f>
        <v/>
      </c>
      <c r="E10" s="137" t="str">
        <f>IF(G8=2,-(E8*F8/100),"")</f>
        <v/>
      </c>
      <c r="F10" s="134"/>
      <c r="G10" s="134"/>
    </row>
    <row r="11" spans="1:7">
      <c r="A11" s="139"/>
      <c r="B11" s="140"/>
      <c r="C11" s="377"/>
      <c r="D11" s="141"/>
      <c r="E11" s="140"/>
      <c r="F11" s="140"/>
      <c r="G11" s="140"/>
    </row>
    <row r="12" spans="1:7">
      <c r="A12" s="139"/>
      <c r="B12" s="140"/>
      <c r="C12" s="377"/>
      <c r="D12" s="141"/>
      <c r="E12" s="140"/>
      <c r="F12" s="140"/>
      <c r="G12" s="140"/>
    </row>
    <row r="13" spans="1:7">
      <c r="A13" s="142"/>
      <c r="B13" s="143"/>
      <c r="C13" s="378"/>
      <c r="D13" s="144">
        <f>SUM(D8:D12)</f>
        <v>0</v>
      </c>
      <c r="E13" s="143">
        <f>SUM(E9:E12)</f>
        <v>0</v>
      </c>
      <c r="F13" s="143"/>
      <c r="G13" s="143"/>
    </row>
    <row r="14" spans="1:7" ht="13.8" thickBot="1">
      <c r="A14" s="145"/>
      <c r="B14" s="350"/>
      <c r="C14" s="379" t="s">
        <v>14</v>
      </c>
      <c r="D14" s="1219">
        <f>D13+E13</f>
        <v>0</v>
      </c>
      <c r="E14" s="1220"/>
      <c r="F14" s="350"/>
      <c r="G14" s="350"/>
    </row>
    <row r="15" spans="1:7" ht="13.8" thickTop="1"/>
    <row r="18" spans="1:7">
      <c r="A18" s="1217" t="s">
        <v>1087</v>
      </c>
      <c r="B18" s="1217"/>
      <c r="C18" s="1217"/>
      <c r="D18" s="1217"/>
      <c r="E18" s="1217"/>
    </row>
    <row r="19" spans="1:7">
      <c r="A19" s="1221" t="s">
        <v>1089</v>
      </c>
      <c r="B19" s="1217"/>
      <c r="C19" s="1217"/>
      <c r="D19" s="1217"/>
      <c r="E19" s="1217"/>
    </row>
    <row r="21" spans="1:7" ht="27" customHeight="1">
      <c r="A21" s="1222" t="s">
        <v>9</v>
      </c>
      <c r="B21" s="1223"/>
      <c r="C21" s="146" t="s">
        <v>0</v>
      </c>
      <c r="D21" s="352" t="s">
        <v>724</v>
      </c>
      <c r="E21" s="353" t="s">
        <v>723</v>
      </c>
      <c r="F21" s="221" t="s">
        <v>1082</v>
      </c>
      <c r="G21" s="386"/>
    </row>
    <row r="22" spans="1:7">
      <c r="A22" s="133">
        <v>1</v>
      </c>
      <c r="B22" s="134">
        <v>21</v>
      </c>
      <c r="C22" s="135" t="s">
        <v>1083</v>
      </c>
      <c r="D22" s="133">
        <f>E8*F22/100</f>
        <v>0</v>
      </c>
      <c r="E22" s="134"/>
      <c r="F22" s="380">
        <f>IF(F8&lt;&gt;"",100-F8,0)</f>
        <v>0</v>
      </c>
      <c r="G22" s="390"/>
    </row>
    <row r="23" spans="1:7">
      <c r="A23" s="147">
        <v>2</v>
      </c>
      <c r="B23" s="148">
        <v>25</v>
      </c>
      <c r="C23" s="149" t="s">
        <v>1085</v>
      </c>
      <c r="D23" s="147"/>
      <c r="E23" s="148">
        <f>D22</f>
        <v>0</v>
      </c>
      <c r="F23" s="381"/>
      <c r="G23" s="390"/>
    </row>
    <row r="24" spans="1:7">
      <c r="A24" s="139"/>
      <c r="B24" s="140"/>
      <c r="C24" s="141"/>
      <c r="D24" s="139"/>
      <c r="E24" s="140"/>
      <c r="F24" s="377"/>
      <c r="G24" s="391"/>
    </row>
    <row r="25" spans="1:7">
      <c r="A25" s="139"/>
      <c r="B25" s="140"/>
      <c r="C25" s="141"/>
      <c r="D25" s="139"/>
      <c r="E25" s="140"/>
      <c r="F25" s="377"/>
      <c r="G25" s="391"/>
    </row>
    <row r="26" spans="1:7">
      <c r="A26" s="142"/>
      <c r="B26" s="143"/>
      <c r="C26" s="144"/>
      <c r="D26" s="142"/>
      <c r="E26" s="143"/>
      <c r="F26" s="378"/>
      <c r="G26" s="391"/>
    </row>
    <row r="27" spans="1:7" ht="13.8" thickBot="1">
      <c r="A27" s="145"/>
      <c r="B27" s="350"/>
      <c r="C27" s="349" t="s">
        <v>324</v>
      </c>
      <c r="D27" s="145">
        <f>SUM(D22:D26)</f>
        <v>0</v>
      </c>
      <c r="E27" s="350">
        <f>SUM(E22:E26)</f>
        <v>0</v>
      </c>
      <c r="F27" s="379"/>
      <c r="G27" s="391"/>
    </row>
    <row r="28" spans="1:7" ht="13.8" thickTop="1"/>
    <row r="31" spans="1:7">
      <c r="A31" s="1217" t="s">
        <v>1084</v>
      </c>
      <c r="B31" s="1217"/>
      <c r="C31" s="1217"/>
      <c r="D31" s="1217"/>
      <c r="E31" s="1217"/>
    </row>
    <row r="32" spans="1:7">
      <c r="A32" s="1217" t="s">
        <v>1092</v>
      </c>
      <c r="B32" s="1217"/>
      <c r="C32" s="1217"/>
      <c r="D32" s="1217"/>
      <c r="E32" s="1217"/>
    </row>
    <row r="33" spans="1:7">
      <c r="D33" s="132"/>
      <c r="E33" s="132"/>
    </row>
    <row r="34" spans="1:7" ht="13.8" customHeight="1">
      <c r="A34" s="1208" t="s">
        <v>1079</v>
      </c>
      <c r="B34" s="1209"/>
      <c r="C34" s="885" t="s">
        <v>0</v>
      </c>
      <c r="D34" s="1213" t="s">
        <v>1</v>
      </c>
      <c r="E34" s="1215" t="s">
        <v>2</v>
      </c>
      <c r="F34" s="881" t="s">
        <v>1082</v>
      </c>
      <c r="G34" s="1234"/>
    </row>
    <row r="35" spans="1:7">
      <c r="A35" s="1210"/>
      <c r="B35" s="1211"/>
      <c r="C35" s="1212"/>
      <c r="D35" s="1214"/>
      <c r="E35" s="1216"/>
      <c r="F35" s="1230"/>
      <c r="G35" s="1234"/>
    </row>
    <row r="36" spans="1:7">
      <c r="A36" s="150">
        <v>2</v>
      </c>
      <c r="B36" s="151">
        <v>25</v>
      </c>
      <c r="C36" s="152" t="s">
        <v>1088</v>
      </c>
      <c r="D36" s="150"/>
      <c r="E36" s="151">
        <f>E8</f>
        <v>0</v>
      </c>
      <c r="F36" s="385"/>
      <c r="G36" s="390"/>
    </row>
    <row r="37" spans="1:7">
      <c r="A37" s="139"/>
      <c r="B37" s="140"/>
      <c r="C37" s="141"/>
      <c r="D37" s="139"/>
      <c r="E37" s="140"/>
      <c r="F37" s="377"/>
      <c r="G37" s="390"/>
    </row>
    <row r="38" spans="1:7">
      <c r="A38" s="153"/>
      <c r="B38" s="154"/>
      <c r="C38" s="155"/>
      <c r="D38" s="153"/>
      <c r="E38" s="154"/>
      <c r="F38" s="383"/>
      <c r="G38" s="390"/>
    </row>
    <row r="39" spans="1:7" ht="13.8" thickBot="1">
      <c r="A39" s="145"/>
      <c r="B39" s="350"/>
      <c r="C39" s="349" t="s">
        <v>11</v>
      </c>
      <c r="D39" s="145">
        <f>SUM(D36:D38)</f>
        <v>0</v>
      </c>
      <c r="E39" s="350">
        <f>SUM(E36:E38)</f>
        <v>0</v>
      </c>
      <c r="F39" s="379"/>
      <c r="G39" s="390"/>
    </row>
    <row r="40" spans="1:7" ht="13.8" thickTop="1"/>
    <row r="43" spans="1:7">
      <c r="A43" s="1217" t="s">
        <v>1081</v>
      </c>
      <c r="B43" s="1217"/>
      <c r="C43" s="1217"/>
      <c r="D43" s="1217"/>
      <c r="E43" s="1217"/>
    </row>
    <row r="45" spans="1:7" ht="13.8" customHeight="1">
      <c r="A45" s="1208" t="s">
        <v>1079</v>
      </c>
      <c r="B45" s="1209"/>
      <c r="C45" s="885" t="s">
        <v>0</v>
      </c>
      <c r="D45" s="1213" t="s">
        <v>6</v>
      </c>
      <c r="E45" s="1218"/>
      <c r="F45" s="881" t="s">
        <v>1082</v>
      </c>
      <c r="G45" s="1234"/>
    </row>
    <row r="46" spans="1:7">
      <c r="A46" s="1224"/>
      <c r="B46" s="1225"/>
      <c r="C46" s="1226"/>
      <c r="D46" s="156" t="s">
        <v>4</v>
      </c>
      <c r="E46" s="157" t="s">
        <v>312</v>
      </c>
      <c r="F46" s="1231"/>
      <c r="G46" s="1234"/>
    </row>
    <row r="47" spans="1:7">
      <c r="A47" s="158">
        <v>2</v>
      </c>
      <c r="B47" s="159">
        <v>25</v>
      </c>
      <c r="C47" s="160" t="s">
        <v>1080</v>
      </c>
      <c r="D47" s="158" t="str">
        <f>IF(G8=1,E8*F8/100,"")</f>
        <v/>
      </c>
      <c r="E47" s="159" t="str">
        <f>IF(G8=2,E8*F8/100,"")</f>
        <v/>
      </c>
      <c r="F47" s="384">
        <f>F8</f>
        <v>0</v>
      </c>
      <c r="G47" s="390"/>
    </row>
    <row r="48" spans="1:7">
      <c r="A48" s="139"/>
      <c r="B48" s="140"/>
      <c r="C48" s="141"/>
      <c r="D48" s="139"/>
      <c r="E48" s="140"/>
      <c r="F48" s="377"/>
      <c r="G48" s="390"/>
    </row>
    <row r="49" spans="1:7">
      <c r="A49" s="153"/>
      <c r="B49" s="154"/>
      <c r="C49" s="155"/>
      <c r="D49" s="153"/>
      <c r="E49" s="154"/>
      <c r="F49" s="383"/>
      <c r="G49" s="390"/>
    </row>
    <row r="50" spans="1:7" ht="13.8" thickBot="1">
      <c r="A50" s="145"/>
      <c r="B50" s="350"/>
      <c r="C50" s="349" t="s">
        <v>324</v>
      </c>
      <c r="D50" s="145">
        <f>SUM(D47:D49)</f>
        <v>0</v>
      </c>
      <c r="E50" s="350">
        <f>SUM(E47:E49)</f>
        <v>0</v>
      </c>
      <c r="F50" s="379"/>
      <c r="G50" s="390"/>
    </row>
    <row r="51" spans="1:7" ht="13.8" thickTop="1">
      <c r="A51" s="161"/>
      <c r="B51" s="161"/>
      <c r="C51" s="354" t="s">
        <v>14</v>
      </c>
      <c r="D51" s="1227">
        <f>D50+E50</f>
        <v>0</v>
      </c>
      <c r="E51" s="1227"/>
      <c r="F51" s="354"/>
      <c r="G51" s="392"/>
    </row>
    <row r="53" spans="1:7" ht="48.6" customHeight="1"/>
    <row r="54" spans="1:7" ht="48.6" customHeight="1"/>
    <row r="55" spans="1:7" ht="48.6" customHeight="1"/>
    <row r="56" spans="1:7" ht="15.45" customHeight="1">
      <c r="A56" s="1217" t="s">
        <v>338</v>
      </c>
      <c r="B56" s="1217"/>
      <c r="C56" s="1217"/>
      <c r="D56" s="1217"/>
      <c r="E56" s="1217"/>
    </row>
    <row r="57" spans="1:7" ht="15.45" customHeight="1"/>
    <row r="58" spans="1:7" ht="13.2" customHeight="1">
      <c r="A58" s="1208" t="s">
        <v>1079</v>
      </c>
      <c r="B58" s="1209"/>
      <c r="C58" s="885" t="s">
        <v>0</v>
      </c>
      <c r="D58" s="1213" t="s">
        <v>6</v>
      </c>
      <c r="E58" s="1218"/>
      <c r="F58" s="1218" t="s">
        <v>1082</v>
      </c>
      <c r="G58" s="1232" t="s">
        <v>1117</v>
      </c>
    </row>
    <row r="59" spans="1:7" ht="13.8" thickBot="1">
      <c r="A59" s="1210"/>
      <c r="B59" s="1211"/>
      <c r="C59" s="1212"/>
      <c r="D59" s="351" t="s">
        <v>4</v>
      </c>
      <c r="E59" s="157" t="s">
        <v>312</v>
      </c>
      <c r="F59" s="1229"/>
      <c r="G59" s="1233"/>
    </row>
    <row r="60" spans="1:7" ht="13.8" thickBot="1">
      <c r="A60" s="162">
        <v>1</v>
      </c>
      <c r="B60" s="163">
        <v>21</v>
      </c>
      <c r="C60" s="164" t="s">
        <v>1086</v>
      </c>
      <c r="D60" s="387"/>
      <c r="E60" s="388"/>
      <c r="F60" s="394"/>
      <c r="G60" s="388"/>
    </row>
    <row r="61" spans="1:7">
      <c r="A61" s="133">
        <v>1</v>
      </c>
      <c r="B61" s="134">
        <v>21</v>
      </c>
      <c r="C61" s="376" t="s">
        <v>1086</v>
      </c>
      <c r="D61" s="138" t="str">
        <f>IF(G60=1,E60,"")</f>
        <v/>
      </c>
      <c r="E61" s="389" t="str">
        <f>IF(G60=2,E60,"")</f>
        <v/>
      </c>
      <c r="F61" s="393"/>
      <c r="G61" s="393"/>
    </row>
    <row r="62" spans="1:7">
      <c r="A62" s="136"/>
      <c r="B62" s="137">
        <v>21</v>
      </c>
      <c r="C62" s="376" t="s">
        <v>1080</v>
      </c>
      <c r="D62" s="138" t="str">
        <f>IF(G60=1,-(E60*F60/100),"")</f>
        <v/>
      </c>
      <c r="E62" s="137" t="str">
        <f>IF(G60=2,-(E60*F60/100),"")</f>
        <v/>
      </c>
      <c r="F62" s="134"/>
      <c r="G62" s="134"/>
    </row>
    <row r="63" spans="1:7">
      <c r="A63" s="139"/>
      <c r="B63" s="140"/>
      <c r="C63" s="377"/>
      <c r="D63" s="141"/>
      <c r="E63" s="140"/>
      <c r="F63" s="140"/>
      <c r="G63" s="140"/>
    </row>
    <row r="64" spans="1:7">
      <c r="A64" s="139"/>
      <c r="B64" s="140"/>
      <c r="C64" s="377"/>
      <c r="D64" s="141"/>
      <c r="E64" s="140"/>
      <c r="F64" s="140"/>
      <c r="G64" s="140"/>
    </row>
    <row r="65" spans="1:7">
      <c r="A65" s="142"/>
      <c r="B65" s="143"/>
      <c r="C65" s="378"/>
      <c r="D65" s="144">
        <f>SUM(D60:D64)</f>
        <v>0</v>
      </c>
      <c r="E65" s="143">
        <f>SUM(E61:E64)</f>
        <v>0</v>
      </c>
      <c r="F65" s="143"/>
      <c r="G65" s="143"/>
    </row>
    <row r="66" spans="1:7" ht="13.8" thickBot="1">
      <c r="A66" s="145"/>
      <c r="B66" s="350"/>
      <c r="C66" s="379" t="s">
        <v>14</v>
      </c>
      <c r="D66" s="1219">
        <f>D65+E65</f>
        <v>0</v>
      </c>
      <c r="E66" s="1220"/>
      <c r="F66" s="350"/>
      <c r="G66" s="350"/>
    </row>
    <row r="67" spans="1:7" ht="13.8" thickTop="1"/>
    <row r="70" spans="1:7">
      <c r="A70" s="1217" t="s">
        <v>1087</v>
      </c>
      <c r="B70" s="1217"/>
      <c r="C70" s="1217"/>
      <c r="D70" s="1217"/>
      <c r="E70" s="1217"/>
    </row>
    <row r="71" spans="1:7">
      <c r="A71" s="1221" t="s">
        <v>1089</v>
      </c>
      <c r="B71" s="1217"/>
      <c r="C71" s="1217"/>
      <c r="D71" s="1217"/>
      <c r="E71" s="1217"/>
    </row>
    <row r="73" spans="1:7" ht="27" customHeight="1">
      <c r="A73" s="1222" t="s">
        <v>9</v>
      </c>
      <c r="B73" s="1223"/>
      <c r="C73" s="146" t="s">
        <v>0</v>
      </c>
      <c r="D73" s="352" t="s">
        <v>724</v>
      </c>
      <c r="E73" s="353" t="s">
        <v>723</v>
      </c>
      <c r="F73" s="221" t="s">
        <v>1082</v>
      </c>
      <c r="G73" s="395"/>
    </row>
    <row r="74" spans="1:7">
      <c r="A74" s="133">
        <v>1</v>
      </c>
      <c r="B74" s="134">
        <v>21</v>
      </c>
      <c r="C74" s="135" t="s">
        <v>1083</v>
      </c>
      <c r="D74" s="133">
        <f>E60*F74/100</f>
        <v>0</v>
      </c>
      <c r="E74" s="134"/>
      <c r="F74" s="380">
        <f>IF(F60&lt;&gt;"",100-F60,0)</f>
        <v>0</v>
      </c>
      <c r="G74" s="390"/>
    </row>
    <row r="75" spans="1:7">
      <c r="A75" s="147">
        <v>2</v>
      </c>
      <c r="B75" s="148">
        <v>25</v>
      </c>
      <c r="C75" s="149" t="s">
        <v>1085</v>
      </c>
      <c r="D75" s="147"/>
      <c r="E75" s="148">
        <f>D74</f>
        <v>0</v>
      </c>
      <c r="F75" s="381"/>
      <c r="G75" s="390"/>
    </row>
    <row r="76" spans="1:7">
      <c r="A76" s="139"/>
      <c r="B76" s="140"/>
      <c r="C76" s="141"/>
      <c r="D76" s="139"/>
      <c r="E76" s="140"/>
      <c r="F76" s="377"/>
      <c r="G76" s="390"/>
    </row>
    <row r="77" spans="1:7">
      <c r="A77" s="139"/>
      <c r="B77" s="140"/>
      <c r="C77" s="141"/>
      <c r="D77" s="139"/>
      <c r="E77" s="140"/>
      <c r="F77" s="377"/>
      <c r="G77" s="390"/>
    </row>
    <row r="78" spans="1:7">
      <c r="A78" s="142"/>
      <c r="B78" s="143"/>
      <c r="C78" s="144"/>
      <c r="D78" s="142"/>
      <c r="E78" s="143"/>
      <c r="F78" s="378"/>
      <c r="G78" s="390"/>
    </row>
    <row r="79" spans="1:7" ht="13.8" thickBot="1">
      <c r="A79" s="145"/>
      <c r="B79" s="350"/>
      <c r="C79" s="349" t="s">
        <v>324</v>
      </c>
      <c r="D79" s="145">
        <f>SUM(D74:D78)</f>
        <v>0</v>
      </c>
      <c r="E79" s="350">
        <f>SUM(E74:E78)</f>
        <v>0</v>
      </c>
      <c r="F79" s="379"/>
      <c r="G79" s="390"/>
    </row>
    <row r="80" spans="1:7" ht="13.8" thickTop="1"/>
    <row r="83" spans="1:7">
      <c r="A83" s="1217" t="s">
        <v>1084</v>
      </c>
      <c r="B83" s="1217"/>
      <c r="C83" s="1217"/>
      <c r="D83" s="1217"/>
      <c r="E83" s="1217"/>
    </row>
    <row r="84" spans="1:7">
      <c r="A84" s="1217" t="s">
        <v>1090</v>
      </c>
      <c r="B84" s="1217"/>
      <c r="C84" s="1217"/>
      <c r="D84" s="1217"/>
      <c r="E84" s="1217"/>
    </row>
    <row r="85" spans="1:7">
      <c r="D85" s="132"/>
      <c r="E85" s="132"/>
    </row>
    <row r="86" spans="1:7" ht="13.8" customHeight="1">
      <c r="A86" s="1208" t="s">
        <v>1079</v>
      </c>
      <c r="B86" s="1209"/>
      <c r="C86" s="885" t="s">
        <v>0</v>
      </c>
      <c r="D86" s="1213" t="s">
        <v>1</v>
      </c>
      <c r="E86" s="1215" t="s">
        <v>2</v>
      </c>
      <c r="F86" s="881" t="s">
        <v>1082</v>
      </c>
      <c r="G86" s="1228"/>
    </row>
    <row r="87" spans="1:7">
      <c r="A87" s="1210"/>
      <c r="B87" s="1211"/>
      <c r="C87" s="1212"/>
      <c r="D87" s="1214"/>
      <c r="E87" s="1216"/>
      <c r="F87" s="1230"/>
      <c r="G87" s="1228"/>
    </row>
    <row r="88" spans="1:7">
      <c r="A88" s="162"/>
      <c r="B88" s="163"/>
      <c r="C88" s="164"/>
      <c r="D88" s="162"/>
      <c r="E88" s="163"/>
      <c r="F88" s="382"/>
      <c r="G88" s="390"/>
    </row>
    <row r="89" spans="1:7">
      <c r="A89" s="139"/>
      <c r="B89" s="140"/>
      <c r="C89" s="141"/>
      <c r="D89" s="139"/>
      <c r="E89" s="140"/>
      <c r="F89" s="377"/>
      <c r="G89" s="391"/>
    </row>
    <row r="90" spans="1:7">
      <c r="A90" s="153"/>
      <c r="B90" s="154"/>
      <c r="C90" s="155"/>
      <c r="D90" s="153"/>
      <c r="E90" s="154"/>
      <c r="F90" s="383"/>
      <c r="G90" s="391"/>
    </row>
    <row r="91" spans="1:7" ht="13.8" thickBot="1">
      <c r="A91" s="145"/>
      <c r="B91" s="350"/>
      <c r="C91" s="349" t="s">
        <v>11</v>
      </c>
      <c r="D91" s="145">
        <f>SUM(D88:D90)</f>
        <v>0</v>
      </c>
      <c r="E91" s="350">
        <f>SUM(E88:E90)</f>
        <v>0</v>
      </c>
      <c r="F91" s="379"/>
      <c r="G91" s="391"/>
    </row>
    <row r="92" spans="1:7" ht="13.8" thickTop="1"/>
    <row r="95" spans="1:7">
      <c r="A95" s="1217" t="s">
        <v>1091</v>
      </c>
      <c r="B95" s="1217"/>
      <c r="C95" s="1217"/>
      <c r="D95" s="1217"/>
      <c r="E95" s="1217"/>
    </row>
    <row r="97" spans="1:7" ht="13.8" customHeight="1">
      <c r="A97" s="1208" t="s">
        <v>1079</v>
      </c>
      <c r="B97" s="1209"/>
      <c r="C97" s="885" t="s">
        <v>0</v>
      </c>
      <c r="D97" s="1213" t="s">
        <v>6</v>
      </c>
      <c r="E97" s="1218"/>
      <c r="F97" s="881" t="s">
        <v>1082</v>
      </c>
      <c r="G97" s="1228"/>
    </row>
    <row r="98" spans="1:7">
      <c r="A98" s="1224"/>
      <c r="B98" s="1225"/>
      <c r="C98" s="1226"/>
      <c r="D98" s="156" t="s">
        <v>4</v>
      </c>
      <c r="E98" s="157" t="s">
        <v>312</v>
      </c>
      <c r="F98" s="1231"/>
      <c r="G98" s="1228"/>
    </row>
    <row r="99" spans="1:7">
      <c r="A99" s="158">
        <v>2</v>
      </c>
      <c r="B99" s="159">
        <v>25</v>
      </c>
      <c r="C99" s="160" t="s">
        <v>1083</v>
      </c>
      <c r="D99" s="158" t="str">
        <f>IF(G60=1,E75,"")</f>
        <v/>
      </c>
      <c r="E99" s="159" t="str">
        <f>IF(G60=2,E75,"")</f>
        <v/>
      </c>
      <c r="F99" s="384">
        <f>IF(F60&lt;&gt;"",100-F60,0)</f>
        <v>0</v>
      </c>
      <c r="G99" s="390"/>
    </row>
    <row r="100" spans="1:7">
      <c r="A100" s="139"/>
      <c r="B100" s="140"/>
      <c r="C100" s="141"/>
      <c r="D100" s="139"/>
      <c r="E100" s="140"/>
      <c r="F100" s="377"/>
      <c r="G100" s="391"/>
    </row>
    <row r="101" spans="1:7">
      <c r="A101" s="153"/>
      <c r="B101" s="154"/>
      <c r="C101" s="155"/>
      <c r="D101" s="153"/>
      <c r="E101" s="154"/>
      <c r="F101" s="383"/>
      <c r="G101" s="391"/>
    </row>
    <row r="102" spans="1:7" ht="13.8" thickBot="1">
      <c r="A102" s="145"/>
      <c r="B102" s="350"/>
      <c r="C102" s="349" t="s">
        <v>324</v>
      </c>
      <c r="D102" s="145">
        <f>SUM(D99:D101)</f>
        <v>0</v>
      </c>
      <c r="E102" s="350">
        <f>SUM(E99:E101)</f>
        <v>0</v>
      </c>
      <c r="F102" s="379"/>
      <c r="G102" s="391"/>
    </row>
    <row r="103" spans="1:7" ht="13.8" thickTop="1">
      <c r="A103" s="161"/>
      <c r="B103" s="161"/>
      <c r="C103" s="354" t="s">
        <v>14</v>
      </c>
      <c r="D103" s="1227">
        <f>D102+E102</f>
        <v>0</v>
      </c>
      <c r="E103" s="1227"/>
      <c r="F103" s="354"/>
      <c r="G103" s="161"/>
    </row>
  </sheetData>
  <sheetProtection sheet="1" objects="1" scenarios="1"/>
  <mergeCells count="50">
    <mergeCell ref="G97:G98"/>
    <mergeCell ref="F6:F7"/>
    <mergeCell ref="F34:F35"/>
    <mergeCell ref="F45:F46"/>
    <mergeCell ref="F58:F59"/>
    <mergeCell ref="F86:F87"/>
    <mergeCell ref="F97:F98"/>
    <mergeCell ref="G6:G7"/>
    <mergeCell ref="G34:G35"/>
    <mergeCell ref="G45:G46"/>
    <mergeCell ref="G58:G59"/>
    <mergeCell ref="G86:G87"/>
    <mergeCell ref="A95:E95"/>
    <mergeCell ref="A97:B98"/>
    <mergeCell ref="C97:C98"/>
    <mergeCell ref="D97:E97"/>
    <mergeCell ref="D103:E103"/>
    <mergeCell ref="A86:B87"/>
    <mergeCell ref="C86:C87"/>
    <mergeCell ref="D86:D87"/>
    <mergeCell ref="E86:E87"/>
    <mergeCell ref="A56:E56"/>
    <mergeCell ref="A58:B59"/>
    <mergeCell ref="C58:C59"/>
    <mergeCell ref="D58:E58"/>
    <mergeCell ref="D66:E66"/>
    <mergeCell ref="A70:E70"/>
    <mergeCell ref="A71:E71"/>
    <mergeCell ref="A73:B73"/>
    <mergeCell ref="A83:E83"/>
    <mergeCell ref="A84:E84"/>
    <mergeCell ref="A43:E43"/>
    <mergeCell ref="A45:B46"/>
    <mergeCell ref="C45:C46"/>
    <mergeCell ref="D45:E45"/>
    <mergeCell ref="D51:E51"/>
    <mergeCell ref="A34:B35"/>
    <mergeCell ref="C34:C35"/>
    <mergeCell ref="D34:D35"/>
    <mergeCell ref="E34:E35"/>
    <mergeCell ref="A4:E4"/>
    <mergeCell ref="A6:B7"/>
    <mergeCell ref="C6:C7"/>
    <mergeCell ref="D6:E6"/>
    <mergeCell ref="D14:E14"/>
    <mergeCell ref="A18:E18"/>
    <mergeCell ref="A19:E19"/>
    <mergeCell ref="A21:B21"/>
    <mergeCell ref="A31:E31"/>
    <mergeCell ref="A32:E32"/>
  </mergeCells>
  <phoneticPr fontId="26"/>
  <pageMargins left="0.38333333333333336" right="0.41666666666666669" top="0.36666666666666664" bottom="0.75" header="0.3" footer="0.3"/>
  <pageSetup paperSize="9" orientation="portrait" horizontalDpi="0" verticalDpi="0"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
  <sheetViews>
    <sheetView workbookViewId="0">
      <selection sqref="A1:B1"/>
    </sheetView>
  </sheetViews>
  <sheetFormatPr defaultRowHeight="13.8"/>
  <cols>
    <col min="1" max="2" width="28.77734375" style="61" customWidth="1"/>
    <col min="3" max="3" width="8.88671875" style="61"/>
    <col min="4" max="4" width="42.21875" style="61" customWidth="1"/>
    <col min="5" max="16384" width="8.88671875" style="61"/>
  </cols>
  <sheetData>
    <row r="1" spans="1:3">
      <c r="A1" s="1235" t="s">
        <v>711</v>
      </c>
      <c r="B1" s="1235"/>
    </row>
    <row r="2" spans="1:3">
      <c r="A2" s="75" t="s">
        <v>709</v>
      </c>
      <c r="B2" s="75" t="s">
        <v>710</v>
      </c>
    </row>
    <row r="3" spans="1:3" ht="13.8" customHeight="1">
      <c r="A3" s="1236" t="s">
        <v>715</v>
      </c>
      <c r="B3" s="1237" t="s">
        <v>716</v>
      </c>
    </row>
    <row r="4" spans="1:3">
      <c r="A4" s="1239"/>
      <c r="B4" s="1238"/>
    </row>
    <row r="5" spans="1:3" ht="13.8" customHeight="1">
      <c r="A5" s="1239"/>
      <c r="B5" s="1237" t="s">
        <v>717</v>
      </c>
    </row>
    <row r="6" spans="1:3">
      <c r="A6" s="1239"/>
      <c r="B6" s="1238"/>
      <c r="C6" s="71"/>
    </row>
    <row r="8" spans="1:3">
      <c r="A8" s="1235" t="s">
        <v>712</v>
      </c>
      <c r="B8" s="1235"/>
    </row>
    <row r="9" spans="1:3">
      <c r="A9" s="75" t="s">
        <v>713</v>
      </c>
      <c r="B9" s="75" t="s">
        <v>710</v>
      </c>
    </row>
    <row r="10" spans="1:3" ht="13.8" customHeight="1">
      <c r="A10" s="1236" t="s">
        <v>718</v>
      </c>
      <c r="B10" s="1237" t="s">
        <v>719</v>
      </c>
    </row>
    <row r="11" spans="1:3">
      <c r="A11" s="1236"/>
      <c r="B11" s="1238"/>
    </row>
    <row r="12" spans="1:3">
      <c r="A12" s="1236"/>
      <c r="B12" s="1238"/>
    </row>
    <row r="13" spans="1:3">
      <c r="A13" s="76" t="s">
        <v>714</v>
      </c>
      <c r="B13" s="1238"/>
    </row>
  </sheetData>
  <sheetProtection sheet="1" objects="1" scenarios="1"/>
  <mergeCells count="7">
    <mergeCell ref="A1:B1"/>
    <mergeCell ref="A8:B8"/>
    <mergeCell ref="A10:A12"/>
    <mergeCell ref="B10:B13"/>
    <mergeCell ref="A3:A6"/>
    <mergeCell ref="B3:B4"/>
    <mergeCell ref="B5:B6"/>
  </mergeCells>
  <phoneticPr fontId="26"/>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93</vt:i4>
      </vt:variant>
      <vt:variant>
        <vt:lpstr>名前付き一覧</vt:lpstr>
      </vt:variant>
      <vt:variant>
        <vt:i4>227</vt:i4>
      </vt:variant>
    </vt:vector>
  </HeadingPairs>
  <TitlesOfParts>
    <vt:vector size="320" baseType="lpstr">
      <vt:lpstr>使い方</vt:lpstr>
      <vt:lpstr>グローバルメニュー</vt:lpstr>
      <vt:lpstr>現金出納帳</vt:lpstr>
      <vt:lpstr>AA銀行</vt:lpstr>
      <vt:lpstr>BB銀行</vt:lpstr>
      <vt:lpstr>CC銀行</vt:lpstr>
      <vt:lpstr>PayPal</vt:lpstr>
      <vt:lpstr>為替差損益</vt:lpstr>
      <vt:lpstr>未払金帳</vt:lpstr>
      <vt:lpstr>借入金</vt:lpstr>
      <vt:lpstr>事業主借</vt:lpstr>
      <vt:lpstr>事業主貸</vt:lpstr>
      <vt:lpstr>A8net</vt:lpstr>
      <vt:lpstr>A8net売掛帳</vt:lpstr>
      <vt:lpstr>Access Trade</vt:lpstr>
      <vt:lpstr>Access Trade売掛帳</vt:lpstr>
      <vt:lpstr>Affiliate B</vt:lpstr>
      <vt:lpstr>Affiliate B売掛帳</vt:lpstr>
      <vt:lpstr>JANet</vt:lpstr>
      <vt:lpstr>JANet売掛帳</vt:lpstr>
      <vt:lpstr>バリューコマース</vt:lpstr>
      <vt:lpstr>バリューコマース売掛帳</vt:lpstr>
      <vt:lpstr>リンクシェア</vt:lpstr>
      <vt:lpstr>リンクシェア売掛帳</vt:lpstr>
      <vt:lpstr>モバ８</vt:lpstr>
      <vt:lpstr>モバ８売掛帳</vt:lpstr>
      <vt:lpstr>電脳卸</vt:lpstr>
      <vt:lpstr>電脳卸売掛帳</vt:lpstr>
      <vt:lpstr>インフォトップ</vt:lpstr>
      <vt:lpstr>インフォトップ売掛帳</vt:lpstr>
      <vt:lpstr>インフォカート</vt:lpstr>
      <vt:lpstr>インフォカート売掛帳</vt:lpstr>
      <vt:lpstr>グーグル</vt:lpstr>
      <vt:lpstr>グーグル売掛帳</vt:lpstr>
      <vt:lpstr>アマゾン</vt:lpstr>
      <vt:lpstr>アマゾン売掛帳</vt:lpstr>
      <vt:lpstr>楽天</vt:lpstr>
      <vt:lpstr>楽天売掛帳</vt:lpstr>
      <vt:lpstr>ヤフー</vt:lpstr>
      <vt:lpstr>ヤフー売掛帳</vt:lpstr>
      <vt:lpstr>その他売上帳</vt:lpstr>
      <vt:lpstr>その他売掛帳</vt:lpstr>
      <vt:lpstr>雑収入</vt:lpstr>
      <vt:lpstr>仕入帳</vt:lpstr>
      <vt:lpstr>買掛帳</vt:lpstr>
      <vt:lpstr>商品台帳 </vt:lpstr>
      <vt:lpstr>租税公課</vt:lpstr>
      <vt:lpstr>荷造運賃</vt:lpstr>
      <vt:lpstr>水道光熱費</vt:lpstr>
      <vt:lpstr>旅費交通費</vt:lpstr>
      <vt:lpstr>通信費</vt:lpstr>
      <vt:lpstr>広告宣伝費</vt:lpstr>
      <vt:lpstr>接待交際費</vt:lpstr>
      <vt:lpstr>損害保険料</vt:lpstr>
      <vt:lpstr>修繕費</vt:lpstr>
      <vt:lpstr>消耗品費</vt:lpstr>
      <vt:lpstr>福利厚生費</vt:lpstr>
      <vt:lpstr>給料賃金</vt:lpstr>
      <vt:lpstr>外注工賃</vt:lpstr>
      <vt:lpstr>利子割引料</vt:lpstr>
      <vt:lpstr>地代家賃</vt:lpstr>
      <vt:lpstr>貸倒金</vt:lpstr>
      <vt:lpstr>リース料</vt:lpstr>
      <vt:lpstr>事務用品費</vt:lpstr>
      <vt:lpstr>新聞図書費</vt:lpstr>
      <vt:lpstr>諸会費</vt:lpstr>
      <vt:lpstr>研修費</vt:lpstr>
      <vt:lpstr>支払手数料</vt:lpstr>
      <vt:lpstr>雑費</vt:lpstr>
      <vt:lpstr>経費帳予備（１）</vt:lpstr>
      <vt:lpstr>経費帳予備（２）</vt:lpstr>
      <vt:lpstr>経費帳予備（３）</vt:lpstr>
      <vt:lpstr>固定資産台帳 (1)</vt:lpstr>
      <vt:lpstr>固定資産台帳 (2)</vt:lpstr>
      <vt:lpstr>固定資産台帳 (3)</vt:lpstr>
      <vt:lpstr>固定資産台帳 (4)</vt:lpstr>
      <vt:lpstr>固定資産台帳 (5)</vt:lpstr>
      <vt:lpstr>固定資産台帳（白紙）</vt:lpstr>
      <vt:lpstr>固定資産台帳（見本）</vt:lpstr>
      <vt:lpstr>損益計算書</vt:lpstr>
      <vt:lpstr>月別売上仕入</vt:lpstr>
      <vt:lpstr>特別控除額</vt:lpstr>
      <vt:lpstr>減価償却費の計算</vt:lpstr>
      <vt:lpstr>貸借対照表</vt:lpstr>
      <vt:lpstr>元入金</vt:lpstr>
      <vt:lpstr>メニュー</vt:lpstr>
      <vt:lpstr>記帳ガイド</vt:lpstr>
      <vt:lpstr>支払・受取方法一覧</vt:lpstr>
      <vt:lpstr>前年度</vt:lpstr>
      <vt:lpstr>来年度</vt:lpstr>
      <vt:lpstr>減価償却方法</vt:lpstr>
      <vt:lpstr>家事事業按分</vt:lpstr>
      <vt:lpstr>色分けの意味</vt:lpstr>
      <vt:lpstr>A8net売掛帳A1</vt:lpstr>
      <vt:lpstr>A8net売上帳A1</vt:lpstr>
      <vt:lpstr>AA銀行10月A510</vt:lpstr>
      <vt:lpstr>AA銀行11月A566</vt:lpstr>
      <vt:lpstr>AA銀行12月A622</vt:lpstr>
      <vt:lpstr>AA銀行1月A1</vt:lpstr>
      <vt:lpstr>AA銀行2月A62</vt:lpstr>
      <vt:lpstr>AA銀行3月A118</vt:lpstr>
      <vt:lpstr>AA銀行4月A174</vt:lpstr>
      <vt:lpstr>AA銀行5月A230</vt:lpstr>
      <vt:lpstr>AA銀行6月A286</vt:lpstr>
      <vt:lpstr>AA銀行7月A342</vt:lpstr>
      <vt:lpstr>AA銀行8月A398</vt:lpstr>
      <vt:lpstr>AA銀行9月A454</vt:lpstr>
      <vt:lpstr>AA銀行A1</vt:lpstr>
      <vt:lpstr>AccessTrade売掛帳A1</vt:lpstr>
      <vt:lpstr>AccessTrade売上帳A1</vt:lpstr>
      <vt:lpstr>AffiliateB売掛帳A1</vt:lpstr>
      <vt:lpstr>AffiliateB売上帳A1</vt:lpstr>
      <vt:lpstr>BB銀行10月A510</vt:lpstr>
      <vt:lpstr>BB銀行11月A566</vt:lpstr>
      <vt:lpstr>BB銀行12月A622</vt:lpstr>
      <vt:lpstr>BB銀行1月A1</vt:lpstr>
      <vt:lpstr>BB銀行2月A62</vt:lpstr>
      <vt:lpstr>BB銀行3月A118</vt:lpstr>
      <vt:lpstr>BB銀行4月A174</vt:lpstr>
      <vt:lpstr>BB銀行5月A230</vt:lpstr>
      <vt:lpstr>BB銀行6月A286</vt:lpstr>
      <vt:lpstr>BB銀行7月A342</vt:lpstr>
      <vt:lpstr>BB銀行8月A398</vt:lpstr>
      <vt:lpstr>BB銀行9月A454</vt:lpstr>
      <vt:lpstr>BB銀行A1</vt:lpstr>
      <vt:lpstr>CC銀行10月A510</vt:lpstr>
      <vt:lpstr>CC銀行11月A566</vt:lpstr>
      <vt:lpstr>CC銀行12月A622</vt:lpstr>
      <vt:lpstr>CC銀行1月A1</vt:lpstr>
      <vt:lpstr>CC銀行2月A62</vt:lpstr>
      <vt:lpstr>CC銀行3月A118</vt:lpstr>
      <vt:lpstr>CC銀行4月A174</vt:lpstr>
      <vt:lpstr>CC銀行5月A230</vt:lpstr>
      <vt:lpstr>CC銀行6月A286</vt:lpstr>
      <vt:lpstr>CC銀行7月A342</vt:lpstr>
      <vt:lpstr>CC銀行8月A398</vt:lpstr>
      <vt:lpstr>CC銀行9月A454</vt:lpstr>
      <vt:lpstr>JANet売掛帳A1</vt:lpstr>
      <vt:lpstr>JANet売上帳A1</vt:lpstr>
      <vt:lpstr>PayPal10月A510</vt:lpstr>
      <vt:lpstr>PayPal11月A566</vt:lpstr>
      <vt:lpstr>PayPal12月A622</vt:lpstr>
      <vt:lpstr>PayPal1月A1</vt:lpstr>
      <vt:lpstr>PayPal2月A62</vt:lpstr>
      <vt:lpstr>PayPal3月A118</vt:lpstr>
      <vt:lpstr>PayPal4月A174</vt:lpstr>
      <vt:lpstr>PayPal5月A230</vt:lpstr>
      <vt:lpstr>PayPal6月A286</vt:lpstr>
      <vt:lpstr>PayPal7月A342</vt:lpstr>
      <vt:lpstr>PayPal8月A398</vt:lpstr>
      <vt:lpstr>PayPal9月A454</vt:lpstr>
      <vt:lpstr>アマゾン売掛帳A1</vt:lpstr>
      <vt:lpstr>アマゾン売上帳A1</vt:lpstr>
      <vt:lpstr>インフォカート売掛帳A1</vt:lpstr>
      <vt:lpstr>インフォカート売上帳A1</vt:lpstr>
      <vt:lpstr>インフォトップ売掛帳A1</vt:lpstr>
      <vt:lpstr>インフォトップ売上帳A1</vt:lpstr>
      <vt:lpstr>おさいぽA38</vt:lpstr>
      <vt:lpstr>キャリア決済A25</vt:lpstr>
      <vt:lpstr>グーグル売掛帳A1</vt:lpstr>
      <vt:lpstr>グーグル売上帳A1</vt:lpstr>
      <vt:lpstr>グローバルメニューA1</vt:lpstr>
      <vt:lpstr>その他売掛帳10月A576</vt:lpstr>
      <vt:lpstr>その他売掛帳11月A634</vt:lpstr>
      <vt:lpstr>その他売掛帳12月A691</vt:lpstr>
      <vt:lpstr>その他売掛帳1月A62</vt:lpstr>
      <vt:lpstr>その他売掛帳2月A120</vt:lpstr>
      <vt:lpstr>その他売掛帳3月A177</vt:lpstr>
      <vt:lpstr>その他売掛帳4月A234</vt:lpstr>
      <vt:lpstr>その他売掛帳5月A291</vt:lpstr>
      <vt:lpstr>その他売掛帳6月A348</vt:lpstr>
      <vt:lpstr>その他売掛帳7月A405</vt:lpstr>
      <vt:lpstr>その他売掛帳8月A462</vt:lpstr>
      <vt:lpstr>その他売掛帳9月A519</vt:lpstr>
      <vt:lpstr>その他売掛帳前期繰越A1</vt:lpstr>
      <vt:lpstr>その他売上帳10月A527</vt:lpstr>
      <vt:lpstr>その他売上帳11月A585</vt:lpstr>
      <vt:lpstr>その他売上帳12月A643</vt:lpstr>
      <vt:lpstr>その他売上帳1月A1</vt:lpstr>
      <vt:lpstr>その他売上帳2月A63</vt:lpstr>
      <vt:lpstr>その他売上帳3月A121</vt:lpstr>
      <vt:lpstr>その他売上帳4月A179</vt:lpstr>
      <vt:lpstr>その他売上帳5月A237</vt:lpstr>
      <vt:lpstr>その他売上帳6月A295</vt:lpstr>
      <vt:lpstr>その他売上帳7月A353</vt:lpstr>
      <vt:lpstr>その他売上帳8月A411</vt:lpstr>
      <vt:lpstr>その他売上帳9月A469</vt:lpstr>
      <vt:lpstr>その他売上帳A1</vt:lpstr>
      <vt:lpstr>その他売上帳合計A697</vt:lpstr>
      <vt:lpstr>バリューコマース売掛帳A1</vt:lpstr>
      <vt:lpstr>バリューコマース売上帳A1</vt:lpstr>
      <vt:lpstr>ペイジーA32</vt:lpstr>
      <vt:lpstr>メニューA1</vt:lpstr>
      <vt:lpstr>モバ8売掛帳A1</vt:lpstr>
      <vt:lpstr>モバ8売上帳A1</vt:lpstr>
      <vt:lpstr>ヤフー売掛帳A1</vt:lpstr>
      <vt:lpstr>ヤフー売上帳A1</vt:lpstr>
      <vt:lpstr>リース料A4</vt:lpstr>
      <vt:lpstr>リンクシェア売掛帳A1</vt:lpstr>
      <vt:lpstr>リンクシェア売上帳A1</vt:lpstr>
      <vt:lpstr>為替差損益A1</vt:lpstr>
      <vt:lpstr>家事事業按分A1</vt:lpstr>
      <vt:lpstr>荷造運賃A1</vt:lpstr>
      <vt:lpstr>外注工賃A1</vt:lpstr>
      <vt:lpstr>楽天売掛帳A1</vt:lpstr>
      <vt:lpstr>楽天売上帳A1</vt:lpstr>
      <vt:lpstr>記帳ガイドA1</vt:lpstr>
      <vt:lpstr>記帳ガイドあ行A4</vt:lpstr>
      <vt:lpstr>記帳ガイドか行A118</vt:lpstr>
      <vt:lpstr>記帳ガイドさ行A242</vt:lpstr>
      <vt:lpstr>記帳ガイドた行A371</vt:lpstr>
      <vt:lpstr>記帳ガイドな行A396</vt:lpstr>
      <vt:lpstr>記帳ガイドは行A410</vt:lpstr>
      <vt:lpstr>記帳ガイドま行A471</vt:lpstr>
      <vt:lpstr>記帳ガイドや行A481</vt:lpstr>
      <vt:lpstr>記帳ガイドら行A521</vt:lpstr>
      <vt:lpstr>記帳ガイドわ行A558</vt:lpstr>
      <vt:lpstr>記帳ガイド英数字A559</vt:lpstr>
      <vt:lpstr>記入帳簿一覧A1</vt:lpstr>
      <vt:lpstr>給料賃金A1</vt:lpstr>
      <vt:lpstr>経費帳予備1A1</vt:lpstr>
      <vt:lpstr>経費帳予備2A1</vt:lpstr>
      <vt:lpstr>経費帳予備3A1</vt:lpstr>
      <vt:lpstr>月別売上仕入A1</vt:lpstr>
      <vt:lpstr>研修費A1</vt:lpstr>
      <vt:lpstr>元入金A1</vt:lpstr>
      <vt:lpstr>減価償却費の計算A1</vt:lpstr>
      <vt:lpstr>減価償却方法A1</vt:lpstr>
      <vt:lpstr>現金出納帳10月A510</vt:lpstr>
      <vt:lpstr>現金出納帳11月A566</vt:lpstr>
      <vt:lpstr>現金出納帳12月A622</vt:lpstr>
      <vt:lpstr>現金出納帳1月A1</vt:lpstr>
      <vt:lpstr>現金出納帳2月A62</vt:lpstr>
      <vt:lpstr>現金出納帳3月A118</vt:lpstr>
      <vt:lpstr>現金出納帳4月A174</vt:lpstr>
      <vt:lpstr>現金出納帳5月A230</vt:lpstr>
      <vt:lpstr>現金出納帳6月A286</vt:lpstr>
      <vt:lpstr>現金出納帳7月A342</vt:lpstr>
      <vt:lpstr>現金出納帳8月A398</vt:lpstr>
      <vt:lpstr>現金出納帳9月A454</vt:lpstr>
      <vt:lpstr>固定資産台帳1A1</vt:lpstr>
      <vt:lpstr>固定資産台帳2A1</vt:lpstr>
      <vt:lpstr>固定資産台帳3A1</vt:lpstr>
      <vt:lpstr>固定資産台帳4A1</vt:lpstr>
      <vt:lpstr>固定資産台帳5A1</vt:lpstr>
      <vt:lpstr>'固定資産台帳（見本）'!固定資産台帳白紙A1</vt:lpstr>
      <vt:lpstr>固定資産台帳白紙A1</vt:lpstr>
      <vt:lpstr>広告宣伝費A4</vt:lpstr>
      <vt:lpstr>為替差損益!雑収入A1</vt:lpstr>
      <vt:lpstr>雑収入A1</vt:lpstr>
      <vt:lpstr>雑費A1</vt:lpstr>
      <vt:lpstr>仕入帳10月A527</vt:lpstr>
      <vt:lpstr>仕入帳11月A585</vt:lpstr>
      <vt:lpstr>仕入帳12月A643</vt:lpstr>
      <vt:lpstr>仕入帳1月A1</vt:lpstr>
      <vt:lpstr>仕入帳2月A63</vt:lpstr>
      <vt:lpstr>仕入帳3月A121</vt:lpstr>
      <vt:lpstr>仕入帳4月A179</vt:lpstr>
      <vt:lpstr>仕入帳5月A237</vt:lpstr>
      <vt:lpstr>仕入帳6月A295</vt:lpstr>
      <vt:lpstr>仕入帳7月A353</vt:lpstr>
      <vt:lpstr>仕入帳8月A411</vt:lpstr>
      <vt:lpstr>仕入帳9月A469</vt:lpstr>
      <vt:lpstr>仕入帳A1</vt:lpstr>
      <vt:lpstr>仕入帳合計表A697</vt:lpstr>
      <vt:lpstr>支払・受取方法A1</vt:lpstr>
      <vt:lpstr>支払手数料A1</vt:lpstr>
      <vt:lpstr>事業主借A1</vt:lpstr>
      <vt:lpstr>事業主貸A1</vt:lpstr>
      <vt:lpstr>事務用品費A1</vt:lpstr>
      <vt:lpstr>借入金A1</vt:lpstr>
      <vt:lpstr>修繕費A1</vt:lpstr>
      <vt:lpstr>諸会費A1</vt:lpstr>
      <vt:lpstr>商品台帳10ページ目A520</vt:lpstr>
      <vt:lpstr>商品台帳11ページ目A572</vt:lpstr>
      <vt:lpstr>商品台帳12ページ目A624</vt:lpstr>
      <vt:lpstr>商品台帳1ページ目A52</vt:lpstr>
      <vt:lpstr>商品台帳2ページ目A104</vt:lpstr>
      <vt:lpstr>商品台帳3ページ目A156</vt:lpstr>
      <vt:lpstr>商品台帳4ページ目A208</vt:lpstr>
      <vt:lpstr>商品台帳5ページ目A260</vt:lpstr>
      <vt:lpstr>商品台帳6ページ目A312</vt:lpstr>
      <vt:lpstr>商品台帳7ページ目A364</vt:lpstr>
      <vt:lpstr>商品台帳8ページ目A416</vt:lpstr>
      <vt:lpstr>商品台帳9ページ目A468</vt:lpstr>
      <vt:lpstr>商品台帳期末A676</vt:lpstr>
      <vt:lpstr>商品台帳前期繰越A1</vt:lpstr>
      <vt:lpstr>消耗品費A1</vt:lpstr>
      <vt:lpstr>新聞図書費A1</vt:lpstr>
      <vt:lpstr>水道光熱費A1</vt:lpstr>
      <vt:lpstr>接待交際費A4</vt:lpstr>
      <vt:lpstr>前年度A1</vt:lpstr>
      <vt:lpstr>租税公課A1</vt:lpstr>
      <vt:lpstr>損益計算書A1</vt:lpstr>
      <vt:lpstr>損害保険料A4</vt:lpstr>
      <vt:lpstr>貸借対照表B1</vt:lpstr>
      <vt:lpstr>貸倒金A1</vt:lpstr>
      <vt:lpstr>地代家賃A4</vt:lpstr>
      <vt:lpstr>通信費A4</vt:lpstr>
      <vt:lpstr>電脳卸売掛帳A1</vt:lpstr>
      <vt:lpstr>電脳卸売上帳A1</vt:lpstr>
      <vt:lpstr>特別控除額D2</vt:lpstr>
      <vt:lpstr>買掛帳10月A595</vt:lpstr>
      <vt:lpstr>買掛帳11月A655</vt:lpstr>
      <vt:lpstr>買掛帳12月A715</vt:lpstr>
      <vt:lpstr>買掛帳1月A59</vt:lpstr>
      <vt:lpstr>買掛帳2月A119</vt:lpstr>
      <vt:lpstr>買掛帳3月A178</vt:lpstr>
      <vt:lpstr>買掛帳4月A237</vt:lpstr>
      <vt:lpstr>買掛帳5月A296</vt:lpstr>
      <vt:lpstr>買掛帳6月A355</vt:lpstr>
      <vt:lpstr>買掛帳7月A415</vt:lpstr>
      <vt:lpstr>買掛帳8月A475</vt:lpstr>
      <vt:lpstr>買掛帳9月A535</vt:lpstr>
      <vt:lpstr>買掛帳前期繰越A1</vt:lpstr>
      <vt:lpstr>福利厚生費A1</vt:lpstr>
      <vt:lpstr>未払金帳A1</vt:lpstr>
      <vt:lpstr>来年度A1</vt:lpstr>
      <vt:lpstr>利子割引料A1</vt:lpstr>
      <vt:lpstr>旅費交通費A1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itsuki</dc:creator>
  <cp:lastModifiedBy>itsuki</cp:lastModifiedBy>
  <cp:lastPrinted>2013-11-27T07:58:18Z</cp:lastPrinted>
  <dcterms:created xsi:type="dcterms:W3CDTF">2013-04-09T08:29:11Z</dcterms:created>
  <dcterms:modified xsi:type="dcterms:W3CDTF">2013-11-27T09:50:29Z</dcterms:modified>
</cp:coreProperties>
</file>